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mc:AlternateContent xmlns:mc="http://schemas.openxmlformats.org/markup-compatibility/2006">
    <mc:Choice Requires="x15">
      <x15ac:absPath xmlns:x15ac="http://schemas.microsoft.com/office/spreadsheetml/2010/11/ac" url="D:\工作资料\金属件采购\付款计划\2023年2月付款计划\"/>
    </mc:Choice>
  </mc:AlternateContent>
  <xr:revisionPtr revIDLastSave="0" documentId="13_ncr:1_{FF278234-4E51-493D-8FA7-12480E90F70F}" xr6:coauthVersionLast="47" xr6:coauthVersionMax="47" xr10:uidLastSave="{00000000-0000-0000-0000-000000000000}"/>
  <bookViews>
    <workbookView xWindow="-108" yWindow="-108" windowWidth="23256" windowHeight="12456" firstSheet="5" activeTab="5" xr2:uid="{00000000-000D-0000-FFFF-FFFF00000000}"/>
  </bookViews>
  <sheets>
    <sheet name="资金支出计划提报说明" sheetId="4" r:id="rId1"/>
    <sheet name="2024.01月汇总" sheetId="2" state="hidden" r:id="rId2"/>
    <sheet name="2024.01月支付计划" sheetId="1" state="hidden" r:id="rId3"/>
    <sheet name="基参" sheetId="3" state="hidden" r:id="rId4"/>
    <sheet name="支付进度统计 (2)" sheetId="9" state="hidden" r:id="rId5"/>
    <sheet name="支付进度统计" sheetId="5" r:id="rId6"/>
    <sheet name="支付进度统计-数值化版" sheetId="6" state="hidden" r:id="rId7"/>
    <sheet name="2024.2.6批量付款审批单" sheetId="8" r:id="rId8"/>
    <sheet name="Sheet1" sheetId="7" r:id="rId9"/>
  </sheets>
  <externalReferences>
    <externalReference r:id="rId10"/>
    <externalReference r:id="rId11"/>
  </externalReferences>
  <definedNames>
    <definedName name="_xlnm._FilterDatabase" localSheetId="2" hidden="1">'2024.01月支付计划'!$A$2:$Q$373</definedName>
    <definedName name="_xlnm._FilterDatabase" localSheetId="7" hidden="1">'2024.2.6批量付款审批单'!$3:$79</definedName>
    <definedName name="_xlnm._FilterDatabase" localSheetId="8" hidden="1">Sheet1!$A$1:$Q$430</definedName>
    <definedName name="_xlnm._FilterDatabase" localSheetId="5" hidden="1">支付进度统计!$A$4:$XDO$76</definedName>
    <definedName name="_xlnm._FilterDatabase" localSheetId="4" hidden="1">'支付进度统计 (2)'!$A$4:$XDO$90</definedName>
    <definedName name="_xlnm._FilterDatabase" localSheetId="6" hidden="1">'支付进度统计-数值化版'!$B$5:$AH$430</definedName>
    <definedName name="_xlnm.Print_Area" localSheetId="7">'2024.2.6批量付款审批单'!$A$1:$L$77</definedName>
    <definedName name="_xlnm.Print_Area" localSheetId="5">支付进度统计!$A$1:$L$78</definedName>
    <definedName name="_xlnm.Print_Area" localSheetId="4">'支付进度统计 (2)'!$A$1:$L$92</definedName>
    <definedName name="_xlnm.Print_Titles" localSheetId="7">'2024.2.6批量付款审批单'!$2:$3</definedName>
  </definedNames>
  <calcPr calcId="191029"/>
</workbook>
</file>

<file path=xl/calcChain.xml><?xml version="1.0" encoding="utf-8"?>
<calcChain xmlns="http://schemas.openxmlformats.org/spreadsheetml/2006/main">
  <c r="J90" i="9" l="1"/>
  <c r="K90" i="9" s="1"/>
  <c r="K89" i="9"/>
  <c r="J89" i="9"/>
  <c r="J88" i="9"/>
  <c r="K88" i="9" s="1"/>
  <c r="E88" i="9"/>
  <c r="K87" i="9"/>
  <c r="J87" i="9"/>
  <c r="E87" i="9"/>
  <c r="K86" i="9"/>
  <c r="J86" i="9"/>
  <c r="E86" i="9"/>
  <c r="J85" i="9"/>
  <c r="K85" i="9" s="1"/>
  <c r="E85" i="9"/>
  <c r="J84" i="9"/>
  <c r="K84" i="9" s="1"/>
  <c r="K83" i="9"/>
  <c r="J83" i="9"/>
  <c r="E83" i="9"/>
  <c r="J82" i="9"/>
  <c r="K82" i="9" s="1"/>
  <c r="E82" i="9"/>
  <c r="J81" i="9"/>
  <c r="K81" i="9" s="1"/>
  <c r="E81" i="9"/>
  <c r="J80" i="9"/>
  <c r="K80" i="9" s="1"/>
  <c r="E80" i="9"/>
  <c r="J79" i="9"/>
  <c r="K79" i="9" s="1"/>
  <c r="E79" i="9"/>
  <c r="K78" i="9"/>
  <c r="J78" i="9"/>
  <c r="E78" i="9"/>
  <c r="K77" i="9"/>
  <c r="J77" i="9"/>
  <c r="J76" i="9"/>
  <c r="K76" i="9" s="1"/>
  <c r="E76" i="9"/>
  <c r="K75" i="9"/>
  <c r="J75" i="9"/>
  <c r="J74" i="9"/>
  <c r="K74" i="9" s="1"/>
  <c r="E74" i="9"/>
  <c r="J73" i="9"/>
  <c r="K73" i="9" s="1"/>
  <c r="E73" i="9"/>
  <c r="K72" i="9"/>
  <c r="J72" i="9"/>
  <c r="E72" i="9"/>
  <c r="J71" i="9"/>
  <c r="K71" i="9" s="1"/>
  <c r="E71" i="9"/>
  <c r="K70" i="9"/>
  <c r="J70" i="9"/>
  <c r="E70" i="9"/>
  <c r="J69" i="9"/>
  <c r="K69" i="9" s="1"/>
  <c r="E69" i="9"/>
  <c r="K68" i="9"/>
  <c r="J68" i="9"/>
  <c r="E68" i="9"/>
  <c r="J67" i="9"/>
  <c r="K67" i="9" s="1"/>
  <c r="E67" i="9"/>
  <c r="J66" i="9"/>
  <c r="K66" i="9" s="1"/>
  <c r="E66" i="9"/>
  <c r="J65" i="9"/>
  <c r="K65" i="9" s="1"/>
  <c r="E65" i="9"/>
  <c r="K64" i="9"/>
  <c r="J64" i="9"/>
  <c r="E64" i="9"/>
  <c r="J63" i="9"/>
  <c r="K63" i="9" s="1"/>
  <c r="E63" i="9"/>
  <c r="K62" i="9"/>
  <c r="J62" i="9"/>
  <c r="E62" i="9"/>
  <c r="J61" i="9"/>
  <c r="K61" i="9" s="1"/>
  <c r="E61" i="9"/>
  <c r="J60" i="9"/>
  <c r="K60" i="9" s="1"/>
  <c r="E60" i="9"/>
  <c r="J59" i="9"/>
  <c r="K59" i="9" s="1"/>
  <c r="E59" i="9"/>
  <c r="J58" i="9"/>
  <c r="K58" i="9" s="1"/>
  <c r="E58" i="9"/>
  <c r="J57" i="9"/>
  <c r="K57" i="9" s="1"/>
  <c r="E57" i="9"/>
  <c r="K56" i="9"/>
  <c r="J56" i="9"/>
  <c r="E56" i="9"/>
  <c r="J55" i="9"/>
  <c r="K55" i="9" s="1"/>
  <c r="J54" i="9"/>
  <c r="K54" i="9" s="1"/>
  <c r="E54" i="9"/>
  <c r="K53" i="9"/>
  <c r="J53" i="9"/>
  <c r="E53" i="9"/>
  <c r="J52" i="9"/>
  <c r="K52" i="9" s="1"/>
  <c r="E52" i="9"/>
  <c r="K51" i="9"/>
  <c r="J51" i="9"/>
  <c r="K50" i="9"/>
  <c r="J50" i="9"/>
  <c r="K49" i="9"/>
  <c r="J49" i="9"/>
  <c r="K48" i="9"/>
  <c r="J48" i="9"/>
  <c r="E48" i="9"/>
  <c r="K47" i="9"/>
  <c r="J47" i="9"/>
  <c r="E47" i="9"/>
  <c r="K46" i="9"/>
  <c r="J46" i="9"/>
  <c r="E46" i="9"/>
  <c r="J45" i="9"/>
  <c r="K45" i="9" s="1"/>
  <c r="E45" i="9"/>
  <c r="K44" i="9"/>
  <c r="J44" i="9"/>
  <c r="E44" i="9"/>
  <c r="J43" i="9"/>
  <c r="K43" i="9" s="1"/>
  <c r="E43" i="9"/>
  <c r="K42" i="9"/>
  <c r="J42" i="9"/>
  <c r="E42" i="9"/>
  <c r="J41" i="9"/>
  <c r="K41" i="9" s="1"/>
  <c r="E41" i="9"/>
  <c r="K40" i="9"/>
  <c r="J40" i="9"/>
  <c r="E40" i="9"/>
  <c r="K39" i="9"/>
  <c r="J39" i="9"/>
  <c r="E39" i="9"/>
  <c r="K38" i="9"/>
  <c r="J38" i="9"/>
  <c r="E38" i="9"/>
  <c r="J37" i="9"/>
  <c r="K37" i="9" s="1"/>
  <c r="E37" i="9"/>
  <c r="K36" i="9"/>
  <c r="J36" i="9"/>
  <c r="K35" i="9"/>
  <c r="J35" i="9"/>
  <c r="K34" i="9"/>
  <c r="J34" i="9"/>
  <c r="E34" i="9"/>
  <c r="K33" i="9"/>
  <c r="J33" i="9"/>
  <c r="E33" i="9"/>
  <c r="K32" i="9"/>
  <c r="J32" i="9"/>
  <c r="E32" i="9"/>
  <c r="J31" i="9"/>
  <c r="K31" i="9" s="1"/>
  <c r="E31" i="9"/>
  <c r="K30" i="9"/>
  <c r="J30" i="9"/>
  <c r="E30" i="9"/>
  <c r="J29" i="9"/>
  <c r="K29" i="9" s="1"/>
  <c r="E29" i="9"/>
  <c r="K28" i="9"/>
  <c r="J28" i="9"/>
  <c r="E28" i="9"/>
  <c r="J27" i="9"/>
  <c r="K27" i="9" s="1"/>
  <c r="J26" i="9"/>
  <c r="K26" i="9" s="1"/>
  <c r="E26" i="9"/>
  <c r="K25" i="9"/>
  <c r="J25" i="9"/>
  <c r="E25" i="9"/>
  <c r="J24" i="9"/>
  <c r="K24" i="9" s="1"/>
  <c r="E24" i="9"/>
  <c r="K23" i="9"/>
  <c r="J23" i="9"/>
  <c r="E23" i="9"/>
  <c r="K22" i="9"/>
  <c r="J22" i="9"/>
  <c r="E22" i="9"/>
  <c r="K21" i="9"/>
  <c r="J21" i="9"/>
  <c r="K20" i="9"/>
  <c r="J20" i="9"/>
  <c r="E20" i="9"/>
  <c r="K19" i="9"/>
  <c r="J19" i="9"/>
  <c r="E19" i="9"/>
  <c r="K18" i="9"/>
  <c r="J18" i="9"/>
  <c r="E18" i="9"/>
  <c r="J17" i="9"/>
  <c r="K17" i="9" s="1"/>
  <c r="E17" i="9"/>
  <c r="K16" i="9"/>
  <c r="J16" i="9"/>
  <c r="E16" i="9"/>
  <c r="J15" i="9"/>
  <c r="K15" i="9" s="1"/>
  <c r="E15" i="9"/>
  <c r="K14" i="9"/>
  <c r="J14" i="9"/>
  <c r="E14" i="9"/>
  <c r="J13" i="9"/>
  <c r="K13" i="9" s="1"/>
  <c r="E13" i="9"/>
  <c r="K12" i="9"/>
  <c r="J12" i="9"/>
  <c r="E12" i="9"/>
  <c r="K11" i="9"/>
  <c r="J11" i="9"/>
  <c r="J10" i="9"/>
  <c r="K10" i="9" s="1"/>
  <c r="E10" i="9"/>
  <c r="K9" i="9"/>
  <c r="J9" i="9"/>
  <c r="E9" i="9"/>
  <c r="K8" i="9"/>
  <c r="J8" i="9"/>
  <c r="E8" i="9"/>
  <c r="K7" i="9"/>
  <c r="J7" i="9"/>
  <c r="E7" i="9"/>
  <c r="J6" i="9"/>
  <c r="J5" i="9" s="1"/>
  <c r="N5" i="9"/>
  <c r="H5" i="9"/>
  <c r="F5" i="9"/>
  <c r="J1" i="8"/>
  <c r="I1" i="8"/>
  <c r="H1" i="8"/>
  <c r="G1" i="8"/>
  <c r="F1" i="8"/>
  <c r="E1" i="8"/>
  <c r="D1" i="8"/>
  <c r="E7" i="5"/>
  <c r="E8" i="5"/>
  <c r="E9" i="5"/>
  <c r="E10" i="5"/>
  <c r="E12" i="5"/>
  <c r="E13" i="5"/>
  <c r="E14" i="5"/>
  <c r="E15" i="5"/>
  <c r="E16" i="5"/>
  <c r="E17" i="5"/>
  <c r="E18" i="5"/>
  <c r="E19" i="5"/>
  <c r="E20" i="5"/>
  <c r="E22" i="5"/>
  <c r="E23" i="5"/>
  <c r="E24" i="5"/>
  <c r="E25" i="5"/>
  <c r="E27" i="5"/>
  <c r="E28" i="5"/>
  <c r="E29" i="5"/>
  <c r="E30" i="5"/>
  <c r="E31" i="5"/>
  <c r="E32" i="5"/>
  <c r="E35" i="5"/>
  <c r="E36" i="5"/>
  <c r="E37" i="5"/>
  <c r="E38" i="5"/>
  <c r="E39" i="5"/>
  <c r="E40" i="5"/>
  <c r="E41" i="5"/>
  <c r="E42" i="5"/>
  <c r="E43" i="5"/>
  <c r="E44" i="5"/>
  <c r="E45" i="5"/>
  <c r="E49" i="5"/>
  <c r="E50" i="5"/>
  <c r="E51" i="5"/>
  <c r="E52" i="5"/>
  <c r="E53" i="5"/>
  <c r="E54" i="5"/>
  <c r="E55" i="5"/>
  <c r="E56" i="5"/>
  <c r="E57" i="5"/>
  <c r="E58" i="5"/>
  <c r="E59" i="5"/>
  <c r="E60" i="5"/>
  <c r="E61" i="5"/>
  <c r="E62" i="5"/>
  <c r="E63" i="5"/>
  <c r="E64" i="5"/>
  <c r="E65" i="5"/>
  <c r="E66" i="5"/>
  <c r="E67" i="5"/>
  <c r="E68" i="5"/>
  <c r="E69" i="5"/>
  <c r="E71" i="5"/>
  <c r="E73" i="5"/>
  <c r="E74" i="5"/>
  <c r="J76" i="5"/>
  <c r="K76" i="5" s="1"/>
  <c r="J75" i="5"/>
  <c r="K75" i="5" s="1"/>
  <c r="K6" i="9" l="1"/>
  <c r="K5" i="9" s="1"/>
  <c r="J7" i="5"/>
  <c r="J8" i="5"/>
  <c r="K8" i="5" s="1"/>
  <c r="J9" i="5"/>
  <c r="K9" i="5" s="1"/>
  <c r="J10" i="5"/>
  <c r="K10" i="5" s="1"/>
  <c r="J11" i="5"/>
  <c r="K11" i="5" s="1"/>
  <c r="J12" i="5"/>
  <c r="K12" i="5" s="1"/>
  <c r="J13" i="5"/>
  <c r="K13" i="5" s="1"/>
  <c r="J14" i="5"/>
  <c r="K14" i="5" s="1"/>
  <c r="J15" i="5"/>
  <c r="K15" i="5" s="1"/>
  <c r="J16" i="5"/>
  <c r="K16" i="5" s="1"/>
  <c r="J17" i="5"/>
  <c r="K17" i="5" s="1"/>
  <c r="J18" i="5"/>
  <c r="K18" i="5" s="1"/>
  <c r="J19" i="5"/>
  <c r="K19" i="5" s="1"/>
  <c r="J20" i="5"/>
  <c r="K20" i="5" s="1"/>
  <c r="J21" i="5"/>
  <c r="K21" i="5" s="1"/>
  <c r="J22" i="5"/>
  <c r="K22" i="5" s="1"/>
  <c r="J23" i="5"/>
  <c r="K23" i="5" s="1"/>
  <c r="J24" i="5"/>
  <c r="K24" i="5" s="1"/>
  <c r="J25" i="5"/>
  <c r="K25" i="5" s="1"/>
  <c r="J26" i="5"/>
  <c r="K26" i="5" s="1"/>
  <c r="J27" i="5"/>
  <c r="K27" i="5" s="1"/>
  <c r="J28" i="5"/>
  <c r="K28" i="5" s="1"/>
  <c r="J29" i="5"/>
  <c r="K29" i="5" s="1"/>
  <c r="J30" i="5"/>
  <c r="K30" i="5" s="1"/>
  <c r="J31" i="5"/>
  <c r="K31" i="5" s="1"/>
  <c r="J32" i="5"/>
  <c r="K32" i="5" s="1"/>
  <c r="J33" i="5"/>
  <c r="K33" i="5" s="1"/>
  <c r="J34" i="5"/>
  <c r="K34" i="5" s="1"/>
  <c r="J35" i="5"/>
  <c r="K35" i="5" s="1"/>
  <c r="J36" i="5"/>
  <c r="K36" i="5" s="1"/>
  <c r="J37" i="5"/>
  <c r="K37" i="5" s="1"/>
  <c r="J38" i="5"/>
  <c r="K38" i="5" s="1"/>
  <c r="J39" i="5"/>
  <c r="K39" i="5" s="1"/>
  <c r="J40" i="5"/>
  <c r="K40" i="5" s="1"/>
  <c r="J41" i="5"/>
  <c r="K41" i="5" s="1"/>
  <c r="J42" i="5"/>
  <c r="K42" i="5" s="1"/>
  <c r="J43" i="5"/>
  <c r="K43" i="5" s="1"/>
  <c r="J44" i="5"/>
  <c r="K44" i="5" s="1"/>
  <c r="J45" i="5"/>
  <c r="K45" i="5" s="1"/>
  <c r="J46" i="5"/>
  <c r="K46" i="5" s="1"/>
  <c r="J47" i="5"/>
  <c r="K47" i="5" s="1"/>
  <c r="J48" i="5"/>
  <c r="K48" i="5" s="1"/>
  <c r="J49" i="5"/>
  <c r="K49" i="5" s="1"/>
  <c r="J50" i="5"/>
  <c r="K50" i="5" s="1"/>
  <c r="J51" i="5"/>
  <c r="K51" i="5" s="1"/>
  <c r="J52" i="5"/>
  <c r="K52" i="5" s="1"/>
  <c r="J53" i="5"/>
  <c r="K53" i="5" s="1"/>
  <c r="J54" i="5"/>
  <c r="K54" i="5" s="1"/>
  <c r="J55" i="5"/>
  <c r="K55" i="5" s="1"/>
  <c r="J56" i="5"/>
  <c r="K56" i="5" s="1"/>
  <c r="J57" i="5"/>
  <c r="K57" i="5" s="1"/>
  <c r="J58" i="5"/>
  <c r="K58" i="5" s="1"/>
  <c r="J59" i="5"/>
  <c r="K59" i="5" s="1"/>
  <c r="J60" i="5"/>
  <c r="K60" i="5" s="1"/>
  <c r="J61" i="5"/>
  <c r="K61" i="5" s="1"/>
  <c r="J62" i="5"/>
  <c r="K62" i="5" s="1"/>
  <c r="J63" i="5"/>
  <c r="K63" i="5" s="1"/>
  <c r="J64" i="5"/>
  <c r="K64" i="5" s="1"/>
  <c r="J65" i="5"/>
  <c r="K65" i="5" s="1"/>
  <c r="J66" i="5"/>
  <c r="K66" i="5" s="1"/>
  <c r="J67" i="5"/>
  <c r="K67" i="5" s="1"/>
  <c r="J68" i="5"/>
  <c r="K68" i="5" s="1"/>
  <c r="J69" i="5"/>
  <c r="K69" i="5" s="1"/>
  <c r="J70" i="5"/>
  <c r="K70" i="5" s="1"/>
  <c r="J71" i="5"/>
  <c r="K71" i="5" s="1"/>
  <c r="J72" i="5"/>
  <c r="K72" i="5" s="1"/>
  <c r="J73" i="5"/>
  <c r="K73" i="5" s="1"/>
  <c r="J74" i="5"/>
  <c r="K74" i="5" s="1"/>
  <c r="J6" i="5"/>
  <c r="K6" i="5" s="1"/>
  <c r="J5" i="5" l="1"/>
  <c r="K7" i="5"/>
  <c r="K5" i="5" s="1"/>
  <c r="H5" i="5"/>
  <c r="Q430" i="7"/>
  <c r="Q429" i="7"/>
  <c r="Q428" i="7"/>
  <c r="Q427" i="7"/>
  <c r="Q426" i="7"/>
  <c r="Q425" i="7"/>
  <c r="Q424" i="7"/>
  <c r="Q423" i="7"/>
  <c r="Q422" i="7"/>
  <c r="Q421" i="7"/>
  <c r="Q420" i="7"/>
  <c r="Q419" i="7"/>
  <c r="Q418" i="7"/>
  <c r="Q417" i="7"/>
  <c r="Q416" i="7"/>
  <c r="Q415" i="7"/>
  <c r="Q414" i="7"/>
  <c r="Q413" i="7"/>
  <c r="Q412" i="7"/>
  <c r="Q411" i="7"/>
  <c r="Q410" i="7"/>
  <c r="Q409" i="7"/>
  <c r="Q408" i="7"/>
  <c r="Q407" i="7"/>
  <c r="Q406" i="7"/>
  <c r="Q405" i="7"/>
  <c r="Q404" i="7"/>
  <c r="Q403" i="7"/>
  <c r="Q402" i="7"/>
  <c r="Q401" i="7"/>
  <c r="Q400" i="7"/>
  <c r="Q399" i="7"/>
  <c r="Q398" i="7"/>
  <c r="Q397" i="7"/>
  <c r="Q396" i="7"/>
  <c r="Q395" i="7"/>
  <c r="Q394" i="7"/>
  <c r="Q393" i="7"/>
  <c r="Q392" i="7"/>
  <c r="Q391" i="7"/>
  <c r="Q390" i="7"/>
  <c r="Q389" i="7"/>
  <c r="Q388" i="7"/>
  <c r="Q387" i="7"/>
  <c r="Q386" i="7"/>
  <c r="Q385" i="7"/>
  <c r="Q384" i="7"/>
  <c r="Q383" i="7"/>
  <c r="Q382" i="7"/>
  <c r="Q381" i="7"/>
  <c r="Q380" i="7"/>
  <c r="Q379" i="7"/>
  <c r="Q378" i="7"/>
  <c r="Q377" i="7"/>
  <c r="Q376" i="7"/>
  <c r="Q375" i="7"/>
  <c r="Q374" i="7"/>
  <c r="Q373" i="7"/>
  <c r="Q372" i="7"/>
  <c r="Q371" i="7"/>
  <c r="Q370" i="7"/>
  <c r="Q369" i="7"/>
  <c r="Q368" i="7"/>
  <c r="Q367" i="7"/>
  <c r="Q366" i="7"/>
  <c r="Q365" i="7"/>
  <c r="Q364" i="7"/>
  <c r="Q363" i="7"/>
  <c r="Q362" i="7"/>
  <c r="Q361" i="7"/>
  <c r="Q360" i="7"/>
  <c r="Q359" i="7"/>
  <c r="Q358" i="7"/>
  <c r="Q357" i="7"/>
  <c r="Q356" i="7"/>
  <c r="Q355" i="7"/>
  <c r="Q354" i="7"/>
  <c r="Q353" i="7"/>
  <c r="Q352" i="7"/>
  <c r="Q351" i="7"/>
  <c r="Q350" i="7"/>
  <c r="Q349" i="7"/>
  <c r="Q348" i="7"/>
  <c r="Q347" i="7"/>
  <c r="Q346" i="7"/>
  <c r="Q345" i="7"/>
  <c r="Q344" i="7"/>
  <c r="Q343" i="7"/>
  <c r="Q342" i="7"/>
  <c r="Q341" i="7"/>
  <c r="Q340" i="7"/>
  <c r="Q339" i="7"/>
  <c r="Q338" i="7"/>
  <c r="Q337" i="7"/>
  <c r="Q336" i="7"/>
  <c r="Q335" i="7"/>
  <c r="Q334" i="7"/>
  <c r="Q333" i="7"/>
  <c r="Q332" i="7"/>
  <c r="Q331" i="7"/>
  <c r="Q330" i="7"/>
  <c r="Q329" i="7"/>
  <c r="Q328" i="7"/>
  <c r="Q327" i="7"/>
  <c r="Q326" i="7"/>
  <c r="Q325" i="7"/>
  <c r="Q324" i="7"/>
  <c r="Q323" i="7"/>
  <c r="Q322" i="7"/>
  <c r="Q321" i="7"/>
  <c r="Q320" i="7"/>
  <c r="Q319" i="7"/>
  <c r="Q318" i="7"/>
  <c r="Q317" i="7"/>
  <c r="Q316" i="7"/>
  <c r="Q315" i="7"/>
  <c r="Q314" i="7"/>
  <c r="Q313" i="7"/>
  <c r="Q312" i="7"/>
  <c r="Q311" i="7"/>
  <c r="Q310" i="7"/>
  <c r="Q309" i="7"/>
  <c r="Q308" i="7"/>
  <c r="Q307" i="7"/>
  <c r="Q306" i="7"/>
  <c r="Q305" i="7"/>
  <c r="Q304" i="7"/>
  <c r="Q303" i="7"/>
  <c r="Q302" i="7"/>
  <c r="Q301" i="7"/>
  <c r="Q300" i="7"/>
  <c r="Q299" i="7"/>
  <c r="Q298" i="7"/>
  <c r="Q297" i="7"/>
  <c r="Q296" i="7"/>
  <c r="Q295" i="7"/>
  <c r="Q294" i="7"/>
  <c r="Q293" i="7"/>
  <c r="Q292" i="7"/>
  <c r="Q291" i="7"/>
  <c r="Q290" i="7"/>
  <c r="Q289" i="7"/>
  <c r="Q288" i="7"/>
  <c r="Q287" i="7"/>
  <c r="Q286" i="7"/>
  <c r="Q285" i="7"/>
  <c r="Q284" i="7"/>
  <c r="Q283" i="7"/>
  <c r="Q282" i="7"/>
  <c r="Q281" i="7"/>
  <c r="Q280" i="7"/>
  <c r="Q279" i="7"/>
  <c r="Q278" i="7"/>
  <c r="Q277" i="7"/>
  <c r="Q276" i="7"/>
  <c r="Q275" i="7"/>
  <c r="Q274" i="7"/>
  <c r="Q273" i="7"/>
  <c r="Q272" i="7"/>
  <c r="Q271" i="7"/>
  <c r="Q270" i="7"/>
  <c r="Q269" i="7"/>
  <c r="Q268" i="7"/>
  <c r="Q267" i="7"/>
  <c r="Q266" i="7"/>
  <c r="Q265" i="7"/>
  <c r="Q264" i="7"/>
  <c r="Q263" i="7"/>
  <c r="Q262" i="7"/>
  <c r="Q261" i="7"/>
  <c r="Q260" i="7"/>
  <c r="Q259" i="7"/>
  <c r="Q258" i="7"/>
  <c r="Q257" i="7"/>
  <c r="Q256" i="7"/>
  <c r="Q255" i="7"/>
  <c r="Q254" i="7"/>
  <c r="Q253" i="7"/>
  <c r="Q252" i="7"/>
  <c r="Q251" i="7"/>
  <c r="Q250" i="7"/>
  <c r="Q249" i="7"/>
  <c r="Q248" i="7"/>
  <c r="Q247" i="7"/>
  <c r="Q246" i="7"/>
  <c r="Q245" i="7"/>
  <c r="Q244" i="7"/>
  <c r="Q243" i="7"/>
  <c r="Q242" i="7"/>
  <c r="Q241" i="7"/>
  <c r="Q240" i="7"/>
  <c r="Q239" i="7"/>
  <c r="Q238" i="7"/>
  <c r="Q237" i="7"/>
  <c r="Q236" i="7"/>
  <c r="Q235" i="7"/>
  <c r="Q234" i="7"/>
  <c r="Q233" i="7"/>
  <c r="Q232" i="7"/>
  <c r="Q231" i="7"/>
  <c r="Q230" i="7"/>
  <c r="Q229" i="7"/>
  <c r="Q228" i="7"/>
  <c r="Q227" i="7"/>
  <c r="Q226" i="7"/>
  <c r="Q225" i="7"/>
  <c r="Q224" i="7"/>
  <c r="Q223" i="7"/>
  <c r="Q222" i="7"/>
  <c r="Q221" i="7"/>
  <c r="Q220" i="7"/>
  <c r="Q219" i="7"/>
  <c r="Q218" i="7"/>
  <c r="Q217" i="7"/>
  <c r="Q216" i="7"/>
  <c r="Q215" i="7"/>
  <c r="Q214" i="7"/>
  <c r="Q213" i="7"/>
  <c r="Q212" i="7"/>
  <c r="Q211" i="7"/>
  <c r="Q210" i="7"/>
  <c r="Q209" i="7"/>
  <c r="Q208" i="7"/>
  <c r="Q207" i="7"/>
  <c r="Q206" i="7"/>
  <c r="Q205" i="7"/>
  <c r="Q204" i="7"/>
  <c r="Q203" i="7"/>
  <c r="Q202" i="7"/>
  <c r="Q201" i="7"/>
  <c r="Q200" i="7"/>
  <c r="Q199" i="7"/>
  <c r="Q198" i="7"/>
  <c r="Q197" i="7"/>
  <c r="Q196" i="7"/>
  <c r="Q195" i="7"/>
  <c r="Q194" i="7"/>
  <c r="Q193" i="7"/>
  <c r="Q192" i="7"/>
  <c r="Q191" i="7"/>
  <c r="Q190" i="7"/>
  <c r="Q189" i="7"/>
  <c r="Q188" i="7"/>
  <c r="Q187" i="7"/>
  <c r="Q186" i="7"/>
  <c r="Q185" i="7"/>
  <c r="Q184" i="7"/>
  <c r="Q183" i="7"/>
  <c r="Q182" i="7"/>
  <c r="Q181" i="7"/>
  <c r="Q180" i="7"/>
  <c r="Q179" i="7"/>
  <c r="Q178" i="7"/>
  <c r="Q177" i="7"/>
  <c r="Q176" i="7"/>
  <c r="Q175" i="7"/>
  <c r="Q174" i="7"/>
  <c r="Q173" i="7"/>
  <c r="Q172" i="7"/>
  <c r="Q171" i="7"/>
  <c r="Q170" i="7"/>
  <c r="Q169" i="7"/>
  <c r="Q168" i="7"/>
  <c r="Q167" i="7"/>
  <c r="Q166" i="7"/>
  <c r="Q165" i="7"/>
  <c r="Q164" i="7"/>
  <c r="Q163" i="7"/>
  <c r="Q162" i="7"/>
  <c r="Q161" i="7"/>
  <c r="Q160" i="7"/>
  <c r="Q159" i="7"/>
  <c r="Q158" i="7"/>
  <c r="Q157" i="7"/>
  <c r="Q156" i="7"/>
  <c r="Q155" i="7"/>
  <c r="Q154" i="7"/>
  <c r="Q153" i="7"/>
  <c r="Q152" i="7"/>
  <c r="Q151" i="7"/>
  <c r="Q150" i="7"/>
  <c r="Q149" i="7"/>
  <c r="Q148" i="7"/>
  <c r="Q147" i="7"/>
  <c r="Q146" i="7"/>
  <c r="Q145" i="7"/>
  <c r="Q144" i="7"/>
  <c r="Q143" i="7"/>
  <c r="Q142" i="7"/>
  <c r="Q141" i="7"/>
  <c r="Q140" i="7"/>
  <c r="Q139" i="7"/>
  <c r="Q138" i="7"/>
  <c r="Q137" i="7"/>
  <c r="Q136" i="7"/>
  <c r="Q135" i="7"/>
  <c r="Q134" i="7"/>
  <c r="Q133" i="7"/>
  <c r="Q132" i="7"/>
  <c r="Q131" i="7"/>
  <c r="Q130" i="7"/>
  <c r="Q129" i="7"/>
  <c r="Q128" i="7"/>
  <c r="Q127" i="7"/>
  <c r="Q126" i="7"/>
  <c r="Q125" i="7"/>
  <c r="Q124" i="7"/>
  <c r="Q123" i="7"/>
  <c r="Q122" i="7"/>
  <c r="Q121" i="7"/>
  <c r="Q120" i="7"/>
  <c r="Q119" i="7"/>
  <c r="Q118" i="7"/>
  <c r="Q117" i="7"/>
  <c r="Q116" i="7"/>
  <c r="Q115" i="7"/>
  <c r="Q114" i="7"/>
  <c r="Q113" i="7"/>
  <c r="Q112" i="7"/>
  <c r="Q111" i="7"/>
  <c r="Q110" i="7"/>
  <c r="Q109" i="7"/>
  <c r="Q108" i="7"/>
  <c r="Q107" i="7"/>
  <c r="Q106" i="7"/>
  <c r="Q105" i="7"/>
  <c r="Q104" i="7"/>
  <c r="Q103" i="7"/>
  <c r="Q102" i="7"/>
  <c r="Q101" i="7"/>
  <c r="Q100" i="7"/>
  <c r="Q99" i="7"/>
  <c r="Q98" i="7"/>
  <c r="Q97" i="7"/>
  <c r="Q96" i="7"/>
  <c r="Q95" i="7"/>
  <c r="Q94" i="7"/>
  <c r="Q93" i="7"/>
  <c r="Q92" i="7"/>
  <c r="Q91" i="7"/>
  <c r="Q90" i="7"/>
  <c r="Q89" i="7"/>
  <c r="Q88" i="7"/>
  <c r="Q87" i="7"/>
  <c r="Q86" i="7"/>
  <c r="Q85" i="7"/>
  <c r="Q84" i="7"/>
  <c r="Q83" i="7"/>
  <c r="Q82" i="7"/>
  <c r="Q81" i="7"/>
  <c r="Q80" i="7"/>
  <c r="Q79" i="7"/>
  <c r="Q78" i="7"/>
  <c r="Q77" i="7"/>
  <c r="Q76" i="7"/>
  <c r="Q75" i="7"/>
  <c r="Q74" i="7"/>
  <c r="Q73" i="7"/>
  <c r="Q72" i="7"/>
  <c r="Q71" i="7"/>
  <c r="Q70" i="7"/>
  <c r="Q69" i="7"/>
  <c r="Q68" i="7"/>
  <c r="Q67" i="7"/>
  <c r="Q66" i="7"/>
  <c r="Q65" i="7"/>
  <c r="Q64" i="7"/>
  <c r="Q63" i="7"/>
  <c r="Q62" i="7"/>
  <c r="Q61" i="7"/>
  <c r="Q60" i="7"/>
  <c r="Q59" i="7"/>
  <c r="Q58" i="7"/>
  <c r="Q57" i="7"/>
  <c r="Q56" i="7"/>
  <c r="Q55" i="7"/>
  <c r="Q54" i="7"/>
  <c r="Q53" i="7"/>
  <c r="Q52" i="7"/>
  <c r="Q51" i="7"/>
  <c r="Q50" i="7"/>
  <c r="Q49" i="7"/>
  <c r="Q48" i="7"/>
  <c r="Q47" i="7"/>
  <c r="Q46" i="7"/>
  <c r="Q45" i="7"/>
  <c r="Q44" i="7"/>
  <c r="Q43" i="7"/>
  <c r="Q42" i="7"/>
  <c r="Q41" i="7"/>
  <c r="Q40" i="7"/>
  <c r="Q39" i="7"/>
  <c r="Q38" i="7"/>
  <c r="Q37" i="7"/>
  <c r="Q36" i="7"/>
  <c r="Q35" i="7"/>
  <c r="Q34" i="7"/>
  <c r="Q33" i="7"/>
  <c r="Q32" i="7"/>
  <c r="Q31" i="7"/>
  <c r="Q30" i="7"/>
  <c r="Q29" i="7"/>
  <c r="Q28" i="7"/>
  <c r="Q27" i="7"/>
  <c r="Q26" i="7"/>
  <c r="Q25" i="7"/>
  <c r="Q24" i="7"/>
  <c r="Q23" i="7"/>
  <c r="Q22" i="7"/>
  <c r="Q21" i="7"/>
  <c r="Q20" i="7"/>
  <c r="Q19" i="7"/>
  <c r="Q18" i="7"/>
  <c r="Q17" i="7"/>
  <c r="Q16" i="7"/>
  <c r="Q15" i="7"/>
  <c r="Q14" i="7"/>
  <c r="Q13" i="7"/>
  <c r="Q12" i="7"/>
  <c r="Q11" i="7"/>
  <c r="Q10" i="7"/>
  <c r="Q9" i="7"/>
  <c r="Q8" i="7"/>
  <c r="Q7" i="7"/>
  <c r="Q6" i="7"/>
  <c r="F5" i="5"/>
  <c r="I373" i="1"/>
  <c r="H373" i="1"/>
  <c r="F373" i="1"/>
  <c r="I372" i="1"/>
  <c r="H372" i="1"/>
  <c r="F372" i="1"/>
  <c r="I371" i="1"/>
  <c r="H371" i="1"/>
  <c r="F371" i="1"/>
  <c r="I370" i="1"/>
  <c r="H370" i="1"/>
  <c r="F370" i="1"/>
  <c r="I369" i="1"/>
  <c r="H369" i="1"/>
  <c r="F369" i="1"/>
  <c r="I368" i="1"/>
  <c r="H368" i="1"/>
  <c r="F368" i="1"/>
  <c r="K367" i="1"/>
  <c r="I367" i="1"/>
  <c r="H367" i="1"/>
  <c r="I366" i="1"/>
  <c r="H366" i="1"/>
  <c r="F366" i="1"/>
  <c r="I365" i="1"/>
  <c r="H365" i="1"/>
  <c r="F365" i="1"/>
  <c r="I364" i="1"/>
  <c r="H364" i="1"/>
  <c r="F364" i="1"/>
  <c r="I363" i="1"/>
  <c r="H363" i="1"/>
  <c r="F363" i="1"/>
  <c r="I362" i="1"/>
  <c r="H362" i="1"/>
  <c r="F362" i="1"/>
  <c r="I361" i="1"/>
  <c r="H361" i="1"/>
  <c r="F361" i="1"/>
  <c r="I360" i="1"/>
  <c r="H360" i="1"/>
  <c r="F360" i="1"/>
  <c r="I359" i="1"/>
  <c r="H359" i="1"/>
  <c r="F359" i="1"/>
  <c r="K358" i="1"/>
  <c r="I358" i="1"/>
  <c r="H358" i="1"/>
  <c r="F358" i="1"/>
  <c r="I357" i="1"/>
  <c r="H357" i="1"/>
  <c r="K356" i="1"/>
  <c r="I356" i="1"/>
  <c r="H356" i="1"/>
  <c r="I355" i="1"/>
  <c r="H355" i="1"/>
  <c r="F355" i="1"/>
  <c r="I354" i="1"/>
  <c r="H354" i="1"/>
  <c r="F354" i="1"/>
  <c r="I353" i="1"/>
  <c r="H353" i="1"/>
  <c r="F353" i="1"/>
  <c r="I352" i="1"/>
  <c r="H352" i="1"/>
  <c r="F352" i="1"/>
  <c r="I351" i="1"/>
  <c r="H351" i="1"/>
  <c r="K350" i="1"/>
  <c r="I350" i="1"/>
  <c r="H350" i="1"/>
  <c r="I349" i="1"/>
  <c r="H349" i="1"/>
  <c r="I348" i="1"/>
  <c r="H348" i="1"/>
  <c r="K347" i="1"/>
  <c r="I347" i="1"/>
  <c r="H347" i="1"/>
  <c r="J346" i="1"/>
  <c r="I346" i="1"/>
  <c r="H346" i="1"/>
  <c r="J345" i="1"/>
  <c r="I345" i="1"/>
  <c r="H345" i="1"/>
  <c r="I344" i="1"/>
  <c r="H344" i="1"/>
  <c r="F344" i="1"/>
  <c r="I343" i="1"/>
  <c r="H343" i="1"/>
  <c r="F343" i="1"/>
  <c r="I342" i="1"/>
  <c r="H342" i="1"/>
  <c r="F342" i="1"/>
  <c r="I341" i="1"/>
  <c r="H341" i="1"/>
  <c r="F341" i="1"/>
  <c r="I340" i="1"/>
  <c r="H340" i="1"/>
  <c r="F340" i="1"/>
  <c r="I339" i="1"/>
  <c r="H339" i="1"/>
  <c r="F339" i="1"/>
  <c r="I338" i="1"/>
  <c r="H338" i="1"/>
  <c r="F338" i="1"/>
  <c r="I337" i="1"/>
  <c r="H337" i="1"/>
  <c r="F337" i="1"/>
  <c r="I336" i="1"/>
  <c r="H336" i="1"/>
  <c r="I335" i="1"/>
  <c r="H335" i="1"/>
  <c r="I334" i="1"/>
  <c r="H334" i="1"/>
  <c r="F334" i="1"/>
  <c r="I333" i="1"/>
  <c r="H333" i="1"/>
  <c r="I332" i="1"/>
  <c r="H332" i="1"/>
  <c r="F332" i="1"/>
  <c r="I331" i="1"/>
  <c r="H331" i="1"/>
  <c r="F331" i="1"/>
  <c r="I330" i="1"/>
  <c r="H330" i="1"/>
  <c r="F330" i="1"/>
  <c r="I329" i="1"/>
  <c r="H329" i="1"/>
  <c r="F329" i="1"/>
  <c r="I328" i="1"/>
  <c r="H328" i="1"/>
  <c r="F328" i="1"/>
  <c r="I327" i="1"/>
  <c r="H327" i="1"/>
  <c r="F327" i="1"/>
  <c r="I326" i="1"/>
  <c r="H326" i="1"/>
  <c r="F326" i="1"/>
  <c r="K325" i="1"/>
  <c r="I325" i="1"/>
  <c r="H325" i="1"/>
  <c r="F325" i="1"/>
  <c r="K324" i="1"/>
  <c r="I324" i="1"/>
  <c r="H324" i="1"/>
  <c r="F324" i="1"/>
  <c r="C5" i="2" s="1"/>
  <c r="I323" i="1"/>
  <c r="H323" i="1"/>
  <c r="F323" i="1"/>
  <c r="I322" i="1"/>
  <c r="H322" i="1"/>
  <c r="F322" i="1"/>
  <c r="I321" i="1"/>
  <c r="H321" i="1"/>
  <c r="F321" i="1"/>
  <c r="I320" i="1"/>
  <c r="H320" i="1"/>
  <c r="I319" i="1"/>
  <c r="H319" i="1"/>
  <c r="I318" i="1"/>
  <c r="H318" i="1"/>
  <c r="J317" i="1"/>
  <c r="I317" i="1"/>
  <c r="H317" i="1"/>
  <c r="K316" i="1"/>
  <c r="I316" i="1"/>
  <c r="H316" i="1"/>
  <c r="J315" i="1"/>
  <c r="I315" i="1"/>
  <c r="H315" i="1"/>
  <c r="F315" i="1"/>
  <c r="J314" i="1"/>
  <c r="I314" i="1"/>
  <c r="H314" i="1"/>
  <c r="F314" i="1"/>
  <c r="J313" i="1"/>
  <c r="I313" i="1"/>
  <c r="H313" i="1"/>
  <c r="F313" i="1"/>
  <c r="J312" i="1"/>
  <c r="I312" i="1"/>
  <c r="H312" i="1"/>
  <c r="F312" i="1"/>
  <c r="J311" i="1"/>
  <c r="I311" i="1"/>
  <c r="H311" i="1"/>
  <c r="F311" i="1"/>
  <c r="K310" i="1"/>
  <c r="J310" i="1"/>
  <c r="I310" i="1"/>
  <c r="H310" i="1"/>
  <c r="F310" i="1"/>
  <c r="J309" i="1"/>
  <c r="I309" i="1"/>
  <c r="H309" i="1"/>
  <c r="F309" i="1"/>
  <c r="J308" i="1"/>
  <c r="I308" i="1"/>
  <c r="H308" i="1"/>
  <c r="F308" i="1"/>
  <c r="J307" i="1"/>
  <c r="I307" i="1"/>
  <c r="H307" i="1"/>
  <c r="F307" i="1"/>
  <c r="J306" i="1"/>
  <c r="I306" i="1"/>
  <c r="H306" i="1"/>
  <c r="F306" i="1"/>
  <c r="J305" i="1"/>
  <c r="I305" i="1"/>
  <c r="H305" i="1"/>
  <c r="F305" i="1"/>
  <c r="J304" i="1"/>
  <c r="I304" i="1"/>
  <c r="H304" i="1"/>
  <c r="F304" i="1"/>
  <c r="J303" i="1"/>
  <c r="I303" i="1"/>
  <c r="H303" i="1"/>
  <c r="F303" i="1"/>
  <c r="J302" i="1"/>
  <c r="I302" i="1"/>
  <c r="H302" i="1"/>
  <c r="F302" i="1"/>
  <c r="J301" i="1"/>
  <c r="I301" i="1"/>
  <c r="H301" i="1"/>
  <c r="F301" i="1"/>
  <c r="K300" i="1"/>
  <c r="J300" i="1"/>
  <c r="I300" i="1"/>
  <c r="H300" i="1"/>
  <c r="F300" i="1"/>
  <c r="J299" i="1"/>
  <c r="I299" i="1"/>
  <c r="H299" i="1"/>
  <c r="F299" i="1"/>
  <c r="J298" i="1"/>
  <c r="I298" i="1"/>
  <c r="H298" i="1"/>
  <c r="F298" i="1"/>
  <c r="J297" i="1"/>
  <c r="I297" i="1"/>
  <c r="H297" i="1"/>
  <c r="F297" i="1"/>
  <c r="J296" i="1"/>
  <c r="I296" i="1"/>
  <c r="H296" i="1"/>
  <c r="F296" i="1"/>
  <c r="J295" i="1"/>
  <c r="I295" i="1"/>
  <c r="H295" i="1"/>
  <c r="F295" i="1"/>
  <c r="J294" i="1"/>
  <c r="I294" i="1"/>
  <c r="H294" i="1"/>
  <c r="F294" i="1"/>
  <c r="J293" i="1"/>
  <c r="I293" i="1"/>
  <c r="H293" i="1"/>
  <c r="F293" i="1"/>
  <c r="J292" i="1"/>
  <c r="I292" i="1"/>
  <c r="H292" i="1"/>
  <c r="F292" i="1"/>
  <c r="I291" i="1"/>
  <c r="H291" i="1"/>
  <c r="F291" i="1"/>
  <c r="J290" i="1"/>
  <c r="I290" i="1"/>
  <c r="H290" i="1"/>
  <c r="F290" i="1"/>
  <c r="J289" i="1"/>
  <c r="I289" i="1"/>
  <c r="H289" i="1"/>
  <c r="F289" i="1"/>
  <c r="J288" i="1"/>
  <c r="I288" i="1"/>
  <c r="H288" i="1"/>
  <c r="F288" i="1"/>
  <c r="J287" i="1"/>
  <c r="I287" i="1"/>
  <c r="H287" i="1"/>
  <c r="F287" i="1"/>
  <c r="J286" i="1"/>
  <c r="I286" i="1"/>
  <c r="H286" i="1"/>
  <c r="F286" i="1"/>
  <c r="J285" i="1"/>
  <c r="I285" i="1"/>
  <c r="H285" i="1"/>
  <c r="F285" i="1"/>
  <c r="J284" i="1"/>
  <c r="I284" i="1"/>
  <c r="H284" i="1"/>
  <c r="F284" i="1"/>
  <c r="J283" i="1"/>
  <c r="I283" i="1"/>
  <c r="H283" i="1"/>
  <c r="F283" i="1"/>
  <c r="J282" i="1"/>
  <c r="I282" i="1"/>
  <c r="H282" i="1"/>
  <c r="F282" i="1"/>
  <c r="J281" i="1"/>
  <c r="I281" i="1"/>
  <c r="H281" i="1"/>
  <c r="F281" i="1"/>
  <c r="J280" i="1"/>
  <c r="I280" i="1"/>
  <c r="H280" i="1"/>
  <c r="F280" i="1"/>
  <c r="J279" i="1"/>
  <c r="I279" i="1"/>
  <c r="H279" i="1"/>
  <c r="F279" i="1"/>
  <c r="J278" i="1"/>
  <c r="I278" i="1"/>
  <c r="H278" i="1"/>
  <c r="F278" i="1"/>
  <c r="J277" i="1"/>
  <c r="I277" i="1"/>
  <c r="H277" i="1"/>
  <c r="F277" i="1"/>
  <c r="J276" i="1"/>
  <c r="I276" i="1"/>
  <c r="H276" i="1"/>
  <c r="F276" i="1"/>
  <c r="J275" i="1"/>
  <c r="I275" i="1"/>
  <c r="H275" i="1"/>
  <c r="F275" i="1"/>
  <c r="J274" i="1"/>
  <c r="I274" i="1"/>
  <c r="H274" i="1"/>
  <c r="F274" i="1"/>
  <c r="J273" i="1"/>
  <c r="I273" i="1"/>
  <c r="H273" i="1"/>
  <c r="F273" i="1"/>
  <c r="J272" i="1"/>
  <c r="I272" i="1"/>
  <c r="H272" i="1"/>
  <c r="F272" i="1"/>
  <c r="J271" i="1"/>
  <c r="I271" i="1"/>
  <c r="H271" i="1"/>
  <c r="F271" i="1"/>
  <c r="J270" i="1"/>
  <c r="I270" i="1"/>
  <c r="H270" i="1"/>
  <c r="F270" i="1"/>
  <c r="J269" i="1"/>
  <c r="I269" i="1"/>
  <c r="H269" i="1"/>
  <c r="F269" i="1"/>
  <c r="J268" i="1"/>
  <c r="I268" i="1"/>
  <c r="H268" i="1"/>
  <c r="F268" i="1"/>
  <c r="J267" i="1"/>
  <c r="I267" i="1"/>
  <c r="H267" i="1"/>
  <c r="F267" i="1"/>
  <c r="J266" i="1"/>
  <c r="I266" i="1"/>
  <c r="H266" i="1"/>
  <c r="F266" i="1"/>
  <c r="J265" i="1"/>
  <c r="I265" i="1"/>
  <c r="H265" i="1"/>
  <c r="F265" i="1"/>
  <c r="K264" i="1"/>
  <c r="J264" i="1"/>
  <c r="I264" i="1"/>
  <c r="H264" i="1"/>
  <c r="F264" i="1"/>
  <c r="J263" i="1"/>
  <c r="I263" i="1"/>
  <c r="H263" i="1"/>
  <c r="F263" i="1"/>
  <c r="J262" i="1"/>
  <c r="I262" i="1"/>
  <c r="H262" i="1"/>
  <c r="F262" i="1"/>
  <c r="J261" i="1"/>
  <c r="I261" i="1"/>
  <c r="H261" i="1"/>
  <c r="F261" i="1"/>
  <c r="J260" i="1"/>
  <c r="I260" i="1"/>
  <c r="H260" i="1"/>
  <c r="F260" i="1"/>
  <c r="J259" i="1"/>
  <c r="I259" i="1"/>
  <c r="H259" i="1"/>
  <c r="F259" i="1"/>
  <c r="J258" i="1"/>
  <c r="I258" i="1"/>
  <c r="H258" i="1"/>
  <c r="F258" i="1"/>
  <c r="J257" i="1"/>
  <c r="I257" i="1"/>
  <c r="H257" i="1"/>
  <c r="F257" i="1"/>
  <c r="J256" i="1"/>
  <c r="I256" i="1"/>
  <c r="H256" i="1"/>
  <c r="F256" i="1"/>
  <c r="J255" i="1"/>
  <c r="I255" i="1"/>
  <c r="H255" i="1"/>
  <c r="F255" i="1"/>
  <c r="J254" i="1"/>
  <c r="I254" i="1"/>
  <c r="H254" i="1"/>
  <c r="F254" i="1"/>
  <c r="J253" i="1"/>
  <c r="I253" i="1"/>
  <c r="H253" i="1"/>
  <c r="F253" i="1"/>
  <c r="J252" i="1"/>
  <c r="I252" i="1"/>
  <c r="H252" i="1"/>
  <c r="F252" i="1"/>
  <c r="J251" i="1"/>
  <c r="I251" i="1"/>
  <c r="H251" i="1"/>
  <c r="F251" i="1"/>
  <c r="J250" i="1"/>
  <c r="I250" i="1"/>
  <c r="H250" i="1"/>
  <c r="F250" i="1"/>
  <c r="I249" i="1"/>
  <c r="H249" i="1"/>
  <c r="F249" i="1"/>
  <c r="I248" i="1"/>
  <c r="H248" i="1"/>
  <c r="F248" i="1"/>
  <c r="I247" i="1"/>
  <c r="H247" i="1"/>
  <c r="J246" i="1"/>
  <c r="I246" i="1"/>
  <c r="H246" i="1"/>
  <c r="F246" i="1"/>
  <c r="I245" i="1"/>
  <c r="H245" i="1"/>
  <c r="F245" i="1"/>
  <c r="J244" i="1"/>
  <c r="I244" i="1"/>
  <c r="H244" i="1"/>
  <c r="F244" i="1"/>
  <c r="I243" i="1"/>
  <c r="H243" i="1"/>
  <c r="F243" i="1"/>
  <c r="I242" i="1"/>
  <c r="H242" i="1"/>
  <c r="F242" i="1"/>
  <c r="I241" i="1"/>
  <c r="H241" i="1"/>
  <c r="F241" i="1"/>
  <c r="J240" i="1"/>
  <c r="I240" i="1"/>
  <c r="H240" i="1"/>
  <c r="F240" i="1"/>
  <c r="J239" i="1"/>
  <c r="I239" i="1"/>
  <c r="H239" i="1"/>
  <c r="F239" i="1"/>
  <c r="J238" i="1"/>
  <c r="I238" i="1"/>
  <c r="H238" i="1"/>
  <c r="F238" i="1"/>
  <c r="J237" i="1"/>
  <c r="I237" i="1"/>
  <c r="H237" i="1"/>
  <c r="F237" i="1"/>
  <c r="J236" i="1"/>
  <c r="I236" i="1"/>
  <c r="H236" i="1"/>
  <c r="F236" i="1"/>
  <c r="J235" i="1"/>
  <c r="I235" i="1"/>
  <c r="H235" i="1"/>
  <c r="F235" i="1"/>
  <c r="J234" i="1"/>
  <c r="I234" i="1"/>
  <c r="H234" i="1"/>
  <c r="F234" i="1"/>
  <c r="J233" i="1"/>
  <c r="I233" i="1"/>
  <c r="H233" i="1"/>
  <c r="F233" i="1"/>
  <c r="J232" i="1"/>
  <c r="I232" i="1"/>
  <c r="H232" i="1"/>
  <c r="F232" i="1"/>
  <c r="J231" i="1"/>
  <c r="I231" i="1"/>
  <c r="H231" i="1"/>
  <c r="F231" i="1"/>
  <c r="J230" i="1"/>
  <c r="I230" i="1"/>
  <c r="H230" i="1"/>
  <c r="F230" i="1"/>
  <c r="J229" i="1"/>
  <c r="I229" i="1"/>
  <c r="H229" i="1"/>
  <c r="F229" i="1"/>
  <c r="K228" i="1"/>
  <c r="I228" i="1"/>
  <c r="H228" i="1"/>
  <c r="J227" i="1"/>
  <c r="I227" i="1"/>
  <c r="H227" i="1"/>
  <c r="F227" i="1"/>
  <c r="K226" i="1"/>
  <c r="I226" i="1"/>
  <c r="H226" i="1"/>
  <c r="I225" i="1"/>
  <c r="H225" i="1"/>
  <c r="K224" i="1"/>
  <c r="I224" i="1"/>
  <c r="H224" i="1"/>
  <c r="K223" i="1"/>
  <c r="I223" i="1"/>
  <c r="H223" i="1"/>
  <c r="K222" i="1"/>
  <c r="I222" i="1"/>
  <c r="H222" i="1"/>
  <c r="K221" i="1"/>
  <c r="I221" i="1"/>
  <c r="H221" i="1"/>
  <c r="K220" i="1"/>
  <c r="I220" i="1"/>
  <c r="H220" i="1"/>
  <c r="K219" i="1"/>
  <c r="I219" i="1"/>
  <c r="H219" i="1"/>
  <c r="I218" i="1"/>
  <c r="H218" i="1"/>
  <c r="K217" i="1"/>
  <c r="I217" i="1"/>
  <c r="H217" i="1"/>
  <c r="K216" i="1"/>
  <c r="I216" i="1"/>
  <c r="H216" i="1"/>
  <c r="K215" i="1"/>
  <c r="I215" i="1"/>
  <c r="H215" i="1"/>
  <c r="I214" i="1"/>
  <c r="H214" i="1"/>
  <c r="K213" i="1"/>
  <c r="I213" i="1"/>
  <c r="H213" i="1"/>
  <c r="K212" i="1"/>
  <c r="I212" i="1"/>
  <c r="H212" i="1"/>
  <c r="K211" i="1"/>
  <c r="I211" i="1"/>
  <c r="H211" i="1"/>
  <c r="K210" i="1"/>
  <c r="I210" i="1"/>
  <c r="H210" i="1"/>
  <c r="K209" i="1"/>
  <c r="I209" i="1"/>
  <c r="H209" i="1"/>
  <c r="I208" i="1"/>
  <c r="H208" i="1"/>
  <c r="K207" i="1"/>
  <c r="I207" i="1"/>
  <c r="H207" i="1"/>
  <c r="K206" i="1"/>
  <c r="I206" i="1"/>
  <c r="H206" i="1"/>
  <c r="K205" i="1"/>
  <c r="I205" i="1"/>
  <c r="H205" i="1"/>
  <c r="K204" i="1"/>
  <c r="I204" i="1"/>
  <c r="H204" i="1"/>
  <c r="K203" i="1"/>
  <c r="I203" i="1"/>
  <c r="H203" i="1"/>
  <c r="I202" i="1"/>
  <c r="H202" i="1"/>
  <c r="K201" i="1"/>
  <c r="I201" i="1"/>
  <c r="H201" i="1"/>
  <c r="K200" i="1"/>
  <c r="I200" i="1"/>
  <c r="H200" i="1"/>
  <c r="K199" i="1"/>
  <c r="I199" i="1"/>
  <c r="H199" i="1"/>
  <c r="K198" i="1"/>
  <c r="I198" i="1"/>
  <c r="H198" i="1"/>
  <c r="K197" i="1"/>
  <c r="I197" i="1"/>
  <c r="H197" i="1"/>
  <c r="K196" i="1"/>
  <c r="I196" i="1"/>
  <c r="H196" i="1"/>
  <c r="K195" i="1"/>
  <c r="I195" i="1"/>
  <c r="H195" i="1"/>
  <c r="K194" i="1"/>
  <c r="I194" i="1"/>
  <c r="H194" i="1"/>
  <c r="K193" i="1"/>
  <c r="I193" i="1"/>
  <c r="H193" i="1"/>
  <c r="K192" i="1"/>
  <c r="I192" i="1"/>
  <c r="H192" i="1"/>
  <c r="K191" i="1"/>
  <c r="I191" i="1"/>
  <c r="H191" i="1"/>
  <c r="K190" i="1"/>
  <c r="I190" i="1"/>
  <c r="H190" i="1"/>
  <c r="K189" i="1"/>
  <c r="I189" i="1"/>
  <c r="H189" i="1"/>
  <c r="K188" i="1"/>
  <c r="I188" i="1"/>
  <c r="H188" i="1"/>
  <c r="K187" i="1"/>
  <c r="I187" i="1"/>
  <c r="H187" i="1"/>
  <c r="K186" i="1"/>
  <c r="I186" i="1"/>
  <c r="H186" i="1"/>
  <c r="K185" i="1"/>
  <c r="I185" i="1"/>
  <c r="H185" i="1"/>
  <c r="K184" i="1"/>
  <c r="I184" i="1"/>
  <c r="H184" i="1"/>
  <c r="K183" i="1"/>
  <c r="I183" i="1"/>
  <c r="H183" i="1"/>
  <c r="K182" i="1"/>
  <c r="I182" i="1"/>
  <c r="H182" i="1"/>
  <c r="K181" i="1"/>
  <c r="I181" i="1"/>
  <c r="H181" i="1"/>
  <c r="K180" i="1"/>
  <c r="I180" i="1"/>
  <c r="H180" i="1"/>
  <c r="K179" i="1"/>
  <c r="I179" i="1"/>
  <c r="H179" i="1"/>
  <c r="K178" i="1"/>
  <c r="I178" i="1"/>
  <c r="H178" i="1"/>
  <c r="K177" i="1"/>
  <c r="I177" i="1"/>
  <c r="H177" i="1"/>
  <c r="K176" i="1"/>
  <c r="I176" i="1"/>
  <c r="H176" i="1"/>
  <c r="I175" i="1"/>
  <c r="H175" i="1"/>
  <c r="K174" i="1"/>
  <c r="I174" i="1"/>
  <c r="H174" i="1"/>
  <c r="K173" i="1"/>
  <c r="I173" i="1"/>
  <c r="H173" i="1"/>
  <c r="K172" i="1"/>
  <c r="I172" i="1"/>
  <c r="H172" i="1"/>
  <c r="K171" i="1"/>
  <c r="I171" i="1"/>
  <c r="H171" i="1"/>
  <c r="K170" i="1"/>
  <c r="I170" i="1"/>
  <c r="H170" i="1"/>
  <c r="K169" i="1"/>
  <c r="I169" i="1"/>
  <c r="H169" i="1"/>
  <c r="K168" i="1"/>
  <c r="I168" i="1"/>
  <c r="H168" i="1"/>
  <c r="K167" i="1"/>
  <c r="I167" i="1"/>
  <c r="H167" i="1"/>
  <c r="K166" i="1"/>
  <c r="I166" i="1"/>
  <c r="H166" i="1"/>
  <c r="K165" i="1"/>
  <c r="I165" i="1"/>
  <c r="H165" i="1"/>
  <c r="K164" i="1"/>
  <c r="I164" i="1"/>
  <c r="H164" i="1"/>
  <c r="I163" i="1"/>
  <c r="H163" i="1"/>
  <c r="K162" i="1"/>
  <c r="I162" i="1"/>
  <c r="H162" i="1"/>
  <c r="K161" i="1"/>
  <c r="I161" i="1"/>
  <c r="H161" i="1"/>
  <c r="K160" i="1"/>
  <c r="I160" i="1"/>
  <c r="H160" i="1"/>
  <c r="K159" i="1"/>
  <c r="I159" i="1"/>
  <c r="H159" i="1"/>
  <c r="K158" i="1"/>
  <c r="I158" i="1"/>
  <c r="H158" i="1"/>
  <c r="K157" i="1"/>
  <c r="I157" i="1"/>
  <c r="H157" i="1"/>
  <c r="K156" i="1"/>
  <c r="I156" i="1"/>
  <c r="H156" i="1"/>
  <c r="K155" i="1"/>
  <c r="I155" i="1"/>
  <c r="H155" i="1"/>
  <c r="K154" i="1"/>
  <c r="I154" i="1"/>
  <c r="H154" i="1"/>
  <c r="K153" i="1"/>
  <c r="I153" i="1"/>
  <c r="H153" i="1"/>
  <c r="K152" i="1"/>
  <c r="I152" i="1"/>
  <c r="H152" i="1"/>
  <c r="K151" i="1"/>
  <c r="I151" i="1"/>
  <c r="H151" i="1"/>
  <c r="K150" i="1"/>
  <c r="I150" i="1"/>
  <c r="H150" i="1"/>
  <c r="K149" i="1"/>
  <c r="I149" i="1"/>
  <c r="H149" i="1"/>
  <c r="K148" i="1"/>
  <c r="I148" i="1"/>
  <c r="H148" i="1"/>
  <c r="K147" i="1"/>
  <c r="I147" i="1"/>
  <c r="H147" i="1"/>
  <c r="K146" i="1"/>
  <c r="I146" i="1"/>
  <c r="H146" i="1"/>
  <c r="K145" i="1"/>
  <c r="I145" i="1"/>
  <c r="H145" i="1"/>
  <c r="K144" i="1"/>
  <c r="I144" i="1"/>
  <c r="H144" i="1"/>
  <c r="K143" i="1"/>
  <c r="I143" i="1"/>
  <c r="H143" i="1"/>
  <c r="K142" i="1"/>
  <c r="I142" i="1"/>
  <c r="H142" i="1"/>
  <c r="K141" i="1"/>
  <c r="I141" i="1"/>
  <c r="H141" i="1"/>
  <c r="K140" i="1"/>
  <c r="I140" i="1"/>
  <c r="H140" i="1"/>
  <c r="K139" i="1"/>
  <c r="I139" i="1"/>
  <c r="H139" i="1"/>
  <c r="K138" i="1"/>
  <c r="I138" i="1"/>
  <c r="H138" i="1"/>
  <c r="K137" i="1"/>
  <c r="I137" i="1"/>
  <c r="H137" i="1"/>
  <c r="K136" i="1"/>
  <c r="I136" i="1"/>
  <c r="H136" i="1"/>
  <c r="K135" i="1"/>
  <c r="I135" i="1"/>
  <c r="H135" i="1"/>
  <c r="K134" i="1"/>
  <c r="I134" i="1"/>
  <c r="H134" i="1"/>
  <c r="K133" i="1"/>
  <c r="I133" i="1"/>
  <c r="H133" i="1"/>
  <c r="K132" i="1"/>
  <c r="I132" i="1"/>
  <c r="H132" i="1"/>
  <c r="K131" i="1"/>
  <c r="I131" i="1"/>
  <c r="H131" i="1"/>
  <c r="K130" i="1"/>
  <c r="I130" i="1"/>
  <c r="H130" i="1"/>
  <c r="K129" i="1"/>
  <c r="I129" i="1"/>
  <c r="H129" i="1"/>
  <c r="K128" i="1"/>
  <c r="I128" i="1"/>
  <c r="H128" i="1"/>
  <c r="K127" i="1"/>
  <c r="I127" i="1"/>
  <c r="H127" i="1"/>
  <c r="K126" i="1"/>
  <c r="I126" i="1"/>
  <c r="H126" i="1"/>
  <c r="K125" i="1"/>
  <c r="I125" i="1"/>
  <c r="H125" i="1"/>
  <c r="K124" i="1"/>
  <c r="I124" i="1"/>
  <c r="H124" i="1"/>
  <c r="K123" i="1"/>
  <c r="I123" i="1"/>
  <c r="H123" i="1"/>
  <c r="K122" i="1"/>
  <c r="I122" i="1"/>
  <c r="H122" i="1"/>
  <c r="K121" i="1"/>
  <c r="I121" i="1"/>
  <c r="H121" i="1"/>
  <c r="K120" i="1"/>
  <c r="I120" i="1"/>
  <c r="H120" i="1"/>
  <c r="K119" i="1"/>
  <c r="I119" i="1"/>
  <c r="H119" i="1"/>
  <c r="K118" i="1"/>
  <c r="I118" i="1"/>
  <c r="H118" i="1"/>
  <c r="I117" i="1"/>
  <c r="H117" i="1"/>
  <c r="K116" i="1"/>
  <c r="I116" i="1"/>
  <c r="H116" i="1"/>
  <c r="K115" i="1"/>
  <c r="I115" i="1"/>
  <c r="H115" i="1"/>
  <c r="K114" i="1"/>
  <c r="I114" i="1"/>
  <c r="H114" i="1"/>
  <c r="K113" i="1"/>
  <c r="I113" i="1"/>
  <c r="H113" i="1"/>
  <c r="K112" i="1"/>
  <c r="I112" i="1"/>
  <c r="H112" i="1"/>
  <c r="K111" i="1"/>
  <c r="I111" i="1"/>
  <c r="H111" i="1"/>
  <c r="K110" i="1"/>
  <c r="I110" i="1"/>
  <c r="H110" i="1"/>
  <c r="K109" i="1"/>
  <c r="I109" i="1"/>
  <c r="H109" i="1"/>
  <c r="K108" i="1"/>
  <c r="I108" i="1"/>
  <c r="H108" i="1"/>
  <c r="K107" i="1"/>
  <c r="I107" i="1"/>
  <c r="H107" i="1"/>
  <c r="K106" i="1"/>
  <c r="I106" i="1"/>
  <c r="H106" i="1"/>
  <c r="K105" i="1"/>
  <c r="I105" i="1"/>
  <c r="H105" i="1"/>
  <c r="K104" i="1"/>
  <c r="I104" i="1"/>
  <c r="H104" i="1"/>
  <c r="K103" i="1"/>
  <c r="I103" i="1"/>
  <c r="H103" i="1"/>
  <c r="K102" i="1"/>
  <c r="I102" i="1"/>
  <c r="H102" i="1"/>
  <c r="K101" i="1"/>
  <c r="I101" i="1"/>
  <c r="H101" i="1"/>
  <c r="K100" i="1"/>
  <c r="I100" i="1"/>
  <c r="H100" i="1"/>
  <c r="K99" i="1"/>
  <c r="I99" i="1"/>
  <c r="H99" i="1"/>
  <c r="K98" i="1"/>
  <c r="I98" i="1"/>
  <c r="H98" i="1"/>
  <c r="K97" i="1"/>
  <c r="I97" i="1"/>
  <c r="H97" i="1"/>
  <c r="K96" i="1"/>
  <c r="I96" i="1"/>
  <c r="H96" i="1"/>
  <c r="K95" i="1"/>
  <c r="I95" i="1"/>
  <c r="H95" i="1"/>
  <c r="K94" i="1"/>
  <c r="I94" i="1"/>
  <c r="H94" i="1"/>
  <c r="K93" i="1"/>
  <c r="I93" i="1"/>
  <c r="H93" i="1"/>
  <c r="K92" i="1"/>
  <c r="I92" i="1"/>
  <c r="H92" i="1"/>
  <c r="K91" i="1"/>
  <c r="I91" i="1"/>
  <c r="H91" i="1"/>
  <c r="K90" i="1"/>
  <c r="I90" i="1"/>
  <c r="H90" i="1"/>
  <c r="K89" i="1"/>
  <c r="I89" i="1"/>
  <c r="H89" i="1"/>
  <c r="K88" i="1"/>
  <c r="I88" i="1"/>
  <c r="H88" i="1"/>
  <c r="K87" i="1"/>
  <c r="I87" i="1"/>
  <c r="H87" i="1"/>
  <c r="K86" i="1"/>
  <c r="I86" i="1"/>
  <c r="H86" i="1"/>
  <c r="K85" i="1"/>
  <c r="I85" i="1"/>
  <c r="H85" i="1"/>
  <c r="K84" i="1"/>
  <c r="I84" i="1"/>
  <c r="H84" i="1"/>
  <c r="K83" i="1"/>
  <c r="I83" i="1"/>
  <c r="H83" i="1"/>
  <c r="K82" i="1"/>
  <c r="I82" i="1"/>
  <c r="H82" i="1"/>
  <c r="K81" i="1"/>
  <c r="I81" i="1"/>
  <c r="H81" i="1"/>
  <c r="K80" i="1"/>
  <c r="I80" i="1"/>
  <c r="H80" i="1"/>
  <c r="K79" i="1"/>
  <c r="I79" i="1"/>
  <c r="H79" i="1"/>
  <c r="K78" i="1"/>
  <c r="I78" i="1"/>
  <c r="H78" i="1"/>
  <c r="K77" i="1"/>
  <c r="I77" i="1"/>
  <c r="H77" i="1"/>
  <c r="K76" i="1"/>
  <c r="I76" i="1"/>
  <c r="H76" i="1"/>
  <c r="K75" i="1"/>
  <c r="I75" i="1"/>
  <c r="H75" i="1"/>
  <c r="K74" i="1"/>
  <c r="I74" i="1"/>
  <c r="H74" i="1"/>
  <c r="K73" i="1"/>
  <c r="I73" i="1"/>
  <c r="H73" i="1"/>
  <c r="K72" i="1"/>
  <c r="I72" i="1"/>
  <c r="H72" i="1"/>
  <c r="K71" i="1"/>
  <c r="I71" i="1"/>
  <c r="H71" i="1"/>
  <c r="K70" i="1"/>
  <c r="I70" i="1"/>
  <c r="H70" i="1"/>
  <c r="K69" i="1"/>
  <c r="I69" i="1"/>
  <c r="H69" i="1"/>
  <c r="K68" i="1"/>
  <c r="I68" i="1"/>
  <c r="H68" i="1"/>
  <c r="K67" i="1"/>
  <c r="I67" i="1"/>
  <c r="H67" i="1"/>
  <c r="K66" i="1"/>
  <c r="I66" i="1"/>
  <c r="H66" i="1"/>
  <c r="K65" i="1"/>
  <c r="I65" i="1"/>
  <c r="H65" i="1"/>
  <c r="K64" i="1"/>
  <c r="I64" i="1"/>
  <c r="H64" i="1"/>
  <c r="K63" i="1"/>
  <c r="I63" i="1"/>
  <c r="H63" i="1"/>
  <c r="K62" i="1"/>
  <c r="I62" i="1"/>
  <c r="H62" i="1"/>
  <c r="K61" i="1"/>
  <c r="I61" i="1"/>
  <c r="H61" i="1"/>
  <c r="K60" i="1"/>
  <c r="I60" i="1"/>
  <c r="H60" i="1"/>
  <c r="K59" i="1"/>
  <c r="I59" i="1"/>
  <c r="H59" i="1"/>
  <c r="K58" i="1"/>
  <c r="I58" i="1"/>
  <c r="H58" i="1"/>
  <c r="K57" i="1"/>
  <c r="I57" i="1"/>
  <c r="H57" i="1"/>
  <c r="K56" i="1"/>
  <c r="I56" i="1"/>
  <c r="H56" i="1"/>
  <c r="K55" i="1"/>
  <c r="I55" i="1"/>
  <c r="H55" i="1"/>
  <c r="K54" i="1"/>
  <c r="I54" i="1"/>
  <c r="H54" i="1"/>
  <c r="K53" i="1"/>
  <c r="I53" i="1"/>
  <c r="H53" i="1"/>
  <c r="K52" i="1"/>
  <c r="I52" i="1"/>
  <c r="H52" i="1"/>
  <c r="K51" i="1"/>
  <c r="I51" i="1"/>
  <c r="H51" i="1"/>
  <c r="K50" i="1"/>
  <c r="I50" i="1"/>
  <c r="H50" i="1"/>
  <c r="K49" i="1"/>
  <c r="I49" i="1"/>
  <c r="H49" i="1"/>
  <c r="K48" i="1"/>
  <c r="I48" i="1"/>
  <c r="H48" i="1"/>
  <c r="K47" i="1"/>
  <c r="I47" i="1"/>
  <c r="H47" i="1"/>
  <c r="K46" i="1"/>
  <c r="I46" i="1"/>
  <c r="H46" i="1"/>
  <c r="K45" i="1"/>
  <c r="I45" i="1"/>
  <c r="H45" i="1"/>
  <c r="K44" i="1"/>
  <c r="I44" i="1"/>
  <c r="H44" i="1"/>
  <c r="K43" i="1"/>
  <c r="I43" i="1"/>
  <c r="H43" i="1"/>
  <c r="K42" i="1"/>
  <c r="I42" i="1"/>
  <c r="H42" i="1"/>
  <c r="K41" i="1"/>
  <c r="I41" i="1"/>
  <c r="H41" i="1"/>
  <c r="K40" i="1"/>
  <c r="I40" i="1"/>
  <c r="H40" i="1"/>
  <c r="K39" i="1"/>
  <c r="I39" i="1"/>
  <c r="H39" i="1"/>
  <c r="K38" i="1"/>
  <c r="I38" i="1"/>
  <c r="H38" i="1"/>
  <c r="K37" i="1"/>
  <c r="I37" i="1"/>
  <c r="H37" i="1"/>
  <c r="K36" i="1"/>
  <c r="I36" i="1"/>
  <c r="H36" i="1"/>
  <c r="K35" i="1"/>
  <c r="I35" i="1"/>
  <c r="H35" i="1"/>
  <c r="K34" i="1"/>
  <c r="I34" i="1"/>
  <c r="H34" i="1"/>
  <c r="K33" i="1"/>
  <c r="I33" i="1"/>
  <c r="H33" i="1"/>
  <c r="K32" i="1"/>
  <c r="I32" i="1"/>
  <c r="H32" i="1"/>
  <c r="K31" i="1"/>
  <c r="I31" i="1"/>
  <c r="H31" i="1"/>
  <c r="K30" i="1"/>
  <c r="I30" i="1"/>
  <c r="H30" i="1"/>
  <c r="K29" i="1"/>
  <c r="I29" i="1"/>
  <c r="H29" i="1"/>
  <c r="K28" i="1"/>
  <c r="I28" i="1"/>
  <c r="H28" i="1"/>
  <c r="K27" i="1"/>
  <c r="I27" i="1"/>
  <c r="H27" i="1"/>
  <c r="K26" i="1"/>
  <c r="I26" i="1"/>
  <c r="H26" i="1"/>
  <c r="K25" i="1"/>
  <c r="I25" i="1"/>
  <c r="H25" i="1"/>
  <c r="K24" i="1"/>
  <c r="I24" i="1"/>
  <c r="H24" i="1"/>
  <c r="K23" i="1"/>
  <c r="I23" i="1"/>
  <c r="H23" i="1"/>
  <c r="K22" i="1"/>
  <c r="I22" i="1"/>
  <c r="H22" i="1"/>
  <c r="K21" i="1"/>
  <c r="I21" i="1"/>
  <c r="H21" i="1"/>
  <c r="K20" i="1"/>
  <c r="I20" i="1"/>
  <c r="H20" i="1"/>
  <c r="K19" i="1"/>
  <c r="I19" i="1"/>
  <c r="H19" i="1"/>
  <c r="K18" i="1"/>
  <c r="I18" i="1"/>
  <c r="H18" i="1"/>
  <c r="K17" i="1"/>
  <c r="I17" i="1"/>
  <c r="H17" i="1"/>
  <c r="K16" i="1"/>
  <c r="I16" i="1"/>
  <c r="H16" i="1"/>
  <c r="K15" i="1"/>
  <c r="I15" i="1"/>
  <c r="H15" i="1"/>
  <c r="K14" i="1"/>
  <c r="I14" i="1"/>
  <c r="H14" i="1"/>
  <c r="K13" i="1"/>
  <c r="I13" i="1"/>
  <c r="H13" i="1"/>
  <c r="K12" i="1"/>
  <c r="I12" i="1"/>
  <c r="H12" i="1"/>
  <c r="K11" i="1"/>
  <c r="I11" i="1"/>
  <c r="H11" i="1"/>
  <c r="K10" i="1"/>
  <c r="I10" i="1"/>
  <c r="H10" i="1"/>
  <c r="K9" i="1"/>
  <c r="I9" i="1"/>
  <c r="H9" i="1"/>
  <c r="K8" i="1"/>
  <c r="I8" i="1"/>
  <c r="H8" i="1"/>
  <c r="K7" i="1"/>
  <c r="I7" i="1"/>
  <c r="H7" i="1"/>
  <c r="K6" i="1"/>
  <c r="I6" i="1"/>
  <c r="H6" i="1"/>
  <c r="K5" i="1"/>
  <c r="I5" i="1"/>
  <c r="H5" i="1"/>
  <c r="K4" i="1"/>
  <c r="I4" i="1"/>
  <c r="H4" i="1"/>
  <c r="K3" i="1"/>
  <c r="I3" i="1"/>
  <c r="H3" i="1"/>
  <c r="L1" i="1"/>
  <c r="K1" i="1"/>
  <c r="J1" i="1"/>
  <c r="I1" i="1"/>
  <c r="H1" i="1"/>
  <c r="G1" i="1"/>
  <c r="D8" i="2"/>
  <c r="D7" i="2"/>
  <c r="C7" i="2"/>
  <c r="E7" i="2" s="1"/>
  <c r="D6" i="2"/>
  <c r="D5" i="2"/>
  <c r="D4" i="2"/>
  <c r="D3" i="2"/>
  <c r="C3" i="2"/>
  <c r="C4" i="2" l="1"/>
  <c r="E4" i="2" s="1"/>
  <c r="C6" i="2"/>
  <c r="E6" i="2" s="1"/>
  <c r="F1" i="1"/>
  <c r="E3" i="2"/>
  <c r="C8" i="2" l="1"/>
  <c r="E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财务-谷朋坤</author>
  </authors>
  <commentList>
    <comment ref="I1" authorId="0" shapeId="0" xr:uid="{5FA6266B-E658-4BB1-8C74-0822D1946183}">
      <text>
        <r>
          <rPr>
            <b/>
            <sz val="9"/>
            <rFont val="宋体"/>
            <family val="3"/>
            <charset val="134"/>
          </rPr>
          <t>财务-谷朋坤:</t>
        </r>
        <r>
          <rPr>
            <sz val="9"/>
            <rFont val="宋体"/>
            <family val="3"/>
            <charset val="134"/>
          </rPr>
          <t xml:space="preserve">
1、付款计划按上月挂账金额编制；
2、A-I列填写完毕后，打印签字，制单为应付会计，复核为财务+生管+采购，批准为总经理/总经理授权人
3、实际确认支付金额时，讨论确定，并将批量支付金额截图反馈在资金群中，然后操作支付；
4、月末由各签批人签字（业务部门安排人员走签批流程）；
5、此表不跨月使用；
6、月初因批量付款单数据未锁定而未编制的，业务部门提交单独审批单（原则上不允许）；
7、此审批单仅在资金不稳定情况下使用，随月度银行回单原始文件留存。</t>
        </r>
      </text>
    </comment>
    <comment ref="L1" authorId="0" shapeId="0" xr:uid="{574C60D1-78C6-42E5-B8DC-38DB808B28AE}">
      <text>
        <r>
          <rPr>
            <b/>
            <sz val="9"/>
            <rFont val="宋体"/>
            <family val="3"/>
            <charset val="134"/>
          </rPr>
          <t>财务-谷朋坤:</t>
        </r>
        <r>
          <rPr>
            <sz val="9"/>
            <rFont val="宋体"/>
            <family val="3"/>
            <charset val="134"/>
          </rPr>
          <t xml:space="preserve">
1、付款计划按上月挂账金额编制；
2、A-I列填写完毕后，打印签字，制单为应付会计，复核为财务+生管+采购，批准为总经理/总经理授权人
3、实际确认支付金额时，讨论确定，并将批量支付金额截图反馈在资金群中，然后操作支付；
4、月末由各签批人签字（业务部门安排人员走签批流程）；
5、此表不跨月使用；
6、月初因批量付款单数据未锁定而未编制的，业务部门提交单独审批单（原则上不允许）；
7、此审批单仅在资金不稳定情况下使用，随月度银行回单原始文件留存。</t>
        </r>
      </text>
    </comment>
  </commentList>
</comments>
</file>

<file path=xl/sharedStrings.xml><?xml version="1.0" encoding="utf-8"?>
<sst xmlns="http://schemas.openxmlformats.org/spreadsheetml/2006/main" count="5098" uniqueCount="1060">
  <si>
    <t>顺序号</t>
  </si>
  <si>
    <t>说明</t>
  </si>
  <si>
    <r>
      <rPr>
        <sz val="11"/>
        <color theme="1"/>
        <rFont val="微软雅黑"/>
        <family val="2"/>
        <charset val="134"/>
      </rPr>
      <t>每月25日（含）前，业务部门提报</t>
    </r>
    <r>
      <rPr>
        <b/>
        <sz val="11"/>
        <color theme="1"/>
        <rFont val="微软雅黑"/>
        <family val="2"/>
        <charset val="134"/>
      </rPr>
      <t>次月</t>
    </r>
    <r>
      <rPr>
        <sz val="11"/>
        <color theme="1"/>
        <rFont val="微软雅黑"/>
        <family val="2"/>
        <charset val="134"/>
      </rPr>
      <t>非按比例支付资金计划明细</t>
    </r>
  </si>
  <si>
    <t>填报需按支付计划明细表要求填写</t>
  </si>
  <si>
    <t>填写完成后在群内提报，未在规定时间内提报的，暂停支付</t>
  </si>
  <si>
    <t>资金计划与资金到位情况不挂钩，不论资金是否到位，均需提报资金计划</t>
  </si>
  <si>
    <t>原材料类、预付类（未列明的，视业务情况再增加），因业务时间性，跨月未支付的，清零，重新制定计划</t>
  </si>
  <si>
    <t>日常支付情况，业务需同步记录</t>
  </si>
  <si>
    <t>支出存在异常的，先做基础沟通，仍无法解决的，上升到支出异常沟通群沟通</t>
  </si>
  <si>
    <t>2024.01月份支付计划汇总</t>
  </si>
  <si>
    <t>类别</t>
  </si>
  <si>
    <t>余额</t>
  </si>
  <si>
    <t>XX月计划支付金额</t>
  </si>
  <si>
    <t>余额支付
%</t>
  </si>
  <si>
    <t>备注</t>
  </si>
  <si>
    <t>比例规则</t>
  </si>
  <si>
    <t>原则上由集团发布</t>
  </si>
  <si>
    <t>原材料</t>
  </si>
  <si>
    <t>预付</t>
  </si>
  <si>
    <t>-</t>
  </si>
  <si>
    <t>单独申请</t>
  </si>
  <si>
    <t>涉诉&amp;还款计划</t>
  </si>
  <si>
    <t>合计</t>
  </si>
  <si>
    <t>2024.01月份支付计划</t>
  </si>
  <si>
    <t>序号</t>
  </si>
  <si>
    <t>供应商代码</t>
  </si>
  <si>
    <t>业务联系姓名</t>
  </si>
  <si>
    <t>支出类别</t>
  </si>
  <si>
    <t>业务对接模块</t>
  </si>
  <si>
    <t>1231余额</t>
  </si>
  <si>
    <t>180天挂账金额</t>
  </si>
  <si>
    <t>月均挂票金额</t>
  </si>
  <si>
    <t>80%金额</t>
  </si>
  <si>
    <t>单独申请金额</t>
  </si>
  <si>
    <t>2024.01月
计划支付金额</t>
  </si>
  <si>
    <t>计划支付时点</t>
  </si>
  <si>
    <t>最晚支付时点</t>
  </si>
  <si>
    <t>备注1</t>
  </si>
  <si>
    <t>备注2</t>
  </si>
  <si>
    <t>S413044</t>
  </si>
  <si>
    <t>黄骅市长生汽车灯镜有限公司</t>
  </si>
  <si>
    <t>S413052</t>
  </si>
  <si>
    <t>黄骅市鑫昌五金制品厂</t>
  </si>
  <si>
    <t>S412020</t>
  </si>
  <si>
    <t>天津市鹏升汽车部件有限公司</t>
  </si>
  <si>
    <t>S413022</t>
  </si>
  <si>
    <t>海兴中盛弹簧有限公司</t>
  </si>
  <si>
    <t>S413029</t>
  </si>
  <si>
    <t>黄骅市成卓汽车部件厂</t>
  </si>
  <si>
    <t>S422005</t>
  </si>
  <si>
    <t>吉林省德邦汽车电子有限公司</t>
  </si>
  <si>
    <t>S413034</t>
  </si>
  <si>
    <t>黄骅市汇铭汽车部件有限公司</t>
  </si>
  <si>
    <t>S411007</t>
  </si>
  <si>
    <t>北京浦东三浦标准件有限公司</t>
  </si>
  <si>
    <t>S413035</t>
  </si>
  <si>
    <t>黄骅市建昌塑料制品有限公司</t>
  </si>
  <si>
    <t>S413037</t>
  </si>
  <si>
    <t>黄骅市雍丰塑料制品有限公司</t>
  </si>
  <si>
    <t>S413108</t>
  </si>
  <si>
    <t>黄骅市泰行汽车配件有限公司</t>
  </si>
  <si>
    <t>S413045</t>
  </si>
  <si>
    <t>黄骅市鑫祺汽车配件有限公司</t>
  </si>
  <si>
    <t>S413055</t>
  </si>
  <si>
    <t>黄骅市广亿汽车部件有限公司</t>
  </si>
  <si>
    <t>S443004</t>
  </si>
  <si>
    <t>湘乡简美新材料科技有限公司</t>
  </si>
  <si>
    <t>S413033</t>
  </si>
  <si>
    <t>黄骅市再兴汽车配件有限公司</t>
  </si>
  <si>
    <t>S413047</t>
  </si>
  <si>
    <t>黄骅市正大纺织机械配件厂</t>
  </si>
  <si>
    <t>S437004</t>
  </si>
  <si>
    <t>青岛福基纺织有限公司</t>
  </si>
  <si>
    <t>S413078</t>
  </si>
  <si>
    <t>文安县德实汽车配件有限公司</t>
  </si>
  <si>
    <t>S413066</t>
  </si>
  <si>
    <t>河北新强力机械制造有限公司</t>
  </si>
  <si>
    <t>S432020</t>
  </si>
  <si>
    <t>恺博（常熟）座椅机械部件有限公司</t>
  </si>
  <si>
    <t>S412001</t>
  </si>
  <si>
    <t>天津生隆纤维材料股份有限公司</t>
  </si>
  <si>
    <t>S433003</t>
  </si>
  <si>
    <t>浙江松原汽车安全系统股份有限公司</t>
  </si>
  <si>
    <t>S437023</t>
  </si>
  <si>
    <t>高唐强盛机械有限公司</t>
  </si>
  <si>
    <t>S422002</t>
  </si>
  <si>
    <t>长春市天利得科技有限公司</t>
  </si>
  <si>
    <t>S437019</t>
  </si>
  <si>
    <t>日照浩利橡塑有限公司</t>
  </si>
  <si>
    <t>S413090</t>
  </si>
  <si>
    <t>黄骅市津华汽车部件有限公司</t>
  </si>
  <si>
    <t>S413132</t>
  </si>
  <si>
    <t>霸州市政锦五金制品有限公司</t>
  </si>
  <si>
    <t>S413161</t>
  </si>
  <si>
    <t>河北利达金属制品集团有限公司</t>
  </si>
  <si>
    <t>S437015</t>
  </si>
  <si>
    <t>山东金达汽车部件制造股份有限公司</t>
  </si>
  <si>
    <t>S432009</t>
  </si>
  <si>
    <t>江苏力乐汽车部件股份有限公司</t>
  </si>
  <si>
    <t>S413056</t>
  </si>
  <si>
    <t>黄骅市瑞丰五金制品有限公司</t>
  </si>
  <si>
    <t>S432037</t>
  </si>
  <si>
    <t>苏世博(南京)减振系统有限公司</t>
  </si>
  <si>
    <t>S412012</t>
  </si>
  <si>
    <t>天津琪安科技有限公司</t>
  </si>
  <si>
    <t>S413168</t>
  </si>
  <si>
    <t>黄骅市旗锐塑料制品有限公司</t>
  </si>
  <si>
    <t>S433009</t>
  </si>
  <si>
    <t>浙江路得坦摩汽车部件股份有限公司</t>
  </si>
  <si>
    <t>S434002</t>
  </si>
  <si>
    <t>芜湖星火软轴控制索制造有限公司</t>
  </si>
  <si>
    <t>S413053</t>
  </si>
  <si>
    <t>黄骅市益海五金制造有限公司</t>
  </si>
  <si>
    <t>S413021</t>
  </si>
  <si>
    <t>河北锐翰汽车零部件有限公司</t>
  </si>
  <si>
    <t>S413067</t>
  </si>
  <si>
    <t>沧州庆方汽车部件有限公司</t>
  </si>
  <si>
    <t>S444004</t>
  </si>
  <si>
    <t>佛山市顺德区聚达汽车部件有限公司</t>
  </si>
  <si>
    <t>S413007</t>
  </si>
  <si>
    <t>雄县华增汽车饰件有限公司</t>
  </si>
  <si>
    <t>S413060</t>
  </si>
  <si>
    <t>黄骅市正祥车辆部件有限公司</t>
  </si>
  <si>
    <t>S413063</t>
  </si>
  <si>
    <t>黄骅市洁霸汽车零部件制造有限公司</t>
  </si>
  <si>
    <t>S537029</t>
  </si>
  <si>
    <t>青岛华瑞利工贸有限公司</t>
  </si>
  <si>
    <t>S513066</t>
  </si>
  <si>
    <t>荣昌一次性供应商</t>
  </si>
  <si>
    <t>S413001</t>
  </si>
  <si>
    <t>北京吉信气弹簧制品有限公司</t>
  </si>
  <si>
    <t>S437033</t>
  </si>
  <si>
    <t>日照联成工程机械有限公司</t>
  </si>
  <si>
    <t>S433023</t>
  </si>
  <si>
    <t>浙江万里安全器材制造有限公司</t>
  </si>
  <si>
    <t>S413004</t>
  </si>
  <si>
    <t>保定兆龙通用电器塑业有限公司</t>
  </si>
  <si>
    <t>S513016</t>
  </si>
  <si>
    <t>黄骅市辉煌建筑队</t>
  </si>
  <si>
    <t>S413073</t>
  </si>
  <si>
    <t>黄骅市兴岳金属制品有限公司</t>
  </si>
  <si>
    <t>S413072</t>
  </si>
  <si>
    <t>黄骅市润晨五金制品有限公司</t>
  </si>
  <si>
    <t>S421003</t>
  </si>
  <si>
    <t>辽宁德威纤维制品有限公司</t>
  </si>
  <si>
    <t>S432012</t>
  </si>
  <si>
    <t>常州市武进创新模具注塑有限公司</t>
  </si>
  <si>
    <t>S432036</t>
  </si>
  <si>
    <t>常州立天汽车零部件有限公司</t>
  </si>
  <si>
    <t>S413026</t>
  </si>
  <si>
    <t>沧州临港明康汽车配件有限公司</t>
  </si>
  <si>
    <t>S412022</t>
  </si>
  <si>
    <t>天津市宝坻区维华五金厂</t>
  </si>
  <si>
    <t>S513036</t>
  </si>
  <si>
    <t>沧州昊大燃化工程有限公司</t>
  </si>
  <si>
    <t>S433007</t>
  </si>
  <si>
    <t>瑞安市精艺标准件有限公司</t>
  </si>
  <si>
    <t>S431017</t>
  </si>
  <si>
    <t>上海典亚模具有限公司</t>
  </si>
  <si>
    <t>S413070</t>
  </si>
  <si>
    <t>黄骅市创合五金制品有限公司</t>
  </si>
  <si>
    <t>S437031</t>
  </si>
  <si>
    <t>山东万澳汽车附件科技有限公司</t>
  </si>
  <si>
    <t>S431007</t>
  </si>
  <si>
    <t>上海庆利机械设备有限公司</t>
  </si>
  <si>
    <t>S413100</t>
  </si>
  <si>
    <t>河北圣洁环境生物科技工程有限公司</t>
  </si>
  <si>
    <t>S413039</t>
  </si>
  <si>
    <t>黄骅市佳祥五金制品有限公司</t>
  </si>
  <si>
    <t>S413023</t>
  </si>
  <si>
    <t>南皮县利辉五金接插件厂</t>
  </si>
  <si>
    <t>S413014</t>
  </si>
  <si>
    <t>沧州市奥睿机械设备有限公司</t>
  </si>
  <si>
    <t>S413031</t>
  </si>
  <si>
    <t>黄骅市致远摩托车配件有限公司</t>
  </si>
  <si>
    <t>S413025</t>
  </si>
  <si>
    <t>沧州宇诺五金制造有限公司</t>
  </si>
  <si>
    <t>S432011</t>
  </si>
  <si>
    <t>旷达汽车饰件系统有限公司</t>
  </si>
  <si>
    <t>S444018</t>
  </si>
  <si>
    <t>佛山市顺德区赛朗斯汽车部件实业有限公司</t>
  </si>
  <si>
    <t>S413077</t>
  </si>
  <si>
    <t>文安县万达汽车配件制造有限公司</t>
  </si>
  <si>
    <t>S433021</t>
  </si>
  <si>
    <t>慈溪市维克多自控元件有限公司</t>
  </si>
  <si>
    <t>S437022</t>
  </si>
  <si>
    <t>德州志鹏海绵制品有限公司</t>
  </si>
  <si>
    <t>S412027</t>
  </si>
  <si>
    <t>天津信嘉机械设备租赁有限公司</t>
  </si>
  <si>
    <t>S431004</t>
  </si>
  <si>
    <t>新梦顶（上海）贸易有限公司</t>
  </si>
  <si>
    <t>S411024</t>
  </si>
  <si>
    <t>北京德实汽车饰件有限公司</t>
  </si>
  <si>
    <t>S413125</t>
  </si>
  <si>
    <t>沧州智凯金属制品有限公司</t>
  </si>
  <si>
    <t>S513150</t>
  </si>
  <si>
    <t>沧州森德奥机械制造有限公司</t>
  </si>
  <si>
    <t>S413086</t>
  </si>
  <si>
    <t>黄骅市渤海庆丰车辆灯镜厂</t>
  </si>
  <si>
    <t>S413027</t>
  </si>
  <si>
    <t>沧州裕金达汽车部件有限公司</t>
  </si>
  <si>
    <t>S413009</t>
  </si>
  <si>
    <t>高碑店京华橡胶制品有限责任公司</t>
  </si>
  <si>
    <t>S532002</t>
  </si>
  <si>
    <t>苏州高新区旭达输送机械有限公司</t>
  </si>
  <si>
    <t>S413129</t>
  </si>
  <si>
    <t>文安县恒德汽车座椅制造有限公司</t>
  </si>
  <si>
    <t>S437016</t>
  </si>
  <si>
    <t>曲阜陆航座椅辅料有限公司</t>
  </si>
  <si>
    <t>S413081</t>
  </si>
  <si>
    <t>河北宏广橡塑金属制品有限公司</t>
  </si>
  <si>
    <t>S411025</t>
  </si>
  <si>
    <t>北京华北轻合金有限公司</t>
  </si>
  <si>
    <t>S512005</t>
  </si>
  <si>
    <t>天津市奥特威德焊接技术有限公司</t>
  </si>
  <si>
    <t>S512027</t>
  </si>
  <si>
    <t>天津芳雅机电科技有限公司</t>
  </si>
  <si>
    <t>S413005</t>
  </si>
  <si>
    <t>保定市京苑汽车装饰配件厂</t>
  </si>
  <si>
    <t>S437010</t>
  </si>
  <si>
    <t>昌乐天齐色织布有限公司</t>
  </si>
  <si>
    <t>S435003</t>
  </si>
  <si>
    <t>泉州市福兴塑料五金有限公司</t>
  </si>
  <si>
    <t>S432034</t>
  </si>
  <si>
    <t>上锐（常州）供应链管理有限公司</t>
  </si>
  <si>
    <t>S431010</t>
  </si>
  <si>
    <t>上海绽奇汽车部件有限公司</t>
  </si>
  <si>
    <t>S433014</t>
  </si>
  <si>
    <t>象山天星汽配有限责任公司</t>
  </si>
  <si>
    <t>S412021</t>
  </si>
  <si>
    <t>天津市宝驰汽车部件有限公司</t>
  </si>
  <si>
    <t>S513149</t>
  </si>
  <si>
    <t>黄骅市旭鑫模具制造有限公司</t>
  </si>
  <si>
    <t>S413167</t>
  </si>
  <si>
    <t>航天宏达（泊头）机械科技有限公司</t>
  </si>
  <si>
    <t>S511016</t>
  </si>
  <si>
    <t>建研盈科（北京）科技有限公司</t>
  </si>
  <si>
    <t>S411013</t>
  </si>
  <si>
    <t>北京瑞隆祥模具有限公司</t>
  </si>
  <si>
    <t>S413016</t>
  </si>
  <si>
    <t xml:space="preserve">河北聚福家用电器有限公司 </t>
  </si>
  <si>
    <t>S411039</t>
  </si>
  <si>
    <t>北京华兴恒通科技有限公司</t>
  </si>
  <si>
    <t>S531003</t>
  </si>
  <si>
    <t>上海名华悬挂输送机有限公司</t>
  </si>
  <si>
    <t>S413102</t>
  </si>
  <si>
    <t>黄骅市增鑫五金制品有限公司</t>
  </si>
  <si>
    <t>S544014</t>
  </si>
  <si>
    <t>深圳市壮志科技有限公司</t>
  </si>
  <si>
    <t>S413087</t>
  </si>
  <si>
    <t>东光县汽车减震器厂</t>
  </si>
  <si>
    <t>S537016</t>
  </si>
  <si>
    <t>山东新联大物流股份有限公司</t>
  </si>
  <si>
    <t>S443001</t>
  </si>
  <si>
    <t>衡阳县标准件厂株洲销售处</t>
  </si>
  <si>
    <t>S442003</t>
  </si>
  <si>
    <t>襄阳杰创化工新材料有限公司</t>
  </si>
  <si>
    <t>S512018</t>
  </si>
  <si>
    <t>兴宏盛汽车配件（天津）有限公司</t>
  </si>
  <si>
    <t>S433012</t>
  </si>
  <si>
    <t>浙江全盛无纺制品有限公司</t>
  </si>
  <si>
    <t>S413018</t>
  </si>
  <si>
    <t>沧州崇文晟源机械制造有限公司</t>
  </si>
  <si>
    <t>S413140</t>
  </si>
  <si>
    <t>河北益清环保工程有限公司</t>
  </si>
  <si>
    <t>S413098</t>
  </si>
  <si>
    <t>黄骅市宁鑫商贸有限公司</t>
  </si>
  <si>
    <t>S437032</t>
  </si>
  <si>
    <t>山东昊松新材料科技有限公司</t>
  </si>
  <si>
    <t>S413030</t>
  </si>
  <si>
    <t>黄骅市盛荣汽车零部件有限公司</t>
  </si>
  <si>
    <t>S413097</t>
  </si>
  <si>
    <t>威县永盛汽车配件制造有限公司</t>
  </si>
  <si>
    <t>S513020</t>
  </si>
  <si>
    <t>黄骅市鸿基盛业地面工程有限公司</t>
  </si>
  <si>
    <t>S413147</t>
  </si>
  <si>
    <t>黄骅市海永机电设备经营部</t>
  </si>
  <si>
    <t>S413093</t>
  </si>
  <si>
    <t>黄骅市兴田弹簧有限公司</t>
  </si>
  <si>
    <t>S413169</t>
  </si>
  <si>
    <t>黄骅市鑫翔五金产品经销处</t>
  </si>
  <si>
    <t>S437008</t>
  </si>
  <si>
    <t>烟台青沪纸业有限公司</t>
  </si>
  <si>
    <t>S411020</t>
  </si>
  <si>
    <t>北京和昌明汽车内饰件有限公司</t>
  </si>
  <si>
    <t>S413088</t>
  </si>
  <si>
    <t>张家港市万荣机械制造有限公司</t>
  </si>
  <si>
    <t>S413126</t>
  </si>
  <si>
    <t>沧州市坤元装饰装修工程有限公司</t>
  </si>
  <si>
    <t>S431014</t>
  </si>
  <si>
    <t>上海优诺特实业股份有限公司</t>
  </si>
  <si>
    <t>S413094</t>
  </si>
  <si>
    <t>霸州市宏海塑料制品有限公司</t>
  </si>
  <si>
    <t>S513160</t>
  </si>
  <si>
    <t>黄骅市宏宸汽车配件有限公司</t>
  </si>
  <si>
    <t>S512004</t>
  </si>
  <si>
    <t>天津优普达特科技有限公司</t>
  </si>
  <si>
    <t>S411014</t>
  </si>
  <si>
    <t>北京京科兴业科技发展有限公司</t>
  </si>
  <si>
    <t>S413159</t>
  </si>
  <si>
    <t>沧州志鹏聚氨酯制品有限公司</t>
  </si>
  <si>
    <t>S413096</t>
  </si>
  <si>
    <t>河北联庆五金制品有限公司</t>
  </si>
  <si>
    <t>S413008</t>
  </si>
  <si>
    <t>高碑店市晨奥汽车部件有限公司</t>
  </si>
  <si>
    <t>S431011</t>
  </si>
  <si>
    <t>杜倍汽车技术(上海)有限公司</t>
  </si>
  <si>
    <t>S513024</t>
  </si>
  <si>
    <t>黄骅市玉才运输队</t>
  </si>
  <si>
    <t>S513028</t>
  </si>
  <si>
    <t>河北帅先电子科技有限公司</t>
  </si>
  <si>
    <t>S443002</t>
  </si>
  <si>
    <t>株洲市凡美斯汽车配件有限公司</t>
  </si>
  <si>
    <t>S513026</t>
  </si>
  <si>
    <t>廊坊恒工环保科技有限责任公司</t>
  </si>
  <si>
    <t>S411023</t>
  </si>
  <si>
    <t>北京市橡塑减震器材厂</t>
  </si>
  <si>
    <t>S513019</t>
  </si>
  <si>
    <t>沧州其源盛环保设备有限公司</t>
  </si>
  <si>
    <t>S531004</t>
  </si>
  <si>
    <t>上海动纳动力科技有限公司</t>
  </si>
  <si>
    <t>S531002</t>
  </si>
  <si>
    <t>上海昊诚泵阀有限公司</t>
  </si>
  <si>
    <t>S511005</t>
  </si>
  <si>
    <t>北京迪阳自动化设备有限公司</t>
  </si>
  <si>
    <t>S513145</t>
  </si>
  <si>
    <t>黄骅市宏东电脑经销部</t>
  </si>
  <si>
    <t>S444006</t>
  </si>
  <si>
    <t>东莞市双和机车拉索有限公司</t>
  </si>
  <si>
    <t>S511008</t>
  </si>
  <si>
    <t>北京美狮龙禾普喷涂设备有限公司</t>
  </si>
  <si>
    <t>S413074</t>
  </si>
  <si>
    <t>黄骅市振兴五金制品厂</t>
  </si>
  <si>
    <t>S433018</t>
  </si>
  <si>
    <t>温州市瓯海茶山通悦海绵制品厂</t>
  </si>
  <si>
    <t>S431008</t>
  </si>
  <si>
    <t>上海努辰金属制品有限公司</t>
  </si>
  <si>
    <t>S544003</t>
  </si>
  <si>
    <t>广州欧尼克焊接科技有限公司</t>
  </si>
  <si>
    <t>S431015</t>
  </si>
  <si>
    <t>上海边锋实业有限公司</t>
  </si>
  <si>
    <t>S437027</t>
  </si>
  <si>
    <t>文登市凤凰婷装饰布有限公司</t>
  </si>
  <si>
    <t>S532004</t>
  </si>
  <si>
    <t>苏州贝斯迪亚工具有限公司</t>
  </si>
  <si>
    <t>S433013</t>
  </si>
  <si>
    <t>嘉兴市南湖区东栅街道嘉环中电子产品经营部</t>
  </si>
  <si>
    <t>S413017</t>
  </si>
  <si>
    <t>沧州荣昊汽车配件有限公司</t>
  </si>
  <si>
    <t>S413117</t>
  </si>
  <si>
    <t>霸州市自强汽车零部件厂</t>
  </si>
  <si>
    <t>S411012</t>
  </si>
  <si>
    <t>北京旺博林包装材料有限公司</t>
  </si>
  <si>
    <t>S411005</t>
  </si>
  <si>
    <t>北京东方华康自动化有限公司</t>
  </si>
  <si>
    <t>S431002</t>
  </si>
  <si>
    <t>易格斯（上海）拖链系统有限公司</t>
  </si>
  <si>
    <t>S513008</t>
  </si>
  <si>
    <t>黄骅市三江商贸有限公司</t>
  </si>
  <si>
    <t>S434006</t>
  </si>
  <si>
    <t>安徽汉升工业部件股份有限公司</t>
  </si>
  <si>
    <t>S432008</t>
  </si>
  <si>
    <t>徐州华夏电子有限公司</t>
  </si>
  <si>
    <t>S413020</t>
  </si>
  <si>
    <t>沧州旭兴五金制品有限公司</t>
  </si>
  <si>
    <t>S411018</t>
  </si>
  <si>
    <t>北京三浦易购科技有限公司</t>
  </si>
  <si>
    <t>S421004</t>
  </si>
  <si>
    <t>沈阳瑞驰表面技术有限公司</t>
  </si>
  <si>
    <t>S444002</t>
  </si>
  <si>
    <t>广东盟力纺织科技有限公司</t>
  </si>
  <si>
    <t>S413130</t>
  </si>
  <si>
    <t>泊头市捷润五金制品有限公司</t>
  </si>
  <si>
    <t>S511015</t>
  </si>
  <si>
    <t>北京广汇国际仓储服务有限公司</t>
  </si>
  <si>
    <t>S433019</t>
  </si>
  <si>
    <t>杭州阳晨聚氨酯制品有限公司</t>
  </si>
  <si>
    <t>S411036</t>
  </si>
  <si>
    <t>北京美好生活家居用品有限公司</t>
  </si>
  <si>
    <t>S513050</t>
  </si>
  <si>
    <t>河北信一净美物业服务有限公司</t>
  </si>
  <si>
    <t>S513004</t>
  </si>
  <si>
    <t>任丘市焊材厂</t>
  </si>
  <si>
    <t>S432032</t>
  </si>
  <si>
    <t>明阳科技（苏州）股份有限公司</t>
  </si>
  <si>
    <t>S437034</t>
  </si>
  <si>
    <t>潍坊振晟汽车零部件有限公司</t>
  </si>
  <si>
    <t>S561002</t>
  </si>
  <si>
    <t>西安嘉怡天恒精密技术股份有限公司</t>
  </si>
  <si>
    <t>S432005</t>
  </si>
  <si>
    <t>佛吉亚（无锡）座椅部件有限公司</t>
  </si>
  <si>
    <t>S511012</t>
  </si>
  <si>
    <t>北京京东世纪信息技术有限公司</t>
  </si>
  <si>
    <t>S513054</t>
  </si>
  <si>
    <t>黄骅市金盾保安服务有限公司</t>
  </si>
  <si>
    <t>S513081</t>
  </si>
  <si>
    <t>石家庄跨越物流有限公司</t>
  </si>
  <si>
    <t>S513108</t>
  </si>
  <si>
    <t>河北德邦物流有限公司</t>
  </si>
  <si>
    <t>S413145</t>
  </si>
  <si>
    <t>霸州市霸州镇鑫创五金塑料厂</t>
  </si>
  <si>
    <t>S511025</t>
  </si>
  <si>
    <t>北京泰纳特斯汽车零部件有限公司</t>
  </si>
  <si>
    <t>S512014</t>
  </si>
  <si>
    <t>天津市勃辉模具有限公司</t>
  </si>
  <si>
    <t>S413178</t>
  </si>
  <si>
    <t>廊坊市东平汽车零配件有限公司</t>
  </si>
  <si>
    <t>S432001</t>
  </si>
  <si>
    <t>南京奥托立夫汽车安全系统有限公司</t>
  </si>
  <si>
    <t>S513174</t>
  </si>
  <si>
    <t>黄骅市杭合叉车配件经营部</t>
  </si>
  <si>
    <t>S421001</t>
  </si>
  <si>
    <t>沈阳金杯锦恒汽车安全系统有限公司</t>
  </si>
  <si>
    <t>S411041</t>
  </si>
  <si>
    <t>北京嘉度科贸有限公司</t>
  </si>
  <si>
    <t>S413156</t>
  </si>
  <si>
    <t>黄骅市天硕汽车部件有限公司</t>
  </si>
  <si>
    <t>S413175</t>
  </si>
  <si>
    <t>河北莫特美橡塑科技有限公司</t>
  </si>
  <si>
    <t>S411046</t>
  </si>
  <si>
    <t>北京宇喆科技有限公司</t>
  </si>
  <si>
    <t>S412041</t>
  </si>
  <si>
    <t>天津力登维汽车部件有限公司</t>
  </si>
  <si>
    <t>S413183</t>
  </si>
  <si>
    <t>河北方基恒达汽车部件有限公司</t>
  </si>
  <si>
    <t>S413185</t>
  </si>
  <si>
    <t>海兴县越达弹簧制造有限公司</t>
  </si>
  <si>
    <t>S444015</t>
  </si>
  <si>
    <t>欣瑞联电子（肇庆）有限公司</t>
  </si>
  <si>
    <t>S511013</t>
  </si>
  <si>
    <t>北京场景智能科技有限公司</t>
  </si>
  <si>
    <t>S512028</t>
  </si>
  <si>
    <t>天津林宇机械制造有限公司</t>
  </si>
  <si>
    <t>S513164</t>
  </si>
  <si>
    <t>沧州圣玺装饰装修工程有限公司</t>
  </si>
  <si>
    <t>S513168</t>
  </si>
  <si>
    <t>河北嘉雄建筑安装工程有限公司</t>
  </si>
  <si>
    <t>S411049</t>
  </si>
  <si>
    <t>北京来一桶金科技有限公司</t>
  </si>
  <si>
    <t>S412044</t>
  </si>
  <si>
    <t>天津沛衡五金弹簧有限公司</t>
  </si>
  <si>
    <t>S413139</t>
  </si>
  <si>
    <t>河北定国紧固件制造有限公司</t>
  </si>
  <si>
    <t>S431034</t>
  </si>
  <si>
    <t>雅柏利（上海）粘扣带有限公司</t>
  </si>
  <si>
    <t>S432002</t>
  </si>
  <si>
    <t>江苏全盛座舱技术股份有限公司</t>
  </si>
  <si>
    <t>S511037</t>
  </si>
  <si>
    <t>北京友联物流有限公司</t>
  </si>
  <si>
    <t>S413011</t>
  </si>
  <si>
    <t>沧州梦依恋商贸有限公司</t>
  </si>
  <si>
    <t>S413122</t>
  </si>
  <si>
    <t>河北亿泽汽车零部件科技有限公司</t>
  </si>
  <si>
    <t>S433028</t>
  </si>
  <si>
    <t>温州鑫锐电器有限公司</t>
  </si>
  <si>
    <t>S511036</t>
  </si>
  <si>
    <t>北京恒世通物流有限公司</t>
  </si>
  <si>
    <t>S411047</t>
  </si>
  <si>
    <t>大连吉田拉链有限公司北京分公司</t>
  </si>
  <si>
    <t>S411048</t>
  </si>
  <si>
    <t>致冠沧州汽车部件有限公司</t>
  </si>
  <si>
    <t>S431012</t>
  </si>
  <si>
    <t>上海明芳汽车零件有限公司</t>
  </si>
  <si>
    <t>S431033</t>
  </si>
  <si>
    <t>上海纳特汽车标准件有限公司</t>
  </si>
  <si>
    <t>S413201</t>
  </si>
  <si>
    <t>清河县沁园汽车零部件有限公司</t>
  </si>
  <si>
    <t>S437057</t>
  </si>
  <si>
    <t>青岛柏利美新材料有限公司</t>
  </si>
  <si>
    <t>S413133</t>
  </si>
  <si>
    <t>深州市晶立泰机械配件有限公司</t>
  </si>
  <si>
    <t>S442002</t>
  </si>
  <si>
    <t>湖北伟士通汽车零件有限公司</t>
  </si>
  <si>
    <t>S444014</t>
  </si>
  <si>
    <t>深圳市毅荣川电子科技有限公司</t>
  </si>
  <si>
    <t>S411044</t>
  </si>
  <si>
    <t>北京兴盛华丰包装制品有限公司</t>
  </si>
  <si>
    <t>S413184</t>
  </si>
  <si>
    <t>黄骅市宏达五金厂</t>
  </si>
  <si>
    <t>S413202</t>
  </si>
  <si>
    <t>黄骅市荣昌祥纸制品有限公司</t>
  </si>
  <si>
    <t>S413204</t>
  </si>
  <si>
    <t>永清永泰汽车部件有限公司</t>
  </si>
  <si>
    <t>S437056</t>
  </si>
  <si>
    <t>日照兴伟橡塑有限公司</t>
  </si>
  <si>
    <t>S537036</t>
  </si>
  <si>
    <t>青岛亿嘉通物流有限公司</t>
  </si>
  <si>
    <t>S513234</t>
  </si>
  <si>
    <t>黄骅市渤新环保科技有限公司</t>
  </si>
  <si>
    <t>安环</t>
  </si>
  <si>
    <t>延时2月</t>
  </si>
  <si>
    <t>S513006</t>
  </si>
  <si>
    <t>黄骅市双得金属制品销售有限公司</t>
  </si>
  <si>
    <t>金属件</t>
  </si>
  <si>
    <t>S435004</t>
  </si>
  <si>
    <t>厦门市鑫荣飞工贸有限公司</t>
  </si>
  <si>
    <t>S413082</t>
  </si>
  <si>
    <t>深州市卓伦橡塑磨具有限公司</t>
  </si>
  <si>
    <t>S432014</t>
  </si>
  <si>
    <t>江苏万金汽车零部件制造有限公司</t>
  </si>
  <si>
    <t>S432044</t>
  </si>
  <si>
    <t>常州市鹏逸汽车附件有限公司</t>
  </si>
  <si>
    <t>S513005</t>
  </si>
  <si>
    <t>黄骅市通乐贸易有限公司</t>
  </si>
  <si>
    <t>S513007</t>
  </si>
  <si>
    <t>人民电器集团黄骅销售有限公司</t>
  </si>
  <si>
    <t>S513146</t>
  </si>
  <si>
    <t>黄骅市腾双五金门市部</t>
  </si>
  <si>
    <t>S512036</t>
  </si>
  <si>
    <t>天津未来化学有限公司</t>
  </si>
  <si>
    <t>S513011</t>
  </si>
  <si>
    <t>黄骅市宏信五金机电经营部</t>
  </si>
  <si>
    <t>S513017</t>
  </si>
  <si>
    <t>黄骅市三姐五金经销部</t>
  </si>
  <si>
    <t>S512012</t>
  </si>
  <si>
    <t>天津市科特迪科技发展有限公司</t>
  </si>
  <si>
    <t>S413203</t>
  </si>
  <si>
    <t>黄骅市沃孚源包装制品有限公司</t>
  </si>
  <si>
    <t>S531007</t>
  </si>
  <si>
    <t>米思米（中国）精密贸易有限公司</t>
  </si>
  <si>
    <t>模具试制</t>
  </si>
  <si>
    <t>模具冲针</t>
  </si>
  <si>
    <t>模具车间生产配件</t>
  </si>
  <si>
    <t>S513221</t>
  </si>
  <si>
    <t>沧州骏臣金属材料销售有限公司</t>
  </si>
  <si>
    <t>模具料</t>
  </si>
  <si>
    <t>S512017</t>
  </si>
  <si>
    <t>天津开山金属模具科技有限公司</t>
  </si>
  <si>
    <t>模具料热处理</t>
  </si>
  <si>
    <t>S513121</t>
  </si>
  <si>
    <t>黄骅市宏顺模具厂</t>
  </si>
  <si>
    <t>慢丝，数控铣，磨床，小孔机加工</t>
  </si>
  <si>
    <t>/</t>
  </si>
  <si>
    <t>黄骅市世航模具厂</t>
  </si>
  <si>
    <t>加工数控铣</t>
  </si>
  <si>
    <t>S513215</t>
  </si>
  <si>
    <t>黄骅市金诚模具厂</t>
  </si>
  <si>
    <t>加工线切割快丝</t>
  </si>
  <si>
    <t>激光切割</t>
  </si>
  <si>
    <t>S431198</t>
  </si>
  <si>
    <t>霸州市鑫锐亿科金属制品有限公司</t>
  </si>
  <si>
    <t>视镜</t>
  </si>
  <si>
    <t>S532001</t>
  </si>
  <si>
    <t>昆山维尔利环保科技有限公司</t>
  </si>
  <si>
    <t>S433006</t>
  </si>
  <si>
    <t>浙江佳龙电子有限公司</t>
  </si>
  <si>
    <t>S413142</t>
  </si>
  <si>
    <t>沧州凌迈五金制品有限公司</t>
  </si>
  <si>
    <t>S431025</t>
  </si>
  <si>
    <t>上海坤达五金制品有限公司</t>
  </si>
  <si>
    <t>S431020</t>
  </si>
  <si>
    <t>上海鸿扬工贸有限公司</t>
  </si>
  <si>
    <t>S413105</t>
  </si>
  <si>
    <t>沧州斯克艾商贸有限公司</t>
  </si>
  <si>
    <t>S551001</t>
  </si>
  <si>
    <t>四川共享物流有限公司</t>
  </si>
  <si>
    <t>S431029</t>
  </si>
  <si>
    <t>上海永协机械配件有限公司</t>
  </si>
  <si>
    <t>S432038</t>
  </si>
  <si>
    <t>常州市正力制镜有限公司</t>
  </si>
  <si>
    <t>S444012</t>
  </si>
  <si>
    <t>东莞皓永汽车配件有限公司</t>
  </si>
  <si>
    <t>S434003</t>
  </si>
  <si>
    <t>芜湖市卓人汽车配件有限责任公司</t>
  </si>
  <si>
    <t>S412037</t>
  </si>
  <si>
    <t>天津湘鑫科技发展有限公司</t>
  </si>
  <si>
    <t>S532003</t>
  </si>
  <si>
    <t>扬州三鸣环保科技有限公司</t>
  </si>
  <si>
    <t>S411026</t>
  </si>
  <si>
    <t>北京怀安知恒机电设备</t>
  </si>
  <si>
    <t>S412047</t>
  </si>
  <si>
    <t>PPG涂料（天津）有限公司</t>
  </si>
  <si>
    <t>S432016</t>
  </si>
  <si>
    <t>美视伊汽车镜控（苏州）有限公司</t>
  </si>
  <si>
    <t>S432003</t>
  </si>
  <si>
    <t>无锡市汇源机械科技有限公司</t>
  </si>
  <si>
    <t>S413064</t>
  </si>
  <si>
    <t>黄骅市恒伟五金制品有限公司</t>
  </si>
  <si>
    <t>S413084</t>
  </si>
  <si>
    <t>黄骅市常郭镇街西纸箱厂</t>
  </si>
  <si>
    <t>S433001</t>
  </si>
  <si>
    <t>宁波精成车业有限公司</t>
  </si>
  <si>
    <t>S413051</t>
  </si>
  <si>
    <t>黄骅市京港机电设备有限公司</t>
  </si>
  <si>
    <t>S411010</t>
  </si>
  <si>
    <t>北京多宾城建筑机械有限公司</t>
  </si>
  <si>
    <t>S413071</t>
  </si>
  <si>
    <t>黄骅市顺亿汽车部件有限公司</t>
  </si>
  <si>
    <t>S431026</t>
  </si>
  <si>
    <t>上海桓毅实业发展有限公司</t>
  </si>
  <si>
    <t>S413015</t>
  </si>
  <si>
    <t>沧州鑫亿源纸制品有限公司</t>
  </si>
  <si>
    <t>S413075</t>
  </si>
  <si>
    <t>沃尔瓦格涂料（廊坊）有限公司</t>
  </si>
  <si>
    <t>S413171</t>
  </si>
  <si>
    <t>廊坊东尚金属制品有限公司</t>
  </si>
  <si>
    <t>S437018</t>
  </si>
  <si>
    <t>文登太成电子有限公司</t>
  </si>
  <si>
    <t>S413058</t>
  </si>
  <si>
    <t>黄骅市俊隆五金包装有限公司</t>
  </si>
  <si>
    <t>S413124</t>
  </si>
  <si>
    <t>东光县福晨镜业有限公司</t>
  </si>
  <si>
    <t>S413054</t>
  </si>
  <si>
    <t>黄骅市保俊成复合彩印厂</t>
  </si>
  <si>
    <t>S437043</t>
  </si>
  <si>
    <t>烟台美龙汽车部件有限公司</t>
  </si>
  <si>
    <t>S413083</t>
  </si>
  <si>
    <t>深州市晶立泰(安广顺)机械配件有限公司</t>
  </si>
  <si>
    <t>S411004</t>
  </si>
  <si>
    <t>北京捷安思丽技术开发有限公司</t>
  </si>
  <si>
    <t>S413032</t>
  </si>
  <si>
    <t>黄骅市大麻沽航凌电子机箱厂</t>
  </si>
  <si>
    <t>S413043</t>
  </si>
  <si>
    <t>河北航凌电路板有限公司</t>
  </si>
  <si>
    <t>S413028</t>
  </si>
  <si>
    <t>泊头市鑫洪金属制品有限公司</t>
  </si>
  <si>
    <t>S432023</t>
  </si>
  <si>
    <t>浙江万福机电科技有限公司</t>
  </si>
  <si>
    <t>S412024</t>
  </si>
  <si>
    <t>天津东旺科技发展有限公司</t>
  </si>
  <si>
    <t>S413036</t>
  </si>
  <si>
    <t>黄骅市元周五金制品有限公司</t>
  </si>
  <si>
    <t>S444005</t>
  </si>
  <si>
    <t>佛山市立久光电科技有限公司</t>
  </si>
  <si>
    <t>S412026</t>
  </si>
  <si>
    <t>天津腾达永恒科技发展有限公司</t>
  </si>
  <si>
    <t>S413024</t>
  </si>
  <si>
    <t>南皮县国名冲压件厂</t>
  </si>
  <si>
    <t>S413182</t>
  </si>
  <si>
    <t>黄骅市盈辉汽车配件有限公司</t>
  </si>
  <si>
    <t>S412039</t>
  </si>
  <si>
    <t>天津又进精密部品有限公司</t>
  </si>
  <si>
    <t>S431035</t>
  </si>
  <si>
    <t>上海发之源电气有限公司</t>
  </si>
  <si>
    <t>S437055</t>
  </si>
  <si>
    <t>烟台毓顺汽车零部件有限公司</t>
  </si>
  <si>
    <t>S431036</t>
  </si>
  <si>
    <t>上海尖美贸易发展有限公司</t>
  </si>
  <si>
    <t>S412045</t>
  </si>
  <si>
    <t>大悍（天津）汽车零部件有限公司</t>
  </si>
  <si>
    <t>S412049</t>
  </si>
  <si>
    <t>天津佳其汽车内饰部件有限公司</t>
  </si>
  <si>
    <t>S511032</t>
  </si>
  <si>
    <t>中机科（北京）车辆检测工程研究院有限公司</t>
  </si>
  <si>
    <t>座椅</t>
  </si>
  <si>
    <r>
      <rPr>
        <sz val="11"/>
        <rFont val="微软雅黑"/>
        <family val="2"/>
        <charset val="134"/>
      </rPr>
      <t>S513222</t>
    </r>
  </si>
  <si>
    <t>沧州君泰包装制品有限公司</t>
  </si>
  <si>
    <r>
      <rPr>
        <sz val="11"/>
        <rFont val="微软雅黑"/>
        <family val="2"/>
        <charset val="134"/>
      </rPr>
      <t>单独申请</t>
    </r>
  </si>
  <si>
    <r>
      <rPr>
        <sz val="11"/>
        <rFont val="微软雅黑"/>
        <family val="2"/>
        <charset val="134"/>
      </rPr>
      <t>座椅</t>
    </r>
  </si>
  <si>
    <r>
      <rPr>
        <sz val="11"/>
        <rFont val="微软雅黑"/>
        <family val="2"/>
        <charset val="134"/>
      </rPr>
      <t>S521016</t>
    </r>
  </si>
  <si>
    <r>
      <rPr>
        <sz val="11"/>
        <rFont val="微软雅黑"/>
        <family val="2"/>
        <charset val="134"/>
      </rPr>
      <t>大连安华物流系统有限公司</t>
    </r>
  </si>
  <si>
    <r>
      <rPr>
        <sz val="11"/>
        <rFont val="微软雅黑"/>
        <family val="2"/>
        <charset val="134"/>
      </rPr>
      <t>S434011</t>
    </r>
  </si>
  <si>
    <r>
      <rPr>
        <sz val="11"/>
        <rFont val="微软雅黑"/>
        <family val="2"/>
        <charset val="134"/>
      </rPr>
      <t>芜湖金安世腾汽车安全系统有限公司</t>
    </r>
  </si>
  <si>
    <t>S412010</t>
  </si>
  <si>
    <t>天津欧尔派斯环保科技发展有限公司</t>
  </si>
  <si>
    <t>S432017</t>
  </si>
  <si>
    <t>苏州市荣威模具有限公司</t>
  </si>
  <si>
    <t>S433027</t>
  </si>
  <si>
    <t>浙江泰极信汽车部件有限公司</t>
  </si>
  <si>
    <t>S413110</t>
  </si>
  <si>
    <t>黄骅市金宝成钢材经销有限公司</t>
  </si>
  <si>
    <t>S413181</t>
  </si>
  <si>
    <t>廊坊开发区欧特克精密电子线束制造有限公司</t>
  </si>
  <si>
    <t>S434001</t>
  </si>
  <si>
    <t>合肥光码科技有限公司</t>
  </si>
  <si>
    <t>S411037</t>
  </si>
  <si>
    <t>北京博路荣国际贸易有限公司</t>
  </si>
  <si>
    <t>S432035</t>
  </si>
  <si>
    <t>江阴市宏丰塑业有限公司</t>
  </si>
  <si>
    <t>S444008</t>
  </si>
  <si>
    <t>中山市华胜汽车部件有限公司</t>
  </si>
  <si>
    <t>S433020</t>
  </si>
  <si>
    <t>宁波市北仑屹昌机械有限公司</t>
  </si>
  <si>
    <t>S413152</t>
  </si>
  <si>
    <t>远东嘉烨沧州科技有限公司</t>
  </si>
  <si>
    <t>S413049</t>
  </si>
  <si>
    <t>黄骅市天丰汽车配件有限公司</t>
  </si>
  <si>
    <t>S413089</t>
  </si>
  <si>
    <t>黄骅浙泰光伏发电有限公司</t>
  </si>
  <si>
    <t>S423001</t>
  </si>
  <si>
    <t>哈尔滨三迪工控工程有限公司</t>
  </si>
  <si>
    <t>S535001</t>
  </si>
  <si>
    <t>厦门市三友和机械有限公司</t>
  </si>
  <si>
    <t>S412005</t>
  </si>
  <si>
    <t>天津市国际铁工焊接装备有限公司</t>
  </si>
  <si>
    <t>S413179</t>
  </si>
  <si>
    <t>文安县海智五金制品有限公司</t>
  </si>
  <si>
    <t>S461001</t>
  </si>
  <si>
    <t>西安海容塑料制品有限责任公司</t>
  </si>
  <si>
    <t>S432039</t>
  </si>
  <si>
    <t>吴江市拓研电子材料有限公司</t>
  </si>
  <si>
    <t>S437061</t>
  </si>
  <si>
    <t>青岛宥恩工贸有限公司</t>
  </si>
  <si>
    <t>S444013</t>
  </si>
  <si>
    <t>东莞市鑫宝塑胶原料有限公司</t>
  </si>
  <si>
    <t>S412013</t>
  </si>
  <si>
    <t>天津金发新材料有限公司</t>
  </si>
  <si>
    <t>S431030</t>
  </si>
  <si>
    <t>上海信优机械设备有限公司</t>
  </si>
  <si>
    <t>S533002</t>
  </si>
  <si>
    <t>宁波正耀汽车电器有限公司</t>
  </si>
  <si>
    <t>S433025</t>
  </si>
  <si>
    <t>中广核俊尔新材料有限公司</t>
  </si>
  <si>
    <t>S411008</t>
  </si>
  <si>
    <t>北京瑞德佑业科技有限公司</t>
  </si>
  <si>
    <r>
      <rPr>
        <sz val="11"/>
        <rFont val="微软雅黑"/>
        <family val="2"/>
        <charset val="134"/>
      </rPr>
      <t>S412042</t>
    </r>
  </si>
  <si>
    <r>
      <rPr>
        <sz val="11"/>
        <rFont val="微软雅黑"/>
        <family val="2"/>
        <charset val="134"/>
      </rPr>
      <t>天津锦程新材料科技有限公司</t>
    </r>
  </si>
  <si>
    <r>
      <rPr>
        <sz val="11"/>
        <rFont val="微软雅黑"/>
        <family val="2"/>
        <charset val="134"/>
      </rPr>
      <t>S544006</t>
    </r>
  </si>
  <si>
    <r>
      <rPr>
        <sz val="11"/>
        <rFont val="微软雅黑"/>
        <family val="2"/>
        <charset val="134"/>
      </rPr>
      <t>鹤山市润源化工有限公司</t>
    </r>
  </si>
  <si>
    <r>
      <rPr>
        <sz val="11"/>
        <rFont val="微软雅黑"/>
        <family val="2"/>
        <charset val="134"/>
      </rPr>
      <t>预付</t>
    </r>
  </si>
  <si>
    <r>
      <rPr>
        <sz val="11"/>
        <rFont val="微软雅黑"/>
        <family val="2"/>
        <charset val="134"/>
      </rPr>
      <t>S531016</t>
    </r>
  </si>
  <si>
    <r>
      <rPr>
        <sz val="11"/>
        <rFont val="微软雅黑"/>
        <family val="2"/>
        <charset val="134"/>
      </rPr>
      <t>上海克劳斯玛菲机械有限公司</t>
    </r>
  </si>
  <si>
    <r>
      <rPr>
        <sz val="11"/>
        <rFont val="微软雅黑"/>
        <family val="2"/>
        <charset val="134"/>
      </rPr>
      <t>S511035</t>
    </r>
  </si>
  <si>
    <r>
      <rPr>
        <sz val="11"/>
        <rFont val="微软雅黑"/>
        <family val="2"/>
        <charset val="134"/>
      </rPr>
      <t>北京格兰力士机电技术有限责任公司</t>
    </r>
  </si>
  <si>
    <r>
      <rPr>
        <sz val="11"/>
        <rFont val="微软雅黑"/>
        <family val="2"/>
        <charset val="134"/>
      </rPr>
      <t>S532029</t>
    </r>
  </si>
  <si>
    <r>
      <rPr>
        <sz val="11"/>
        <rFont val="微软雅黑"/>
        <family val="2"/>
        <charset val="134"/>
      </rPr>
      <t>江苏尧工叉车制造有限公司</t>
    </r>
  </si>
  <si>
    <r>
      <rPr>
        <sz val="11"/>
        <color rgb="FF000000"/>
        <rFont val="微软雅黑"/>
        <family val="2"/>
        <charset val="134"/>
      </rPr>
      <t>S431016</t>
    </r>
  </si>
  <si>
    <r>
      <rPr>
        <sz val="11"/>
        <color rgb="FF000000"/>
        <rFont val="微软雅黑"/>
        <family val="2"/>
        <charset val="134"/>
      </rPr>
      <t>威特博赛熨烫设备(上海)有限公司</t>
    </r>
  </si>
  <si>
    <t>S437035</t>
  </si>
  <si>
    <t>诸城市弘和源商贸有限公司</t>
  </si>
  <si>
    <t>S437045</t>
  </si>
  <si>
    <t>曹县亿昌木制品有限公司</t>
  </si>
  <si>
    <t>S413207</t>
  </si>
  <si>
    <t>邢台普伦斯金属制品有限公司</t>
  </si>
  <si>
    <t>S413076</t>
  </si>
  <si>
    <t>埃意(廊坊)电子工程有限公司</t>
  </si>
  <si>
    <t>S437051</t>
  </si>
  <si>
    <t>诸城恒信新材料科技有限公司</t>
  </si>
  <si>
    <t>S433029</t>
  </si>
  <si>
    <t>温州华创汽车电器有限公司</t>
  </si>
  <si>
    <t>S444016</t>
  </si>
  <si>
    <t>东莞市元将五金有限公司</t>
  </si>
  <si>
    <t>S412018</t>
  </si>
  <si>
    <t>穆勒纺织品(天津)有限公司</t>
  </si>
  <si>
    <t>S513014</t>
  </si>
  <si>
    <t>邓景亮</t>
  </si>
  <si>
    <t>S413107</t>
  </si>
  <si>
    <t>黄骅市赵福增运输队</t>
  </si>
  <si>
    <t>S412015</t>
  </si>
  <si>
    <t>天津亚铁科技有限公司</t>
  </si>
  <si>
    <t>S413061</t>
  </si>
  <si>
    <t>黄骅市氦普气体销售有限公司</t>
  </si>
  <si>
    <t>S431024</t>
  </si>
  <si>
    <t>上海霏济科技有限公司</t>
  </si>
  <si>
    <t>S413040</t>
  </si>
  <si>
    <t>河北辰丰制管有限公司</t>
  </si>
  <si>
    <t>S437039</t>
  </si>
  <si>
    <t>山东慧源精细化工有限公司</t>
  </si>
  <si>
    <t>S413065</t>
  </si>
  <si>
    <t>河北锦泽丰泰国际贸易有限公司</t>
  </si>
  <si>
    <t>S413042</t>
  </si>
  <si>
    <t>黄骅市祯祥金属制品有限责任公司</t>
  </si>
  <si>
    <t>S412009</t>
  </si>
  <si>
    <t>天津市元辉昌钢铁贸易有限公司</t>
  </si>
  <si>
    <t>S413012</t>
  </si>
  <si>
    <t>沧州市任沧机电有限公司</t>
  </si>
  <si>
    <t>S432007</t>
  </si>
  <si>
    <t>江阴市信佳科贸有限公司</t>
  </si>
  <si>
    <t>S511004</t>
  </si>
  <si>
    <t>北鸿科（天津）科技有限公司</t>
  </si>
  <si>
    <t>S437053</t>
  </si>
  <si>
    <t>临沂方中新材料科技有限公司</t>
  </si>
  <si>
    <t>S411017</t>
  </si>
  <si>
    <t>北京奇美玉隆商贸有限责任公司</t>
  </si>
  <si>
    <t>S437046</t>
  </si>
  <si>
    <t>青岛中新华美塑料有限公司</t>
  </si>
  <si>
    <t>S431028</t>
  </si>
  <si>
    <t>上海越航启塑化有限公司</t>
  </si>
  <si>
    <t>S431001</t>
  </si>
  <si>
    <t>纳新塑化（上海）有限公司</t>
  </si>
  <si>
    <t>S412052</t>
  </si>
  <si>
    <t>利宇晴塑胶(天津)有限公司</t>
  </si>
  <si>
    <t>S412038</t>
  </si>
  <si>
    <t>天津禄川科技开发有限公司</t>
  </si>
  <si>
    <t>S437005</t>
  </si>
  <si>
    <t>青岛盛有电子科技有限公司</t>
  </si>
  <si>
    <t>S411019</t>
  </si>
  <si>
    <t>多科迪（北京）塑胶颜料有限公司</t>
  </si>
  <si>
    <t>S437024</t>
  </si>
  <si>
    <t>佳化化学（滨州）有限公司</t>
  </si>
  <si>
    <r>
      <rPr>
        <sz val="11"/>
        <rFont val="微软雅黑"/>
        <family val="2"/>
        <charset val="134"/>
      </rPr>
      <t>S421002</t>
    </r>
  </si>
  <si>
    <r>
      <rPr>
        <sz val="11"/>
        <rFont val="微软雅黑"/>
        <family val="2"/>
        <charset val="134"/>
      </rPr>
      <t>大连浩煜新材料科技有限公司</t>
    </r>
  </si>
  <si>
    <r>
      <rPr>
        <sz val="11"/>
        <rFont val="微软雅黑"/>
        <family val="2"/>
        <charset val="134"/>
      </rPr>
      <t>原材料</t>
    </r>
  </si>
  <si>
    <r>
      <rPr>
        <sz val="11"/>
        <rFont val="微软雅黑"/>
        <family val="2"/>
        <charset val="134"/>
      </rPr>
      <t>S412003</t>
    </r>
  </si>
  <si>
    <r>
      <rPr>
        <sz val="11"/>
        <rFont val="微软雅黑"/>
        <family val="2"/>
        <charset val="134"/>
      </rPr>
      <t>天津市远丰化工产品贸易有限公司</t>
    </r>
  </si>
  <si>
    <r>
      <rPr>
        <sz val="11"/>
        <rFont val="微软雅黑"/>
        <family val="2"/>
        <charset val="134"/>
      </rPr>
      <t>S435001</t>
    </r>
  </si>
  <si>
    <r>
      <rPr>
        <sz val="11"/>
        <rFont val="微软雅黑"/>
        <family val="2"/>
        <charset val="134"/>
      </rPr>
      <t>厦门凯平化工有限公司</t>
    </r>
  </si>
  <si>
    <r>
      <rPr>
        <sz val="11"/>
        <rFont val="微软雅黑"/>
        <family val="2"/>
        <charset val="134"/>
      </rPr>
      <t>S411006</t>
    </r>
  </si>
  <si>
    <r>
      <rPr>
        <sz val="11"/>
        <rFont val="微软雅黑"/>
        <family val="2"/>
        <charset val="134"/>
      </rPr>
      <t>北京中万盛贸易有限责任公司</t>
    </r>
  </si>
  <si>
    <r>
      <rPr>
        <sz val="11"/>
        <rFont val="微软雅黑"/>
        <family val="2"/>
        <charset val="134"/>
      </rPr>
      <t>S513003</t>
    </r>
  </si>
  <si>
    <r>
      <rPr>
        <sz val="11"/>
        <rFont val="微软雅黑"/>
        <family val="2"/>
        <charset val="134"/>
      </rPr>
      <t>沧州市鑫发缝纫机有限公司</t>
    </r>
  </si>
  <si>
    <r>
      <rPr>
        <sz val="11"/>
        <rFont val="微软雅黑"/>
        <family val="2"/>
        <charset val="134"/>
      </rPr>
      <t>S613007</t>
    </r>
  </si>
  <si>
    <r>
      <rPr>
        <sz val="11"/>
        <rFont val="微软雅黑"/>
        <family val="2"/>
        <charset val="134"/>
      </rPr>
      <t>座椅/发泡/工装/缝纫零采借款-程丽宇</t>
    </r>
  </si>
  <si>
    <t>综合</t>
  </si>
  <si>
    <t>物业</t>
  </si>
  <si>
    <t>售后</t>
  </si>
  <si>
    <t>河北工厂资金付款计划</t>
  </si>
  <si>
    <t>供应商
代码</t>
  </si>
  <si>
    <t>外部供应商名称</t>
  </si>
  <si>
    <t>2月待付款</t>
  </si>
  <si>
    <t>总计</t>
  </si>
  <si>
    <t>S435001</t>
  </si>
  <si>
    <t>厦门凯平化工有限公司</t>
  </si>
  <si>
    <t>涉诉</t>
  </si>
  <si>
    <t>S513148</t>
  </si>
  <si>
    <t>泊头市新峰模具有限公司</t>
  </si>
  <si>
    <t>S513151</t>
  </si>
  <si>
    <t>沧州啸宇模具科技有限公司</t>
  </si>
  <si>
    <t>S413174</t>
  </si>
  <si>
    <t>沧州美凯精冲产品有限公司</t>
  </si>
  <si>
    <t>S413186</t>
  </si>
  <si>
    <t>黄骅市富邑金属制品有限公司</t>
  </si>
  <si>
    <t xml:space="preserve">河北应付账款付款明细 </t>
  </si>
  <si>
    <t>单位：河北光华荣昌汽车部件有限公司</t>
  </si>
  <si>
    <t>模块</t>
  </si>
  <si>
    <t>1231期末余额</t>
  </si>
  <si>
    <t>月均供货金额</t>
  </si>
  <si>
    <t>2024.01月</t>
  </si>
  <si>
    <t>12月</t>
  </si>
  <si>
    <t>11月</t>
  </si>
  <si>
    <t>10月</t>
  </si>
  <si>
    <t>9月</t>
  </si>
  <si>
    <t>8月</t>
  </si>
  <si>
    <t>7月</t>
  </si>
  <si>
    <t>80%计划
（2023.07-2024.01）</t>
  </si>
  <si>
    <t>已支付</t>
  </si>
  <si>
    <t>待付</t>
  </si>
  <si>
    <t>不含特殊计划</t>
  </si>
  <si>
    <t>S431009</t>
  </si>
  <si>
    <t>上海奔德汽车零部件有限公司</t>
  </si>
  <si>
    <t>河北聚福家用电器有限公司</t>
  </si>
  <si>
    <t>S537004</t>
  </si>
  <si>
    <t>诸城市仁德物流有限公司</t>
  </si>
  <si>
    <t>S434010</t>
  </si>
  <si>
    <t>安徽盛达前亮铝业有限公司</t>
  </si>
  <si>
    <t>S434008</t>
  </si>
  <si>
    <t>安徽博朗凯德织物有限公司</t>
  </si>
  <si>
    <t>S433016</t>
  </si>
  <si>
    <t>安吉县创鸿家具有限公司</t>
  </si>
  <si>
    <t>S537001</t>
  </si>
  <si>
    <t>山东省禹城市阳光化工有限公司</t>
  </si>
  <si>
    <t>S434011</t>
  </si>
  <si>
    <t>芜湖金安世腾汽车安全系统有限公司</t>
  </si>
  <si>
    <t>S431023</t>
  </si>
  <si>
    <t>上海中鹏岳博实业发展有限公司</t>
  </si>
  <si>
    <t>米思米（中国）精密机械贸易有限公司</t>
  </si>
  <si>
    <t>S421002</t>
  </si>
  <si>
    <t>大连浩煜新材料科技有限公司</t>
  </si>
  <si>
    <t>S412003</t>
  </si>
  <si>
    <t>天津市远丰化工产品贸易有限公司</t>
  </si>
  <si>
    <t>S411006</t>
  </si>
  <si>
    <t>北京中万盛贸易有限责任公司</t>
  </si>
  <si>
    <t>S544006</t>
  </si>
  <si>
    <t>鹤山市润源化工有限公司</t>
  </si>
  <si>
    <t>S412042</t>
  </si>
  <si>
    <t>天津锦程新材料科技有限公司</t>
  </si>
  <si>
    <t>S513222</t>
  </si>
  <si>
    <t xml:space="preserve">沧州君泰包装制品有限公司 </t>
  </si>
  <si>
    <t>S531016</t>
  </si>
  <si>
    <t>上海克劳斯玛菲机械有限公司</t>
  </si>
  <si>
    <t>S511035</t>
  </si>
  <si>
    <t>北京格兰力士机电技术有限责任公司</t>
  </si>
  <si>
    <t>S513003</t>
  </si>
  <si>
    <t>沧州市鑫发缝纫机有限公司</t>
  </si>
  <si>
    <t>S613007</t>
  </si>
  <si>
    <t>座椅/发泡/工装/缝纫零采借款-程丽宇</t>
  </si>
  <si>
    <t>S521016</t>
  </si>
  <si>
    <t>大连安华物流系统有限公司</t>
  </si>
  <si>
    <t>S413157</t>
  </si>
  <si>
    <t>衡水鑫智汽车零部件有限公司</t>
  </si>
  <si>
    <t>北京怀安知恒机电设备有限公司</t>
  </si>
  <si>
    <t>S432028</t>
  </si>
  <si>
    <t>江阴宝曼电子科技有限公司</t>
  </si>
  <si>
    <t>沧州凌迈五金(茂源电器部件)有限公司)</t>
  </si>
  <si>
    <t>S411035</t>
  </si>
  <si>
    <t>北京明科通业国际贸易有限责任公司</t>
  </si>
  <si>
    <t>S431019</t>
  </si>
  <si>
    <t>上海奔流化工技术有限公司</t>
  </si>
  <si>
    <t>S411009</t>
  </si>
  <si>
    <t>北京兴塑化工产品有限公司</t>
  </si>
  <si>
    <t>纳新塑化(上海)有限公司</t>
  </si>
  <si>
    <t>TPE原料降本寻源</t>
  </si>
  <si>
    <t>S613168</t>
  </si>
  <si>
    <t>喷漆研磨砂纸，后视镜车间耗材等-张强</t>
  </si>
  <si>
    <t>S512030</t>
  </si>
  <si>
    <t>天津德润达金属材料销售有限公司</t>
  </si>
  <si>
    <t>S413002</t>
  </si>
  <si>
    <t>唐山市丰润区报喜坨扁钢厂</t>
  </si>
  <si>
    <t>S431032</t>
  </si>
  <si>
    <t>上海商发金属材料有限公司</t>
  </si>
  <si>
    <t>S513012</t>
  </si>
  <si>
    <t>黄骅市建华液压配件销售服务中心</t>
  </si>
  <si>
    <t>S413164</t>
  </si>
  <si>
    <t>黄骅市国贸物资有限公司</t>
  </si>
  <si>
    <t>S413048</t>
  </si>
  <si>
    <t>黄骅市聚兴制管有限公司</t>
  </si>
  <si>
    <t>天津市科特迪自动化设备有限公司</t>
  </si>
  <si>
    <t>S413121</t>
  </si>
  <si>
    <t>河北佳铸金属制品有限公司</t>
  </si>
  <si>
    <t>S412006</t>
  </si>
  <si>
    <t>天津市天龙得冷成型部品有限公司</t>
  </si>
  <si>
    <t>上海通实机器人制造有限公司</t>
  </si>
  <si>
    <t>S432006</t>
  </si>
  <si>
    <t>江阴长青工艺品有限公司</t>
  </si>
  <si>
    <t>北京源林茂科技有限公司</t>
  </si>
  <si>
    <t>S511010</t>
  </si>
  <si>
    <t>北京志同信达科技发展有限公司</t>
  </si>
  <si>
    <t>S413062</t>
  </si>
  <si>
    <t>黄骅市友联嘉悦商贸有限公司</t>
  </si>
  <si>
    <t>S431006</t>
  </si>
  <si>
    <t>上海泖汇实业有限公司</t>
  </si>
  <si>
    <t>S513136</t>
  </si>
  <si>
    <t>河北新林坡孵化器股份有限公司</t>
  </si>
  <si>
    <t>S413199</t>
  </si>
  <si>
    <t>廊坊冀杰塑料制品有限公司</t>
  </si>
  <si>
    <t>美视伊汽车镜控(苏州)有限公司</t>
  </si>
  <si>
    <t>S433030</t>
  </si>
  <si>
    <t>宁波华腾首研新材料有限公司</t>
  </si>
  <si>
    <t>沃尔瓦格涂料(廊坊)有限公司</t>
  </si>
  <si>
    <t>S413165</t>
  </si>
  <si>
    <t>献县鹏凯金属制品有限公司</t>
  </si>
  <si>
    <t>中广核俊尔（浙江）新材料有限公司</t>
  </si>
  <si>
    <t>北京小箱环保科技有限公司</t>
  </si>
  <si>
    <t>S513051</t>
  </si>
  <si>
    <t>唐山璟胜自动化科技有限公司</t>
  </si>
  <si>
    <t>S513037</t>
  </si>
  <si>
    <t>沧州金桥环保科技发展有限公司</t>
  </si>
  <si>
    <t>物业&amp;安环</t>
  </si>
  <si>
    <t>S413211</t>
  </si>
  <si>
    <t>南皮县鸿禧金属制品有限公司</t>
  </si>
  <si>
    <t>S432047</t>
  </si>
  <si>
    <t>南通天飙汽车用品有限公司</t>
  </si>
  <si>
    <t>沧州万狄佳科技有限公司</t>
  </si>
  <si>
    <t>S432021</t>
  </si>
  <si>
    <t>江苏艾文德悦达汽车内饰有限公司</t>
  </si>
  <si>
    <t>S412032</t>
  </si>
  <si>
    <t>天津东和汽车零部件有限公司</t>
  </si>
  <si>
    <t>S437058</t>
  </si>
  <si>
    <t>济南方正物流有限公司</t>
  </si>
  <si>
    <t>S442005</t>
  </si>
  <si>
    <t>谷城益合泡沫塑胶有限公司</t>
  </si>
  <si>
    <t>S413127</t>
  </si>
  <si>
    <t>黄骅市金珲设备安装工程有限公司</t>
  </si>
  <si>
    <t>ABS注塑料预付</t>
  </si>
  <si>
    <t>S413038</t>
  </si>
  <si>
    <t>黄骅市万昌五金制品有限公司</t>
  </si>
  <si>
    <t>S413196</t>
  </si>
  <si>
    <t>北汽岱摩斯（沧州）汽车系统有限公司</t>
  </si>
  <si>
    <t>原材料-表面处理</t>
  </si>
  <si>
    <t>S513111</t>
  </si>
  <si>
    <t>黄骅市博涵商贸有限公司</t>
  </si>
  <si>
    <t>原材料-零采</t>
  </si>
  <si>
    <t>S411033</t>
  </si>
  <si>
    <t>北京德坤顺利金属制品加工部</t>
  </si>
  <si>
    <t>S413135</t>
  </si>
  <si>
    <t>黄骅市东鑫车镜厂</t>
  </si>
  <si>
    <t>S413069</t>
  </si>
  <si>
    <t>黄骅市峰霞科技有限公司</t>
  </si>
  <si>
    <t>S513142</t>
  </si>
  <si>
    <t>黄骅市双骏模具有限公司</t>
  </si>
  <si>
    <t>S512031</t>
  </si>
  <si>
    <t>天津合心亿商贸有限公司</t>
  </si>
  <si>
    <t>S412029</t>
  </si>
  <si>
    <t>天津金庄新材料科技有限公司</t>
  </si>
  <si>
    <t>S411003</t>
  </si>
  <si>
    <t>北京市京宁通海经贸有限公司</t>
  </si>
  <si>
    <t>S413144</t>
  </si>
  <si>
    <t>黄骅市隆润汽车配件有限公司</t>
  </si>
  <si>
    <t>S413041</t>
  </si>
  <si>
    <t>黄骅市齐西纺织五金配件厂</t>
  </si>
  <si>
    <t>S437011</t>
  </si>
  <si>
    <t>诸城市黄海剑杆织布厂</t>
  </si>
  <si>
    <t>S532029</t>
  </si>
  <si>
    <t>江苏尧工叉车制造有限公司</t>
  </si>
  <si>
    <t>S431016</t>
  </si>
  <si>
    <t>威特博赛熨烫设备(上海)有限公司</t>
  </si>
  <si>
    <t>2024.02月</t>
  </si>
  <si>
    <t>地区</t>
  </si>
  <si>
    <t>黄骅</t>
  </si>
  <si>
    <t>天津</t>
  </si>
  <si>
    <t>衡水</t>
  </si>
  <si>
    <t>吉林</t>
  </si>
  <si>
    <t>沧州</t>
  </si>
  <si>
    <t>北京</t>
  </si>
  <si>
    <t>湖南</t>
  </si>
  <si>
    <t>江苏</t>
  </si>
  <si>
    <t>山东</t>
  </si>
  <si>
    <t>廊坊</t>
  </si>
  <si>
    <t>宁波</t>
  </si>
  <si>
    <t>浙江</t>
  </si>
  <si>
    <t>石家庄</t>
  </si>
  <si>
    <t>长春</t>
  </si>
  <si>
    <t>南京</t>
  </si>
  <si>
    <t>芜湖</t>
  </si>
  <si>
    <t>厦门</t>
  </si>
  <si>
    <t>合肥</t>
  </si>
  <si>
    <t>上海</t>
  </si>
  <si>
    <t>佛山</t>
  </si>
  <si>
    <t>保定</t>
  </si>
  <si>
    <t>青岛</t>
  </si>
  <si>
    <t>资金付款概况：</t>
  </si>
  <si>
    <t xml:space="preserve">按照之前80原则和业务识别的紧急度及地域性划分，      </t>
  </si>
  <si>
    <t xml:space="preserve"> 1.按照5个级别和确定下来的付款基数100%/85%/75%,确定分款明细，</t>
  </si>
  <si>
    <t xml:space="preserve">  2.分为：（极高（441万)，高（62.88万），中高（103.3万），中（98.1万），低（11.3）（五个级别）</t>
  </si>
  <si>
    <t xml:space="preserve">  3.待付中100%（717.6万）待付85%（601万）待付75%（531.5）</t>
  </si>
  <si>
    <t>常州</t>
  </si>
  <si>
    <t>温州</t>
  </si>
  <si>
    <t>潍坊</t>
  </si>
  <si>
    <t>福建</t>
  </si>
  <si>
    <t>株洲</t>
  </si>
  <si>
    <t>邢台</t>
  </si>
  <si>
    <t>诸城</t>
  </si>
  <si>
    <t>安徽</t>
  </si>
  <si>
    <t>广东</t>
  </si>
  <si>
    <t xml:space="preserve">温州 </t>
  </si>
  <si>
    <t>徐州</t>
  </si>
  <si>
    <t>S413022.</t>
  </si>
  <si>
    <t>海兴中盛弹簧有限公司2</t>
  </si>
  <si>
    <t>S413078(2)</t>
  </si>
  <si>
    <t>文安县德实汽车配件有限公司2</t>
  </si>
  <si>
    <t>原定5万，再加5万</t>
    <phoneticPr fontId="27" type="noConversion"/>
  </si>
  <si>
    <t>折扣</t>
    <phoneticPr fontId="27" type="noConversion"/>
  </si>
  <si>
    <t>文安县万达汽车配件制造有限公司</t>
    <phoneticPr fontId="27" type="noConversion"/>
  </si>
  <si>
    <t>折扣费</t>
    <phoneticPr fontId="27" type="noConversion"/>
  </si>
  <si>
    <t>C32B,P203</t>
    <phoneticPr fontId="27" type="noConversion"/>
  </si>
  <si>
    <t>折扣后总金额</t>
    <phoneticPr fontId="27" type="noConversion"/>
  </si>
  <si>
    <t>备注</t>
    <phoneticPr fontId="27" type="noConversion"/>
  </si>
  <si>
    <t>9万待定</t>
    <phoneticPr fontId="27" type="noConversion"/>
  </si>
  <si>
    <t>待定，给10万也不供货</t>
    <phoneticPr fontId="27" type="noConversion"/>
  </si>
  <si>
    <t>S437034</t>
    <phoneticPr fontId="27" type="noConversion"/>
  </si>
  <si>
    <t>潍坊振晟汽车零部件有限公司</t>
    <phoneticPr fontId="27" type="noConversion"/>
  </si>
  <si>
    <t>S413022</t>
    <phoneticPr fontId="27" type="noConversion"/>
  </si>
  <si>
    <t>海兴中盛弹簧有限公司</t>
    <phoneticPr fontId="27" type="noConversion"/>
  </si>
  <si>
    <t>新加</t>
    <phoneticPr fontId="27" type="noConversion"/>
  </si>
  <si>
    <t>紧急程度</t>
    <phoneticPr fontId="27" type="noConversion"/>
  </si>
  <si>
    <t>极高</t>
  </si>
  <si>
    <t>低</t>
    <phoneticPr fontId="27" type="noConversion"/>
  </si>
  <si>
    <t>极高</t>
    <phoneticPr fontId="27" type="noConversion"/>
  </si>
  <si>
    <t>高</t>
    <phoneticPr fontId="27" type="noConversion"/>
  </si>
  <si>
    <t>供应商名称</t>
  </si>
  <si>
    <t>上月末</t>
  </si>
  <si>
    <t>上上月</t>
  </si>
  <si>
    <t>上月</t>
  </si>
  <si>
    <t>本月</t>
  </si>
  <si>
    <t>支付确认</t>
    <phoneticPr fontId="27" type="noConversion"/>
  </si>
  <si>
    <t>到期应付</t>
  </si>
  <si>
    <t>挂账</t>
  </si>
  <si>
    <t>付款</t>
  </si>
  <si>
    <t>计划付款</t>
  </si>
  <si>
    <t>压缩支付金额</t>
  </si>
  <si>
    <t>应付余额</t>
  </si>
  <si>
    <t>制单：</t>
  </si>
  <si>
    <t>批准：</t>
  </si>
  <si>
    <t>复核：</t>
    <phoneticPr fontId="27" type="noConversion"/>
  </si>
  <si>
    <t>审批：</t>
  </si>
  <si>
    <t>供应商月度批量付款审批单-2024.2.6</t>
    <phoneticPr fontId="27" type="noConversion"/>
  </si>
  <si>
    <t>2月6日压缩后支付金额</t>
    <phoneticPr fontId="27" type="noConversion"/>
  </si>
  <si>
    <t>编制：</t>
    <phoneticPr fontId="27" type="noConversion"/>
  </si>
  <si>
    <t>审核：</t>
    <phoneticPr fontId="27" type="noConversion"/>
  </si>
  <si>
    <t>批准：</t>
    <phoneticPr fontId="2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</si>
</sst>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1" formatCode="_ * #,##0_ ;_ * \-#,##0_ ;_ * &quot;-&quot;_ ;_ @_ "/>
    <numFmt numFmtId="43" formatCode="_ * #,##0.00_ ;_ * \-#,##0.00_ ;_ * &quot;-&quot;??_ ;_ @_ "/>
    <numFmt numFmtId="176" formatCode="_-* #,##0.00_-;\-* #,##0.00_-;_-* &quot;-&quot;??_-;_-@_-"/>
    <numFmt numFmtId="177" formatCode="#,##0.00_ "/>
    <numFmt numFmtId="178" formatCode="0.0%"/>
  </numFmts>
  <fonts count="41" x14ac:knownFonts="1">
    <font>
      <sz val="11"/>
      <color theme="1"/>
      <name val="宋体"/>
      <charset val="134"/>
      <scheme val="minor"/>
    </font>
    <font>
      <sz val="11"/>
      <color indexed="8"/>
      <name val="宋体"/>
      <family val="3"/>
      <charset val="134"/>
      <scheme val="minor"/>
    </font>
    <font>
      <sz val="10"/>
      <color indexed="8"/>
      <name val="微软雅黑"/>
      <family val="2"/>
      <charset val="134"/>
    </font>
    <font>
      <sz val="14"/>
      <color indexed="8"/>
      <name val="宋体"/>
      <family val="3"/>
      <charset val="134"/>
      <scheme val="minor"/>
    </font>
    <font>
      <b/>
      <sz val="16"/>
      <color rgb="FFFF0000"/>
      <name val="宋体"/>
      <family val="3"/>
      <charset val="134"/>
      <scheme val="minor"/>
    </font>
    <font>
      <b/>
      <sz val="11"/>
      <name val="微软雅黑"/>
      <family val="2"/>
      <charset val="134"/>
    </font>
    <font>
      <b/>
      <sz val="14"/>
      <name val="微软雅黑"/>
      <family val="2"/>
      <charset val="134"/>
    </font>
    <font>
      <sz val="14"/>
      <name val="微软雅黑"/>
      <family val="2"/>
      <charset val="134"/>
    </font>
    <font>
      <b/>
      <sz val="10"/>
      <name val="微软雅黑"/>
      <family val="2"/>
      <charset val="134"/>
    </font>
    <font>
      <b/>
      <sz val="10"/>
      <color rgb="FFFF0000"/>
      <name val="微软雅黑"/>
      <family val="2"/>
      <charset val="134"/>
    </font>
    <font>
      <b/>
      <sz val="11"/>
      <color rgb="FF000000"/>
      <name val="微软雅黑"/>
      <family val="2"/>
      <charset val="134"/>
    </font>
    <font>
      <sz val="11"/>
      <name val="微软雅黑"/>
      <family val="2"/>
      <charset val="134"/>
    </font>
    <font>
      <sz val="10"/>
      <name val="微软雅黑"/>
      <family val="2"/>
      <charset val="134"/>
    </font>
    <font>
      <sz val="10"/>
      <color rgb="FF000000"/>
      <name val="微软雅黑"/>
      <family val="2"/>
      <charset val="134"/>
    </font>
    <font>
      <sz val="10"/>
      <color theme="1"/>
      <name val="微软雅黑"/>
      <family val="2"/>
      <charset val="134"/>
    </font>
    <font>
      <b/>
      <sz val="10"/>
      <color rgb="FF7030A0"/>
      <name val="微软雅黑"/>
      <family val="2"/>
      <charset val="134"/>
    </font>
    <font>
      <sz val="10"/>
      <color rgb="FF000000"/>
      <name val="Arial"/>
      <family val="2"/>
    </font>
    <font>
      <sz val="10"/>
      <name val="Arial"/>
      <family val="2"/>
    </font>
    <font>
      <b/>
      <sz val="11"/>
      <color rgb="FFFF0000"/>
      <name val="宋体"/>
      <family val="3"/>
      <charset val="134"/>
      <scheme val="minor"/>
    </font>
    <font>
      <b/>
      <sz val="16"/>
      <name val="宋体"/>
      <family val="3"/>
      <charset val="134"/>
      <scheme val="minor"/>
    </font>
    <font>
      <b/>
      <sz val="10"/>
      <color theme="1"/>
      <name val="微软雅黑"/>
      <family val="2"/>
      <charset val="134"/>
    </font>
    <font>
      <b/>
      <sz val="11"/>
      <color theme="1"/>
      <name val="微软雅黑"/>
      <family val="2"/>
      <charset val="134"/>
    </font>
    <font>
      <sz val="11"/>
      <color theme="1"/>
      <name val="微软雅黑"/>
      <family val="2"/>
      <charset val="134"/>
    </font>
    <font>
      <b/>
      <sz val="14"/>
      <color rgb="FFC00000"/>
      <name val="微软雅黑"/>
      <family val="2"/>
      <charset val="134"/>
    </font>
    <font>
      <sz val="11"/>
      <color rgb="FF000000"/>
      <name val="微软雅黑"/>
      <family val="2"/>
      <charset val="134"/>
    </font>
    <font>
      <b/>
      <sz val="14"/>
      <color theme="1"/>
      <name val="微软雅黑"/>
      <family val="2"/>
      <charset val="134"/>
    </font>
    <font>
      <sz val="11"/>
      <color theme="1"/>
      <name val="宋体"/>
      <family val="3"/>
      <charset val="134"/>
      <scheme val="minor"/>
    </font>
    <font>
      <sz val="9"/>
      <name val="宋体"/>
      <family val="3"/>
      <charset val="134"/>
      <scheme val="minor"/>
    </font>
    <font>
      <sz val="10"/>
      <color indexed="8"/>
      <name val="微软雅黑"/>
      <family val="2"/>
      <charset val="134"/>
    </font>
    <font>
      <sz val="11"/>
      <color indexed="8"/>
      <name val="宋体"/>
      <family val="3"/>
      <charset val="134"/>
      <scheme val="minor"/>
    </font>
    <font>
      <b/>
      <sz val="11"/>
      <color indexed="8"/>
      <name val="宋体"/>
      <family val="3"/>
      <charset val="134"/>
      <scheme val="minor"/>
    </font>
    <font>
      <sz val="10"/>
      <color rgb="FF000000"/>
      <name val="微软雅黑"/>
      <family val="2"/>
      <charset val="134"/>
    </font>
    <font>
      <sz val="11"/>
      <name val="微软雅黑"/>
      <family val="2"/>
      <charset val="134"/>
    </font>
    <font>
      <sz val="10"/>
      <color rgb="FF000000"/>
      <name val="宋体"/>
      <family val="2"/>
      <charset val="134"/>
    </font>
    <font>
      <b/>
      <sz val="10"/>
      <name val="微软雅黑"/>
      <family val="2"/>
      <charset val="134"/>
    </font>
    <font>
      <b/>
      <sz val="11"/>
      <color theme="0"/>
      <name val="微软雅黑"/>
      <family val="2"/>
      <charset val="134"/>
    </font>
    <font>
      <b/>
      <sz val="11"/>
      <color theme="1"/>
      <name val="宋体"/>
      <family val="3"/>
      <charset val="134"/>
      <scheme val="minor"/>
    </font>
    <font>
      <sz val="10"/>
      <name val="MS Sans Serif"/>
      <family val="2"/>
    </font>
    <font>
      <sz val="11"/>
      <name val="Arial"/>
      <family val="2"/>
    </font>
    <font>
      <b/>
      <sz val="9"/>
      <name val="宋体"/>
      <family val="3"/>
      <charset val="134"/>
    </font>
    <font>
      <sz val="9"/>
      <name val="宋体"/>
      <family val="3"/>
      <charset val="134"/>
    </font>
  </fonts>
  <fills count="8">
    <fill>
      <patternFill patternType="none"/>
    </fill>
    <fill>
      <patternFill patternType="gray125"/>
    </fill>
    <fill>
      <patternFill patternType="solid">
        <fgColor rgb="FF92D05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00B050"/>
        <bgColor indexed="64"/>
      </patternFill>
    </fill>
    <fill>
      <patternFill patternType="solid">
        <fgColor rgb="FFFFFF00"/>
        <bgColor indexed="64"/>
      </patternFill>
    </fill>
    <fill>
      <patternFill patternType="solid">
        <fgColor theme="4" tint="-0.499984740745262"/>
        <bgColor indexed="64"/>
      </patternFill>
    </fill>
  </fills>
  <borders count="36">
    <border>
      <left/>
      <right/>
      <top/>
      <bottom/>
      <diagonal/>
    </border>
    <border>
      <left/>
      <right style="hair">
        <color auto="1"/>
      </right>
      <top style="medium">
        <color auto="1"/>
      </top>
      <bottom style="hair">
        <color auto="1"/>
      </bottom>
      <diagonal/>
    </border>
    <border>
      <left/>
      <right style="hair">
        <color auto="1"/>
      </right>
      <top style="medium">
        <color auto="1"/>
      </top>
      <bottom/>
      <diagonal/>
    </border>
    <border>
      <left style="hair">
        <color auto="1"/>
      </left>
      <right style="hair">
        <color auto="1"/>
      </right>
      <top style="medium">
        <color auto="1"/>
      </top>
      <bottom style="hair">
        <color auto="1"/>
      </bottom>
      <diagonal/>
    </border>
    <border>
      <left style="hair">
        <color auto="1"/>
      </left>
      <right style="hair">
        <color auto="1"/>
      </right>
      <top style="medium">
        <color auto="1"/>
      </top>
      <bottom/>
      <diagonal/>
    </border>
    <border>
      <left/>
      <right style="hair">
        <color auto="1"/>
      </right>
      <top style="hair">
        <color auto="1"/>
      </top>
      <bottom/>
      <diagonal/>
    </border>
    <border>
      <left/>
      <right style="hair">
        <color auto="1"/>
      </right>
      <top/>
      <bottom/>
      <diagonal/>
    </border>
    <border>
      <left style="hair">
        <color auto="1"/>
      </left>
      <right style="hair">
        <color auto="1"/>
      </right>
      <top style="hair">
        <color auto="1"/>
      </top>
      <bottom/>
      <diagonal/>
    </border>
    <border>
      <left style="hair">
        <color auto="1"/>
      </left>
      <right style="hair">
        <color auto="1"/>
      </right>
      <top/>
      <bottom/>
      <diagonal/>
    </border>
    <border>
      <left/>
      <right style="thin">
        <color theme="0"/>
      </right>
      <top/>
      <bottom/>
      <diagonal/>
    </border>
    <border>
      <left/>
      <right/>
      <top/>
      <bottom style="medium">
        <color auto="1"/>
      </bottom>
      <diagonal/>
    </border>
    <border>
      <left style="hair">
        <color auto="1"/>
      </left>
      <right/>
      <top style="medium">
        <color auto="1"/>
      </top>
      <bottom style="hair">
        <color auto="1"/>
      </bottom>
      <diagonal/>
    </border>
    <border>
      <left/>
      <right/>
      <top style="medium">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hair">
        <color theme="1"/>
      </right>
      <top style="medium">
        <color theme="1"/>
      </top>
      <bottom style="hair">
        <color theme="1"/>
      </bottom>
      <diagonal/>
    </border>
    <border>
      <left style="hair">
        <color theme="1"/>
      </left>
      <right style="hair">
        <color theme="1"/>
      </right>
      <top style="medium">
        <color theme="1"/>
      </top>
      <bottom style="hair">
        <color theme="1"/>
      </bottom>
      <diagonal/>
    </border>
    <border>
      <left style="hair">
        <color theme="1"/>
      </left>
      <right/>
      <top style="medium">
        <color theme="1"/>
      </top>
      <bottom style="hair">
        <color theme="1"/>
      </bottom>
      <diagonal/>
    </border>
    <border>
      <left/>
      <right style="hair">
        <color auto="1"/>
      </right>
      <top style="hair">
        <color auto="1"/>
      </top>
      <bottom style="hair">
        <color auto="1"/>
      </bottom>
      <diagonal/>
    </border>
    <border>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theme="0"/>
      </right>
      <top style="thin">
        <color auto="1"/>
      </top>
      <bottom style="thin">
        <color theme="0"/>
      </bottom>
      <diagonal/>
    </border>
    <border>
      <left style="thin">
        <color theme="0"/>
      </left>
      <right style="thin">
        <color auto="1"/>
      </right>
      <top style="thin">
        <color auto="1"/>
      </top>
      <bottom style="thin">
        <color theme="0"/>
      </bottom>
      <diagonal/>
    </border>
    <border>
      <left/>
      <right style="thin">
        <color theme="0"/>
      </right>
      <top style="thin">
        <color theme="0"/>
      </top>
      <bottom style="thin">
        <color auto="1"/>
      </bottom>
      <diagonal/>
    </border>
    <border>
      <left style="thin">
        <color theme="0"/>
      </left>
      <right style="thin">
        <color auto="1"/>
      </right>
      <top style="thin">
        <color theme="0"/>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style="thin">
        <color auto="1"/>
      </left>
      <right/>
      <top/>
      <bottom style="thin">
        <color auto="1"/>
      </bottom>
      <diagonal/>
    </border>
  </borders>
  <cellStyleXfs count="8">
    <xf numFmtId="0" fontId="0" fillId="0" borderId="0">
      <alignment vertical="center"/>
    </xf>
    <xf numFmtId="9" fontId="26" fillId="0" borderId="0" applyFont="0" applyFill="0" applyBorder="0" applyAlignment="0" applyProtection="0">
      <alignment vertical="center"/>
    </xf>
    <xf numFmtId="0" fontId="26" fillId="0" borderId="0">
      <alignment vertical="center"/>
    </xf>
    <xf numFmtId="0" fontId="1" fillId="0" borderId="0">
      <alignment vertical="center"/>
    </xf>
    <xf numFmtId="43" fontId="1" fillId="0" borderId="0" applyFont="0" applyFill="0" applyBorder="0" applyAlignment="0" applyProtection="0">
      <alignment vertical="center"/>
    </xf>
    <xf numFmtId="0" fontId="26" fillId="0" borderId="0">
      <alignment vertical="center"/>
    </xf>
    <xf numFmtId="0" fontId="37" fillId="0" borderId="0"/>
    <xf numFmtId="41" fontId="26" fillId="0" borderId="0" applyFont="0" applyFill="0" applyBorder="0" applyAlignment="0" applyProtection="0">
      <alignment vertical="center"/>
    </xf>
  </cellStyleXfs>
  <cellXfs count="169">
    <xf numFmtId="0" fontId="0" fillId="0" borderId="0" xfId="0">
      <alignment vertical="center"/>
    </xf>
    <xf numFmtId="0" fontId="1" fillId="0" borderId="0" xfId="3">
      <alignment vertical="center"/>
    </xf>
    <xf numFmtId="0" fontId="1" fillId="0" borderId="0" xfId="3" applyAlignment="1">
      <alignment horizontal="center" vertical="center"/>
    </xf>
    <xf numFmtId="0" fontId="2" fillId="0" borderId="0" xfId="3" applyFont="1">
      <alignment vertical="center"/>
    </xf>
    <xf numFmtId="0" fontId="3" fillId="0" borderId="0" xfId="3" applyFont="1">
      <alignment vertical="center"/>
    </xf>
    <xf numFmtId="43" fontId="3" fillId="0" borderId="0" xfId="3" applyNumberFormat="1" applyFont="1">
      <alignment vertical="center"/>
    </xf>
    <xf numFmtId="43" fontId="1" fillId="0" borderId="0" xfId="3" applyNumberFormat="1">
      <alignment vertical="center"/>
    </xf>
    <xf numFmtId="0" fontId="5" fillId="0" borderId="0" xfId="3" applyFont="1" applyAlignment="1">
      <alignment horizontal="left" vertical="center"/>
    </xf>
    <xf numFmtId="0" fontId="6" fillId="0" borderId="0" xfId="3" applyFont="1" applyAlignment="1">
      <alignment horizontal="left" vertical="center"/>
    </xf>
    <xf numFmtId="0" fontId="7" fillId="0" borderId="0" xfId="3" applyFont="1" applyAlignment="1">
      <alignment horizontal="center" vertical="center"/>
    </xf>
    <xf numFmtId="0" fontId="11" fillId="0" borderId="7" xfId="3" applyFont="1" applyBorder="1" applyAlignment="1">
      <alignment horizontal="center" vertical="center"/>
    </xf>
    <xf numFmtId="176" fontId="11" fillId="0" borderId="7" xfId="3" applyNumberFormat="1" applyFont="1" applyBorder="1" applyAlignment="1">
      <alignment horizontal="center" vertical="center" wrapText="1"/>
    </xf>
    <xf numFmtId="0" fontId="12" fillId="0" borderId="0" xfId="3" applyFont="1" applyAlignment="1">
      <alignment horizontal="center" vertical="center"/>
    </xf>
    <xf numFmtId="0" fontId="13" fillId="0" borderId="0" xfId="3" applyFont="1" applyAlignment="1"/>
    <xf numFmtId="176" fontId="12" fillId="0" borderId="0" xfId="3" applyNumberFormat="1" applyFont="1" applyAlignment="1">
      <alignment horizontal="center" wrapText="1"/>
    </xf>
    <xf numFmtId="0" fontId="14" fillId="0" borderId="0" xfId="3" applyFont="1" applyAlignment="1">
      <alignment horizontal="center" vertical="center"/>
    </xf>
    <xf numFmtId="0" fontId="14" fillId="0" borderId="0" xfId="3" applyFont="1" applyAlignment="1"/>
    <xf numFmtId="0" fontId="13" fillId="0" borderId="0" xfId="3" applyFont="1" applyAlignment="1">
      <alignment horizontal="center" vertical="center"/>
    </xf>
    <xf numFmtId="43" fontId="4" fillId="0" borderId="0" xfId="3" applyNumberFormat="1" applyFont="1" applyAlignment="1">
      <alignment horizontal="center" vertical="center"/>
    </xf>
    <xf numFmtId="43" fontId="4" fillId="0" borderId="9" xfId="3" applyNumberFormat="1" applyFont="1" applyBorder="1" applyAlignment="1">
      <alignment horizontal="center" vertical="center"/>
    </xf>
    <xf numFmtId="177" fontId="7" fillId="0" borderId="0" xfId="3" applyNumberFormat="1" applyFont="1" applyAlignment="1">
      <alignment horizontal="center" vertical="center"/>
    </xf>
    <xf numFmtId="43" fontId="7" fillId="0" borderId="0" xfId="3" applyNumberFormat="1" applyFont="1" applyAlignment="1">
      <alignment horizontal="center" vertical="center"/>
    </xf>
    <xf numFmtId="43" fontId="7" fillId="0" borderId="10" xfId="3" applyNumberFormat="1" applyFont="1" applyBorder="1">
      <alignment vertical="center"/>
    </xf>
    <xf numFmtId="0" fontId="15" fillId="0" borderId="13" xfId="3" applyFont="1" applyBorder="1" applyAlignment="1">
      <alignment horizontal="center" vertical="center" wrapText="1"/>
    </xf>
    <xf numFmtId="0" fontId="15" fillId="0" borderId="13" xfId="3" applyFont="1" applyBorder="1" applyAlignment="1">
      <alignment horizontal="center" vertical="center"/>
    </xf>
    <xf numFmtId="43" fontId="15" fillId="0" borderId="13" xfId="3" applyNumberFormat="1" applyFont="1" applyBorder="1" applyAlignment="1">
      <alignment horizontal="center" vertical="center"/>
    </xf>
    <xf numFmtId="43" fontId="9" fillId="0" borderId="13" xfId="3" applyNumberFormat="1" applyFont="1" applyBorder="1" applyAlignment="1">
      <alignment horizontal="center" vertical="center"/>
    </xf>
    <xf numFmtId="43" fontId="11" fillId="0" borderId="7" xfId="3" applyNumberFormat="1" applyFont="1" applyBorder="1" applyAlignment="1">
      <alignment horizontal="center" vertical="center" wrapText="1"/>
    </xf>
    <xf numFmtId="43" fontId="16" fillId="0" borderId="0" xfId="3" applyNumberFormat="1" applyFont="1" applyAlignment="1">
      <alignment horizontal="center" vertical="center" wrapText="1"/>
    </xf>
    <xf numFmtId="43" fontId="17" fillId="0" borderId="0" xfId="3" applyNumberFormat="1" applyFont="1" applyAlignment="1">
      <alignment horizontal="center" vertical="center" wrapText="1"/>
    </xf>
    <xf numFmtId="43" fontId="16" fillId="0" borderId="7" xfId="3" applyNumberFormat="1" applyFont="1" applyBorder="1" applyAlignment="1">
      <alignment horizontal="center" vertical="center" wrapText="1"/>
    </xf>
    <xf numFmtId="0" fontId="1" fillId="0" borderId="10" xfId="3" applyBorder="1">
      <alignment vertical="center"/>
    </xf>
    <xf numFmtId="0" fontId="13" fillId="0" borderId="15" xfId="3" applyFont="1" applyBorder="1" applyAlignment="1"/>
    <xf numFmtId="43" fontId="2" fillId="0" borderId="0" xfId="3" applyNumberFormat="1" applyFont="1">
      <alignment vertical="center"/>
    </xf>
    <xf numFmtId="0" fontId="2" fillId="2" borderId="0" xfId="3" applyFont="1" applyFill="1">
      <alignment vertical="center"/>
    </xf>
    <xf numFmtId="177" fontId="11" fillId="0" borderId="0" xfId="0" applyNumberFormat="1" applyFont="1">
      <alignment vertical="center"/>
    </xf>
    <xf numFmtId="0" fontId="1" fillId="0" borderId="16" xfId="3" applyBorder="1" applyAlignment="1">
      <alignment horizontal="center" vertical="center"/>
    </xf>
    <xf numFmtId="0" fontId="1" fillId="0" borderId="16" xfId="3" applyBorder="1">
      <alignment vertical="center"/>
    </xf>
    <xf numFmtId="0" fontId="11" fillId="0" borderId="16" xfId="3" applyFont="1" applyBorder="1" applyAlignment="1">
      <alignment horizontal="center" vertical="center"/>
    </xf>
    <xf numFmtId="176" fontId="11" fillId="0" borderId="16" xfId="3" applyNumberFormat="1" applyFont="1" applyBorder="1" applyAlignment="1">
      <alignment horizontal="center" vertical="center" wrapText="1"/>
    </xf>
    <xf numFmtId="0" fontId="12" fillId="0" borderId="16" xfId="3" applyFont="1" applyBorder="1" applyAlignment="1">
      <alignment horizontal="center" vertical="center"/>
    </xf>
    <xf numFmtId="0" fontId="13" fillId="0" borderId="16" xfId="3" applyFont="1" applyBorder="1" applyAlignment="1">
      <alignment horizontal="center"/>
    </xf>
    <xf numFmtId="43" fontId="16" fillId="0" borderId="16" xfId="3" applyNumberFormat="1" applyFont="1" applyBorder="1" applyAlignment="1">
      <alignment horizontal="center" vertical="center" wrapText="1"/>
    </xf>
    <xf numFmtId="0" fontId="14" fillId="0" borderId="16" xfId="3" applyFont="1" applyBorder="1" applyAlignment="1">
      <alignment horizontal="center" vertical="center"/>
    </xf>
    <xf numFmtId="0" fontId="2" fillId="0" borderId="16" xfId="3" applyFont="1" applyBorder="1" applyAlignment="1">
      <alignment horizontal="center" vertical="center"/>
    </xf>
    <xf numFmtId="0" fontId="2" fillId="0" borderId="16" xfId="3" applyFont="1" applyBorder="1">
      <alignment vertical="center"/>
    </xf>
    <xf numFmtId="0" fontId="3" fillId="0" borderId="16" xfId="3" applyFont="1" applyBorder="1" applyAlignment="1">
      <alignment horizontal="center" vertical="center"/>
    </xf>
    <xf numFmtId="0" fontId="21" fillId="0" borderId="0" xfId="0" applyFont="1">
      <alignment vertical="center"/>
    </xf>
    <xf numFmtId="0" fontId="22" fillId="0" borderId="0" xfId="0" applyFont="1">
      <alignment vertical="center"/>
    </xf>
    <xf numFmtId="0" fontId="21" fillId="0" borderId="0" xfId="0" applyFont="1" applyAlignment="1">
      <alignment horizontal="center" vertical="center"/>
    </xf>
    <xf numFmtId="43" fontId="22" fillId="0" borderId="0" xfId="0" applyNumberFormat="1" applyFont="1">
      <alignment vertical="center"/>
    </xf>
    <xf numFmtId="43" fontId="21" fillId="0" borderId="0" xfId="0" applyNumberFormat="1" applyFont="1">
      <alignment vertical="center"/>
    </xf>
    <xf numFmtId="0" fontId="5" fillId="0" borderId="19" xfId="0" applyFont="1" applyBorder="1" applyAlignment="1">
      <alignment horizontal="center" vertical="center"/>
    </xf>
    <xf numFmtId="0" fontId="5" fillId="3" borderId="20" xfId="0" applyFont="1" applyFill="1" applyBorder="1" applyAlignment="1">
      <alignment horizontal="center" vertical="center"/>
    </xf>
    <xf numFmtId="43" fontId="5" fillId="4" borderId="20" xfId="0" applyNumberFormat="1" applyFont="1" applyFill="1" applyBorder="1" applyAlignment="1">
      <alignment horizontal="center" vertical="center"/>
    </xf>
    <xf numFmtId="0" fontId="22" fillId="0" borderId="0" xfId="0" applyFont="1" applyAlignment="1">
      <alignment horizontal="center" vertical="center"/>
    </xf>
    <xf numFmtId="0" fontId="21" fillId="0" borderId="0" xfId="0" applyFont="1" applyAlignment="1">
      <alignment horizontal="right" vertical="center"/>
    </xf>
    <xf numFmtId="177" fontId="21" fillId="0" borderId="0" xfId="0" applyNumberFormat="1" applyFont="1" applyAlignment="1">
      <alignment horizontal="right" vertical="center"/>
    </xf>
    <xf numFmtId="43" fontId="5" fillId="5" borderId="20" xfId="0" applyNumberFormat="1" applyFont="1" applyFill="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22" fillId="0" borderId="0" xfId="0" applyNumberFormat="1" applyFont="1">
      <alignment vertical="center"/>
    </xf>
    <xf numFmtId="0" fontId="24" fillId="0" borderId="0" xfId="0" applyFont="1">
      <alignment vertical="center"/>
    </xf>
    <xf numFmtId="0" fontId="11" fillId="0" borderId="0" xfId="0" applyFont="1">
      <alignment vertical="center"/>
    </xf>
    <xf numFmtId="4" fontId="24" fillId="0" borderId="0" xfId="0" applyNumberFormat="1" applyFont="1">
      <alignment vertical="center"/>
    </xf>
    <xf numFmtId="14" fontId="24" fillId="0" borderId="0" xfId="0" applyNumberFormat="1" applyFont="1">
      <alignment vertical="center"/>
    </xf>
    <xf numFmtId="14" fontId="11" fillId="0" borderId="0" xfId="0" applyNumberFormat="1" applyFont="1">
      <alignment vertical="center"/>
    </xf>
    <xf numFmtId="14" fontId="22" fillId="0" borderId="0" xfId="0" applyNumberFormat="1" applyFont="1">
      <alignment vertical="center"/>
    </xf>
    <xf numFmtId="4" fontId="11" fillId="0" borderId="0" xfId="0" applyNumberFormat="1" applyFont="1">
      <alignment vertical="center"/>
    </xf>
    <xf numFmtId="43" fontId="22" fillId="0" borderId="0" xfId="0" applyNumberFormat="1" applyFont="1" applyAlignment="1">
      <alignment horizontal="center" vertical="center"/>
    </xf>
    <xf numFmtId="0" fontId="21" fillId="0" borderId="1" xfId="0" applyFont="1" applyBorder="1" applyAlignment="1">
      <alignment horizontal="center" vertical="center"/>
    </xf>
    <xf numFmtId="0" fontId="21" fillId="0" borderId="3" xfId="0" applyFont="1" applyBorder="1" applyAlignment="1">
      <alignment horizontal="center" vertical="center" wrapText="1"/>
    </xf>
    <xf numFmtId="0" fontId="21" fillId="0" borderId="3" xfId="0" applyFont="1" applyBorder="1" applyAlignment="1">
      <alignment horizontal="center" vertical="center"/>
    </xf>
    <xf numFmtId="0" fontId="21" fillId="0" borderId="11" xfId="0" applyFont="1" applyBorder="1" applyAlignment="1">
      <alignment horizontal="center" vertical="center" wrapText="1"/>
    </xf>
    <xf numFmtId="0" fontId="21" fillId="0" borderId="11" xfId="0" applyFont="1" applyBorder="1" applyAlignment="1">
      <alignment horizontal="center" vertical="center"/>
    </xf>
    <xf numFmtId="0" fontId="22" fillId="0" borderId="22" xfId="0" applyFont="1" applyBorder="1">
      <alignment vertical="center"/>
    </xf>
    <xf numFmtId="177" fontId="22" fillId="0" borderId="13" xfId="0" applyNumberFormat="1" applyFont="1" applyBorder="1">
      <alignment vertical="center"/>
    </xf>
    <xf numFmtId="178" fontId="22" fillId="0" borderId="14" xfId="1" applyNumberFormat="1" applyFont="1" applyBorder="1">
      <alignment vertical="center"/>
    </xf>
    <xf numFmtId="178" fontId="22" fillId="0" borderId="14" xfId="1" applyNumberFormat="1" applyFont="1" applyBorder="1" applyAlignment="1">
      <alignment horizontal="right" vertical="center"/>
    </xf>
    <xf numFmtId="0" fontId="21" fillId="0" borderId="23" xfId="0" applyFont="1" applyBorder="1">
      <alignment vertical="center"/>
    </xf>
    <xf numFmtId="177" fontId="21" fillId="0" borderId="24" xfId="0" applyNumberFormat="1" applyFont="1" applyBorder="1">
      <alignment vertical="center"/>
    </xf>
    <xf numFmtId="178" fontId="22" fillId="0" borderId="25" xfId="1" applyNumberFormat="1" applyFont="1" applyBorder="1">
      <alignment vertical="center"/>
    </xf>
    <xf numFmtId="0" fontId="13" fillId="0" borderId="16" xfId="3" applyFont="1" applyBorder="1" applyAlignment="1">
      <alignment horizontal="left"/>
    </xf>
    <xf numFmtId="0" fontId="14" fillId="0" borderId="16" xfId="3" applyFont="1" applyBorder="1" applyAlignment="1">
      <alignment horizontal="left"/>
    </xf>
    <xf numFmtId="0" fontId="13" fillId="0" borderId="16" xfId="3" applyFont="1" applyBorder="1" applyAlignment="1">
      <alignment horizontal="left" vertical="center"/>
    </xf>
    <xf numFmtId="0" fontId="2" fillId="0" borderId="16" xfId="3" applyFont="1" applyBorder="1" applyAlignment="1">
      <alignment horizontal="left" vertical="center"/>
    </xf>
    <xf numFmtId="0" fontId="3" fillId="0" borderId="0" xfId="3" applyFont="1" applyAlignment="1">
      <alignment horizontal="left" vertical="center"/>
    </xf>
    <xf numFmtId="43" fontId="16" fillId="6" borderId="16" xfId="3" applyNumberFormat="1" applyFont="1" applyFill="1" applyBorder="1" applyAlignment="1">
      <alignment horizontal="center" vertical="center" wrapText="1"/>
    </xf>
    <xf numFmtId="0" fontId="28" fillId="0" borderId="0" xfId="3" applyFont="1">
      <alignment vertical="center"/>
    </xf>
    <xf numFmtId="0" fontId="29" fillId="0" borderId="0" xfId="3" applyFont="1">
      <alignment vertical="center"/>
    </xf>
    <xf numFmtId="0" fontId="31" fillId="0" borderId="16" xfId="3" applyFont="1" applyBorder="1" applyAlignment="1">
      <alignment horizontal="left"/>
    </xf>
    <xf numFmtId="9" fontId="16" fillId="0" borderId="16" xfId="3" applyNumberFormat="1" applyFont="1" applyBorder="1" applyAlignment="1">
      <alignment horizontal="center" vertical="center" wrapText="1"/>
    </xf>
    <xf numFmtId="43" fontId="1" fillId="0" borderId="0" xfId="3" applyNumberFormat="1" applyAlignment="1">
      <alignment horizontal="center" vertical="center"/>
    </xf>
    <xf numFmtId="176" fontId="32" fillId="0" borderId="16" xfId="3" applyNumberFormat="1" applyFont="1" applyBorder="1" applyAlignment="1">
      <alignment horizontal="center" vertical="center" wrapText="1"/>
    </xf>
    <xf numFmtId="43" fontId="33" fillId="0" borderId="16" xfId="3" applyNumberFormat="1" applyFont="1" applyBorder="1" applyAlignment="1">
      <alignment horizontal="center" vertical="center" wrapText="1"/>
    </xf>
    <xf numFmtId="0" fontId="13" fillId="0" borderId="16" xfId="3" applyFont="1" applyBorder="1" applyAlignment="1">
      <alignment horizontal="center" vertical="center"/>
    </xf>
    <xf numFmtId="0" fontId="28" fillId="0" borderId="16" xfId="3" applyFont="1" applyBorder="1" applyAlignment="1">
      <alignment horizontal="left" vertical="center"/>
    </xf>
    <xf numFmtId="0" fontId="3" fillId="0" borderId="16" xfId="3" applyFont="1" applyBorder="1">
      <alignment vertical="center"/>
    </xf>
    <xf numFmtId="43" fontId="3" fillId="0" borderId="16" xfId="3" applyNumberFormat="1" applyFont="1" applyBorder="1">
      <alignment vertical="center"/>
    </xf>
    <xf numFmtId="9" fontId="1" fillId="0" borderId="16" xfId="3" applyNumberFormat="1" applyBorder="1">
      <alignment vertical="center"/>
    </xf>
    <xf numFmtId="176" fontId="32" fillId="0" borderId="16" xfId="3" applyNumberFormat="1" applyFont="1" applyBorder="1" applyAlignment="1">
      <alignment horizontal="left" vertical="center" wrapText="1"/>
    </xf>
    <xf numFmtId="0" fontId="29" fillId="0" borderId="16" xfId="3" applyFont="1" applyBorder="1">
      <alignment vertical="center"/>
    </xf>
    <xf numFmtId="177" fontId="22" fillId="0" borderId="16" xfId="5" applyNumberFormat="1" applyFont="1" applyBorder="1">
      <alignment vertical="center"/>
    </xf>
    <xf numFmtId="177" fontId="22" fillId="0" borderId="16" xfId="5" applyNumberFormat="1" applyFont="1" applyBorder="1" applyAlignment="1">
      <alignment horizontal="center" vertical="center"/>
    </xf>
    <xf numFmtId="0" fontId="22" fillId="0" borderId="16" xfId="5" applyFont="1" applyBorder="1">
      <alignment vertical="center"/>
    </xf>
    <xf numFmtId="0" fontId="22" fillId="0" borderId="0" xfId="5" applyFont="1">
      <alignment vertical="center"/>
    </xf>
    <xf numFmtId="0" fontId="35" fillId="7" borderId="16" xfId="5" applyFont="1" applyFill="1" applyBorder="1" applyAlignment="1">
      <alignment horizontal="center" vertical="center"/>
    </xf>
    <xf numFmtId="0" fontId="21" fillId="0" borderId="0" xfId="5" applyFont="1" applyAlignment="1">
      <alignment horizontal="center" vertical="center"/>
    </xf>
    <xf numFmtId="177" fontId="35" fillId="7" borderId="16" xfId="5" applyNumberFormat="1" applyFont="1" applyFill="1" applyBorder="1" applyAlignment="1">
      <alignment horizontal="center" vertical="center"/>
    </xf>
    <xf numFmtId="0" fontId="36" fillId="0" borderId="0" xfId="5" applyFont="1" applyAlignment="1">
      <alignment horizontal="center" vertical="center"/>
    </xf>
    <xf numFmtId="0" fontId="11" fillId="0" borderId="16" xfId="7" applyNumberFormat="1" applyFont="1" applyFill="1" applyBorder="1" applyAlignment="1">
      <alignment horizontal="left" vertical="center" shrinkToFit="1"/>
    </xf>
    <xf numFmtId="0" fontId="22" fillId="0" borderId="16" xfId="5" applyFont="1" applyBorder="1" applyAlignment="1">
      <alignment vertical="center" wrapText="1"/>
    </xf>
    <xf numFmtId="0" fontId="14" fillId="0" borderId="16" xfId="5" applyFont="1" applyBorder="1" applyAlignment="1">
      <alignment vertical="center" wrapText="1"/>
    </xf>
    <xf numFmtId="0" fontId="22" fillId="0" borderId="0" xfId="5" applyFont="1" applyAlignment="1">
      <alignment horizontal="center" vertical="center"/>
    </xf>
    <xf numFmtId="2" fontId="22" fillId="0" borderId="0" xfId="5" applyNumberFormat="1" applyFont="1" applyAlignment="1">
      <alignment horizontal="center" vertical="center"/>
    </xf>
    <xf numFmtId="177" fontId="22" fillId="0" borderId="0" xfId="5" applyNumberFormat="1" applyFont="1">
      <alignment vertical="center"/>
    </xf>
    <xf numFmtId="0" fontId="22" fillId="0" borderId="16" xfId="5" applyFont="1" applyBorder="1" applyAlignment="1">
      <alignment horizontal="center" vertical="center"/>
    </xf>
    <xf numFmtId="0" fontId="38" fillId="0" borderId="16" xfId="6" applyFont="1" applyBorder="1" applyAlignment="1">
      <alignment horizontal="center" vertical="center"/>
    </xf>
    <xf numFmtId="0" fontId="25" fillId="0" borderId="0" xfId="0" applyFont="1" applyAlignment="1">
      <alignment horizontal="center" vertical="center"/>
    </xf>
    <xf numFmtId="0" fontId="23" fillId="0" borderId="0" xfId="0" applyFont="1">
      <alignment vertical="center"/>
    </xf>
    <xf numFmtId="0" fontId="30" fillId="0" borderId="16" xfId="3" applyFont="1" applyBorder="1" applyAlignment="1">
      <alignment horizontal="center" vertical="center"/>
    </xf>
    <xf numFmtId="0" fontId="29" fillId="0" borderId="16" xfId="3" applyFont="1" applyBorder="1" applyAlignment="1">
      <alignment horizontal="center" vertical="center"/>
    </xf>
    <xf numFmtId="0" fontId="10" fillId="0" borderId="16" xfId="3" applyFont="1" applyBorder="1" applyAlignment="1">
      <alignment horizontal="center" vertical="center"/>
    </xf>
    <xf numFmtId="0" fontId="11" fillId="0" borderId="16" xfId="3" applyFont="1" applyBorder="1" applyAlignment="1">
      <alignment horizontal="center" vertical="center"/>
    </xf>
    <xf numFmtId="0" fontId="19" fillId="0" borderId="34" xfId="3" applyFont="1" applyBorder="1" applyAlignment="1">
      <alignment horizontal="center" vertical="center"/>
    </xf>
    <xf numFmtId="0" fontId="19" fillId="0" borderId="0" xfId="3" applyFont="1" applyAlignment="1">
      <alignment horizontal="center" vertical="center"/>
    </xf>
    <xf numFmtId="0" fontId="19" fillId="0" borderId="35" xfId="3" applyFont="1" applyBorder="1" applyAlignment="1">
      <alignment horizontal="center" vertical="center"/>
    </xf>
    <xf numFmtId="0" fontId="19" fillId="0" borderId="33" xfId="3" applyFont="1" applyBorder="1" applyAlignment="1">
      <alignment horizontal="center" vertical="center"/>
    </xf>
    <xf numFmtId="0" fontId="8" fillId="0" borderId="16" xfId="3" applyFont="1" applyBorder="1" applyAlignment="1">
      <alignment horizontal="center" vertical="center"/>
    </xf>
    <xf numFmtId="0" fontId="8" fillId="0" borderId="16" xfId="3" applyFont="1" applyBorder="1" applyAlignment="1">
      <alignment horizontal="center" vertical="center" wrapText="1"/>
    </xf>
    <xf numFmtId="0" fontId="34" fillId="0" borderId="26" xfId="3" applyFont="1" applyBorder="1" applyAlignment="1">
      <alignment horizontal="center" vertical="center"/>
    </xf>
    <xf numFmtId="0" fontId="8" fillId="0" borderId="27" xfId="3" applyFont="1" applyBorder="1" applyAlignment="1">
      <alignment horizontal="center" vertical="center"/>
    </xf>
    <xf numFmtId="43" fontId="20" fillId="0" borderId="17" xfId="3" applyNumberFormat="1" applyFont="1" applyBorder="1" applyAlignment="1">
      <alignment horizontal="center" vertical="center" wrapText="1"/>
    </xf>
    <xf numFmtId="43" fontId="20" fillId="0" borderId="18" xfId="3" applyNumberFormat="1" applyFont="1" applyBorder="1" applyAlignment="1">
      <alignment horizontal="center" vertical="center" wrapText="1"/>
    </xf>
    <xf numFmtId="0" fontId="1" fillId="0" borderId="16" xfId="3" applyBorder="1" applyAlignment="1">
      <alignment horizontal="center" vertical="center"/>
    </xf>
    <xf numFmtId="0" fontId="1" fillId="0" borderId="16" xfId="3" applyBorder="1">
      <alignment vertical="center"/>
    </xf>
    <xf numFmtId="43" fontId="9" fillId="0" borderId="3" xfId="3" applyNumberFormat="1" applyFont="1" applyBorder="1" applyAlignment="1">
      <alignment horizontal="center" vertical="center"/>
    </xf>
    <xf numFmtId="0" fontId="8" fillId="0" borderId="4" xfId="3" applyFont="1" applyBorder="1" applyAlignment="1">
      <alignment horizontal="center" vertical="center"/>
    </xf>
    <xf numFmtId="0" fontId="8" fillId="0" borderId="8" xfId="3" applyFont="1" applyBorder="1" applyAlignment="1">
      <alignment horizontal="center" vertical="center"/>
    </xf>
    <xf numFmtId="0" fontId="9" fillId="0" borderId="3" xfId="3" applyFont="1" applyBorder="1" applyAlignment="1">
      <alignment horizontal="center" vertical="center"/>
    </xf>
    <xf numFmtId="0" fontId="9" fillId="0" borderId="7" xfId="3" applyFont="1" applyBorder="1" applyAlignment="1">
      <alignment horizontal="center" vertical="center"/>
    </xf>
    <xf numFmtId="43" fontId="8" fillId="0" borderId="3" xfId="4" applyFont="1" applyFill="1" applyBorder="1" applyAlignment="1">
      <alignment horizontal="center" vertical="center" wrapText="1"/>
    </xf>
    <xf numFmtId="43" fontId="8" fillId="0" borderId="7" xfId="4" applyFont="1" applyFill="1" applyBorder="1" applyAlignment="1">
      <alignment horizontal="center" vertical="center" wrapText="1"/>
    </xf>
    <xf numFmtId="0" fontId="8" fillId="0" borderId="3" xfId="3" applyFont="1" applyBorder="1" applyAlignment="1">
      <alignment horizontal="center" vertical="center"/>
    </xf>
    <xf numFmtId="0" fontId="8" fillId="0" borderId="7" xfId="3" applyFont="1" applyBorder="1" applyAlignment="1">
      <alignment horizontal="center" vertical="center"/>
    </xf>
    <xf numFmtId="0" fontId="4" fillId="0" borderId="0" xfId="3" applyFont="1" applyAlignment="1">
      <alignment horizontal="center" vertical="center"/>
    </xf>
    <xf numFmtId="43" fontId="4" fillId="0" borderId="0" xfId="3" applyNumberFormat="1" applyFont="1" applyAlignment="1">
      <alignment horizontal="center" vertical="center"/>
    </xf>
    <xf numFmtId="43" fontId="4" fillId="0" borderId="9" xfId="3" applyNumberFormat="1" applyFont="1" applyBorder="1" applyAlignment="1">
      <alignment horizontal="center" vertical="center"/>
    </xf>
    <xf numFmtId="0" fontId="15" fillId="2" borderId="11" xfId="3" applyFont="1" applyFill="1" applyBorder="1" applyAlignment="1">
      <alignment horizontal="center" vertical="center"/>
    </xf>
    <xf numFmtId="0" fontId="15" fillId="2" borderId="12" xfId="3" applyFont="1" applyFill="1" applyBorder="1" applyAlignment="1">
      <alignment horizontal="center" vertical="center"/>
    </xf>
    <xf numFmtId="43" fontId="15" fillId="2" borderId="1" xfId="3" applyNumberFormat="1" applyFont="1" applyFill="1" applyBorder="1" applyAlignment="1">
      <alignment horizontal="center" vertical="center"/>
    </xf>
    <xf numFmtId="0" fontId="10" fillId="0" borderId="5" xfId="3" applyFont="1" applyBorder="1" applyAlignment="1">
      <alignment horizontal="center" vertical="center"/>
    </xf>
    <xf numFmtId="0" fontId="11" fillId="0" borderId="7" xfId="3" applyFont="1" applyBorder="1" applyAlignment="1">
      <alignment horizontal="center" vertical="center"/>
    </xf>
    <xf numFmtId="0" fontId="8" fillId="0" borderId="1" xfId="3" applyFont="1" applyBorder="1" applyAlignment="1">
      <alignment horizontal="center" vertical="center"/>
    </xf>
    <xf numFmtId="0" fontId="8" fillId="0" borderId="5" xfId="3" applyFont="1" applyBorder="1" applyAlignment="1">
      <alignment horizontal="center" vertical="center"/>
    </xf>
    <xf numFmtId="0" fontId="8" fillId="0" borderId="2" xfId="3" applyFont="1" applyBorder="1" applyAlignment="1">
      <alignment horizontal="center" vertical="center" wrapText="1"/>
    </xf>
    <xf numFmtId="0" fontId="8" fillId="0" borderId="6" xfId="3" applyFont="1" applyBorder="1" applyAlignment="1">
      <alignment horizontal="center" vertical="center"/>
    </xf>
    <xf numFmtId="0" fontId="18" fillId="0" borderId="11" xfId="3" applyFont="1" applyBorder="1" applyAlignment="1">
      <alignment horizontal="center" vertical="center" wrapText="1"/>
    </xf>
    <xf numFmtId="0" fontId="18" fillId="0" borderId="14" xfId="3" applyFont="1" applyBorder="1" applyAlignment="1">
      <alignment horizontal="center" vertical="center"/>
    </xf>
    <xf numFmtId="0" fontId="22" fillId="0" borderId="0" xfId="5" applyFont="1" applyAlignment="1">
      <alignment horizontal="left" vertical="center"/>
    </xf>
    <xf numFmtId="0" fontId="22" fillId="0" borderId="0" xfId="5" applyFont="1">
      <alignment vertical="center"/>
    </xf>
    <xf numFmtId="0" fontId="22" fillId="0" borderId="32" xfId="5" applyFont="1" applyBorder="1" applyAlignment="1">
      <alignment horizontal="center" vertical="center"/>
    </xf>
    <xf numFmtId="0" fontId="22" fillId="0" borderId="0" xfId="5" applyFont="1" applyAlignment="1">
      <alignment horizontal="center" vertical="center"/>
    </xf>
    <xf numFmtId="0" fontId="23" fillId="0" borderId="16" xfId="5" applyFont="1" applyBorder="1" applyAlignment="1">
      <alignment horizontal="center" vertical="center"/>
    </xf>
    <xf numFmtId="0" fontId="35" fillId="7" borderId="16" xfId="5" applyFont="1" applyFill="1" applyBorder="1" applyAlignment="1">
      <alignment horizontal="center" vertical="center"/>
    </xf>
    <xf numFmtId="0" fontId="35" fillId="7" borderId="28" xfId="5" applyFont="1" applyFill="1" applyBorder="1" applyAlignment="1">
      <alignment horizontal="center" vertical="center" wrapText="1"/>
    </xf>
    <xf numFmtId="0" fontId="35" fillId="7" borderId="30" xfId="5" applyFont="1" applyFill="1" applyBorder="1" applyAlignment="1">
      <alignment horizontal="center" vertical="center"/>
    </xf>
    <xf numFmtId="0" fontId="35" fillId="7" borderId="29" xfId="5" applyFont="1" applyFill="1" applyBorder="1" applyAlignment="1">
      <alignment horizontal="center" vertical="center"/>
    </xf>
    <xf numFmtId="0" fontId="35" fillId="7" borderId="31" xfId="5" applyFont="1" applyFill="1" applyBorder="1" applyAlignment="1">
      <alignment horizontal="center" vertical="center"/>
    </xf>
  </cellXfs>
  <cellStyles count="8">
    <cellStyle name="百分比" xfId="1" builtinId="5"/>
    <cellStyle name="常规" xfId="0" builtinId="0"/>
    <cellStyle name="常规 2" xfId="3" xr:uid="{00000000-0005-0000-0000-000032000000}"/>
    <cellStyle name="常规 2 2" xfId="5" xr:uid="{F5D719DB-0C48-4C5F-AB61-6ABA1148D5C1}"/>
    <cellStyle name="常规 2 2 2" xfId="6" xr:uid="{364E49A4-9935-459A-B729-2FF266A384FD}"/>
    <cellStyle name="常规 58" xfId="2" xr:uid="{00000000-0005-0000-0000-000031000000}"/>
    <cellStyle name="千位分隔 2" xfId="4" xr:uid="{00000000-0005-0000-0000-000033000000}"/>
    <cellStyle name="千位分隔[0] 2" xfId="7" xr:uid="{67C7350A-C241-4E46-A116-050BC13493AE}"/>
  </cellStyles>
  <dxfs count="365">
    <dxf>
      <fill>
        <patternFill patternType="solid">
          <bgColor rgb="FFFF9900"/>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364"/>
      <tableStyleElement type="headerRow" dxfId="363"/>
      <tableStyleElement type="totalRow" dxfId="362"/>
      <tableStyleElement type="firstColumn" dxfId="361"/>
      <tableStyleElement type="lastColumn" dxfId="360"/>
      <tableStyleElement type="firstRowStripe" dxfId="359"/>
      <tableStyleElement type="firstColumnStripe" dxfId="358"/>
    </tableStyle>
    <tableStyle name="PivotStylePreset2_Accent1" table="0" count="10" xr9:uid="{267968C8-6FFD-4C36-ACC1-9EA1FD1885CA}">
      <tableStyleElement type="headerRow" dxfId="357"/>
      <tableStyleElement type="totalRow" dxfId="356"/>
      <tableStyleElement type="firstRowStripe" dxfId="355"/>
      <tableStyleElement type="firstColumnStripe" dxfId="354"/>
      <tableStyleElement type="firstSubtotalRow" dxfId="353"/>
      <tableStyleElement type="secondSubtotalRow" dxfId="352"/>
      <tableStyleElement type="firstRowSubheading" dxfId="351"/>
      <tableStyleElement type="secondRowSubheading" dxfId="350"/>
      <tableStyleElement type="pageFieldLabels" dxfId="349"/>
      <tableStyleElement type="pageFieldValues" dxfId="348"/>
    </tableStyle>
  </tableStyles>
  <colors>
    <mruColors>
      <color rgb="FFFFFF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9734;-&#35895;&#26379;&#22372;-&#27827;&#21271;/8&#36164;&#37329;&#20998;&#37197;&#19982;&#20351;&#29992;/#&#24448;&#26469;&#26041;&#19994;&#21153;&#24773;&#20917;&#20102;&#35299;\#&#20313;&#39069;&#24448;&#26469;&#26041;&#19994;&#21153;&#26803;&#29702;&#26597;&#30475;-GV2023071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21556;&#33521;&#26684;\Documents\WXWork\1688851262393559\Cache\File\2024-02\&#12304;2024.01&#12305;&#25903;&#20184;&#35745;&#21010;&#26356;&#26032;123.xlsx" TargetMode="External"/><Relationship Id="rId1" Type="http://schemas.openxmlformats.org/officeDocument/2006/relationships/externalLinkPath" Target="file:///C:\Users\&#21556;&#33521;&#26684;\Documents\WXWork\1688851262393559\Cache\File\2024-02\&#12304;2024.01&#12305;&#25903;&#20184;&#35745;&#21010;&#26356;&#26032;1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整理明细"/>
      <sheetName val="业务关系查看"/>
      <sheetName val="采购识别在N+1中清单"/>
      <sheetName val="按分款类型分类"/>
      <sheetName val="按合同应付记录"/>
      <sheetName val="存量增量"/>
      <sheetName val="底稿汇总"/>
      <sheetName val="草稿纸"/>
    </sheetNames>
    <sheetDataSet>
      <sheetData sheetId="0">
        <row r="2">
          <cell r="B2" t="str">
            <v>供应商代码</v>
          </cell>
          <cell r="C2" t="str">
            <v>业务联系姓名</v>
          </cell>
          <cell r="D2" t="str">
            <v>630未结余额</v>
          </cell>
          <cell r="E2" t="str">
            <v>731未结余额</v>
          </cell>
          <cell r="F2" t="str">
            <v>831未结余额</v>
          </cell>
          <cell r="G2" t="str">
            <v>930未结余额
20231023</v>
          </cell>
          <cell r="H2" t="str">
            <v>1031未结余额
202319109</v>
          </cell>
          <cell r="I2" t="str">
            <v>1130未结余额
20231212</v>
          </cell>
          <cell r="J2" t="str">
            <v>账务
模块</v>
          </cell>
        </row>
        <row r="3">
          <cell r="B3" t="str">
            <v>S413044</v>
          </cell>
          <cell r="C3" t="str">
            <v>黄骅市长生汽车灯镜有限公司</v>
          </cell>
          <cell r="D3">
            <v>11507659.640000001</v>
          </cell>
          <cell r="E3">
            <v>11369930.59</v>
          </cell>
          <cell r="F3">
            <v>11414566.039999999</v>
          </cell>
          <cell r="G3">
            <v>11847496.1</v>
          </cell>
          <cell r="H3">
            <v>12274266.390000001</v>
          </cell>
          <cell r="I3">
            <v>12544150.49</v>
          </cell>
          <cell r="J3" t="str">
            <v>AP</v>
          </cell>
        </row>
        <row r="4">
          <cell r="B4" t="str">
            <v>S413052</v>
          </cell>
          <cell r="C4" t="str">
            <v>黄骅市鑫昌五金制品厂</v>
          </cell>
          <cell r="D4">
            <v>8918985.0199999996</v>
          </cell>
          <cell r="E4">
            <v>8810502.4899999909</v>
          </cell>
          <cell r="F4">
            <v>8760530.7299999893</v>
          </cell>
          <cell r="G4">
            <v>8908700.3800000008</v>
          </cell>
          <cell r="H4">
            <v>9285867.5799999908</v>
          </cell>
          <cell r="I4">
            <v>9719950.0099999998</v>
          </cell>
          <cell r="J4" t="str">
            <v>AP</v>
          </cell>
        </row>
        <row r="5">
          <cell r="B5" t="str">
            <v>S413029</v>
          </cell>
          <cell r="C5" t="str">
            <v>黄骅市成卓汽车部件厂</v>
          </cell>
          <cell r="D5">
            <v>7090708.1699999999</v>
          </cell>
          <cell r="E5">
            <v>7015639.46</v>
          </cell>
          <cell r="F5">
            <v>7092370.1600000104</v>
          </cell>
          <cell r="G5">
            <v>7185024.1700000102</v>
          </cell>
          <cell r="H5">
            <v>7565782.25</v>
          </cell>
          <cell r="I5">
            <v>7926353.9800000004</v>
          </cell>
          <cell r="J5" t="str">
            <v>AP</v>
          </cell>
        </row>
        <row r="6">
          <cell r="B6" t="str">
            <v>S413022</v>
          </cell>
          <cell r="C6" t="str">
            <v>海兴中盛弹簧有限公司</v>
          </cell>
          <cell r="D6">
            <v>6085991.5</v>
          </cell>
          <cell r="E6">
            <v>6190661.5899999999</v>
          </cell>
          <cell r="F6">
            <v>6243398.4800000004</v>
          </cell>
          <cell r="G6">
            <v>6954625.5099999998</v>
          </cell>
          <cell r="H6">
            <v>7352628.3700000001</v>
          </cell>
          <cell r="I6">
            <v>7587881.79</v>
          </cell>
          <cell r="J6" t="str">
            <v>AP</v>
          </cell>
        </row>
        <row r="7">
          <cell r="B7" t="str">
            <v>S412020</v>
          </cell>
          <cell r="C7" t="str">
            <v>天津市鹏升汽车部件有限公司</v>
          </cell>
          <cell r="D7">
            <v>6655070.1699999999</v>
          </cell>
          <cell r="E7">
            <v>6574402.21</v>
          </cell>
          <cell r="F7">
            <v>6846607.6699999999</v>
          </cell>
          <cell r="G7">
            <v>6923159.9299999997</v>
          </cell>
          <cell r="H7">
            <v>7271136.4400000004</v>
          </cell>
          <cell r="I7">
            <v>7586231.8899999997</v>
          </cell>
          <cell r="J7" t="str">
            <v>AP</v>
          </cell>
        </row>
        <row r="8">
          <cell r="B8" t="str">
            <v>S432009</v>
          </cell>
          <cell r="C8" t="str">
            <v>江苏力乐汽车部件股份有限公司</v>
          </cell>
          <cell r="D8">
            <v>6628600.4000000004</v>
          </cell>
          <cell r="E8">
            <v>6505672.4699999997</v>
          </cell>
          <cell r="F8">
            <v>7080144.7400000002</v>
          </cell>
          <cell r="G8">
            <v>5967077.4800000004</v>
          </cell>
          <cell r="H8">
            <v>6178969.3300000001</v>
          </cell>
          <cell r="I8">
            <v>6611252.5</v>
          </cell>
          <cell r="J8" t="str">
            <v>AP</v>
          </cell>
        </row>
        <row r="9">
          <cell r="B9" t="str">
            <v>S413082</v>
          </cell>
          <cell r="C9" t="str">
            <v>深州市卓伦橡塑磨具有限公司</v>
          </cell>
          <cell r="D9">
            <v>4907699.92</v>
          </cell>
          <cell r="E9">
            <v>4875584.04</v>
          </cell>
          <cell r="F9">
            <v>4917382.04</v>
          </cell>
          <cell r="G9">
            <v>4934611.38</v>
          </cell>
          <cell r="H9">
            <v>5169868.59</v>
          </cell>
          <cell r="I9">
            <v>5256209.33</v>
          </cell>
          <cell r="J9" t="str">
            <v>AP</v>
          </cell>
        </row>
        <row r="10">
          <cell r="B10" t="str">
            <v>S421002</v>
          </cell>
          <cell r="C10" t="str">
            <v>大连浩煜新材料科技有限公司</v>
          </cell>
          <cell r="D10">
            <v>3673729.82</v>
          </cell>
          <cell r="E10">
            <v>3711889.82</v>
          </cell>
          <cell r="F10">
            <v>3383289.82</v>
          </cell>
          <cell r="G10">
            <v>4308969.82</v>
          </cell>
          <cell r="H10">
            <v>4629969.82</v>
          </cell>
          <cell r="I10">
            <v>4793409.82</v>
          </cell>
          <cell r="J10" t="str">
            <v>AP</v>
          </cell>
        </row>
        <row r="11">
          <cell r="B11" t="str">
            <v>S437004</v>
          </cell>
          <cell r="C11" t="str">
            <v>青岛福基纺织有限公司</v>
          </cell>
          <cell r="D11">
            <v>5762188.2699999996</v>
          </cell>
          <cell r="E11">
            <v>5986626.8300000001</v>
          </cell>
          <cell r="F11">
            <v>7127278.3399999999</v>
          </cell>
          <cell r="G11">
            <v>6881193.0199999996</v>
          </cell>
          <cell r="H11">
            <v>6087141.2300000004</v>
          </cell>
          <cell r="I11">
            <v>4648004.95</v>
          </cell>
          <cell r="J11" t="str">
            <v>AP</v>
          </cell>
        </row>
        <row r="12">
          <cell r="B12" t="str">
            <v>S613179</v>
          </cell>
          <cell r="C12" t="str">
            <v>赵月强</v>
          </cell>
          <cell r="D12">
            <v>44527.16</v>
          </cell>
          <cell r="E12">
            <v>56003.15</v>
          </cell>
          <cell r="F12">
            <v>4183503.15</v>
          </cell>
          <cell r="G12">
            <v>4223103.1500000004</v>
          </cell>
          <cell r="H12">
            <v>4223103.1500000004</v>
          </cell>
          <cell r="I12">
            <v>4223103.1500000004</v>
          </cell>
          <cell r="J12" t="str">
            <v>AP</v>
          </cell>
        </row>
        <row r="13">
          <cell r="B13" t="str">
            <v>S413108</v>
          </cell>
          <cell r="C13" t="str">
            <v>黄骅市泰行汽车配件有限公司</v>
          </cell>
          <cell r="D13">
            <v>4181621.24</v>
          </cell>
          <cell r="E13">
            <v>4049350.1</v>
          </cell>
          <cell r="F13">
            <v>4011172.58</v>
          </cell>
          <cell r="G13">
            <v>3999304.42</v>
          </cell>
          <cell r="H13">
            <v>4162620.59</v>
          </cell>
          <cell r="I13">
            <v>4208536.92</v>
          </cell>
          <cell r="J13" t="str">
            <v>AP</v>
          </cell>
        </row>
        <row r="14">
          <cell r="B14" t="str">
            <v>S413049</v>
          </cell>
          <cell r="C14" t="str">
            <v>黄骅市天丰汽车配件有限公司</v>
          </cell>
          <cell r="D14">
            <v>7206273.4199999999</v>
          </cell>
          <cell r="E14">
            <v>8021728.2400000002</v>
          </cell>
          <cell r="F14">
            <v>3921728.24</v>
          </cell>
          <cell r="G14">
            <v>3921728.24</v>
          </cell>
          <cell r="H14">
            <v>3921728.24</v>
          </cell>
          <cell r="I14">
            <v>3921728.24</v>
          </cell>
          <cell r="J14" t="str">
            <v>AP</v>
          </cell>
        </row>
        <row r="15">
          <cell r="B15" t="str">
            <v>S513014</v>
          </cell>
          <cell r="C15" t="str">
            <v>邓景亮</v>
          </cell>
          <cell r="D15">
            <v>2475769.7000000002</v>
          </cell>
          <cell r="E15">
            <v>2415414.81</v>
          </cell>
          <cell r="F15">
            <v>2457573.84</v>
          </cell>
          <cell r="G15">
            <v>2679000.36</v>
          </cell>
          <cell r="H15">
            <v>3081611.37</v>
          </cell>
          <cell r="I15">
            <v>3465545.21</v>
          </cell>
          <cell r="J15" t="str">
            <v>AP</v>
          </cell>
        </row>
        <row r="16">
          <cell r="B16" t="str">
            <v>S413107</v>
          </cell>
          <cell r="C16" t="str">
            <v>黄骅市赵福增运输队</v>
          </cell>
          <cell r="D16">
            <v>3330180.92</v>
          </cell>
          <cell r="E16">
            <v>3359946.44</v>
          </cell>
          <cell r="F16">
            <v>3444487.07</v>
          </cell>
          <cell r="G16">
            <v>3443251.47</v>
          </cell>
          <cell r="H16">
            <v>3558983.29</v>
          </cell>
          <cell r="I16">
            <v>3297467.64</v>
          </cell>
          <cell r="J16" t="str">
            <v>AP</v>
          </cell>
        </row>
        <row r="17">
          <cell r="B17" t="str">
            <v>S413161</v>
          </cell>
          <cell r="C17" t="str">
            <v>河北利达金属制品集团有限公司</v>
          </cell>
          <cell r="D17">
            <v>1326731.1299999999</v>
          </cell>
          <cell r="E17">
            <v>1642329.56</v>
          </cell>
          <cell r="F17">
            <v>2003209.47</v>
          </cell>
          <cell r="G17">
            <v>1686209.47</v>
          </cell>
          <cell r="H17">
            <v>1686209.47</v>
          </cell>
          <cell r="I17">
            <v>3295982.78</v>
          </cell>
          <cell r="J17" t="str">
            <v>AP</v>
          </cell>
        </row>
        <row r="18">
          <cell r="B18" t="str">
            <v>S413078</v>
          </cell>
          <cell r="C18" t="str">
            <v>文安县德实汽车配件有限公司</v>
          </cell>
          <cell r="D18">
            <v>2695428.77</v>
          </cell>
          <cell r="E18">
            <v>2830230.64</v>
          </cell>
          <cell r="F18">
            <v>2950318.67</v>
          </cell>
          <cell r="G18">
            <v>2967461.91</v>
          </cell>
          <cell r="H18">
            <v>3069428.72</v>
          </cell>
          <cell r="I18">
            <v>3175304.86</v>
          </cell>
          <cell r="J18" t="str">
            <v>AP</v>
          </cell>
        </row>
        <row r="19">
          <cell r="B19" t="str">
            <v>S433009</v>
          </cell>
          <cell r="C19" t="str">
            <v>浙江路得坦摩汽车部件股份有限公司</v>
          </cell>
          <cell r="D19">
            <v>3069575.96</v>
          </cell>
          <cell r="E19">
            <v>2660575.96</v>
          </cell>
          <cell r="F19">
            <v>2726878.35</v>
          </cell>
          <cell r="G19">
            <v>2374452.94</v>
          </cell>
          <cell r="H19">
            <v>2759552.36</v>
          </cell>
          <cell r="I19">
            <v>3172540.9</v>
          </cell>
          <cell r="J19" t="str">
            <v>AP</v>
          </cell>
        </row>
        <row r="20">
          <cell r="B20" t="str">
            <v>S413035</v>
          </cell>
          <cell r="C20" t="str">
            <v>黄骅市建昌塑料制品有限公司</v>
          </cell>
          <cell r="D20">
            <v>2936159.69</v>
          </cell>
          <cell r="E20">
            <v>2952712.33</v>
          </cell>
          <cell r="F20">
            <v>2951960.58</v>
          </cell>
          <cell r="G20">
            <v>2938212.56</v>
          </cell>
          <cell r="H20">
            <v>3048556.39</v>
          </cell>
          <cell r="I20">
            <v>3026350.28</v>
          </cell>
          <cell r="J20" t="str">
            <v>AP</v>
          </cell>
        </row>
        <row r="21">
          <cell r="B21" t="str">
            <v>S422005</v>
          </cell>
          <cell r="C21" t="str">
            <v>吉林省德邦汽车电子有限公司</v>
          </cell>
          <cell r="D21">
            <v>3470876.9</v>
          </cell>
          <cell r="E21">
            <v>3303628.7999999998</v>
          </cell>
          <cell r="F21">
            <v>3477736.5</v>
          </cell>
          <cell r="G21">
            <v>3210842.97</v>
          </cell>
          <cell r="H21">
            <v>3334250.04</v>
          </cell>
          <cell r="I21">
            <v>2944250.04</v>
          </cell>
          <cell r="J21" t="str">
            <v>AP</v>
          </cell>
        </row>
        <row r="22">
          <cell r="B22" t="str">
            <v>S413034</v>
          </cell>
          <cell r="C22" t="str">
            <v>黄骅市汇铭汽车部件有限公司</v>
          </cell>
          <cell r="D22">
            <v>3786060.92</v>
          </cell>
          <cell r="E22">
            <v>4631034.1399999997</v>
          </cell>
          <cell r="F22">
            <v>3646034.14</v>
          </cell>
          <cell r="G22">
            <v>2841330.41</v>
          </cell>
          <cell r="H22">
            <v>2732221.43</v>
          </cell>
          <cell r="I22">
            <v>2829333.19</v>
          </cell>
          <cell r="J22" t="str">
            <v>AP</v>
          </cell>
        </row>
        <row r="23">
          <cell r="B23" t="str">
            <v>S413037</v>
          </cell>
          <cell r="C23" t="str">
            <v>黄骅市雍丰塑料制品有限公司</v>
          </cell>
          <cell r="D23">
            <v>2711328.83</v>
          </cell>
          <cell r="E23">
            <v>2750940.38</v>
          </cell>
          <cell r="F23">
            <v>2744917.1</v>
          </cell>
          <cell r="G23">
            <v>2717666.16</v>
          </cell>
          <cell r="H23">
            <v>2803927.93</v>
          </cell>
          <cell r="I23">
            <v>2786005.1</v>
          </cell>
          <cell r="J23" t="str">
            <v>AP</v>
          </cell>
        </row>
        <row r="24">
          <cell r="B24" t="str">
            <v>S411007</v>
          </cell>
          <cell r="C24" t="str">
            <v>北京浦东三浦标准件有限公司</v>
          </cell>
          <cell r="D24">
            <v>2676585.63</v>
          </cell>
          <cell r="E24">
            <v>2662187.2400000002</v>
          </cell>
          <cell r="F24">
            <v>2652083.2799999998</v>
          </cell>
          <cell r="G24">
            <v>2652523.0699999998</v>
          </cell>
          <cell r="H24">
            <v>2773383.32</v>
          </cell>
          <cell r="I24">
            <v>2765812.97</v>
          </cell>
          <cell r="J24" t="str">
            <v>AP</v>
          </cell>
        </row>
        <row r="25">
          <cell r="B25" t="str">
            <v>S443004</v>
          </cell>
          <cell r="C25" t="str">
            <v>湘乡简美汽车部件有限公司</v>
          </cell>
          <cell r="D25">
            <v>2159893.7599999998</v>
          </cell>
          <cell r="E25">
            <v>2087494.44</v>
          </cell>
          <cell r="F25">
            <v>2085494.19</v>
          </cell>
          <cell r="G25">
            <v>2127448.81</v>
          </cell>
          <cell r="H25">
            <v>2515114.66</v>
          </cell>
          <cell r="I25">
            <v>2604800.63</v>
          </cell>
          <cell r="J25" t="str">
            <v>AP</v>
          </cell>
        </row>
        <row r="26">
          <cell r="B26" t="str">
            <v>S413047</v>
          </cell>
          <cell r="C26" t="str">
            <v>黄骅市正大纺织机械配件厂</v>
          </cell>
          <cell r="D26">
            <v>1621716.32</v>
          </cell>
          <cell r="E26">
            <v>1621716.32</v>
          </cell>
          <cell r="F26">
            <v>1990357.69</v>
          </cell>
          <cell r="G26">
            <v>2545885.2799999998</v>
          </cell>
          <cell r="H26">
            <v>2515885.2799999998</v>
          </cell>
          <cell r="I26">
            <v>2526417.96</v>
          </cell>
          <cell r="J26" t="str">
            <v>AP</v>
          </cell>
        </row>
        <row r="27">
          <cell r="B27" t="str">
            <v>S413064</v>
          </cell>
          <cell r="C27" t="str">
            <v>黄骅市恒伟五金制品有限公司</v>
          </cell>
          <cell r="D27">
            <v>2707466.75</v>
          </cell>
          <cell r="E27">
            <v>2672215.31</v>
          </cell>
          <cell r="F27">
            <v>2650888.6800000002</v>
          </cell>
          <cell r="G27">
            <v>2542246.71</v>
          </cell>
          <cell r="H27">
            <v>2630770.52</v>
          </cell>
          <cell r="I27">
            <v>2439908.54</v>
          </cell>
          <cell r="J27" t="str">
            <v>AP</v>
          </cell>
        </row>
        <row r="28">
          <cell r="B28" t="str">
            <v>S413070</v>
          </cell>
          <cell r="C28" t="str">
            <v>黄骅市创合五金制品有限公司</v>
          </cell>
          <cell r="D28">
            <v>1076975.93</v>
          </cell>
          <cell r="E28">
            <v>1026975.93</v>
          </cell>
          <cell r="F28">
            <v>1491621.38</v>
          </cell>
          <cell r="G28">
            <v>1381621.38</v>
          </cell>
          <cell r="H28">
            <v>1861023.06</v>
          </cell>
          <cell r="I28">
            <v>2414016.17</v>
          </cell>
          <cell r="J28" t="str">
            <v>AP</v>
          </cell>
        </row>
        <row r="29">
          <cell r="B29" t="str">
            <v>S413055</v>
          </cell>
          <cell r="C29" t="str">
            <v>黄骅市广亿汽车部件有限公司</v>
          </cell>
          <cell r="D29">
            <v>2003762.62</v>
          </cell>
          <cell r="E29">
            <v>2224389.2000000002</v>
          </cell>
          <cell r="F29">
            <v>2230332.11</v>
          </cell>
          <cell r="G29">
            <v>2213204.02</v>
          </cell>
          <cell r="H29">
            <v>2307119.42</v>
          </cell>
          <cell r="I29">
            <v>2356261.91</v>
          </cell>
          <cell r="J29" t="str">
            <v>AP</v>
          </cell>
        </row>
        <row r="30">
          <cell r="B30" t="str">
            <v>S432005</v>
          </cell>
          <cell r="C30" t="str">
            <v>佛吉亚(无锡)座椅部件有限公司</v>
          </cell>
          <cell r="D30">
            <v>1671105.28</v>
          </cell>
          <cell r="E30">
            <v>3032035.68</v>
          </cell>
          <cell r="F30">
            <v>3260126.08</v>
          </cell>
          <cell r="G30">
            <v>3227326.56</v>
          </cell>
          <cell r="H30">
            <v>2761753.28</v>
          </cell>
          <cell r="I30">
            <v>2261753.2799999998</v>
          </cell>
          <cell r="J30" t="str">
            <v>AP</v>
          </cell>
        </row>
        <row r="31">
          <cell r="B31" t="str">
            <v>S413089</v>
          </cell>
          <cell r="C31" t="str">
            <v>黄骅浙泰光伏发电有限公司</v>
          </cell>
          <cell r="D31">
            <v>2717592</v>
          </cell>
          <cell r="E31">
            <v>2885568</v>
          </cell>
          <cell r="F31">
            <v>3030696</v>
          </cell>
          <cell r="G31">
            <v>2685641.11</v>
          </cell>
          <cell r="H31">
            <v>2311761.11</v>
          </cell>
          <cell r="I31">
            <v>2196481.11</v>
          </cell>
          <cell r="J31" t="str">
            <v>AP</v>
          </cell>
        </row>
        <row r="32">
          <cell r="B32" t="str">
            <v>S413033</v>
          </cell>
          <cell r="C32" t="str">
            <v>黄骅市再兴汽车配件有限公司</v>
          </cell>
          <cell r="D32">
            <v>1939010.23</v>
          </cell>
          <cell r="E32">
            <v>1898969.32</v>
          </cell>
          <cell r="F32">
            <v>1896879.48</v>
          </cell>
          <cell r="G32">
            <v>1923426.83</v>
          </cell>
          <cell r="H32">
            <v>1989913.07</v>
          </cell>
          <cell r="I32">
            <v>2046476.26</v>
          </cell>
          <cell r="J32" t="str">
            <v>AP</v>
          </cell>
        </row>
        <row r="33">
          <cell r="B33" t="str">
            <v>S413045</v>
          </cell>
          <cell r="C33" t="str">
            <v>黄骅市鑫祺汽车配件有限公司</v>
          </cell>
          <cell r="D33">
            <v>2316219.2000000002</v>
          </cell>
          <cell r="E33">
            <v>2226219.2000000002</v>
          </cell>
          <cell r="F33">
            <v>2338623.0099999998</v>
          </cell>
          <cell r="G33">
            <v>2374541.61</v>
          </cell>
          <cell r="H33">
            <v>1857544.95</v>
          </cell>
          <cell r="I33">
            <v>1915706.31</v>
          </cell>
          <cell r="J33" t="str">
            <v>AP</v>
          </cell>
        </row>
        <row r="34">
          <cell r="B34" t="str">
            <v>S422002</v>
          </cell>
          <cell r="C34" t="str">
            <v>长春市天利得科技有限公司</v>
          </cell>
          <cell r="D34">
            <v>2309282.71</v>
          </cell>
          <cell r="E34">
            <v>2310093.5699999998</v>
          </cell>
          <cell r="F34">
            <v>2104342.5299999998</v>
          </cell>
          <cell r="G34">
            <v>1898570.81</v>
          </cell>
          <cell r="H34">
            <v>1931052.4</v>
          </cell>
          <cell r="I34">
            <v>1776988.39</v>
          </cell>
          <cell r="J34" t="str">
            <v>AP</v>
          </cell>
        </row>
        <row r="35">
          <cell r="B35" t="str">
            <v>S412003</v>
          </cell>
          <cell r="C35" t="str">
            <v>天津市远丰化工产品贸易有限公司</v>
          </cell>
          <cell r="D35">
            <v>1086009.07</v>
          </cell>
          <cell r="E35">
            <v>1506257.07</v>
          </cell>
          <cell r="F35">
            <v>1571123.07</v>
          </cell>
          <cell r="G35">
            <v>1113923.07</v>
          </cell>
          <cell r="H35">
            <v>1952963.07</v>
          </cell>
          <cell r="I35">
            <v>1770782.05</v>
          </cell>
          <cell r="J35" t="str">
            <v>AP</v>
          </cell>
        </row>
        <row r="36">
          <cell r="B36" t="str">
            <v>S433003</v>
          </cell>
          <cell r="C36" t="str">
            <v>浙江松原汽车安全系统股份有限公司</v>
          </cell>
          <cell r="D36">
            <v>1952798.46</v>
          </cell>
          <cell r="E36">
            <v>1810912.12</v>
          </cell>
          <cell r="F36">
            <v>1290561.1200000001</v>
          </cell>
          <cell r="G36">
            <v>1417764.37</v>
          </cell>
          <cell r="H36">
            <v>1606243.12</v>
          </cell>
          <cell r="I36">
            <v>1765773.67</v>
          </cell>
          <cell r="J36" t="str">
            <v>AP</v>
          </cell>
        </row>
        <row r="37">
          <cell r="B37" t="str">
            <v>S432017</v>
          </cell>
          <cell r="C37" t="str">
            <v>苏州市荣威模具有限公司</v>
          </cell>
          <cell r="D37">
            <v>-690380</v>
          </cell>
          <cell r="E37">
            <v>-690380</v>
          </cell>
          <cell r="F37">
            <v>-690380</v>
          </cell>
          <cell r="G37">
            <v>-690380</v>
          </cell>
          <cell r="H37">
            <v>-690380</v>
          </cell>
          <cell r="I37">
            <v>1722170</v>
          </cell>
          <cell r="J37" t="str">
            <v>AP</v>
          </cell>
        </row>
        <row r="38">
          <cell r="B38" t="str">
            <v>S432020</v>
          </cell>
          <cell r="C38" t="str">
            <v>恺博(常熟)座椅机械部件有限公司</v>
          </cell>
          <cell r="D38">
            <v>1547724.4</v>
          </cell>
          <cell r="E38">
            <v>1447724.4</v>
          </cell>
          <cell r="F38">
            <v>2003196.24</v>
          </cell>
          <cell r="G38">
            <v>1849196.24</v>
          </cell>
          <cell r="H38">
            <v>1849196.24</v>
          </cell>
          <cell r="I38">
            <v>1699196.24</v>
          </cell>
          <cell r="J38" t="str">
            <v>AP</v>
          </cell>
        </row>
        <row r="39">
          <cell r="B39" t="str">
            <v>S412001</v>
          </cell>
          <cell r="C39" t="str">
            <v>天津生隆纤维材料股份有限公司</v>
          </cell>
          <cell r="D39">
            <v>1404921.81</v>
          </cell>
          <cell r="E39">
            <v>1608075.9</v>
          </cell>
          <cell r="F39">
            <v>1602219.9</v>
          </cell>
          <cell r="G39">
            <v>1634373.65</v>
          </cell>
          <cell r="H39">
            <v>1820533.91</v>
          </cell>
          <cell r="I39">
            <v>1640533.91</v>
          </cell>
          <cell r="J39" t="str">
            <v>AP</v>
          </cell>
        </row>
        <row r="40">
          <cell r="B40" t="str">
            <v>S413084</v>
          </cell>
          <cell r="C40" t="str">
            <v>黄骅市常郭镇街西纸箱厂</v>
          </cell>
          <cell r="D40">
            <v>1603768.53</v>
          </cell>
          <cell r="E40">
            <v>1588375.59</v>
          </cell>
          <cell r="F40">
            <v>1579237.72</v>
          </cell>
          <cell r="G40">
            <v>1571024.55</v>
          </cell>
          <cell r="H40">
            <v>1568379.51</v>
          </cell>
          <cell r="I40">
            <v>1614415.91</v>
          </cell>
          <cell r="J40" t="str">
            <v>AP</v>
          </cell>
        </row>
        <row r="41">
          <cell r="B41" t="str">
            <v>S437019</v>
          </cell>
          <cell r="C41" t="str">
            <v>日照浩利橡塑有限公司</v>
          </cell>
          <cell r="D41">
            <v>1511079.21</v>
          </cell>
          <cell r="E41">
            <v>1393797.86</v>
          </cell>
          <cell r="F41">
            <v>1281135.26</v>
          </cell>
          <cell r="G41">
            <v>1364152.12</v>
          </cell>
          <cell r="H41">
            <v>1333800.57</v>
          </cell>
          <cell r="I41">
            <v>1524998.95</v>
          </cell>
          <cell r="J41" t="str">
            <v>AP</v>
          </cell>
        </row>
        <row r="42">
          <cell r="B42" t="str">
            <v>S432014</v>
          </cell>
          <cell r="C42" t="str">
            <v>江苏万金汽车零部件制造有限公司</v>
          </cell>
          <cell r="D42">
            <v>1533890.47</v>
          </cell>
          <cell r="E42">
            <v>1536065.64</v>
          </cell>
          <cell r="F42">
            <v>1531245.73</v>
          </cell>
          <cell r="G42">
            <v>1546206.55</v>
          </cell>
          <cell r="H42">
            <v>1486206.55</v>
          </cell>
          <cell r="I42">
            <v>1466799.8</v>
          </cell>
          <cell r="J42" t="str">
            <v>AP</v>
          </cell>
        </row>
        <row r="43">
          <cell r="B43" t="str">
            <v>S413132</v>
          </cell>
          <cell r="C43" t="str">
            <v>霸州市政锦五金制品有限公司</v>
          </cell>
          <cell r="D43">
            <v>1283803.8700000001</v>
          </cell>
          <cell r="E43">
            <v>1230224.26</v>
          </cell>
          <cell r="F43">
            <v>1212718</v>
          </cell>
          <cell r="G43">
            <v>1297637.8400000001</v>
          </cell>
          <cell r="H43">
            <v>1346658.56</v>
          </cell>
          <cell r="I43">
            <v>1451541.57</v>
          </cell>
          <cell r="J43" t="str">
            <v>AP</v>
          </cell>
        </row>
        <row r="44">
          <cell r="B44" t="str">
            <v>S413066</v>
          </cell>
          <cell r="C44" t="str">
            <v>河北新强力机械制造有限公司</v>
          </cell>
          <cell r="D44">
            <v>1374194.63</v>
          </cell>
          <cell r="E44">
            <v>1366011.45</v>
          </cell>
          <cell r="F44">
            <v>1331278.6000000001</v>
          </cell>
          <cell r="G44">
            <v>1356753.15</v>
          </cell>
          <cell r="H44">
            <v>1373739.8</v>
          </cell>
          <cell r="I44">
            <v>1400877.09</v>
          </cell>
          <cell r="J44" t="str">
            <v>AP</v>
          </cell>
        </row>
        <row r="45">
          <cell r="B45" t="str">
            <v>S411017</v>
          </cell>
          <cell r="C45" t="str">
            <v>北京奇美玉隆商贸有限责任公司</v>
          </cell>
          <cell r="D45">
            <v>1149846.25</v>
          </cell>
          <cell r="E45">
            <v>1149846.25</v>
          </cell>
          <cell r="F45">
            <v>1149846.25</v>
          </cell>
          <cell r="G45">
            <v>1348041.65</v>
          </cell>
          <cell r="H45">
            <v>1348041.65</v>
          </cell>
          <cell r="I45">
            <v>1383541.65</v>
          </cell>
          <cell r="J45" t="str">
            <v>AP</v>
          </cell>
        </row>
        <row r="46">
          <cell r="B46" t="str">
            <v>S432011</v>
          </cell>
          <cell r="C46" t="str">
            <v>旷达汽车饰件系统有限公司</v>
          </cell>
          <cell r="D46">
            <v>1147391.6599999999</v>
          </cell>
          <cell r="E46">
            <v>1024235.25</v>
          </cell>
          <cell r="F46">
            <v>949072.54</v>
          </cell>
          <cell r="G46">
            <v>1004922.01</v>
          </cell>
          <cell r="H46">
            <v>1131812.8700000001</v>
          </cell>
          <cell r="I46">
            <v>1256237.21</v>
          </cell>
          <cell r="J46" t="str">
            <v>AP</v>
          </cell>
        </row>
        <row r="47">
          <cell r="B47" t="str">
            <v>S413025</v>
          </cell>
          <cell r="C47" t="str">
            <v>沧州宇诺五金制造有限公司</v>
          </cell>
          <cell r="D47">
            <v>1253667.51</v>
          </cell>
          <cell r="E47">
            <v>1263330.69</v>
          </cell>
          <cell r="F47">
            <v>1269174.06</v>
          </cell>
          <cell r="G47">
            <v>1164290.29</v>
          </cell>
          <cell r="H47">
            <v>1188112.27</v>
          </cell>
          <cell r="I47">
            <v>1195491.3799999999</v>
          </cell>
          <cell r="J47" t="str">
            <v>AP</v>
          </cell>
        </row>
        <row r="48">
          <cell r="B48" t="str">
            <v>S411046</v>
          </cell>
          <cell r="C48" t="str">
            <v>北京宇喆科技有限公司</v>
          </cell>
          <cell r="D48">
            <v>838534.17</v>
          </cell>
          <cell r="E48">
            <v>1003485.62</v>
          </cell>
          <cell r="F48">
            <v>1190022.4099999999</v>
          </cell>
          <cell r="G48">
            <v>1056022.4099999999</v>
          </cell>
          <cell r="H48">
            <v>1267604.03</v>
          </cell>
          <cell r="I48">
            <v>1192220.28</v>
          </cell>
          <cell r="J48" t="str">
            <v>AP</v>
          </cell>
        </row>
        <row r="49">
          <cell r="B49" t="str">
            <v>S411013</v>
          </cell>
          <cell r="C49" t="str">
            <v>北京瑞隆祥模具有限公司</v>
          </cell>
          <cell r="D49">
            <v>1281444.7</v>
          </cell>
          <cell r="E49">
            <v>1142746.9099999999</v>
          </cell>
          <cell r="F49">
            <v>1027603.83</v>
          </cell>
          <cell r="G49">
            <v>962344.48</v>
          </cell>
          <cell r="H49">
            <v>1042925.32</v>
          </cell>
          <cell r="I49">
            <v>1154254.05</v>
          </cell>
          <cell r="J49" t="str">
            <v>AP</v>
          </cell>
        </row>
        <row r="50">
          <cell r="B50" t="str">
            <v>S413183</v>
          </cell>
          <cell r="C50" t="str">
            <v>河北方基恒达汽车部件有限公司</v>
          </cell>
          <cell r="D50">
            <v>424462.81</v>
          </cell>
          <cell r="E50">
            <v>368462.81</v>
          </cell>
          <cell r="F50">
            <v>638164.6</v>
          </cell>
          <cell r="G50">
            <v>752411.82</v>
          </cell>
          <cell r="H50">
            <v>908767.51</v>
          </cell>
          <cell r="I50">
            <v>1100174.44</v>
          </cell>
          <cell r="J50" t="str">
            <v>AP</v>
          </cell>
        </row>
        <row r="51">
          <cell r="B51" t="str">
            <v>S435001</v>
          </cell>
          <cell r="C51" t="str">
            <v>厦门凯平化工有限公司</v>
          </cell>
          <cell r="D51">
            <v>768458.74</v>
          </cell>
          <cell r="E51">
            <v>615296.72</v>
          </cell>
          <cell r="F51">
            <v>837355.47</v>
          </cell>
          <cell r="G51">
            <v>664389.23</v>
          </cell>
          <cell r="H51">
            <v>811489.26</v>
          </cell>
          <cell r="I51">
            <v>1070545.01</v>
          </cell>
          <cell r="J51" t="str">
            <v>AP</v>
          </cell>
        </row>
        <row r="52">
          <cell r="B52" t="str">
            <v>S511036</v>
          </cell>
          <cell r="C52" t="str">
            <v>北京恒世通物流有限公司</v>
          </cell>
          <cell r="D52">
            <v>67187.600000000006</v>
          </cell>
          <cell r="E52">
            <v>94461.4</v>
          </cell>
          <cell r="F52">
            <v>476155.6</v>
          </cell>
          <cell r="G52">
            <v>574797.19999999995</v>
          </cell>
          <cell r="H52">
            <v>858153.6</v>
          </cell>
          <cell r="I52">
            <v>1061618.8</v>
          </cell>
          <cell r="J52" t="str">
            <v>AP</v>
          </cell>
        </row>
        <row r="53">
          <cell r="B53" t="str">
            <v>S437033</v>
          </cell>
          <cell r="C53" t="str">
            <v>日照联成工程机械有限公司</v>
          </cell>
          <cell r="D53">
            <v>502360.49</v>
          </cell>
          <cell r="E53">
            <v>436360.49</v>
          </cell>
          <cell r="F53">
            <v>572871.84</v>
          </cell>
          <cell r="G53">
            <v>1037428.9</v>
          </cell>
          <cell r="H53">
            <v>1053592.17</v>
          </cell>
          <cell r="I53">
            <v>1061212.4099999999</v>
          </cell>
          <cell r="J53" t="str">
            <v>AP</v>
          </cell>
        </row>
        <row r="54">
          <cell r="B54" t="str">
            <v>S437023</v>
          </cell>
          <cell r="C54" t="str">
            <v>高唐强盛机械有限公司</v>
          </cell>
          <cell r="D54">
            <v>923867.77</v>
          </cell>
          <cell r="E54">
            <v>897867.77</v>
          </cell>
          <cell r="F54">
            <v>931630.84</v>
          </cell>
          <cell r="G54">
            <v>931630.84</v>
          </cell>
          <cell r="H54">
            <v>926630.84</v>
          </cell>
          <cell r="I54">
            <v>926630.84</v>
          </cell>
          <cell r="J54" t="str">
            <v>AP</v>
          </cell>
        </row>
        <row r="55">
          <cell r="B55" t="str">
            <v>S413077</v>
          </cell>
          <cell r="C55" t="str">
            <v>文安县万达汽车配件制造有限公司</v>
          </cell>
          <cell r="D55">
            <v>418003.37</v>
          </cell>
          <cell r="E55">
            <v>494229.62</v>
          </cell>
          <cell r="F55">
            <v>561344.82999999996</v>
          </cell>
          <cell r="G55">
            <v>592827.56999999995</v>
          </cell>
          <cell r="H55">
            <v>793123.02</v>
          </cell>
          <cell r="I55">
            <v>919187.03</v>
          </cell>
          <cell r="J55" t="str">
            <v>AP</v>
          </cell>
        </row>
        <row r="56">
          <cell r="B56" t="str">
            <v>S411036</v>
          </cell>
          <cell r="C56" t="str">
            <v>北京美好生活家居用品有限公司</v>
          </cell>
          <cell r="D56">
            <v>7740.50000000001</v>
          </cell>
          <cell r="E56">
            <v>6740.5</v>
          </cell>
          <cell r="F56">
            <v>232204.25</v>
          </cell>
          <cell r="G56">
            <v>292313.52</v>
          </cell>
          <cell r="H56">
            <v>586366.18999999994</v>
          </cell>
          <cell r="I56">
            <v>918712.91</v>
          </cell>
          <cell r="J56" t="str">
            <v>AP</v>
          </cell>
        </row>
        <row r="57">
          <cell r="B57" t="str">
            <v>S411010</v>
          </cell>
          <cell r="C57" t="str">
            <v>北京多宾城建筑机械有限公司</v>
          </cell>
          <cell r="D57">
            <v>995272.69</v>
          </cell>
          <cell r="E57">
            <v>1038014.01</v>
          </cell>
          <cell r="F57">
            <v>1044603.89</v>
          </cell>
          <cell r="G57">
            <v>1012583.65</v>
          </cell>
          <cell r="H57">
            <v>960454.61</v>
          </cell>
          <cell r="I57">
            <v>899947.25</v>
          </cell>
          <cell r="J57" t="str">
            <v>AP</v>
          </cell>
        </row>
        <row r="58">
          <cell r="B58" t="str">
            <v>S432016</v>
          </cell>
          <cell r="C58" t="str">
            <v>美视伊汽车镜控(苏州)有限公司</v>
          </cell>
          <cell r="D58">
            <v>-41005.4399999999</v>
          </cell>
          <cell r="E58">
            <v>5.8207660913467401E-11</v>
          </cell>
          <cell r="F58">
            <v>0</v>
          </cell>
          <cell r="G58">
            <v>182397.72</v>
          </cell>
          <cell r="H58">
            <v>223403.16</v>
          </cell>
          <cell r="I58">
            <v>898257.46</v>
          </cell>
          <cell r="J58" t="str">
            <v>AP</v>
          </cell>
        </row>
        <row r="59">
          <cell r="B59" t="str">
            <v>S412012</v>
          </cell>
          <cell r="C59" t="str">
            <v>天津琪安科技有限公司</v>
          </cell>
          <cell r="D59">
            <v>987836.69</v>
          </cell>
          <cell r="E59">
            <v>1008486.46</v>
          </cell>
          <cell r="F59">
            <v>975110.53</v>
          </cell>
          <cell r="G59">
            <v>925110.53</v>
          </cell>
          <cell r="H59">
            <v>925110.53</v>
          </cell>
          <cell r="I59">
            <v>865110.53</v>
          </cell>
          <cell r="J59" t="str">
            <v>AP</v>
          </cell>
        </row>
        <row r="60">
          <cell r="B60" t="str">
            <v>S413130</v>
          </cell>
          <cell r="C60" t="str">
            <v>泊头市捷润五金制品有限公司</v>
          </cell>
          <cell r="D60">
            <v>649330.6</v>
          </cell>
          <cell r="E60">
            <v>750106.34</v>
          </cell>
          <cell r="F60">
            <v>790902.59</v>
          </cell>
          <cell r="G60">
            <v>758285.56</v>
          </cell>
          <cell r="H60">
            <v>771703.17</v>
          </cell>
          <cell r="I60">
            <v>834309.57</v>
          </cell>
          <cell r="J60" t="str">
            <v>AP</v>
          </cell>
        </row>
        <row r="61">
          <cell r="B61" t="str">
            <v>S413056</v>
          </cell>
          <cell r="C61" t="str">
            <v>黄骅市瑞丰五金制品有限公司</v>
          </cell>
          <cell r="D61">
            <v>644769.69999999995</v>
          </cell>
          <cell r="E61">
            <v>758253.12</v>
          </cell>
          <cell r="F61">
            <v>763311.85</v>
          </cell>
          <cell r="G61">
            <v>729311.85</v>
          </cell>
          <cell r="H61">
            <v>832770.57</v>
          </cell>
          <cell r="I61">
            <v>815724.99</v>
          </cell>
          <cell r="J61" t="str">
            <v>AP</v>
          </cell>
        </row>
        <row r="62">
          <cell r="B62" t="str">
            <v>S413125</v>
          </cell>
          <cell r="C62" t="str">
            <v>沧州智凯金属制品有限公司</v>
          </cell>
          <cell r="D62">
            <v>674559.97</v>
          </cell>
          <cell r="E62">
            <v>584559.97</v>
          </cell>
          <cell r="F62">
            <v>647050.09</v>
          </cell>
          <cell r="G62">
            <v>550050.09</v>
          </cell>
          <cell r="H62">
            <v>721876.35</v>
          </cell>
          <cell r="I62">
            <v>793825.26</v>
          </cell>
          <cell r="J62" t="str">
            <v>AP</v>
          </cell>
        </row>
        <row r="63">
          <cell r="B63" t="str">
            <v>S413071</v>
          </cell>
          <cell r="C63" t="str">
            <v>黄骅市顺亿汽车部件有限公司</v>
          </cell>
          <cell r="D63">
            <v>774422.13</v>
          </cell>
          <cell r="E63">
            <v>758406.68</v>
          </cell>
          <cell r="F63">
            <v>749057.53</v>
          </cell>
          <cell r="G63">
            <v>741453.71</v>
          </cell>
          <cell r="H63">
            <v>789425.35</v>
          </cell>
          <cell r="I63">
            <v>793016.83</v>
          </cell>
          <cell r="J63" t="str">
            <v>AP</v>
          </cell>
        </row>
        <row r="64">
          <cell r="B64" t="str">
            <v>S413178</v>
          </cell>
          <cell r="C64" t="str">
            <v>廊坊市东平汽车零配件有限公司</v>
          </cell>
          <cell r="D64">
            <v>708250.05</v>
          </cell>
          <cell r="E64">
            <v>614250.05000000005</v>
          </cell>
          <cell r="F64">
            <v>823333.62</v>
          </cell>
          <cell r="G64">
            <v>818339.52</v>
          </cell>
          <cell r="H64">
            <v>818339.52</v>
          </cell>
          <cell r="I64">
            <v>768339.52</v>
          </cell>
          <cell r="J64" t="str">
            <v>AP</v>
          </cell>
        </row>
        <row r="65">
          <cell r="B65" t="str">
            <v>S432006</v>
          </cell>
          <cell r="C65" t="str">
            <v>江阴长青工艺品有限公司</v>
          </cell>
          <cell r="D65">
            <v>729854.28</v>
          </cell>
          <cell r="E65">
            <v>729854.28</v>
          </cell>
          <cell r="F65">
            <v>729854.28</v>
          </cell>
          <cell r="G65">
            <v>729854.28</v>
          </cell>
          <cell r="H65">
            <v>729854.28</v>
          </cell>
          <cell r="I65">
            <v>764854.28</v>
          </cell>
          <cell r="J65" t="str">
            <v>AP</v>
          </cell>
        </row>
        <row r="66">
          <cell r="B66" t="str">
            <v>S437015</v>
          </cell>
          <cell r="C66" t="str">
            <v>山东金达汽车部件制造股份有限公司</v>
          </cell>
          <cell r="D66">
            <v>592897.13</v>
          </cell>
          <cell r="E66">
            <v>591897.13</v>
          </cell>
          <cell r="F66">
            <v>656818.02</v>
          </cell>
          <cell r="G66">
            <v>654818.02</v>
          </cell>
          <cell r="H66">
            <v>644818.02</v>
          </cell>
          <cell r="I66">
            <v>760980.81</v>
          </cell>
          <cell r="J66" t="str">
            <v>AP</v>
          </cell>
        </row>
        <row r="67">
          <cell r="B67" t="str">
            <v>S431024</v>
          </cell>
          <cell r="C67" t="str">
            <v>上海霏济科技有限公司</v>
          </cell>
          <cell r="D67">
            <v>613852.72</v>
          </cell>
          <cell r="E67">
            <v>791561.04</v>
          </cell>
          <cell r="F67">
            <v>591561.04</v>
          </cell>
          <cell r="G67">
            <v>481039.44</v>
          </cell>
          <cell r="H67">
            <v>617407.84</v>
          </cell>
          <cell r="I67">
            <v>733411.38</v>
          </cell>
          <cell r="J67" t="str">
            <v>AP</v>
          </cell>
        </row>
        <row r="68">
          <cell r="B68" t="str">
            <v>S413061</v>
          </cell>
          <cell r="C68" t="str">
            <v>黄骅市氦普气体销售有限公司</v>
          </cell>
          <cell r="D68">
            <v>450117.73</v>
          </cell>
          <cell r="E68">
            <v>647094.38</v>
          </cell>
          <cell r="F68">
            <v>805042.63</v>
          </cell>
          <cell r="G68">
            <v>705042.63</v>
          </cell>
          <cell r="H68">
            <v>705042.63</v>
          </cell>
          <cell r="I68">
            <v>724757.34</v>
          </cell>
          <cell r="J68" t="str">
            <v>AP</v>
          </cell>
        </row>
        <row r="69">
          <cell r="B69" t="str">
            <v>S431008</v>
          </cell>
          <cell r="C69" t="str">
            <v>上海努辰金属制品有限公司</v>
          </cell>
          <cell r="D69">
            <v>337911.18</v>
          </cell>
          <cell r="E69">
            <v>410242.42</v>
          </cell>
          <cell r="F69">
            <v>488975.66</v>
          </cell>
          <cell r="G69">
            <v>356522.02</v>
          </cell>
          <cell r="H69">
            <v>442554.25</v>
          </cell>
          <cell r="I69">
            <v>718389.51</v>
          </cell>
          <cell r="J69" t="str">
            <v>AP</v>
          </cell>
        </row>
        <row r="70">
          <cell r="B70" t="str">
            <v>S413167</v>
          </cell>
          <cell r="C70" t="str">
            <v>航天宏达（泊头）机械科技有限公司</v>
          </cell>
          <cell r="D70">
            <v>909526.65</v>
          </cell>
          <cell r="E70">
            <v>932713.1</v>
          </cell>
          <cell r="F70">
            <v>892833.28000000003</v>
          </cell>
          <cell r="G70">
            <v>736093.87</v>
          </cell>
          <cell r="H70">
            <v>714180.82</v>
          </cell>
          <cell r="I70">
            <v>683376.26</v>
          </cell>
          <cell r="J70" t="str">
            <v>AP</v>
          </cell>
        </row>
        <row r="71">
          <cell r="B71" t="str">
            <v>S413090</v>
          </cell>
          <cell r="C71" t="str">
            <v>黄骅市津华汽车部件有限公司</v>
          </cell>
          <cell r="D71">
            <v>667338.56000000006</v>
          </cell>
          <cell r="E71">
            <v>667338.56000000006</v>
          </cell>
          <cell r="F71">
            <v>667338.56000000006</v>
          </cell>
          <cell r="G71">
            <v>667338.56000000006</v>
          </cell>
          <cell r="H71">
            <v>667338.56000000006</v>
          </cell>
          <cell r="I71">
            <v>667338.56000000006</v>
          </cell>
          <cell r="J71" t="str">
            <v>AP</v>
          </cell>
        </row>
        <row r="72">
          <cell r="B72" t="str">
            <v>S435004</v>
          </cell>
          <cell r="C72" t="str">
            <v>厦门市鑫荣飞工贸有限公司</v>
          </cell>
          <cell r="D72">
            <v>906430.63</v>
          </cell>
          <cell r="E72">
            <v>716562.45</v>
          </cell>
          <cell r="F72">
            <v>699178.81</v>
          </cell>
          <cell r="G72">
            <v>516228.73</v>
          </cell>
          <cell r="H72">
            <v>557324.55000000005</v>
          </cell>
          <cell r="I72">
            <v>666493.85</v>
          </cell>
          <cell r="J72" t="str">
            <v>AP</v>
          </cell>
        </row>
        <row r="73">
          <cell r="B73" t="str">
            <v>S431010</v>
          </cell>
          <cell r="C73" t="str">
            <v>上海绽奇汽车部件有限公司</v>
          </cell>
          <cell r="D73">
            <v>431378.13</v>
          </cell>
          <cell r="E73">
            <v>448635.8</v>
          </cell>
          <cell r="F73">
            <v>485298.17</v>
          </cell>
          <cell r="G73">
            <v>589306.88</v>
          </cell>
          <cell r="H73">
            <v>642464.88</v>
          </cell>
          <cell r="I73">
            <v>665916.39</v>
          </cell>
          <cell r="J73" t="str">
            <v>AP</v>
          </cell>
        </row>
        <row r="74">
          <cell r="B74" t="str">
            <v>S511032</v>
          </cell>
          <cell r="C74" t="str">
            <v>中机科（北京）车辆检测工程研究院有限公司</v>
          </cell>
          <cell r="D74">
            <v>358437</v>
          </cell>
          <cell r="E74">
            <v>311437</v>
          </cell>
          <cell r="F74">
            <v>311437</v>
          </cell>
          <cell r="G74">
            <v>620681.32999999996</v>
          </cell>
          <cell r="H74">
            <v>520681.33</v>
          </cell>
          <cell r="I74">
            <v>649964</v>
          </cell>
          <cell r="J74" t="str">
            <v>AP</v>
          </cell>
        </row>
        <row r="75">
          <cell r="B75" t="str">
            <v>S432002</v>
          </cell>
          <cell r="C75" t="str">
            <v>江苏全盛座舱技术股份有限公司</v>
          </cell>
          <cell r="D75">
            <v>858559.17</v>
          </cell>
          <cell r="E75">
            <v>608559.17000000004</v>
          </cell>
          <cell r="F75">
            <v>691209.95</v>
          </cell>
          <cell r="G75">
            <v>400295.02</v>
          </cell>
          <cell r="H75">
            <v>385451.34</v>
          </cell>
          <cell r="I75">
            <v>648934.23</v>
          </cell>
          <cell r="J75" t="str">
            <v>AP</v>
          </cell>
        </row>
        <row r="76">
          <cell r="B76" t="str">
            <v>S413001</v>
          </cell>
          <cell r="C76" t="str">
            <v>北京吉信气弹簧制品有限公司</v>
          </cell>
          <cell r="D76">
            <v>591158.51</v>
          </cell>
          <cell r="E76">
            <v>665396.21</v>
          </cell>
          <cell r="F76">
            <v>665396.21</v>
          </cell>
          <cell r="G76">
            <v>703465.54</v>
          </cell>
          <cell r="H76">
            <v>703465.54</v>
          </cell>
          <cell r="I76">
            <v>628040.51</v>
          </cell>
          <cell r="J76" t="str">
            <v>AP</v>
          </cell>
        </row>
        <row r="77">
          <cell r="B77" t="str">
            <v>S412043</v>
          </cell>
          <cell r="C77" t="str">
            <v>天津新起点模具有限公司</v>
          </cell>
          <cell r="D77">
            <v>0</v>
          </cell>
          <cell r="E77">
            <v>0</v>
          </cell>
          <cell r="F77">
            <v>0</v>
          </cell>
          <cell r="G77">
            <v>612000</v>
          </cell>
          <cell r="H77">
            <v>612000</v>
          </cell>
          <cell r="I77">
            <v>612000</v>
          </cell>
          <cell r="J77" t="str">
            <v>AP</v>
          </cell>
        </row>
        <row r="78">
          <cell r="B78" t="str">
            <v>S433010</v>
          </cell>
          <cell r="C78" t="str">
            <v>台州市黄岩佩雷希模具有限公司</v>
          </cell>
          <cell r="D78">
            <v>607300</v>
          </cell>
          <cell r="E78">
            <v>607300</v>
          </cell>
          <cell r="F78">
            <v>607300</v>
          </cell>
          <cell r="G78">
            <v>607300</v>
          </cell>
          <cell r="H78">
            <v>607300</v>
          </cell>
          <cell r="I78">
            <v>607300</v>
          </cell>
          <cell r="J78" t="str">
            <v>AP</v>
          </cell>
        </row>
        <row r="79">
          <cell r="B79" t="str">
            <v>S413051</v>
          </cell>
          <cell r="C79" t="str">
            <v>黄骅市京港机电设备有限公司</v>
          </cell>
          <cell r="D79">
            <v>834310.75</v>
          </cell>
          <cell r="E79">
            <v>808434.42</v>
          </cell>
          <cell r="F79">
            <v>592913.75</v>
          </cell>
          <cell r="G79">
            <v>614278.19999999995</v>
          </cell>
          <cell r="H79">
            <v>614732.59</v>
          </cell>
          <cell r="I79">
            <v>604732.59</v>
          </cell>
          <cell r="J79" t="str">
            <v>AP</v>
          </cell>
        </row>
        <row r="80">
          <cell r="B80" t="str">
            <v>S413073</v>
          </cell>
          <cell r="C80" t="str">
            <v>黄骅市兴岳金属制品有限公司</v>
          </cell>
          <cell r="D80">
            <v>381602.28</v>
          </cell>
          <cell r="E80">
            <v>380467.57</v>
          </cell>
          <cell r="F80">
            <v>413806.4</v>
          </cell>
          <cell r="G80">
            <v>453492.95</v>
          </cell>
          <cell r="H80">
            <v>522623.97</v>
          </cell>
          <cell r="I80">
            <v>582840.01</v>
          </cell>
          <cell r="J80" t="str">
            <v>AP</v>
          </cell>
        </row>
        <row r="81">
          <cell r="B81" t="str">
            <v>S413021</v>
          </cell>
          <cell r="C81" t="str">
            <v>河北锐翰汽车零部件有限公司</v>
          </cell>
          <cell r="D81">
            <v>526177.94999999995</v>
          </cell>
          <cell r="E81">
            <v>524913.91</v>
          </cell>
          <cell r="F81">
            <v>535661.84</v>
          </cell>
          <cell r="G81">
            <v>538989.79</v>
          </cell>
          <cell r="H81">
            <v>572061.73</v>
          </cell>
          <cell r="I81">
            <v>575901.67000000004</v>
          </cell>
          <cell r="J81" t="str">
            <v>AP</v>
          </cell>
        </row>
        <row r="82">
          <cell r="B82" t="str">
            <v>S411048</v>
          </cell>
          <cell r="C82" t="str">
            <v>致冠沧州汽车部件有限公司</v>
          </cell>
          <cell r="D82">
            <v>613852.72</v>
          </cell>
          <cell r="E82">
            <v>128650.5</v>
          </cell>
          <cell r="F82">
            <v>231531.92</v>
          </cell>
          <cell r="G82">
            <v>289383.12</v>
          </cell>
          <cell r="H82">
            <v>476511.12</v>
          </cell>
          <cell r="I82">
            <v>536857.12</v>
          </cell>
          <cell r="J82" t="str">
            <v>AP</v>
          </cell>
        </row>
        <row r="83">
          <cell r="B83" t="str">
            <v>S432025</v>
          </cell>
          <cell r="C83" t="str">
            <v>苏州高登威科技股份有限公司</v>
          </cell>
          <cell r="D83">
            <v>526700</v>
          </cell>
          <cell r="E83">
            <v>526700</v>
          </cell>
          <cell r="F83">
            <v>526700</v>
          </cell>
          <cell r="G83">
            <v>526700</v>
          </cell>
          <cell r="H83">
            <v>526700</v>
          </cell>
          <cell r="I83">
            <v>526700</v>
          </cell>
          <cell r="J83" t="str">
            <v>AP</v>
          </cell>
        </row>
        <row r="84">
          <cell r="B84" t="str">
            <v>S413182</v>
          </cell>
          <cell r="C84" t="str">
            <v>黄骅市盈辉汽车配件有限公司</v>
          </cell>
          <cell r="D84">
            <v>635013.56999999995</v>
          </cell>
          <cell r="E84">
            <v>557586.94999999995</v>
          </cell>
          <cell r="F84">
            <v>554440.41</v>
          </cell>
          <cell r="G84">
            <v>534110.41</v>
          </cell>
          <cell r="H84">
            <v>504413.18</v>
          </cell>
          <cell r="I84">
            <v>513860.76</v>
          </cell>
          <cell r="J84" t="str">
            <v>AP</v>
          </cell>
        </row>
        <row r="85">
          <cell r="B85" t="str">
            <v>S433001</v>
          </cell>
          <cell r="C85" t="str">
            <v>宁波精成车业有限公司</v>
          </cell>
          <cell r="D85">
            <v>684648.06</v>
          </cell>
          <cell r="E85">
            <v>911574.78</v>
          </cell>
          <cell r="F85">
            <v>1010186.68</v>
          </cell>
          <cell r="G85">
            <v>914666.79</v>
          </cell>
          <cell r="H85">
            <v>752666.79</v>
          </cell>
          <cell r="I85">
            <v>492361.81</v>
          </cell>
          <cell r="J85" t="str">
            <v>AP</v>
          </cell>
        </row>
        <row r="86">
          <cell r="B86" t="str">
            <v>S543001</v>
          </cell>
          <cell r="C86" t="str">
            <v>湖南精正设备制造有限公司</v>
          </cell>
          <cell r="D86">
            <v>546647</v>
          </cell>
          <cell r="E86">
            <v>546647</v>
          </cell>
          <cell r="F86">
            <v>530107</v>
          </cell>
          <cell r="G86">
            <v>513107</v>
          </cell>
          <cell r="H86">
            <v>513107</v>
          </cell>
          <cell r="I86">
            <v>490107</v>
          </cell>
          <cell r="J86" t="str">
            <v>AP</v>
          </cell>
        </row>
        <row r="87">
          <cell r="B87" t="str">
            <v>S412045</v>
          </cell>
          <cell r="C87" t="str">
            <v>大悍（天津）汽车零部件有限公司</v>
          </cell>
          <cell r="D87">
            <v>426298.73</v>
          </cell>
          <cell r="E87">
            <v>578371.86</v>
          </cell>
          <cell r="F87">
            <v>632847.37</v>
          </cell>
          <cell r="G87">
            <v>515662.83</v>
          </cell>
          <cell r="H87">
            <v>516297.32</v>
          </cell>
          <cell r="I87">
            <v>484373.28</v>
          </cell>
          <cell r="J87" t="str">
            <v>AP</v>
          </cell>
        </row>
        <row r="88">
          <cell r="B88" t="str">
            <v>S413053</v>
          </cell>
          <cell r="C88" t="str">
            <v>黄骅市益海五金制造有限公司</v>
          </cell>
          <cell r="D88">
            <v>488636.63</v>
          </cell>
          <cell r="E88">
            <v>408636.63</v>
          </cell>
          <cell r="F88">
            <v>491207.52</v>
          </cell>
          <cell r="G88">
            <v>454728.24</v>
          </cell>
          <cell r="H88">
            <v>432336.83</v>
          </cell>
          <cell r="I88">
            <v>456623.03</v>
          </cell>
          <cell r="J88" t="str">
            <v>AP</v>
          </cell>
        </row>
        <row r="89">
          <cell r="B89" t="str">
            <v>S413129</v>
          </cell>
          <cell r="C89" t="str">
            <v>文安县恒德汽车座椅制造有限公司</v>
          </cell>
          <cell r="D89">
            <v>350104.19</v>
          </cell>
          <cell r="E89">
            <v>331911.42</v>
          </cell>
          <cell r="F89">
            <v>393251.58</v>
          </cell>
          <cell r="G89">
            <v>372847.45</v>
          </cell>
          <cell r="H89">
            <v>410077.41</v>
          </cell>
          <cell r="I89">
            <v>450522.68</v>
          </cell>
          <cell r="J89" t="str">
            <v>AP</v>
          </cell>
        </row>
        <row r="90">
          <cell r="B90" t="str">
            <v>S513081</v>
          </cell>
          <cell r="C90" t="str">
            <v>石家庄跨越物流有限公司</v>
          </cell>
          <cell r="D90">
            <v>766843.78</v>
          </cell>
          <cell r="E90">
            <v>739870.78</v>
          </cell>
          <cell r="F90">
            <v>640870.78</v>
          </cell>
          <cell r="G90">
            <v>640870.78</v>
          </cell>
          <cell r="H90">
            <v>541870.78</v>
          </cell>
          <cell r="I90">
            <v>441870.78</v>
          </cell>
          <cell r="J90" t="str">
            <v>AP</v>
          </cell>
        </row>
        <row r="91">
          <cell r="B91" t="str">
            <v>S437040</v>
          </cell>
          <cell r="C91" t="str">
            <v>淄博颜山专用汽车有限公司</v>
          </cell>
          <cell r="D91">
            <v>430000</v>
          </cell>
          <cell r="E91">
            <v>430000</v>
          </cell>
          <cell r="F91">
            <v>430000</v>
          </cell>
          <cell r="G91">
            <v>430000</v>
          </cell>
          <cell r="H91">
            <v>430000</v>
          </cell>
          <cell r="I91">
            <v>430000</v>
          </cell>
          <cell r="J91" t="str">
            <v>AP</v>
          </cell>
        </row>
        <row r="92">
          <cell r="B92" t="str">
            <v>S411006</v>
          </cell>
          <cell r="C92" t="str">
            <v>北京中万盛贸易有限责任公司</v>
          </cell>
          <cell r="D92">
            <v>398892.92</v>
          </cell>
          <cell r="E92">
            <v>452787.61</v>
          </cell>
          <cell r="F92">
            <v>429010.3</v>
          </cell>
          <cell r="G92">
            <v>405232.99</v>
          </cell>
          <cell r="H92">
            <v>410669.32</v>
          </cell>
          <cell r="I92">
            <v>424370.02</v>
          </cell>
          <cell r="J92" t="str">
            <v>AP</v>
          </cell>
        </row>
        <row r="93">
          <cell r="B93" t="str">
            <v>S432036</v>
          </cell>
          <cell r="C93" t="str">
            <v>常州立天汽车零部件有限公司</v>
          </cell>
          <cell r="D93">
            <v>361171.88</v>
          </cell>
          <cell r="E93">
            <v>309005.89</v>
          </cell>
          <cell r="F93">
            <v>382791.9</v>
          </cell>
          <cell r="G93">
            <v>413098.84</v>
          </cell>
          <cell r="H93">
            <v>318787.46000000002</v>
          </cell>
          <cell r="I93">
            <v>421154.99</v>
          </cell>
          <cell r="J93" t="str">
            <v>AP</v>
          </cell>
        </row>
        <row r="94">
          <cell r="B94" t="str">
            <v>S423001</v>
          </cell>
          <cell r="C94" t="str">
            <v>哈尔滨三迪工控工程有限公司</v>
          </cell>
          <cell r="D94">
            <v>516900</v>
          </cell>
          <cell r="E94">
            <v>516900</v>
          </cell>
          <cell r="F94">
            <v>516900</v>
          </cell>
          <cell r="G94">
            <v>516900</v>
          </cell>
          <cell r="H94">
            <v>416900</v>
          </cell>
          <cell r="I94">
            <v>416900</v>
          </cell>
          <cell r="J94" t="str">
            <v>AP</v>
          </cell>
        </row>
        <row r="95">
          <cell r="B95" t="str">
            <v>S413185</v>
          </cell>
          <cell r="C95" t="str">
            <v>海兴县越达弹簧制造有限公司</v>
          </cell>
          <cell r="D95">
            <v>90171.520000000004</v>
          </cell>
          <cell r="E95">
            <v>175221.2</v>
          </cell>
          <cell r="F95">
            <v>213234.62</v>
          </cell>
          <cell r="G95">
            <v>185621.03</v>
          </cell>
          <cell r="H95">
            <v>290696.62</v>
          </cell>
          <cell r="I95">
            <v>393672.11</v>
          </cell>
          <cell r="J95" t="str">
            <v>AP</v>
          </cell>
        </row>
        <row r="96">
          <cell r="B96" t="str">
            <v>S434002</v>
          </cell>
          <cell r="C96" t="str">
            <v>芜湖星火软轴控制索制造有限公司</v>
          </cell>
          <cell r="D96">
            <v>347138.11</v>
          </cell>
          <cell r="E96">
            <v>128650.5</v>
          </cell>
          <cell r="F96">
            <v>231531.92</v>
          </cell>
          <cell r="G96">
            <v>289383.12</v>
          </cell>
          <cell r="H96">
            <v>476511.12</v>
          </cell>
          <cell r="I96">
            <v>536857.12</v>
          </cell>
          <cell r="J96">
            <v>436857.12</v>
          </cell>
        </row>
        <row r="97">
          <cell r="B97" t="str">
            <v>S433021</v>
          </cell>
          <cell r="C97" t="str">
            <v>慈溪市维克多自控元件有限公司</v>
          </cell>
          <cell r="D97">
            <v>437078.84</v>
          </cell>
          <cell r="E97">
            <v>473968.12</v>
          </cell>
          <cell r="F97">
            <v>527532.57999999996</v>
          </cell>
          <cell r="G97">
            <v>343270.9</v>
          </cell>
          <cell r="H97">
            <v>385025.14</v>
          </cell>
          <cell r="I97">
            <v>376851.7</v>
          </cell>
          <cell r="J97" t="str">
            <v>AP</v>
          </cell>
        </row>
        <row r="98">
          <cell r="B98" t="str">
            <v>S511037</v>
          </cell>
          <cell r="C98" t="str">
            <v>北京友联物流有限公司</v>
          </cell>
          <cell r="D98">
            <v>187718.05</v>
          </cell>
          <cell r="E98">
            <v>162718.04999999999</v>
          </cell>
          <cell r="F98">
            <v>387783.55</v>
          </cell>
          <cell r="G98">
            <v>310832.05</v>
          </cell>
          <cell r="H98">
            <v>360449.55</v>
          </cell>
          <cell r="I98">
            <v>376182.05</v>
          </cell>
          <cell r="J98" t="str">
            <v>AP</v>
          </cell>
        </row>
        <row r="99">
          <cell r="B99" t="str">
            <v>S413007</v>
          </cell>
          <cell r="C99" t="str">
            <v>雄县华增汽车饰件有限公司</v>
          </cell>
          <cell r="D99">
            <v>310107.36</v>
          </cell>
          <cell r="E99">
            <v>307683.96999999997</v>
          </cell>
          <cell r="F99">
            <v>309688.3</v>
          </cell>
          <cell r="G99">
            <v>326482.08</v>
          </cell>
          <cell r="H99">
            <v>333603.58</v>
          </cell>
          <cell r="I99">
            <v>347477.49</v>
          </cell>
          <cell r="J99" t="str">
            <v>AP</v>
          </cell>
        </row>
        <row r="100">
          <cell r="B100" t="str">
            <v>S434003</v>
          </cell>
          <cell r="C100" t="str">
            <v>芜湖市卓人汽车配件有限责任公司</v>
          </cell>
          <cell r="D100">
            <v>350794.25</v>
          </cell>
          <cell r="E100">
            <v>387628.25</v>
          </cell>
          <cell r="F100">
            <v>370434.24</v>
          </cell>
          <cell r="G100">
            <v>370434.24</v>
          </cell>
          <cell r="H100">
            <v>354705.61</v>
          </cell>
          <cell r="I100">
            <v>340104.8</v>
          </cell>
          <cell r="J100" t="str">
            <v>AP</v>
          </cell>
        </row>
        <row r="101">
          <cell r="B101" t="str">
            <v>S432008</v>
          </cell>
          <cell r="C101" t="str">
            <v>徐州华夏电子有限公司</v>
          </cell>
          <cell r="D101">
            <v>189803.16</v>
          </cell>
          <cell r="E101">
            <v>165803.16</v>
          </cell>
          <cell r="F101">
            <v>143803.16</v>
          </cell>
          <cell r="G101">
            <v>143803.16</v>
          </cell>
          <cell r="H101">
            <v>482780.23</v>
          </cell>
          <cell r="I101">
            <v>332780.23</v>
          </cell>
          <cell r="J101" t="str">
            <v>AP</v>
          </cell>
        </row>
        <row r="102">
          <cell r="B102" t="str">
            <v>S444012</v>
          </cell>
          <cell r="C102" t="str">
            <v>东莞皓永汽车配件有限公司</v>
          </cell>
          <cell r="D102">
            <v>478592</v>
          </cell>
          <cell r="E102">
            <v>417592</v>
          </cell>
          <cell r="F102">
            <v>361592</v>
          </cell>
          <cell r="G102">
            <v>322592</v>
          </cell>
          <cell r="H102">
            <v>322592</v>
          </cell>
          <cell r="I102">
            <v>322592</v>
          </cell>
          <cell r="J102" t="str">
            <v>AP</v>
          </cell>
        </row>
        <row r="103">
          <cell r="B103" t="str">
            <v>S434001</v>
          </cell>
          <cell r="C103" t="str">
            <v>合肥光码科技有限公司</v>
          </cell>
          <cell r="D103">
            <v>357765.37</v>
          </cell>
          <cell r="E103">
            <v>347765.37</v>
          </cell>
          <cell r="F103">
            <v>327558.57</v>
          </cell>
          <cell r="G103">
            <v>296558.57</v>
          </cell>
          <cell r="H103">
            <v>352090.61</v>
          </cell>
          <cell r="I103">
            <v>321090.61</v>
          </cell>
          <cell r="J103" t="str">
            <v>AP</v>
          </cell>
        </row>
        <row r="104">
          <cell r="B104" t="str">
            <v>S433027</v>
          </cell>
          <cell r="C104" t="str">
            <v>浙江泰极信汽车部件有限公司</v>
          </cell>
          <cell r="D104">
            <v>469669.96</v>
          </cell>
          <cell r="E104">
            <v>469669.96</v>
          </cell>
          <cell r="F104">
            <v>469669.96</v>
          </cell>
          <cell r="G104">
            <v>469669.96</v>
          </cell>
          <cell r="H104">
            <v>369669.96</v>
          </cell>
          <cell r="I104">
            <v>319669.96000000002</v>
          </cell>
          <cell r="J104" t="str">
            <v>AP</v>
          </cell>
        </row>
        <row r="105">
          <cell r="B105" t="str">
            <v>S432001</v>
          </cell>
          <cell r="C105" t="str">
            <v>南京奥托立夫汽车安全系统有限公司</v>
          </cell>
          <cell r="D105">
            <v>540695.53</v>
          </cell>
          <cell r="E105">
            <v>468695.53</v>
          </cell>
          <cell r="F105">
            <v>35075.51</v>
          </cell>
          <cell r="G105">
            <v>-833.26999999998998</v>
          </cell>
          <cell r="H105">
            <v>106818.11</v>
          </cell>
          <cell r="I105">
            <v>316875.45</v>
          </cell>
          <cell r="J105" t="str">
            <v>AP</v>
          </cell>
        </row>
        <row r="106">
          <cell r="B106" t="str">
            <v>S535001</v>
          </cell>
          <cell r="C106" t="str">
            <v>厦门市三友和机械有限公司</v>
          </cell>
          <cell r="D106">
            <v>364000</v>
          </cell>
          <cell r="E106">
            <v>364000</v>
          </cell>
          <cell r="F106">
            <v>364000</v>
          </cell>
          <cell r="G106">
            <v>314000</v>
          </cell>
          <cell r="H106">
            <v>314000</v>
          </cell>
          <cell r="I106">
            <v>314000</v>
          </cell>
          <cell r="J106" t="str">
            <v>AP</v>
          </cell>
        </row>
        <row r="107">
          <cell r="B107" t="str">
            <v>S432037</v>
          </cell>
          <cell r="C107" t="str">
            <v>苏世博(南京)减振系统有限公司</v>
          </cell>
          <cell r="D107">
            <v>521608</v>
          </cell>
          <cell r="E107">
            <v>221608</v>
          </cell>
          <cell r="F107">
            <v>191608</v>
          </cell>
          <cell r="G107">
            <v>157013.5</v>
          </cell>
          <cell r="H107">
            <v>307150.95</v>
          </cell>
          <cell r="I107">
            <v>307150.95</v>
          </cell>
          <cell r="J107" t="str">
            <v>AP</v>
          </cell>
        </row>
        <row r="108">
          <cell r="B108" t="str">
            <v>S437005</v>
          </cell>
          <cell r="C108" t="str">
            <v>青岛盛有电子科技有限公司</v>
          </cell>
          <cell r="D108">
            <v>406025.92</v>
          </cell>
          <cell r="E108">
            <v>328825.92</v>
          </cell>
          <cell r="F108">
            <v>282025.92</v>
          </cell>
          <cell r="G108">
            <v>270025.92</v>
          </cell>
          <cell r="H108">
            <v>315625.92</v>
          </cell>
          <cell r="I108">
            <v>303625.92</v>
          </cell>
          <cell r="J108" t="str">
            <v>AP</v>
          </cell>
        </row>
        <row r="109">
          <cell r="B109" t="str">
            <v>S413020</v>
          </cell>
          <cell r="C109" t="str">
            <v>沧州旭兴五金制品有限公司</v>
          </cell>
          <cell r="D109">
            <v>197974.03</v>
          </cell>
          <cell r="E109">
            <v>216795.89</v>
          </cell>
          <cell r="F109">
            <v>247282.47</v>
          </cell>
          <cell r="G109">
            <v>270094.69</v>
          </cell>
          <cell r="H109">
            <v>220094.69</v>
          </cell>
          <cell r="I109">
            <v>296283.77</v>
          </cell>
          <cell r="J109" t="str">
            <v>AP</v>
          </cell>
        </row>
        <row r="110">
          <cell r="B110" t="str">
            <v>S437053</v>
          </cell>
          <cell r="C110" t="str">
            <v>临沂方中新材料科技有限公司</v>
          </cell>
          <cell r="D110">
            <v>144800</v>
          </cell>
          <cell r="E110">
            <v>244100</v>
          </cell>
          <cell r="F110">
            <v>292100</v>
          </cell>
          <cell r="G110">
            <v>168000</v>
          </cell>
          <cell r="H110">
            <v>232000</v>
          </cell>
          <cell r="I110">
            <v>289600</v>
          </cell>
          <cell r="J110" t="str">
            <v>AP</v>
          </cell>
        </row>
        <row r="111">
          <cell r="B111" t="str">
            <v>S411021</v>
          </cell>
          <cell r="C111" t="str">
            <v>北京鹏宇兴业精密模具制造有限公司</v>
          </cell>
          <cell r="D111">
            <v>306650</v>
          </cell>
          <cell r="E111">
            <v>306650</v>
          </cell>
          <cell r="F111">
            <v>306650</v>
          </cell>
          <cell r="G111">
            <v>306650</v>
          </cell>
          <cell r="H111">
            <v>289399.99</v>
          </cell>
          <cell r="I111">
            <v>289399.99</v>
          </cell>
          <cell r="J111" t="str">
            <v>AP</v>
          </cell>
        </row>
        <row r="112">
          <cell r="B112" t="str">
            <v>S433023</v>
          </cell>
          <cell r="C112" t="str">
            <v>浙江万里安全器材制造有限公司</v>
          </cell>
          <cell r="D112">
            <v>311570.28999999998</v>
          </cell>
          <cell r="E112">
            <v>294570.28999999998</v>
          </cell>
          <cell r="F112">
            <v>277570.28999999998</v>
          </cell>
          <cell r="G112">
            <v>262295.71999999997</v>
          </cell>
          <cell r="H112">
            <v>242295.72</v>
          </cell>
          <cell r="I112">
            <v>287630.53000000003</v>
          </cell>
          <cell r="J112" t="str">
            <v>AP</v>
          </cell>
        </row>
        <row r="113">
          <cell r="B113" t="str">
            <v>S413067</v>
          </cell>
          <cell r="C113" t="str">
            <v>沧州庆方汽车部件有限公司</v>
          </cell>
          <cell r="D113">
            <v>294121.01</v>
          </cell>
          <cell r="E113">
            <v>341023.92</v>
          </cell>
          <cell r="F113">
            <v>346271.26</v>
          </cell>
          <cell r="G113">
            <v>291241.01</v>
          </cell>
          <cell r="H113">
            <v>252585.3</v>
          </cell>
          <cell r="I113">
            <v>286760.59000000003</v>
          </cell>
          <cell r="J113" t="str">
            <v>AP</v>
          </cell>
        </row>
        <row r="114">
          <cell r="B114" t="str">
            <v>S431026</v>
          </cell>
          <cell r="C114" t="str">
            <v>上海桓毅实业发展有限公司</v>
          </cell>
          <cell r="D114">
            <v>350408.24</v>
          </cell>
          <cell r="E114">
            <v>338408.24</v>
          </cell>
          <cell r="F114">
            <v>327408.24</v>
          </cell>
          <cell r="G114">
            <v>327408.24</v>
          </cell>
          <cell r="H114">
            <v>316738.24</v>
          </cell>
          <cell r="I114">
            <v>276738.24</v>
          </cell>
          <cell r="J114" t="str">
            <v>AP</v>
          </cell>
        </row>
        <row r="115">
          <cell r="B115" t="str">
            <v>S413060</v>
          </cell>
          <cell r="C115" t="str">
            <v>黄骅市正祥车辆部件有限公司</v>
          </cell>
          <cell r="D115">
            <v>396545.84</v>
          </cell>
          <cell r="E115">
            <v>316545.84000000003</v>
          </cell>
          <cell r="F115">
            <v>289545.84000000003</v>
          </cell>
          <cell r="G115">
            <v>259545.84</v>
          </cell>
          <cell r="H115">
            <v>259545.84</v>
          </cell>
          <cell r="I115">
            <v>259545.84</v>
          </cell>
          <cell r="J115" t="str">
            <v>AP</v>
          </cell>
        </row>
        <row r="116">
          <cell r="B116" t="str">
            <v>S433020</v>
          </cell>
          <cell r="C116" t="str">
            <v>宁波市北仑屹昌机械有限公司</v>
          </cell>
          <cell r="D116">
            <v>358156.28</v>
          </cell>
          <cell r="E116">
            <v>358156.28</v>
          </cell>
          <cell r="F116">
            <v>358156.28</v>
          </cell>
          <cell r="G116">
            <v>358156.28</v>
          </cell>
          <cell r="H116">
            <v>308156.28000000003</v>
          </cell>
          <cell r="I116">
            <v>258156.28</v>
          </cell>
          <cell r="J116" t="str">
            <v>AP</v>
          </cell>
        </row>
        <row r="117">
          <cell r="B117" t="str">
            <v>S413072</v>
          </cell>
          <cell r="C117" t="str">
            <v>黄骅市润晨五金制品有限公司</v>
          </cell>
          <cell r="D117">
            <v>244802.31</v>
          </cell>
          <cell r="E117">
            <v>309103.89</v>
          </cell>
          <cell r="F117">
            <v>279103.89</v>
          </cell>
          <cell r="G117">
            <v>279103.89</v>
          </cell>
          <cell r="H117">
            <v>256103.89</v>
          </cell>
          <cell r="I117">
            <v>256103.89</v>
          </cell>
          <cell r="J117" t="str">
            <v>AP</v>
          </cell>
        </row>
        <row r="118">
          <cell r="B118" t="str">
            <v>S413063</v>
          </cell>
          <cell r="C118" t="str">
            <v>黄骅市洁霸汽车零部件制造有限公司</v>
          </cell>
          <cell r="D118">
            <v>246020.38</v>
          </cell>
          <cell r="E118">
            <v>246020.38</v>
          </cell>
          <cell r="F118">
            <v>246020.38</v>
          </cell>
          <cell r="G118">
            <v>246020.38</v>
          </cell>
          <cell r="H118">
            <v>246020.38</v>
          </cell>
          <cell r="I118">
            <v>246020.38</v>
          </cell>
          <cell r="J118" t="str">
            <v>AP</v>
          </cell>
        </row>
        <row r="119">
          <cell r="B119" t="str">
            <v>S413065</v>
          </cell>
          <cell r="C119" t="str">
            <v>河北锦泽丰泰国际贸易有限公司</v>
          </cell>
          <cell r="D119">
            <v>802798.19</v>
          </cell>
          <cell r="E119">
            <v>695798.19</v>
          </cell>
          <cell r="F119">
            <v>464998.57</v>
          </cell>
          <cell r="G119">
            <v>857304.43</v>
          </cell>
          <cell r="H119">
            <v>448102.62</v>
          </cell>
          <cell r="I119">
            <v>244335.39</v>
          </cell>
          <cell r="J119" t="str">
            <v>AP</v>
          </cell>
        </row>
        <row r="120">
          <cell r="B120" t="str">
            <v>S511025</v>
          </cell>
          <cell r="C120" t="str">
            <v>北京泰纳特斯汽车零部件有限公司</v>
          </cell>
          <cell r="D120">
            <v>15500</v>
          </cell>
          <cell r="E120">
            <v>15500</v>
          </cell>
          <cell r="F120">
            <v>15500</v>
          </cell>
          <cell r="G120">
            <v>243794.41</v>
          </cell>
          <cell r="H120">
            <v>243794.41</v>
          </cell>
          <cell r="I120">
            <v>243794.41</v>
          </cell>
          <cell r="J120" t="str">
            <v>AP</v>
          </cell>
        </row>
        <row r="121">
          <cell r="B121" t="str">
            <v>S513016</v>
          </cell>
          <cell r="C121" t="str">
            <v>黄骅市辉煌建筑队</v>
          </cell>
          <cell r="D121">
            <v>177928.4</v>
          </cell>
          <cell r="E121">
            <v>212858.4</v>
          </cell>
          <cell r="F121">
            <v>230699.3</v>
          </cell>
          <cell r="G121">
            <v>230699.3</v>
          </cell>
          <cell r="H121">
            <v>232539.3</v>
          </cell>
          <cell r="I121">
            <v>234568.3</v>
          </cell>
          <cell r="J121" t="str">
            <v>AP</v>
          </cell>
        </row>
        <row r="122">
          <cell r="B122" t="str">
            <v>S512004</v>
          </cell>
          <cell r="C122" t="str">
            <v>天津优普达特科技有限公司</v>
          </cell>
          <cell r="D122">
            <v>309149.09999999998</v>
          </cell>
          <cell r="E122">
            <v>269149.09999999998</v>
          </cell>
          <cell r="F122">
            <v>269149.09999999998</v>
          </cell>
          <cell r="G122">
            <v>233149.1</v>
          </cell>
          <cell r="H122">
            <v>233149.1</v>
          </cell>
          <cell r="I122">
            <v>233149.1</v>
          </cell>
          <cell r="J122" t="str">
            <v>AP</v>
          </cell>
        </row>
        <row r="123">
          <cell r="B123" t="str">
            <v>S412015</v>
          </cell>
          <cell r="C123" t="str">
            <v>天津亚铁科技有限公司</v>
          </cell>
          <cell r="D123">
            <v>430686.65</v>
          </cell>
          <cell r="E123">
            <v>430686.65</v>
          </cell>
          <cell r="F123">
            <v>430686.65</v>
          </cell>
          <cell r="G123">
            <v>330686.65000000002</v>
          </cell>
          <cell r="H123">
            <v>230686.65</v>
          </cell>
          <cell r="I123">
            <v>156211.20000000001</v>
          </cell>
          <cell r="J123">
            <v>249517.56</v>
          </cell>
        </row>
        <row r="124">
          <cell r="B124" t="str">
            <v>S413058</v>
          </cell>
          <cell r="C124" t="str">
            <v>黄骅市俊隆五金包装有限公司</v>
          </cell>
          <cell r="D124">
            <v>225575.5</v>
          </cell>
          <cell r="E124">
            <v>223296.55</v>
          </cell>
          <cell r="F124">
            <v>220439.53</v>
          </cell>
          <cell r="G124">
            <v>220439.53</v>
          </cell>
          <cell r="H124">
            <v>236205.82</v>
          </cell>
          <cell r="I124">
            <v>226205.82</v>
          </cell>
          <cell r="J124" t="str">
            <v>AP</v>
          </cell>
        </row>
        <row r="125">
          <cell r="B125" t="str">
            <v>S432034</v>
          </cell>
          <cell r="C125" t="str">
            <v>上锐(常州)供应链管理有限公司</v>
          </cell>
          <cell r="D125">
            <v>151462.06</v>
          </cell>
          <cell r="E125">
            <v>174613.35</v>
          </cell>
          <cell r="F125">
            <v>41932.239999999998</v>
          </cell>
          <cell r="G125">
            <v>100502.85</v>
          </cell>
          <cell r="H125">
            <v>150341.04999999999</v>
          </cell>
          <cell r="I125">
            <v>219048.97</v>
          </cell>
          <cell r="J125" t="str">
            <v>AP</v>
          </cell>
        </row>
        <row r="126">
          <cell r="B126" t="str">
            <v>S513066</v>
          </cell>
          <cell r="C126" t="str">
            <v>荣昌一次性供应商</v>
          </cell>
          <cell r="D126">
            <v>215008.44</v>
          </cell>
          <cell r="E126">
            <v>215008.44</v>
          </cell>
          <cell r="F126">
            <v>215008.44</v>
          </cell>
          <cell r="G126">
            <v>215008.44</v>
          </cell>
          <cell r="H126">
            <v>215008.44</v>
          </cell>
          <cell r="I126">
            <v>215008.44</v>
          </cell>
          <cell r="J126" t="str">
            <v>AP</v>
          </cell>
        </row>
        <row r="127">
          <cell r="B127" t="str">
            <v>S413032</v>
          </cell>
          <cell r="C127" t="str">
            <v>黄骅市大麻沽航凌电子机箱厂</v>
          </cell>
          <cell r="D127">
            <v>224942.37</v>
          </cell>
          <cell r="E127">
            <v>224039.78</v>
          </cell>
          <cell r="F127">
            <v>209090.65</v>
          </cell>
          <cell r="G127">
            <v>196048.36</v>
          </cell>
          <cell r="H127">
            <v>195429.14</v>
          </cell>
          <cell r="I127">
            <v>213160.44</v>
          </cell>
          <cell r="J127" t="str">
            <v>AP</v>
          </cell>
        </row>
        <row r="128">
          <cell r="B128" t="str">
            <v>S413015</v>
          </cell>
          <cell r="C128" t="str">
            <v>沧州鑫亿源纸制品有限公司</v>
          </cell>
          <cell r="D128">
            <v>222972.96</v>
          </cell>
          <cell r="E128">
            <v>211972.96</v>
          </cell>
          <cell r="F128">
            <v>213280.07</v>
          </cell>
          <cell r="G128">
            <v>219209.84</v>
          </cell>
          <cell r="H128">
            <v>216194.77</v>
          </cell>
          <cell r="I128">
            <v>212469.89</v>
          </cell>
          <cell r="J128" t="str">
            <v>AP</v>
          </cell>
        </row>
        <row r="129">
          <cell r="B129" t="str">
            <v>S413040</v>
          </cell>
          <cell r="C129" t="str">
            <v>河北辰丰制管有限公司</v>
          </cell>
          <cell r="D129">
            <v>212083.65</v>
          </cell>
          <cell r="E129">
            <v>212083.65</v>
          </cell>
          <cell r="F129">
            <v>212083.65</v>
          </cell>
          <cell r="G129">
            <v>212083.65</v>
          </cell>
          <cell r="H129">
            <v>212083.65</v>
          </cell>
          <cell r="I129">
            <v>212083.65</v>
          </cell>
          <cell r="J129" t="str">
            <v>AP</v>
          </cell>
        </row>
        <row r="130">
          <cell r="B130" t="str">
            <v>S432035</v>
          </cell>
          <cell r="C130" t="str">
            <v>江阴市宏丰塑业有限公司</v>
          </cell>
          <cell r="D130">
            <v>459160</v>
          </cell>
          <cell r="E130">
            <v>429160</v>
          </cell>
          <cell r="F130">
            <v>429160</v>
          </cell>
          <cell r="G130">
            <v>111157.85</v>
          </cell>
          <cell r="H130">
            <v>147259.65</v>
          </cell>
          <cell r="I130">
            <v>189797.76000000001</v>
          </cell>
          <cell r="J130">
            <v>217270.84</v>
          </cell>
        </row>
        <row r="131">
          <cell r="B131" t="str">
            <v>S513006</v>
          </cell>
          <cell r="C131" t="str">
            <v>黄骅市双得金属制品销售有限公司</v>
          </cell>
          <cell r="D131">
            <v>168457.87</v>
          </cell>
          <cell r="E131">
            <v>148457.87</v>
          </cell>
          <cell r="F131">
            <v>254123.47</v>
          </cell>
          <cell r="G131">
            <v>204123.47</v>
          </cell>
          <cell r="H131">
            <v>187123.47</v>
          </cell>
          <cell r="I131">
            <v>206890.57</v>
          </cell>
          <cell r="J131" t="str">
            <v>AP</v>
          </cell>
        </row>
        <row r="132">
          <cell r="B132" t="str">
            <v>S413054</v>
          </cell>
          <cell r="C132" t="str">
            <v>黄骅市保俊成复合彩印厂</v>
          </cell>
          <cell r="D132">
            <v>177608.39</v>
          </cell>
          <cell r="E132">
            <v>183196.82</v>
          </cell>
          <cell r="F132">
            <v>176030.49</v>
          </cell>
          <cell r="G132">
            <v>176806.61</v>
          </cell>
          <cell r="H132">
            <v>191748.48000000001</v>
          </cell>
          <cell r="I132">
            <v>202209.81</v>
          </cell>
          <cell r="J132" t="str">
            <v>AP</v>
          </cell>
        </row>
        <row r="133">
          <cell r="B133" t="str">
            <v>S513222</v>
          </cell>
          <cell r="C133" t="str">
            <v>沧州君泰包装制品有限公司</v>
          </cell>
          <cell r="D133">
            <v>0</v>
          </cell>
          <cell r="E133">
            <v>0</v>
          </cell>
          <cell r="F133">
            <v>0</v>
          </cell>
          <cell r="G133">
            <v>112053.87</v>
          </cell>
          <cell r="H133">
            <v>126255.8</v>
          </cell>
          <cell r="I133">
            <v>202012.92</v>
          </cell>
          <cell r="J133" t="str">
            <v>AP</v>
          </cell>
        </row>
        <row r="134">
          <cell r="B134" t="str">
            <v>S413181</v>
          </cell>
          <cell r="C134" t="str">
            <v>廊坊开发区欧特克精密电子线束制造有限公司</v>
          </cell>
          <cell r="D134">
            <v>457330.89</v>
          </cell>
          <cell r="E134">
            <v>397330.89</v>
          </cell>
          <cell r="F134">
            <v>344330.89</v>
          </cell>
          <cell r="G134">
            <v>301330.89</v>
          </cell>
          <cell r="H134">
            <v>301330.89</v>
          </cell>
          <cell r="I134">
            <v>201330.89</v>
          </cell>
          <cell r="J134" t="str">
            <v>AP</v>
          </cell>
        </row>
        <row r="135">
          <cell r="B135" t="str">
            <v>S435003</v>
          </cell>
          <cell r="C135" t="str">
            <v>泉州市福兴塑料五金有限公司</v>
          </cell>
          <cell r="D135">
            <v>33363.300000000003</v>
          </cell>
          <cell r="E135">
            <v>33363.300000000003</v>
          </cell>
          <cell r="F135">
            <v>51160.91</v>
          </cell>
          <cell r="G135">
            <v>0</v>
          </cell>
          <cell r="H135">
            <v>69528.899999999994</v>
          </cell>
          <cell r="I135">
            <v>198654</v>
          </cell>
          <cell r="J135" t="str">
            <v>AP</v>
          </cell>
        </row>
        <row r="136">
          <cell r="B136" t="str">
            <v>S432038</v>
          </cell>
          <cell r="C136" t="str">
            <v>常州市正力制镜有限公司</v>
          </cell>
          <cell r="D136">
            <v>178159.4</v>
          </cell>
          <cell r="E136">
            <v>175659.4</v>
          </cell>
          <cell r="F136">
            <v>168659.4</v>
          </cell>
          <cell r="G136">
            <v>168659.4</v>
          </cell>
          <cell r="H136">
            <v>158659.4</v>
          </cell>
          <cell r="I136">
            <v>196136.66</v>
          </cell>
          <cell r="J136" t="str">
            <v>AP</v>
          </cell>
        </row>
        <row r="137">
          <cell r="B137" t="str">
            <v>S537036</v>
          </cell>
          <cell r="C137" t="str">
            <v>青岛亿嘉通物流有限公司</v>
          </cell>
          <cell r="G137">
            <v>111157.85</v>
          </cell>
          <cell r="H137">
            <v>126255.8</v>
          </cell>
          <cell r="I137">
            <v>202012.92</v>
          </cell>
          <cell r="J137">
            <v>202012.92</v>
          </cell>
        </row>
        <row r="138">
          <cell r="B138" t="str">
            <v>S537029</v>
          </cell>
          <cell r="C138" t="str">
            <v>青岛华瑞利工贸有限公司</v>
          </cell>
          <cell r="D138">
            <v>168827.99</v>
          </cell>
          <cell r="E138">
            <v>168827.99</v>
          </cell>
          <cell r="F138">
            <v>348276.34</v>
          </cell>
          <cell r="G138">
            <v>348276.34</v>
          </cell>
          <cell r="H138">
            <v>279448.34999999998</v>
          </cell>
          <cell r="I138">
            <v>189448.35</v>
          </cell>
          <cell r="J138" t="str">
            <v>AP</v>
          </cell>
        </row>
        <row r="139">
          <cell r="B139" t="str">
            <v>S433019</v>
          </cell>
          <cell r="C139" t="str">
            <v>杭州阳晨聚氨酯制品有限公司</v>
          </cell>
          <cell r="D139">
            <v>221921.53</v>
          </cell>
          <cell r="E139">
            <v>192921.53</v>
          </cell>
          <cell r="F139">
            <v>192921.53</v>
          </cell>
          <cell r="G139">
            <v>117021.59</v>
          </cell>
          <cell r="H139">
            <v>128121.65</v>
          </cell>
          <cell r="I139">
            <v>182822.14</v>
          </cell>
          <cell r="J139" t="str">
            <v>AP</v>
          </cell>
        </row>
        <row r="140">
          <cell r="B140" t="str">
            <v>S444014</v>
          </cell>
          <cell r="C140" t="str">
            <v>深圳市毅荣川电子科技有限公司</v>
          </cell>
          <cell r="D140">
            <v>106879.03999999999</v>
          </cell>
          <cell r="E140">
            <v>2879.03999999999</v>
          </cell>
          <cell r="F140">
            <v>9085.1999999999898</v>
          </cell>
          <cell r="G140">
            <v>14855.65</v>
          </cell>
          <cell r="H140">
            <v>221605.35</v>
          </cell>
          <cell r="I140">
            <v>181605.35</v>
          </cell>
          <cell r="J140" t="str">
            <v>AP</v>
          </cell>
        </row>
        <row r="141">
          <cell r="B141" t="str">
            <v>S412009</v>
          </cell>
          <cell r="C141" t="str">
            <v>天津市元辉昌钢铁贸易有限公司</v>
          </cell>
          <cell r="D141">
            <v>359006.3</v>
          </cell>
          <cell r="E141">
            <v>294795.21999999997</v>
          </cell>
          <cell r="F141">
            <v>154795.22</v>
          </cell>
          <cell r="G141">
            <v>2.03726813197136E-10</v>
          </cell>
          <cell r="H141">
            <v>0</v>
          </cell>
          <cell r="I141">
            <v>181002.38</v>
          </cell>
          <cell r="J141" t="str">
            <v>AP</v>
          </cell>
        </row>
        <row r="142">
          <cell r="B142" t="str">
            <v>S431002</v>
          </cell>
          <cell r="C142" t="str">
            <v>易格斯(上海)拖链系统有限公司</v>
          </cell>
          <cell r="D142">
            <v>174648.13</v>
          </cell>
          <cell r="E142">
            <v>163002.82999999999</v>
          </cell>
          <cell r="F142">
            <v>141002.82999999999</v>
          </cell>
          <cell r="G142">
            <v>190074.62</v>
          </cell>
          <cell r="H142">
            <v>151702.32</v>
          </cell>
          <cell r="I142">
            <v>180761.27</v>
          </cell>
          <cell r="J142" t="str">
            <v>AP</v>
          </cell>
        </row>
        <row r="143">
          <cell r="B143" t="str">
            <v>S413124</v>
          </cell>
          <cell r="C143" t="str">
            <v>东光县福晨镜业有限公司</v>
          </cell>
          <cell r="D143">
            <v>161545.93</v>
          </cell>
          <cell r="E143">
            <v>206465.34</v>
          </cell>
          <cell r="F143">
            <v>190465.34</v>
          </cell>
          <cell r="G143">
            <v>16430.2</v>
          </cell>
          <cell r="H143">
            <v>49891.24</v>
          </cell>
          <cell r="I143">
            <v>49891.24</v>
          </cell>
          <cell r="J143">
            <v>177694.24</v>
          </cell>
        </row>
        <row r="144">
          <cell r="B144" t="str">
            <v>S412010</v>
          </cell>
          <cell r="C144" t="str">
            <v>天津欧尔派斯环保科技发展有限公司</v>
          </cell>
          <cell r="D144">
            <v>176704.41</v>
          </cell>
          <cell r="E144">
            <v>176704.41</v>
          </cell>
          <cell r="F144">
            <v>176704.41</v>
          </cell>
          <cell r="G144">
            <v>176704.41</v>
          </cell>
          <cell r="H144">
            <v>176704.41</v>
          </cell>
          <cell r="I144">
            <v>176704.41</v>
          </cell>
          <cell r="J144" t="str">
            <v>AP</v>
          </cell>
        </row>
        <row r="145">
          <cell r="B145" t="str">
            <v>S513005</v>
          </cell>
          <cell r="C145" t="str">
            <v>黄骅市通乐贸易有限公司</v>
          </cell>
          <cell r="D145">
            <v>268784.5</v>
          </cell>
          <cell r="E145">
            <v>268784.5</v>
          </cell>
          <cell r="F145">
            <v>219084.5</v>
          </cell>
          <cell r="G145">
            <v>169084.5</v>
          </cell>
          <cell r="H145">
            <v>169084.5</v>
          </cell>
          <cell r="I145">
            <v>169008.5</v>
          </cell>
          <cell r="J145" t="str">
            <v>AP</v>
          </cell>
        </row>
        <row r="146">
          <cell r="B146" t="str">
            <v>S437018</v>
          </cell>
          <cell r="C146" t="str">
            <v>文登太成电子有限公司</v>
          </cell>
          <cell r="D146">
            <v>214514.16</v>
          </cell>
          <cell r="E146">
            <v>210099.06</v>
          </cell>
          <cell r="F146">
            <v>184099.06</v>
          </cell>
          <cell r="G146">
            <v>186822.34</v>
          </cell>
          <cell r="H146">
            <v>186822.34</v>
          </cell>
          <cell r="I146">
            <v>166822.34</v>
          </cell>
          <cell r="J146" t="str">
            <v>AP</v>
          </cell>
        </row>
        <row r="147">
          <cell r="B147" t="str">
            <v>S413039</v>
          </cell>
          <cell r="C147" t="str">
            <v>黄骅市佳祥五金制品有限公司</v>
          </cell>
          <cell r="D147">
            <v>147521.26999999999</v>
          </cell>
          <cell r="E147">
            <v>148440.10999999999</v>
          </cell>
          <cell r="F147">
            <v>150340.51</v>
          </cell>
          <cell r="G147">
            <v>149361.14000000001</v>
          </cell>
          <cell r="H147">
            <v>146617.09</v>
          </cell>
          <cell r="I147">
            <v>165566.79</v>
          </cell>
          <cell r="J147" t="str">
            <v>AP</v>
          </cell>
        </row>
        <row r="148">
          <cell r="B148" t="str">
            <v>S412005</v>
          </cell>
          <cell r="C148" t="str">
            <v>天津市国际铁工焊接装备有限公司</v>
          </cell>
          <cell r="D148">
            <v>160732.6</v>
          </cell>
          <cell r="E148">
            <v>160732.6</v>
          </cell>
          <cell r="F148">
            <v>160732.6</v>
          </cell>
          <cell r="G148">
            <v>160732.6</v>
          </cell>
          <cell r="H148">
            <v>160732.6</v>
          </cell>
          <cell r="I148">
            <v>160732.6</v>
          </cell>
          <cell r="J148" t="str">
            <v>AP</v>
          </cell>
        </row>
        <row r="149">
          <cell r="B149" t="str">
            <v>S412022</v>
          </cell>
          <cell r="C149" t="str">
            <v>天津市宝坻区维华五金厂</v>
          </cell>
          <cell r="D149">
            <v>146024.35</v>
          </cell>
          <cell r="E149">
            <v>146224.71</v>
          </cell>
          <cell r="F149">
            <v>148025.25</v>
          </cell>
          <cell r="G149">
            <v>148825.79</v>
          </cell>
          <cell r="H149">
            <v>156026.15</v>
          </cell>
          <cell r="I149">
            <v>156826.69</v>
          </cell>
          <cell r="J149" t="str">
            <v>AP</v>
          </cell>
        </row>
        <row r="150">
          <cell r="B150" t="str">
            <v>S411037</v>
          </cell>
          <cell r="C150" t="str">
            <v>北京博路荣国际贸易有限公司</v>
          </cell>
          <cell r="D150">
            <v>326705.59999999998</v>
          </cell>
          <cell r="E150">
            <v>326705.59999999998</v>
          </cell>
          <cell r="F150">
            <v>326705.59999999998</v>
          </cell>
          <cell r="G150">
            <v>226705.6</v>
          </cell>
          <cell r="H150">
            <v>226705.6</v>
          </cell>
          <cell r="I150">
            <v>156705.60000000001</v>
          </cell>
          <cell r="J150" t="str">
            <v>AP</v>
          </cell>
        </row>
        <row r="151">
          <cell r="B151" t="str">
            <v>S437055</v>
          </cell>
          <cell r="C151" t="str">
            <v>烟台毓顺汽车零部件有限公司</v>
          </cell>
          <cell r="D151">
            <v>592627.05000000005</v>
          </cell>
          <cell r="E151">
            <v>466354.78</v>
          </cell>
          <cell r="F151">
            <v>259204.91</v>
          </cell>
          <cell r="G151">
            <v>190204.91</v>
          </cell>
          <cell r="H151">
            <v>262641.21000000002</v>
          </cell>
          <cell r="I151">
            <v>156211.20000000001</v>
          </cell>
          <cell r="J151" t="str">
            <v>AP</v>
          </cell>
        </row>
        <row r="152">
          <cell r="B152" t="str">
            <v>S444008</v>
          </cell>
          <cell r="C152" t="str">
            <v>中山市华胜汽车部件有限公司</v>
          </cell>
          <cell r="D152">
            <v>219506.26</v>
          </cell>
          <cell r="E152">
            <v>213506.26</v>
          </cell>
          <cell r="F152">
            <v>213506.26</v>
          </cell>
          <cell r="G152">
            <v>183506.26</v>
          </cell>
          <cell r="H152">
            <v>183506.26</v>
          </cell>
          <cell r="I152">
            <v>153506.26</v>
          </cell>
          <cell r="J152" t="str">
            <v>AP</v>
          </cell>
        </row>
        <row r="153">
          <cell r="B153" t="str">
            <v>S437046</v>
          </cell>
          <cell r="C153" t="str">
            <v>青岛中新华美塑料有限公司</v>
          </cell>
          <cell r="D153">
            <v>123750</v>
          </cell>
          <cell r="E153">
            <v>69050</v>
          </cell>
          <cell r="F153">
            <v>64450</v>
          </cell>
          <cell r="G153">
            <v>45400</v>
          </cell>
          <cell r="H153">
            <v>129000</v>
          </cell>
          <cell r="I153">
            <v>147483.45000000001</v>
          </cell>
          <cell r="J153" t="str">
            <v>AP</v>
          </cell>
        </row>
        <row r="154">
          <cell r="B154" t="str">
            <v>S413043</v>
          </cell>
          <cell r="C154" t="str">
            <v>河北航凌电路板有限公司</v>
          </cell>
          <cell r="D154">
            <v>144438.48000000001</v>
          </cell>
          <cell r="E154">
            <v>157466.88</v>
          </cell>
          <cell r="F154">
            <v>168583.16</v>
          </cell>
          <cell r="G154">
            <v>149203.16</v>
          </cell>
          <cell r="H154">
            <v>126203.16</v>
          </cell>
          <cell r="I154">
            <v>145611.81</v>
          </cell>
          <cell r="J154" t="str">
            <v>AP</v>
          </cell>
        </row>
        <row r="155">
          <cell r="B155" t="str">
            <v>S413204</v>
          </cell>
          <cell r="C155" t="str">
            <v>永清永泰汽车部件有限公司</v>
          </cell>
          <cell r="D155">
            <v>219506.26</v>
          </cell>
          <cell r="E155">
            <v>213506.26</v>
          </cell>
          <cell r="F155">
            <v>213506.26</v>
          </cell>
          <cell r="G155">
            <v>49525.32</v>
          </cell>
          <cell r="H155">
            <v>116036.56</v>
          </cell>
          <cell r="I155">
            <v>143046.26999999999</v>
          </cell>
          <cell r="J155" t="str">
            <v>AP</v>
          </cell>
        </row>
        <row r="156">
          <cell r="B156" t="str">
            <v>S437031</v>
          </cell>
          <cell r="C156" t="str">
            <v>山东万澳汽车附件科技有限公司</v>
          </cell>
          <cell r="D156">
            <v>164368.20000000001</v>
          </cell>
          <cell r="E156">
            <v>158549.10999999999</v>
          </cell>
          <cell r="F156">
            <v>155434.14000000001</v>
          </cell>
          <cell r="G156">
            <v>148011.26</v>
          </cell>
          <cell r="H156">
            <v>142950.24</v>
          </cell>
          <cell r="I156">
            <v>142207.22</v>
          </cell>
          <cell r="J156" t="str">
            <v>AP</v>
          </cell>
        </row>
        <row r="157">
          <cell r="B157" t="str">
            <v>S421001</v>
          </cell>
          <cell r="C157" t="str">
            <v>沈阳金杯锦恒汽车安全系统有限公司</v>
          </cell>
          <cell r="D157">
            <v>515802.3</v>
          </cell>
          <cell r="E157">
            <v>661916.28</v>
          </cell>
          <cell r="F157">
            <v>803468.22</v>
          </cell>
          <cell r="G157">
            <v>265665.91999999998</v>
          </cell>
          <cell r="H157">
            <v>193231.97</v>
          </cell>
          <cell r="I157">
            <v>96569.35</v>
          </cell>
          <cell r="J157">
            <v>149834.93</v>
          </cell>
        </row>
        <row r="158">
          <cell r="B158" t="str">
            <v>S431029</v>
          </cell>
          <cell r="C158" t="str">
            <v>上海永协机械配件有限公司</v>
          </cell>
          <cell r="D158">
            <v>215946.3</v>
          </cell>
          <cell r="E158">
            <v>187946.3</v>
          </cell>
          <cell r="F158">
            <v>187946.3</v>
          </cell>
          <cell r="G158">
            <v>137946.29999999999</v>
          </cell>
          <cell r="H158">
            <v>137946.29999999999</v>
          </cell>
          <cell r="I158">
            <v>137946.29999999999</v>
          </cell>
          <cell r="J158" t="str">
            <v>AP</v>
          </cell>
        </row>
        <row r="159">
          <cell r="B159" t="str">
            <v>S413004</v>
          </cell>
          <cell r="C159" t="str">
            <v>保定兆龙通用电器塑业有限公司</v>
          </cell>
          <cell r="D159">
            <v>178189.85</v>
          </cell>
          <cell r="E159">
            <v>163633.89000000001</v>
          </cell>
          <cell r="F159">
            <v>169033.57</v>
          </cell>
          <cell r="G159">
            <v>49525.32</v>
          </cell>
          <cell r="H159">
            <v>116036.56</v>
          </cell>
          <cell r="I159">
            <v>143046.26999999999</v>
          </cell>
          <cell r="J159">
            <v>143046.26999999999</v>
          </cell>
        </row>
        <row r="160">
          <cell r="B160" t="str">
            <v>S551001</v>
          </cell>
          <cell r="C160" t="str">
            <v>四川共享物流有限公司</v>
          </cell>
          <cell r="D160">
            <v>154540.57</v>
          </cell>
          <cell r="E160">
            <v>154540.57</v>
          </cell>
          <cell r="F160">
            <v>154540.57</v>
          </cell>
          <cell r="G160">
            <v>134540.57</v>
          </cell>
          <cell r="H160">
            <v>134540.57</v>
          </cell>
          <cell r="I160">
            <v>134540.57</v>
          </cell>
          <cell r="J160" t="str">
            <v>AP</v>
          </cell>
        </row>
        <row r="161">
          <cell r="B161" t="str">
            <v>S444004</v>
          </cell>
          <cell r="C161" t="str">
            <v>佛山市顺德区聚达汽车部件有限公司</v>
          </cell>
          <cell r="D161">
            <v>246340.8</v>
          </cell>
          <cell r="E161">
            <v>246340.8</v>
          </cell>
          <cell r="F161">
            <v>246340.8</v>
          </cell>
          <cell r="G161">
            <v>132000</v>
          </cell>
          <cell r="H161">
            <v>132000</v>
          </cell>
          <cell r="I161">
            <v>132000</v>
          </cell>
          <cell r="J161" t="str">
            <v>AP</v>
          </cell>
        </row>
        <row r="162">
          <cell r="B162" t="str">
            <v>S412039</v>
          </cell>
          <cell r="C162" t="str">
            <v>天津又进精密部品有限公司</v>
          </cell>
          <cell r="D162">
            <v>0</v>
          </cell>
          <cell r="E162">
            <v>0</v>
          </cell>
          <cell r="F162">
            <v>0</v>
          </cell>
          <cell r="G162">
            <v>112053.87</v>
          </cell>
          <cell r="H162">
            <v>112053.87</v>
          </cell>
          <cell r="I162">
            <v>131491.17000000001</v>
          </cell>
          <cell r="J162" t="str">
            <v>AP</v>
          </cell>
        </row>
        <row r="163">
          <cell r="B163" t="str">
            <v>S512030</v>
          </cell>
          <cell r="C163" t="str">
            <v>天津德润达金属材料销售有限公司</v>
          </cell>
          <cell r="D163">
            <v>79138.600000000006</v>
          </cell>
          <cell r="E163">
            <v>0</v>
          </cell>
          <cell r="F163">
            <v>151985.15</v>
          </cell>
          <cell r="G163">
            <v>2.91038304567337E-11</v>
          </cell>
          <cell r="H163">
            <v>0</v>
          </cell>
          <cell r="I163">
            <v>128459.04</v>
          </cell>
          <cell r="J163" t="str">
            <v>AP</v>
          </cell>
        </row>
        <row r="164">
          <cell r="B164" t="str">
            <v>S413031</v>
          </cell>
          <cell r="C164" t="str">
            <v>黄骅市致远摩托车配件有限公司</v>
          </cell>
          <cell r="D164">
            <v>173244.57</v>
          </cell>
          <cell r="E164">
            <v>123244.57</v>
          </cell>
          <cell r="F164">
            <v>170914.28</v>
          </cell>
          <cell r="G164">
            <v>66414.279999999897</v>
          </cell>
          <cell r="H164">
            <v>99521.9399999999</v>
          </cell>
          <cell r="I164">
            <v>124571.81</v>
          </cell>
          <cell r="J164" t="str">
            <v>AP</v>
          </cell>
        </row>
        <row r="165">
          <cell r="B165" t="str">
            <v>S513149</v>
          </cell>
          <cell r="C165" t="str">
            <v>黄骅市旭鑫模具制造有限公司</v>
          </cell>
          <cell r="D165">
            <v>26718</v>
          </cell>
          <cell r="E165">
            <v>26718</v>
          </cell>
          <cell r="F165">
            <v>123682</v>
          </cell>
          <cell r="G165">
            <v>123682</v>
          </cell>
          <cell r="H165">
            <v>123682</v>
          </cell>
          <cell r="I165">
            <v>123682</v>
          </cell>
          <cell r="J165" t="str">
            <v>AP</v>
          </cell>
        </row>
        <row r="166">
          <cell r="B166" t="str">
            <v>S431001</v>
          </cell>
          <cell r="C166" t="str">
            <v>纳新塑化(上海)有限公司</v>
          </cell>
          <cell r="D166">
            <v>284760</v>
          </cell>
          <cell r="E166">
            <v>255100</v>
          </cell>
          <cell r="F166">
            <v>235440</v>
          </cell>
          <cell r="G166">
            <v>135440</v>
          </cell>
          <cell r="H166">
            <v>146460</v>
          </cell>
          <cell r="I166">
            <v>122720</v>
          </cell>
          <cell r="J166" t="str">
            <v>AP</v>
          </cell>
        </row>
        <row r="167">
          <cell r="B167" t="str">
            <v>S413168</v>
          </cell>
          <cell r="C167" t="str">
            <v>黄骅市旗锐塑料制品有限公司</v>
          </cell>
          <cell r="D167">
            <v>592627.05000000005</v>
          </cell>
          <cell r="E167">
            <v>466354.78</v>
          </cell>
          <cell r="F167">
            <v>259204.91</v>
          </cell>
          <cell r="G167">
            <v>190204.91</v>
          </cell>
          <cell r="H167">
            <v>262641.21000000002</v>
          </cell>
          <cell r="I167">
            <v>120634.39</v>
          </cell>
          <cell r="J167" t="str">
            <v>AP</v>
          </cell>
        </row>
        <row r="168">
          <cell r="B168" t="str">
            <v>S413202</v>
          </cell>
          <cell r="C168" t="str">
            <v>黄骅市荣昌祥纸制品有限公司</v>
          </cell>
          <cell r="D168">
            <v>178189.85</v>
          </cell>
          <cell r="E168">
            <v>163633.89000000001</v>
          </cell>
          <cell r="F168">
            <v>169033.57</v>
          </cell>
          <cell r="G168">
            <v>132612.17000000001</v>
          </cell>
          <cell r="H168">
            <v>88713</v>
          </cell>
          <cell r="I168">
            <v>119282.46</v>
          </cell>
          <cell r="J168" t="str">
            <v>AP</v>
          </cell>
        </row>
        <row r="169">
          <cell r="B169" t="str">
            <v>S413026</v>
          </cell>
          <cell r="C169" t="str">
            <v>沧州临港明康汽车配件有限公司</v>
          </cell>
          <cell r="D169">
            <v>74258.05</v>
          </cell>
          <cell r="E169">
            <v>84293.93</v>
          </cell>
          <cell r="F169">
            <v>89626.23</v>
          </cell>
          <cell r="G169">
            <v>97718.27</v>
          </cell>
          <cell r="H169">
            <v>85718.27</v>
          </cell>
          <cell r="I169">
            <v>118938.23</v>
          </cell>
          <cell r="J169" t="str">
            <v>AP</v>
          </cell>
        </row>
        <row r="170">
          <cell r="B170" t="str">
            <v>S432012</v>
          </cell>
          <cell r="C170" t="str">
            <v>常州市武进创新模具注塑有限公司</v>
          </cell>
          <cell r="D170">
            <v>116683.93</v>
          </cell>
          <cell r="E170">
            <v>116683.93</v>
          </cell>
          <cell r="F170">
            <v>116683.93</v>
          </cell>
          <cell r="G170">
            <v>116683.93</v>
          </cell>
          <cell r="H170">
            <v>116683.93</v>
          </cell>
          <cell r="I170">
            <v>116683.93</v>
          </cell>
          <cell r="J170" t="str">
            <v>AP</v>
          </cell>
        </row>
        <row r="171">
          <cell r="B171" t="str">
            <v>S413175</v>
          </cell>
          <cell r="C171" t="str">
            <v>河北莫特美橡塑科技有限公司</v>
          </cell>
          <cell r="D171">
            <v>205446</v>
          </cell>
          <cell r="E171">
            <v>178446</v>
          </cell>
          <cell r="F171">
            <v>149427.6</v>
          </cell>
          <cell r="G171">
            <v>154446</v>
          </cell>
          <cell r="H171">
            <v>154446</v>
          </cell>
          <cell r="I171">
            <v>114446</v>
          </cell>
          <cell r="J171" t="str">
            <v>AP</v>
          </cell>
        </row>
        <row r="172">
          <cell r="B172" t="str">
            <v>S437016</v>
          </cell>
          <cell r="C172" t="str">
            <v>曲阜陆航座椅辅料有限公司</v>
          </cell>
          <cell r="D172">
            <v>93067.02</v>
          </cell>
          <cell r="E172">
            <v>84067.02</v>
          </cell>
          <cell r="F172">
            <v>74067.02</v>
          </cell>
          <cell r="G172">
            <v>97754.19</v>
          </cell>
          <cell r="H172">
            <v>120334.19</v>
          </cell>
          <cell r="I172">
            <v>111339.89</v>
          </cell>
          <cell r="J172" t="str">
            <v>AP</v>
          </cell>
        </row>
        <row r="173">
          <cell r="B173" t="str">
            <v>S413083</v>
          </cell>
          <cell r="C173" t="str">
            <v>深州市晶立泰(安广顺)机械配件有限公司</v>
          </cell>
          <cell r="D173">
            <v>86033.24</v>
          </cell>
          <cell r="E173">
            <v>91594.22</v>
          </cell>
          <cell r="F173">
            <v>97602.81</v>
          </cell>
          <cell r="G173">
            <v>95669.53</v>
          </cell>
          <cell r="H173">
            <v>102672.27</v>
          </cell>
          <cell r="I173">
            <v>109777.38</v>
          </cell>
          <cell r="J173" t="str">
            <v>AP</v>
          </cell>
        </row>
        <row r="174">
          <cell r="B174" t="str">
            <v>S412018</v>
          </cell>
          <cell r="C174" t="str">
            <v>穆勒纺织品(天津)有限公司</v>
          </cell>
          <cell r="D174">
            <v>0</v>
          </cell>
          <cell r="E174">
            <v>0</v>
          </cell>
          <cell r="F174">
            <v>0</v>
          </cell>
          <cell r="G174">
            <v>19537.7</v>
          </cell>
          <cell r="H174">
            <v>74907.7</v>
          </cell>
          <cell r="I174">
            <v>106085.4</v>
          </cell>
          <cell r="J174" t="str">
            <v>AP</v>
          </cell>
        </row>
        <row r="175">
          <cell r="B175" t="str">
            <v>S431004</v>
          </cell>
          <cell r="C175" t="str">
            <v>新梦顶(上海)贸易有限公司</v>
          </cell>
          <cell r="D175">
            <v>145599.18</v>
          </cell>
          <cell r="E175">
            <v>142631.76</v>
          </cell>
          <cell r="F175">
            <v>150470.24</v>
          </cell>
          <cell r="G175">
            <v>139470.24</v>
          </cell>
          <cell r="H175">
            <v>148487.41</v>
          </cell>
          <cell r="I175">
            <v>103905.2</v>
          </cell>
          <cell r="J175" t="str">
            <v>AP</v>
          </cell>
        </row>
        <row r="176">
          <cell r="B176" t="str">
            <v>S432003</v>
          </cell>
          <cell r="C176" t="str">
            <v>无锡市汇源机械科技有限公司</v>
          </cell>
          <cell r="D176">
            <v>169248.46</v>
          </cell>
          <cell r="E176">
            <v>153248.46</v>
          </cell>
          <cell r="F176">
            <v>138248.46</v>
          </cell>
          <cell r="G176">
            <v>138248.46</v>
          </cell>
          <cell r="H176">
            <v>88713</v>
          </cell>
          <cell r="I176">
            <v>119282.46</v>
          </cell>
          <cell r="J176">
            <v>119282.46</v>
          </cell>
        </row>
        <row r="177">
          <cell r="B177" t="str">
            <v>S413105</v>
          </cell>
          <cell r="C177" t="str">
            <v>沧州斯克艾商贸有限公司</v>
          </cell>
          <cell r="D177">
            <v>137687.67999999999</v>
          </cell>
          <cell r="E177">
            <v>121687.67999999999</v>
          </cell>
          <cell r="F177">
            <v>110687.67999999999</v>
          </cell>
          <cell r="G177">
            <v>110687.67999999999</v>
          </cell>
          <cell r="H177">
            <v>99687.679999999993</v>
          </cell>
          <cell r="I177">
            <v>99687.679999999993</v>
          </cell>
          <cell r="J177" t="str">
            <v>AP</v>
          </cell>
        </row>
        <row r="178">
          <cell r="B178" t="str">
            <v>S413145</v>
          </cell>
          <cell r="C178" t="str">
            <v>霸州市霸州镇鑫创五金塑料厂</v>
          </cell>
          <cell r="D178">
            <v>121186.59</v>
          </cell>
          <cell r="E178">
            <v>116529.46</v>
          </cell>
          <cell r="F178">
            <v>118257.3</v>
          </cell>
          <cell r="G178">
            <v>58538.21</v>
          </cell>
          <cell r="H178">
            <v>75894.44</v>
          </cell>
          <cell r="I178">
            <v>99042.3</v>
          </cell>
          <cell r="J178" t="str">
            <v>AP</v>
          </cell>
        </row>
        <row r="179">
          <cell r="B179" t="str">
            <v>S412047</v>
          </cell>
          <cell r="C179" t="str">
            <v>PPG涂料（天津）有限公司</v>
          </cell>
          <cell r="D179">
            <v>154540.57</v>
          </cell>
          <cell r="E179">
            <v>154540.57</v>
          </cell>
          <cell r="F179">
            <v>154540.57</v>
          </cell>
          <cell r="G179">
            <v>134540.57</v>
          </cell>
          <cell r="H179">
            <v>193231.97</v>
          </cell>
          <cell r="I179">
            <v>96569.35</v>
          </cell>
          <cell r="J179" t="str">
            <v>AP</v>
          </cell>
        </row>
        <row r="180">
          <cell r="B180" t="str">
            <v>S437034</v>
          </cell>
          <cell r="C180" t="str">
            <v>潍坊振晟汽车零部件有限公司</v>
          </cell>
          <cell r="D180">
            <v>127417.3</v>
          </cell>
          <cell r="E180">
            <v>120405.91</v>
          </cell>
          <cell r="F180">
            <v>104405.91</v>
          </cell>
          <cell r="G180">
            <v>101660.81</v>
          </cell>
          <cell r="H180">
            <v>124897.23</v>
          </cell>
          <cell r="I180">
            <v>94897.23</v>
          </cell>
          <cell r="J180" t="str">
            <v>AP</v>
          </cell>
        </row>
        <row r="181">
          <cell r="B181" t="str">
            <v>S431034</v>
          </cell>
          <cell r="C181" t="str">
            <v>雅柏利（上海）粘扣带有限公司</v>
          </cell>
          <cell r="D181">
            <v>103401.23</v>
          </cell>
          <cell r="E181">
            <v>104491.77</v>
          </cell>
          <cell r="F181">
            <v>108021.46</v>
          </cell>
          <cell r="G181">
            <v>94021.46</v>
          </cell>
          <cell r="H181">
            <v>100254.66</v>
          </cell>
          <cell r="I181">
            <v>94433.55</v>
          </cell>
          <cell r="J181" t="str">
            <v>AP</v>
          </cell>
        </row>
        <row r="182">
          <cell r="B182" t="str">
            <v>S431017</v>
          </cell>
          <cell r="C182" t="str">
            <v>上海典亚模具有限公司</v>
          </cell>
          <cell r="D182">
            <v>94200</v>
          </cell>
          <cell r="E182">
            <v>94200</v>
          </cell>
          <cell r="F182">
            <v>94200</v>
          </cell>
          <cell r="G182">
            <v>94200</v>
          </cell>
          <cell r="H182">
            <v>94200</v>
          </cell>
          <cell r="I182">
            <v>94200</v>
          </cell>
          <cell r="J182" t="str">
            <v>AP</v>
          </cell>
        </row>
        <row r="183">
          <cell r="B183" t="str">
            <v>S413131</v>
          </cell>
          <cell r="C183" t="str">
            <v>北京赛诺高科净化设备有限公司</v>
          </cell>
          <cell r="D183">
            <v>89130</v>
          </cell>
          <cell r="E183">
            <v>89130</v>
          </cell>
          <cell r="F183">
            <v>89130</v>
          </cell>
          <cell r="G183">
            <v>89130</v>
          </cell>
          <cell r="H183">
            <v>89130</v>
          </cell>
          <cell r="I183">
            <v>89130</v>
          </cell>
          <cell r="J183" t="str">
            <v>AP</v>
          </cell>
        </row>
        <row r="184">
          <cell r="B184" t="str">
            <v>S437057</v>
          </cell>
          <cell r="C184" t="str">
            <v>青岛柏利美新材料有限公司</v>
          </cell>
          <cell r="D184">
            <v>0</v>
          </cell>
          <cell r="E184">
            <v>0</v>
          </cell>
          <cell r="F184">
            <v>85500</v>
          </cell>
          <cell r="G184">
            <v>129000</v>
          </cell>
          <cell r="H184">
            <v>103500</v>
          </cell>
          <cell r="I184">
            <v>83400</v>
          </cell>
          <cell r="J184" t="str">
            <v>AP</v>
          </cell>
        </row>
        <row r="185">
          <cell r="B185" t="str">
            <v>S431007</v>
          </cell>
          <cell r="C185" t="str">
            <v>上海庆利机械设备有限公司</v>
          </cell>
          <cell r="D185">
            <v>83000</v>
          </cell>
          <cell r="E185">
            <v>83000</v>
          </cell>
          <cell r="F185">
            <v>83000</v>
          </cell>
          <cell r="G185">
            <v>83000</v>
          </cell>
          <cell r="H185">
            <v>83000</v>
          </cell>
          <cell r="I185">
            <v>83000</v>
          </cell>
          <cell r="J185" t="str">
            <v>AP</v>
          </cell>
        </row>
        <row r="186">
          <cell r="B186" t="str">
            <v>S413100</v>
          </cell>
          <cell r="C186" t="str">
            <v>河北圣洁环境生物科技工程有限公司</v>
          </cell>
          <cell r="D186">
            <v>82800</v>
          </cell>
          <cell r="E186">
            <v>82800</v>
          </cell>
          <cell r="F186">
            <v>82800</v>
          </cell>
          <cell r="G186">
            <v>82800</v>
          </cell>
          <cell r="H186">
            <v>82800</v>
          </cell>
          <cell r="I186">
            <v>82800</v>
          </cell>
          <cell r="J186" t="str">
            <v>AP</v>
          </cell>
        </row>
        <row r="187">
          <cell r="B187" t="str">
            <v>S513148</v>
          </cell>
          <cell r="C187" t="str">
            <v>泊头市新峰模具有限公司</v>
          </cell>
          <cell r="D187">
            <v>82192</v>
          </cell>
          <cell r="E187">
            <v>82192</v>
          </cell>
          <cell r="F187">
            <v>82192</v>
          </cell>
          <cell r="G187">
            <v>82192</v>
          </cell>
          <cell r="H187">
            <v>82192</v>
          </cell>
          <cell r="I187">
            <v>82192</v>
          </cell>
          <cell r="J187" t="str">
            <v>AP</v>
          </cell>
        </row>
        <row r="188">
          <cell r="B188" t="str">
            <v>S513036</v>
          </cell>
          <cell r="C188" t="str">
            <v>沧州昊大燃化工程有限公司</v>
          </cell>
          <cell r="D188">
            <v>95800</v>
          </cell>
          <cell r="E188">
            <v>95800</v>
          </cell>
          <cell r="F188">
            <v>90800</v>
          </cell>
          <cell r="G188">
            <v>85800</v>
          </cell>
          <cell r="H188">
            <v>80800</v>
          </cell>
          <cell r="I188">
            <v>80800</v>
          </cell>
          <cell r="J188" t="str">
            <v>AP</v>
          </cell>
        </row>
        <row r="189">
          <cell r="B189" t="str">
            <v>S513150</v>
          </cell>
          <cell r="C189" t="str">
            <v>沧州森德奥机械制造有限公司</v>
          </cell>
          <cell r="D189">
            <v>54960</v>
          </cell>
          <cell r="E189">
            <v>54960</v>
          </cell>
          <cell r="F189">
            <v>54960</v>
          </cell>
          <cell r="G189">
            <v>79960</v>
          </cell>
          <cell r="H189">
            <v>79960</v>
          </cell>
          <cell r="I189">
            <v>79960</v>
          </cell>
          <cell r="J189" t="str">
            <v>AP</v>
          </cell>
        </row>
        <row r="190">
          <cell r="B190" t="str">
            <v>S413201</v>
          </cell>
          <cell r="C190" t="str">
            <v>清河县沁园汽车零部件有限公司</v>
          </cell>
          <cell r="D190">
            <v>0</v>
          </cell>
          <cell r="E190">
            <v>0</v>
          </cell>
          <cell r="F190">
            <v>19473.759999999998</v>
          </cell>
          <cell r="G190">
            <v>120437.81</v>
          </cell>
          <cell r="H190">
            <v>113561.42</v>
          </cell>
          <cell r="I190">
            <v>79046.66</v>
          </cell>
          <cell r="J190" t="str">
            <v>AP</v>
          </cell>
        </row>
        <row r="191">
          <cell r="B191" t="str">
            <v>S433028</v>
          </cell>
          <cell r="C191" t="str">
            <v>温州鑫锐电器有限公司</v>
          </cell>
          <cell r="D191">
            <v>51717.84</v>
          </cell>
          <cell r="E191">
            <v>45717.84</v>
          </cell>
          <cell r="F191">
            <v>39717.839999999997</v>
          </cell>
          <cell r="G191">
            <v>39717.839999999997</v>
          </cell>
          <cell r="H191">
            <v>91245.84</v>
          </cell>
          <cell r="I191">
            <v>78759.08</v>
          </cell>
          <cell r="J191" t="str">
            <v>AP</v>
          </cell>
        </row>
        <row r="192">
          <cell r="B192" t="str">
            <v>S431028</v>
          </cell>
          <cell r="C192" t="str">
            <v>上海越航启塑化有限公司</v>
          </cell>
          <cell r="D192">
            <v>-100000</v>
          </cell>
          <cell r="E192">
            <v>27000</v>
          </cell>
          <cell r="F192">
            <v>57100</v>
          </cell>
          <cell r="G192">
            <v>45000</v>
          </cell>
          <cell r="H192">
            <v>121870</v>
          </cell>
          <cell r="I192">
            <v>76320</v>
          </cell>
          <cell r="J192" t="str">
            <v>AP</v>
          </cell>
        </row>
        <row r="193">
          <cell r="B193" t="str">
            <v>S413092</v>
          </cell>
          <cell r="C193" t="str">
            <v>黄骅市荣丰塑料模具有限公司</v>
          </cell>
          <cell r="D193">
            <v>75884.62</v>
          </cell>
          <cell r="E193">
            <v>75884.62</v>
          </cell>
          <cell r="F193">
            <v>75884.62</v>
          </cell>
          <cell r="G193">
            <v>75884.62</v>
          </cell>
          <cell r="H193">
            <v>75884.62</v>
          </cell>
          <cell r="I193">
            <v>75884.62</v>
          </cell>
          <cell r="J193" t="str">
            <v>AP</v>
          </cell>
        </row>
        <row r="194">
          <cell r="B194" t="str">
            <v>S412041</v>
          </cell>
          <cell r="C194" t="str">
            <v>天津力登维汽车部件有限公司</v>
          </cell>
          <cell r="D194">
            <v>85895.37</v>
          </cell>
          <cell r="E194">
            <v>74895.37</v>
          </cell>
          <cell r="F194">
            <v>44657.599999999999</v>
          </cell>
          <cell r="G194">
            <v>69913.600000000006</v>
          </cell>
          <cell r="H194">
            <v>76964.800000000003</v>
          </cell>
          <cell r="I194">
            <v>73417.600000000006</v>
          </cell>
          <cell r="J194" t="str">
            <v>AP</v>
          </cell>
        </row>
        <row r="195">
          <cell r="B195" t="str">
            <v>S413076</v>
          </cell>
          <cell r="C195" t="str">
            <v>埃意(廊坊)电子工程有限公司</v>
          </cell>
          <cell r="D195">
            <v>57367.75</v>
          </cell>
          <cell r="E195">
            <v>50367.75</v>
          </cell>
          <cell r="F195">
            <v>50367.75</v>
          </cell>
          <cell r="G195">
            <v>43367.75</v>
          </cell>
          <cell r="H195">
            <v>14311.07</v>
          </cell>
          <cell r="I195">
            <v>71069.600000000006</v>
          </cell>
          <cell r="J195" t="str">
            <v>AP</v>
          </cell>
        </row>
        <row r="196">
          <cell r="B196" t="str">
            <v>S411004</v>
          </cell>
          <cell r="C196" t="str">
            <v>北京捷安思丽技术开发有限公司</v>
          </cell>
          <cell r="D196">
            <v>102395.99</v>
          </cell>
          <cell r="E196">
            <v>97452.66</v>
          </cell>
          <cell r="F196">
            <v>87511.26</v>
          </cell>
          <cell r="G196">
            <v>89530.15</v>
          </cell>
          <cell r="H196">
            <v>79530.149999999994</v>
          </cell>
          <cell r="I196">
            <v>69530.149999999994</v>
          </cell>
          <cell r="J196" t="str">
            <v>AP</v>
          </cell>
        </row>
        <row r="197">
          <cell r="B197" t="str">
            <v>S421003</v>
          </cell>
          <cell r="C197" t="str">
            <v>辽宁德威纤维制品有限公司</v>
          </cell>
          <cell r="D197">
            <v>125562.5</v>
          </cell>
          <cell r="E197">
            <v>125562.5</v>
          </cell>
          <cell r="F197">
            <v>125562.5</v>
          </cell>
          <cell r="G197">
            <v>105562.5</v>
          </cell>
          <cell r="H197">
            <v>85562.5</v>
          </cell>
          <cell r="I197">
            <v>65562.5</v>
          </cell>
          <cell r="J197" t="str">
            <v>AP</v>
          </cell>
        </row>
        <row r="198">
          <cell r="B198" t="str">
            <v>S413023</v>
          </cell>
          <cell r="C198" t="str">
            <v>南皮县利辉五金接插件厂</v>
          </cell>
          <cell r="D198">
            <v>74230.960000000006</v>
          </cell>
          <cell r="E198">
            <v>76279.67</v>
          </cell>
          <cell r="F198">
            <v>4592.7299999999996</v>
          </cell>
          <cell r="G198">
            <v>19532.189999999999</v>
          </cell>
          <cell r="H198">
            <v>34388.32</v>
          </cell>
          <cell r="I198">
            <v>64763.92</v>
          </cell>
          <cell r="J198" t="str">
            <v>AP</v>
          </cell>
        </row>
        <row r="199">
          <cell r="B199" t="str">
            <v>S437022</v>
          </cell>
          <cell r="C199" t="str">
            <v>德州志鹏海绵制品有限公司</v>
          </cell>
          <cell r="D199">
            <v>62319</v>
          </cell>
          <cell r="E199">
            <v>0</v>
          </cell>
          <cell r="F199">
            <v>85500</v>
          </cell>
          <cell r="G199">
            <v>129000</v>
          </cell>
          <cell r="H199">
            <v>103500</v>
          </cell>
          <cell r="I199">
            <v>83400</v>
          </cell>
          <cell r="J199">
            <v>67700</v>
          </cell>
        </row>
        <row r="200">
          <cell r="B200" t="str">
            <v>S413156</v>
          </cell>
          <cell r="C200" t="str">
            <v>黄骅市天硕汽车部件有限公司</v>
          </cell>
          <cell r="D200">
            <v>44455.51</v>
          </cell>
          <cell r="E200">
            <v>15490.04</v>
          </cell>
          <cell r="F200">
            <v>47480.34</v>
          </cell>
          <cell r="G200">
            <v>45480.34</v>
          </cell>
          <cell r="H200">
            <v>48827.3</v>
          </cell>
          <cell r="I200">
            <v>45664.3</v>
          </cell>
          <cell r="J200">
            <v>67552.399999999994</v>
          </cell>
        </row>
        <row r="201">
          <cell r="B201" t="str">
            <v>S412027</v>
          </cell>
          <cell r="C201" t="str">
            <v>天津信嘉机械设备租赁有限公司</v>
          </cell>
          <cell r="D201">
            <v>70900</v>
          </cell>
          <cell r="E201">
            <v>73900</v>
          </cell>
          <cell r="F201">
            <v>71700</v>
          </cell>
          <cell r="G201">
            <v>65900</v>
          </cell>
          <cell r="H201">
            <v>63900</v>
          </cell>
          <cell r="I201">
            <v>59700</v>
          </cell>
          <cell r="J201">
            <v>66000</v>
          </cell>
        </row>
        <row r="202">
          <cell r="B202" t="str">
            <v>S413012</v>
          </cell>
          <cell r="C202" t="str">
            <v>沧州市任沧机电有限公司</v>
          </cell>
          <cell r="D202">
            <v>48258</v>
          </cell>
          <cell r="E202">
            <v>0</v>
          </cell>
          <cell r="F202">
            <v>16380</v>
          </cell>
          <cell r="G202">
            <v>42068</v>
          </cell>
          <cell r="H202">
            <v>37068</v>
          </cell>
          <cell r="I202">
            <v>59388</v>
          </cell>
          <cell r="J202" t="str">
            <v>AP</v>
          </cell>
        </row>
        <row r="203">
          <cell r="B203" t="str">
            <v>S513060</v>
          </cell>
          <cell r="C203" t="str">
            <v>陈泽强</v>
          </cell>
          <cell r="D203">
            <v>95476</v>
          </cell>
          <cell r="E203">
            <v>57274</v>
          </cell>
          <cell r="F203">
            <v>43168</v>
          </cell>
          <cell r="G203">
            <v>44391</v>
          </cell>
          <cell r="H203">
            <v>44384</v>
          </cell>
          <cell r="I203">
            <v>59372</v>
          </cell>
          <cell r="J203" t="str">
            <v>AP</v>
          </cell>
        </row>
        <row r="204">
          <cell r="B204" t="str">
            <v>S411024</v>
          </cell>
          <cell r="C204" t="str">
            <v>北京德实汽车饰件有限公司</v>
          </cell>
          <cell r="D204">
            <v>58519.74</v>
          </cell>
          <cell r="E204">
            <v>58519.74</v>
          </cell>
          <cell r="F204">
            <v>58519.74</v>
          </cell>
          <cell r="G204">
            <v>58519.74</v>
          </cell>
          <cell r="H204">
            <v>58519.74</v>
          </cell>
          <cell r="I204">
            <v>58519.74</v>
          </cell>
          <cell r="J204" t="str">
            <v>AP</v>
          </cell>
        </row>
        <row r="205">
          <cell r="B205" t="str">
            <v>S413110</v>
          </cell>
          <cell r="C205" t="str">
            <v>黄骅市金宝成钢材经销有限公司</v>
          </cell>
          <cell r="D205">
            <v>156508.12</v>
          </cell>
          <cell r="E205">
            <v>156508.12</v>
          </cell>
          <cell r="F205">
            <v>156508.12</v>
          </cell>
          <cell r="G205">
            <v>149778.12</v>
          </cell>
          <cell r="H205">
            <v>57647.12</v>
          </cell>
          <cell r="I205">
            <v>57647.12</v>
          </cell>
          <cell r="J205">
            <v>63613.42</v>
          </cell>
        </row>
        <row r="206">
          <cell r="B206" t="str">
            <v>S413152</v>
          </cell>
          <cell r="C206" t="str">
            <v>远东嘉烨沧州科技有限公司</v>
          </cell>
          <cell r="D206">
            <v>75608</v>
          </cell>
          <cell r="E206">
            <v>65608</v>
          </cell>
          <cell r="F206">
            <v>56608</v>
          </cell>
          <cell r="G206">
            <v>56608</v>
          </cell>
          <cell r="H206">
            <v>56608</v>
          </cell>
          <cell r="I206">
            <v>56608</v>
          </cell>
          <cell r="J206" t="str">
            <v>AP</v>
          </cell>
        </row>
        <row r="207">
          <cell r="B207" t="str">
            <v>S437010</v>
          </cell>
          <cell r="C207" t="str">
            <v>昌乐天齐色织布有限公司</v>
          </cell>
          <cell r="D207">
            <v>54920.45</v>
          </cell>
          <cell r="E207">
            <v>49920.45</v>
          </cell>
          <cell r="F207">
            <v>49920.45</v>
          </cell>
          <cell r="G207">
            <v>44920.45</v>
          </cell>
          <cell r="H207">
            <v>44920.45</v>
          </cell>
          <cell r="I207">
            <v>55300.45</v>
          </cell>
          <cell r="J207" t="str">
            <v>AP</v>
          </cell>
        </row>
        <row r="208">
          <cell r="B208" t="str">
            <v>S413086</v>
          </cell>
          <cell r="C208" t="str">
            <v>黄骅市渤海庆丰车辆灯镜厂</v>
          </cell>
          <cell r="D208">
            <v>53172.6</v>
          </cell>
          <cell r="E208">
            <v>53172.6</v>
          </cell>
          <cell r="F208">
            <v>53172.6</v>
          </cell>
          <cell r="G208">
            <v>53172.6</v>
          </cell>
          <cell r="H208">
            <v>53172.6</v>
          </cell>
          <cell r="I208">
            <v>53172.6</v>
          </cell>
          <cell r="J208" t="str">
            <v>AP</v>
          </cell>
        </row>
        <row r="209">
          <cell r="B209" t="str">
            <v>S413027</v>
          </cell>
          <cell r="C209" t="str">
            <v>沧州裕金达汽车部件有限公司</v>
          </cell>
          <cell r="D209">
            <v>51725.38</v>
          </cell>
          <cell r="E209">
            <v>51725.38</v>
          </cell>
          <cell r="F209">
            <v>51725.38</v>
          </cell>
          <cell r="G209">
            <v>51725.38</v>
          </cell>
          <cell r="H209">
            <v>51725.38</v>
          </cell>
          <cell r="I209">
            <v>51725.38</v>
          </cell>
          <cell r="J209" t="str">
            <v>AP</v>
          </cell>
        </row>
        <row r="210">
          <cell r="B210" t="str">
            <v>S412048</v>
          </cell>
          <cell r="C210" t="str">
            <v>天津艾尔特精密机械有限公司</v>
          </cell>
          <cell r="D210">
            <v>75608</v>
          </cell>
          <cell r="E210">
            <v>65608</v>
          </cell>
          <cell r="F210">
            <v>56608</v>
          </cell>
          <cell r="G210">
            <v>51100</v>
          </cell>
          <cell r="H210">
            <v>51100</v>
          </cell>
          <cell r="I210">
            <v>51100</v>
          </cell>
          <cell r="J210" t="str">
            <v>AP</v>
          </cell>
        </row>
        <row r="211">
          <cell r="B211" t="str">
            <v>S413036</v>
          </cell>
          <cell r="C211" t="str">
            <v>黄骅市元周五金制品有限公司</v>
          </cell>
          <cell r="D211">
            <v>97159.46</v>
          </cell>
          <cell r="E211">
            <v>17159.46</v>
          </cell>
          <cell r="F211">
            <v>50465.94</v>
          </cell>
          <cell r="G211">
            <v>50465.94</v>
          </cell>
          <cell r="H211">
            <v>50465.94</v>
          </cell>
          <cell r="I211">
            <v>50465.94</v>
          </cell>
          <cell r="J211">
            <v>56000</v>
          </cell>
        </row>
        <row r="212">
          <cell r="B212" t="str">
            <v>S412026</v>
          </cell>
          <cell r="C212" t="str">
            <v>天津腾达永恒科技发展有限公司</v>
          </cell>
          <cell r="D212">
            <v>26481.96</v>
          </cell>
          <cell r="E212">
            <v>26481.96</v>
          </cell>
          <cell r="F212">
            <v>26481.96</v>
          </cell>
          <cell r="G212">
            <v>6481.96000000001</v>
          </cell>
          <cell r="H212">
            <v>25640.07</v>
          </cell>
          <cell r="I212">
            <v>50246.41</v>
          </cell>
          <cell r="J212" t="str">
            <v>AP</v>
          </cell>
        </row>
        <row r="213">
          <cell r="B213" t="str">
            <v>S413014</v>
          </cell>
          <cell r="C213" t="str">
            <v>沧州市奥睿机械设备有限公司</v>
          </cell>
          <cell r="D213">
            <v>36185</v>
          </cell>
          <cell r="E213">
            <v>36185</v>
          </cell>
          <cell r="F213">
            <v>34692</v>
          </cell>
          <cell r="G213">
            <v>34692</v>
          </cell>
          <cell r="H213">
            <v>9205</v>
          </cell>
          <cell r="I213">
            <v>49897</v>
          </cell>
          <cell r="J213" t="str">
            <v>AP</v>
          </cell>
        </row>
        <row r="214">
          <cell r="B214" t="str">
            <v>S431035</v>
          </cell>
          <cell r="C214" t="str">
            <v>上海发之源电气有限公司</v>
          </cell>
          <cell r="D214">
            <v>359006.3</v>
          </cell>
          <cell r="E214">
            <v>294795.21999999997</v>
          </cell>
          <cell r="F214">
            <v>154795.22</v>
          </cell>
          <cell r="G214">
            <v>16430.2</v>
          </cell>
          <cell r="H214">
            <v>49891.24</v>
          </cell>
          <cell r="I214">
            <v>49891.24</v>
          </cell>
          <cell r="J214" t="str">
            <v>AP</v>
          </cell>
        </row>
        <row r="215">
          <cell r="B215" t="str">
            <v>S532002</v>
          </cell>
          <cell r="C215" t="str">
            <v>苏州高新区旭达输送机械有限公司</v>
          </cell>
          <cell r="D215">
            <v>48800</v>
          </cell>
          <cell r="E215">
            <v>48800</v>
          </cell>
          <cell r="F215">
            <v>48800</v>
          </cell>
          <cell r="G215">
            <v>48800</v>
          </cell>
          <cell r="H215">
            <v>48800</v>
          </cell>
          <cell r="I215">
            <v>48800</v>
          </cell>
          <cell r="J215" t="str">
            <v>AP</v>
          </cell>
        </row>
        <row r="216">
          <cell r="B216" t="str">
            <v>S413101</v>
          </cell>
          <cell r="C216" t="str">
            <v>黄骅市海生五金模具厂</v>
          </cell>
          <cell r="D216">
            <v>248042.77</v>
          </cell>
          <cell r="E216">
            <v>248042.77</v>
          </cell>
          <cell r="F216">
            <v>248042.77</v>
          </cell>
          <cell r="G216">
            <v>48042.77</v>
          </cell>
          <cell r="H216">
            <v>48042.77</v>
          </cell>
          <cell r="I216">
            <v>48042.77</v>
          </cell>
          <cell r="J216" t="str">
            <v>AP</v>
          </cell>
        </row>
        <row r="217">
          <cell r="B217" t="str">
            <v>S413203</v>
          </cell>
          <cell r="C217" t="str">
            <v>黄骅市沃孚源包装制品有限公司</v>
          </cell>
          <cell r="D217">
            <v>51725.38</v>
          </cell>
          <cell r="E217">
            <v>51725.38</v>
          </cell>
          <cell r="F217">
            <v>38280</v>
          </cell>
          <cell r="G217">
            <v>67280</v>
          </cell>
          <cell r="H217">
            <v>67280</v>
          </cell>
          <cell r="I217">
            <v>47280</v>
          </cell>
          <cell r="J217" t="str">
            <v>AP</v>
          </cell>
        </row>
        <row r="218">
          <cell r="B218" t="str">
            <v>S411025</v>
          </cell>
          <cell r="C218" t="str">
            <v>北京华北轻合金有限公司</v>
          </cell>
          <cell r="D218">
            <v>46895.05</v>
          </cell>
          <cell r="E218">
            <v>46895.05</v>
          </cell>
          <cell r="F218">
            <v>46895.05</v>
          </cell>
          <cell r="G218">
            <v>51100</v>
          </cell>
          <cell r="H218">
            <v>51100</v>
          </cell>
          <cell r="I218">
            <v>51100</v>
          </cell>
          <cell r="J218">
            <v>51100</v>
          </cell>
        </row>
        <row r="219">
          <cell r="B219" t="str">
            <v>S411047</v>
          </cell>
          <cell r="C219" t="str">
            <v>大连吉田拉链有限公司北京分公司</v>
          </cell>
          <cell r="D219">
            <v>97159.46</v>
          </cell>
          <cell r="E219">
            <v>15490.04</v>
          </cell>
          <cell r="F219">
            <v>47480.34</v>
          </cell>
          <cell r="G219">
            <v>45480.34</v>
          </cell>
          <cell r="H219">
            <v>48827.3</v>
          </cell>
          <cell r="I219">
            <v>45664.3</v>
          </cell>
          <cell r="J219" t="str">
            <v>AP</v>
          </cell>
        </row>
        <row r="220">
          <cell r="B220" t="str">
            <v>S442002</v>
          </cell>
          <cell r="C220" t="str">
            <v>湖北伟士通汽车零件有限公司</v>
          </cell>
          <cell r="D220">
            <v>33711.81</v>
          </cell>
          <cell r="E220">
            <v>29711.81</v>
          </cell>
          <cell r="F220">
            <v>-3.6379788070917101E-12</v>
          </cell>
          <cell r="G220">
            <v>0</v>
          </cell>
          <cell r="H220">
            <v>12326.04</v>
          </cell>
          <cell r="I220">
            <v>43656.35</v>
          </cell>
          <cell r="J220" t="str">
            <v>AP</v>
          </cell>
        </row>
        <row r="221">
          <cell r="B221" t="str">
            <v>S412024</v>
          </cell>
          <cell r="C221" t="str">
            <v>天津东旺科技发展有限公司</v>
          </cell>
          <cell r="D221">
            <v>28476</v>
          </cell>
          <cell r="E221">
            <v>28476</v>
          </cell>
          <cell r="F221">
            <v>56952</v>
          </cell>
          <cell r="G221">
            <v>42714</v>
          </cell>
          <cell r="H221">
            <v>42714</v>
          </cell>
          <cell r="I221">
            <v>42714</v>
          </cell>
          <cell r="J221" t="str">
            <v>AP</v>
          </cell>
        </row>
        <row r="222">
          <cell r="B222" t="str">
            <v>S411018</v>
          </cell>
          <cell r="C222" t="str">
            <v>北京三浦易购科技有限公司</v>
          </cell>
          <cell r="D222">
            <v>22537.279999999999</v>
          </cell>
          <cell r="E222">
            <v>29785.02</v>
          </cell>
          <cell r="F222">
            <v>30853.07</v>
          </cell>
          <cell r="G222">
            <v>37983.599999999999</v>
          </cell>
          <cell r="H222">
            <v>40181.699999999997</v>
          </cell>
          <cell r="I222">
            <v>42024</v>
          </cell>
          <cell r="J222" t="str">
            <v>AP</v>
          </cell>
        </row>
        <row r="223">
          <cell r="B223" t="str">
            <v>S512027</v>
          </cell>
          <cell r="C223" t="str">
            <v>天津芳雅机电科技有限公司</v>
          </cell>
          <cell r="D223">
            <v>42000</v>
          </cell>
          <cell r="E223">
            <v>42000</v>
          </cell>
          <cell r="F223">
            <v>38280</v>
          </cell>
          <cell r="G223">
            <v>67280</v>
          </cell>
          <cell r="H223">
            <v>67280</v>
          </cell>
          <cell r="I223">
            <v>47280</v>
          </cell>
          <cell r="J223">
            <v>47280</v>
          </cell>
        </row>
        <row r="224">
          <cell r="B224" t="str">
            <v>S412044</v>
          </cell>
          <cell r="C224" t="str">
            <v>天津沛衡五金弹簧有限公司</v>
          </cell>
          <cell r="D224">
            <v>12652.84</v>
          </cell>
          <cell r="E224">
            <v>31416.77</v>
          </cell>
          <cell r="F224">
            <v>37078.04</v>
          </cell>
          <cell r="G224">
            <v>31963.26</v>
          </cell>
          <cell r="H224">
            <v>51912.28</v>
          </cell>
          <cell r="I224">
            <v>41912.28</v>
          </cell>
          <cell r="J224" t="str">
            <v>AP</v>
          </cell>
        </row>
        <row r="225">
          <cell r="B225" t="str">
            <v>S413085</v>
          </cell>
          <cell r="C225" t="str">
            <v>黄骅市桥行冷冲模具厂</v>
          </cell>
          <cell r="D225">
            <v>41630</v>
          </cell>
          <cell r="E225">
            <v>41630</v>
          </cell>
          <cell r="F225">
            <v>41630</v>
          </cell>
          <cell r="G225">
            <v>41630</v>
          </cell>
          <cell r="H225">
            <v>41630</v>
          </cell>
          <cell r="I225">
            <v>41630</v>
          </cell>
          <cell r="J225" t="str">
            <v>AP</v>
          </cell>
        </row>
        <row r="226">
          <cell r="B226" t="str">
            <v>S513146</v>
          </cell>
          <cell r="C226" t="str">
            <v>黄骅市腾双五金门市部</v>
          </cell>
          <cell r="D226">
            <v>47468.93</v>
          </cell>
          <cell r="E226">
            <v>24035.77</v>
          </cell>
          <cell r="F226">
            <v>45426.39</v>
          </cell>
          <cell r="G226">
            <v>24581.47</v>
          </cell>
          <cell r="H226">
            <v>52817.9</v>
          </cell>
          <cell r="I226">
            <v>41465.660000000003</v>
          </cell>
          <cell r="J226" t="str">
            <v>AP</v>
          </cell>
        </row>
        <row r="227">
          <cell r="B227" t="str">
            <v>S513074</v>
          </cell>
          <cell r="C227" t="str">
            <v>高小川</v>
          </cell>
          <cell r="D227">
            <v>69548</v>
          </cell>
          <cell r="E227">
            <v>50866</v>
          </cell>
          <cell r="F227">
            <v>32174</v>
          </cell>
          <cell r="G227">
            <v>28597</v>
          </cell>
          <cell r="H227">
            <v>29626</v>
          </cell>
          <cell r="I227">
            <v>40565</v>
          </cell>
          <cell r="J227" t="str">
            <v>AP</v>
          </cell>
        </row>
        <row r="228">
          <cell r="B228" t="str">
            <v>S413186</v>
          </cell>
          <cell r="C228" t="str">
            <v>黄骅市富邑金属制品有限公司</v>
          </cell>
          <cell r="D228">
            <v>12652.84</v>
          </cell>
          <cell r="E228">
            <v>31416.77</v>
          </cell>
          <cell r="F228">
            <v>37078.04</v>
          </cell>
          <cell r="G228">
            <v>31963.26</v>
          </cell>
          <cell r="H228">
            <v>40529.089999999997</v>
          </cell>
          <cell r="I228">
            <v>40529.089999999997</v>
          </cell>
          <cell r="J228" t="str">
            <v>AP</v>
          </cell>
        </row>
        <row r="229">
          <cell r="B229" t="str">
            <v>S532003</v>
          </cell>
          <cell r="C229" t="str">
            <v>扬州三鸣环保科技有限公司</v>
          </cell>
          <cell r="D229">
            <v>60833.38</v>
          </cell>
          <cell r="E229">
            <v>16450</v>
          </cell>
          <cell r="F229">
            <v>16450</v>
          </cell>
          <cell r="G229">
            <v>-31550</v>
          </cell>
          <cell r="H229">
            <v>40450</v>
          </cell>
          <cell r="I229">
            <v>40450</v>
          </cell>
          <cell r="J229" t="str">
            <v>AP</v>
          </cell>
        </row>
        <row r="230">
          <cell r="B230" t="str">
            <v>S431009</v>
          </cell>
          <cell r="C230" t="str">
            <v>上海奔德汽车零部件有限公司</v>
          </cell>
          <cell r="D230">
            <v>40099.730000000003</v>
          </cell>
          <cell r="E230">
            <v>40099.730000000003</v>
          </cell>
          <cell r="F230">
            <v>40099.730000000003</v>
          </cell>
          <cell r="G230">
            <v>40099.730000000003</v>
          </cell>
          <cell r="H230">
            <v>40099.730000000003</v>
          </cell>
          <cell r="I230">
            <v>40099.730000000003</v>
          </cell>
          <cell r="J230" t="str">
            <v>AP</v>
          </cell>
        </row>
        <row r="231">
          <cell r="B231" t="str">
            <v>S412038</v>
          </cell>
          <cell r="C231" t="str">
            <v>天津禄川科技开发有限公司</v>
          </cell>
          <cell r="D231">
            <v>-39012.120000000003</v>
          </cell>
          <cell r="E231">
            <v>35848.68</v>
          </cell>
          <cell r="F231">
            <v>-39012.120000000003</v>
          </cell>
          <cell r="G231">
            <v>40816.93</v>
          </cell>
          <cell r="H231">
            <v>18816.930000000099</v>
          </cell>
          <cell r="I231">
            <v>38871.480000000098</v>
          </cell>
          <cell r="J231" t="str">
            <v>AP</v>
          </cell>
        </row>
        <row r="232">
          <cell r="B232" t="str">
            <v>S413009</v>
          </cell>
          <cell r="C232" t="str">
            <v>高碑店京华橡胶制品有限责任公司</v>
          </cell>
          <cell r="D232">
            <v>58212</v>
          </cell>
          <cell r="E232">
            <v>37534.949999999997</v>
          </cell>
          <cell r="F232">
            <v>41182.370000000003</v>
          </cell>
          <cell r="G232">
            <v>37782.67</v>
          </cell>
          <cell r="H232">
            <v>40529.089999999997</v>
          </cell>
          <cell r="I232">
            <v>40529.089999999997</v>
          </cell>
          <cell r="J232">
            <v>40529.089999999997</v>
          </cell>
        </row>
        <row r="233">
          <cell r="B233" t="str">
            <v>S412028</v>
          </cell>
          <cell r="C233" t="str">
            <v>天津安美逸盛汽车检具有限公司</v>
          </cell>
          <cell r="D233">
            <v>-5150</v>
          </cell>
          <cell r="E233">
            <v>-5150</v>
          </cell>
          <cell r="F233">
            <v>-5150</v>
          </cell>
          <cell r="G233">
            <v>37850</v>
          </cell>
          <cell r="H233">
            <v>37850</v>
          </cell>
          <cell r="I233">
            <v>37850</v>
          </cell>
          <cell r="J233" t="str">
            <v>AP</v>
          </cell>
        </row>
        <row r="234">
          <cell r="B234" t="str">
            <v>S513054</v>
          </cell>
          <cell r="C234" t="str">
            <v>黄骅市金盾保安服务有限公司</v>
          </cell>
          <cell r="D234">
            <v>42700</v>
          </cell>
          <cell r="E234">
            <v>40100</v>
          </cell>
          <cell r="F234">
            <v>37500</v>
          </cell>
          <cell r="G234">
            <v>25000</v>
          </cell>
          <cell r="H234">
            <v>25000</v>
          </cell>
          <cell r="I234">
            <v>37500</v>
          </cell>
          <cell r="J234" t="str">
            <v>AP</v>
          </cell>
        </row>
        <row r="235">
          <cell r="B235" t="str">
            <v>S413028</v>
          </cell>
          <cell r="C235" t="str">
            <v>泊头市鑫洪金属制品有限公司</v>
          </cell>
          <cell r="D235">
            <v>18235.62</v>
          </cell>
          <cell r="E235">
            <v>18235.62</v>
          </cell>
          <cell r="F235">
            <v>36972.89</v>
          </cell>
          <cell r="G235">
            <v>36972.89</v>
          </cell>
          <cell r="H235">
            <v>36972.89</v>
          </cell>
          <cell r="I235">
            <v>36972.89</v>
          </cell>
          <cell r="J235" t="str">
            <v>AP</v>
          </cell>
        </row>
        <row r="236">
          <cell r="B236" t="str">
            <v>S511015</v>
          </cell>
          <cell r="C236" t="str">
            <v>北京广汇国际仓储服务有限公司</v>
          </cell>
          <cell r="D236">
            <v>36044.979999999901</v>
          </cell>
          <cell r="E236">
            <v>36044.979999999901</v>
          </cell>
          <cell r="F236">
            <v>36044.979999999901</v>
          </cell>
          <cell r="G236">
            <v>36044.979999999901</v>
          </cell>
          <cell r="H236">
            <v>36044.979999999901</v>
          </cell>
          <cell r="I236">
            <v>36044.979999999901</v>
          </cell>
          <cell r="J236" t="str">
            <v>AP</v>
          </cell>
        </row>
        <row r="237">
          <cell r="B237" t="str">
            <v>S413005</v>
          </cell>
          <cell r="C237" t="str">
            <v>保定市京苑汽车装饰配件厂</v>
          </cell>
          <cell r="D237">
            <v>35451.040000000001</v>
          </cell>
          <cell r="E237">
            <v>35451.040000000001</v>
          </cell>
          <cell r="F237">
            <v>35451.040000000001</v>
          </cell>
          <cell r="G237">
            <v>35451.040000000001</v>
          </cell>
          <cell r="H237">
            <v>35451.040000000001</v>
          </cell>
          <cell r="I237">
            <v>35451.040000000001</v>
          </cell>
          <cell r="J237" t="str">
            <v>AP</v>
          </cell>
        </row>
        <row r="238">
          <cell r="B238" t="str">
            <v>s513206</v>
          </cell>
          <cell r="C238" t="str">
            <v>中贵天建（北京）建设集团有限公司黄骅分公司</v>
          </cell>
          <cell r="D238">
            <v>-16983</v>
          </cell>
          <cell r="E238">
            <v>36980</v>
          </cell>
          <cell r="F238">
            <v>31424</v>
          </cell>
          <cell r="G238">
            <v>31424</v>
          </cell>
          <cell r="H238">
            <v>31424</v>
          </cell>
          <cell r="I238">
            <v>31424</v>
          </cell>
          <cell r="J238" t="str">
            <v>AP</v>
          </cell>
        </row>
        <row r="239">
          <cell r="B239" t="str">
            <v>S411041</v>
          </cell>
          <cell r="C239" t="str">
            <v>北京嘉度科贸有限公司</v>
          </cell>
          <cell r="D239">
            <v>33950</v>
          </cell>
          <cell r="E239">
            <v>29950</v>
          </cell>
          <cell r="F239">
            <v>29950</v>
          </cell>
          <cell r="G239">
            <v>29950</v>
          </cell>
          <cell r="H239">
            <v>29950</v>
          </cell>
          <cell r="I239">
            <v>29950</v>
          </cell>
          <cell r="J239" t="str">
            <v>AP</v>
          </cell>
        </row>
        <row r="240">
          <cell r="B240" t="str">
            <v>S433014</v>
          </cell>
          <cell r="C240" t="str">
            <v>象山天星汽配有限责任公司</v>
          </cell>
          <cell r="D240">
            <v>29924.39</v>
          </cell>
          <cell r="E240">
            <v>29924.39</v>
          </cell>
          <cell r="F240">
            <v>29924.39</v>
          </cell>
          <cell r="G240">
            <v>29924.39</v>
          </cell>
          <cell r="H240">
            <v>29924.39</v>
          </cell>
          <cell r="I240">
            <v>29924.39</v>
          </cell>
          <cell r="J240" t="str">
            <v>AP</v>
          </cell>
        </row>
        <row r="241">
          <cell r="B241" t="str">
            <v>S700001</v>
          </cell>
          <cell r="C241" t="str">
            <v>住房公积金</v>
          </cell>
          <cell r="D241">
            <v>-39838.5</v>
          </cell>
          <cell r="E241">
            <v>-3044.7999999999702</v>
          </cell>
          <cell r="F241">
            <v>17738.200000000099</v>
          </cell>
          <cell r="G241">
            <v>22031.200000000001</v>
          </cell>
          <cell r="H241">
            <v>26221.999999999902</v>
          </cell>
          <cell r="I241">
            <v>29805.999999999902</v>
          </cell>
          <cell r="J241" t="str">
            <v>AP</v>
          </cell>
        </row>
        <row r="242">
          <cell r="B242" t="str">
            <v>S412021</v>
          </cell>
          <cell r="C242" t="str">
            <v>天津市宝驰汽车部件有限公司</v>
          </cell>
          <cell r="D242">
            <v>28888.81</v>
          </cell>
          <cell r="E242">
            <v>28888.81</v>
          </cell>
          <cell r="F242">
            <v>28888.81</v>
          </cell>
          <cell r="G242">
            <v>28888.81</v>
          </cell>
          <cell r="H242">
            <v>28888.81</v>
          </cell>
          <cell r="I242">
            <v>28888.81</v>
          </cell>
          <cell r="J242" t="str">
            <v>AP</v>
          </cell>
        </row>
        <row r="243">
          <cell r="B243" t="str">
            <v>S413081</v>
          </cell>
          <cell r="C243" t="str">
            <v>河北宏广橡塑金属制品有限公司</v>
          </cell>
          <cell r="D243">
            <v>48066.19</v>
          </cell>
          <cell r="E243">
            <v>48066.19</v>
          </cell>
          <cell r="F243">
            <v>48066.19</v>
          </cell>
          <cell r="G243">
            <v>28066.19</v>
          </cell>
          <cell r="H243">
            <v>28066.19</v>
          </cell>
          <cell r="I243">
            <v>28066.19</v>
          </cell>
          <cell r="J243">
            <v>35000</v>
          </cell>
        </row>
        <row r="244">
          <cell r="B244" t="str">
            <v>S512005</v>
          </cell>
          <cell r="C244" t="str">
            <v>天津市奥特威德焊接技术有限公司</v>
          </cell>
          <cell r="D244">
            <v>42000</v>
          </cell>
          <cell r="E244">
            <v>42000</v>
          </cell>
          <cell r="F244">
            <v>42000</v>
          </cell>
          <cell r="G244">
            <v>26000</v>
          </cell>
          <cell r="H244">
            <v>26000</v>
          </cell>
          <cell r="I244">
            <v>26000</v>
          </cell>
          <cell r="J244" t="str">
            <v>AP</v>
          </cell>
        </row>
        <row r="245">
          <cell r="B245" t="str">
            <v>S513007</v>
          </cell>
          <cell r="C245" t="str">
            <v>人民电器集团黄骅销售有限公司</v>
          </cell>
          <cell r="D245">
            <v>75898.5</v>
          </cell>
          <cell r="E245">
            <v>75898.5</v>
          </cell>
          <cell r="F245">
            <v>-19200</v>
          </cell>
          <cell r="G245">
            <v>0</v>
          </cell>
          <cell r="H245">
            <v>0</v>
          </cell>
          <cell r="I245">
            <v>0</v>
          </cell>
          <cell r="J245">
            <v>32131.200000000001</v>
          </cell>
        </row>
        <row r="246">
          <cell r="B246" t="str">
            <v>S411044</v>
          </cell>
          <cell r="C246" t="str">
            <v>北京兴盛华丰包装制品有限公司</v>
          </cell>
          <cell r="D246">
            <v>42000</v>
          </cell>
          <cell r="E246">
            <v>42000</v>
          </cell>
          <cell r="F246">
            <v>20100</v>
          </cell>
          <cell r="G246">
            <v>20100</v>
          </cell>
          <cell r="H246">
            <v>20100</v>
          </cell>
          <cell r="I246">
            <v>25460</v>
          </cell>
          <cell r="J246" t="str">
            <v>AP</v>
          </cell>
        </row>
        <row r="247">
          <cell r="B247" t="str">
            <v>S437043</v>
          </cell>
          <cell r="C247" t="str">
            <v>烟台美龙汽车部件有限公司</v>
          </cell>
          <cell r="D247">
            <v>37340.19</v>
          </cell>
          <cell r="E247">
            <v>36340.19</v>
          </cell>
          <cell r="F247">
            <v>35340.19</v>
          </cell>
          <cell r="G247">
            <v>35340.19</v>
          </cell>
          <cell r="H247">
            <v>35340.19</v>
          </cell>
          <cell r="I247">
            <v>25340.19</v>
          </cell>
          <cell r="J247" t="str">
            <v>AP</v>
          </cell>
        </row>
        <row r="248">
          <cell r="B248" t="str">
            <v>S413042</v>
          </cell>
          <cell r="C248" t="str">
            <v>黄骅市祯祥金属制品有限责任公司</v>
          </cell>
          <cell r="D248">
            <v>28886.9399999999</v>
          </cell>
          <cell r="E248">
            <v>-221113.06</v>
          </cell>
          <cell r="F248">
            <v>7606.1800000003996</v>
          </cell>
          <cell r="G248">
            <v>-12719.9000000003</v>
          </cell>
          <cell r="H248">
            <v>-409719.9</v>
          </cell>
          <cell r="I248">
            <v>25327.869999999599</v>
          </cell>
          <cell r="J248" t="str">
            <v>AP</v>
          </cell>
        </row>
        <row r="249">
          <cell r="B249" t="str">
            <v>C513165</v>
          </cell>
          <cell r="C249" t="str">
            <v>石家庄为人为车汽车配件有限公司</v>
          </cell>
          <cell r="D249">
            <v>24860.95</v>
          </cell>
          <cell r="E249">
            <v>24860.95</v>
          </cell>
          <cell r="F249">
            <v>24860.95</v>
          </cell>
          <cell r="G249">
            <v>24860.95</v>
          </cell>
          <cell r="H249">
            <v>24860.95</v>
          </cell>
          <cell r="I249">
            <v>24860.95</v>
          </cell>
          <cell r="J249" t="str">
            <v>AR</v>
          </cell>
        </row>
        <row r="250">
          <cell r="B250" t="str">
            <v>S413171</v>
          </cell>
          <cell r="C250" t="str">
            <v>廊坊东尚金属制品有限公司</v>
          </cell>
          <cell r="D250">
            <v>88876.5</v>
          </cell>
          <cell r="E250">
            <v>77876.5</v>
          </cell>
          <cell r="F250">
            <v>69876.5</v>
          </cell>
          <cell r="G250">
            <v>0</v>
          </cell>
          <cell r="H250">
            <v>24656.1</v>
          </cell>
          <cell r="I250">
            <v>24656.1</v>
          </cell>
          <cell r="J250" t="str">
            <v>AP</v>
          </cell>
        </row>
        <row r="251">
          <cell r="B251" t="str">
            <v>S413147</v>
          </cell>
          <cell r="C251" t="str">
            <v>黄骅市海永机电设备经营部</v>
          </cell>
          <cell r="D251">
            <v>24645</v>
          </cell>
          <cell r="E251">
            <v>24645</v>
          </cell>
          <cell r="F251">
            <v>24645</v>
          </cell>
          <cell r="G251">
            <v>24645</v>
          </cell>
          <cell r="H251">
            <v>24645</v>
          </cell>
          <cell r="I251">
            <v>24645</v>
          </cell>
          <cell r="J251" t="str">
            <v>AP</v>
          </cell>
        </row>
        <row r="252">
          <cell r="B252" t="str">
            <v>S413016</v>
          </cell>
          <cell r="C252" t="str">
            <v>河北聚福家用电器有限公司</v>
          </cell>
          <cell r="D252">
            <v>23937.599999999999</v>
          </cell>
          <cell r="E252">
            <v>23937.599999999999</v>
          </cell>
          <cell r="F252">
            <v>23937.599999999999</v>
          </cell>
          <cell r="G252">
            <v>23937.599999999999</v>
          </cell>
          <cell r="H252">
            <v>23937.599999999999</v>
          </cell>
          <cell r="I252">
            <v>23937.599999999999</v>
          </cell>
          <cell r="J252" t="str">
            <v>AP</v>
          </cell>
        </row>
        <row r="253">
          <cell r="B253" t="str">
            <v>S513011</v>
          </cell>
          <cell r="C253" t="str">
            <v>黄骅市宏信五金机电经营部</v>
          </cell>
          <cell r="D253">
            <v>22470</v>
          </cell>
          <cell r="E253">
            <v>17470</v>
          </cell>
          <cell r="F253">
            <v>17470</v>
          </cell>
          <cell r="G253">
            <v>17470</v>
          </cell>
          <cell r="H253">
            <v>17470</v>
          </cell>
          <cell r="I253">
            <v>23590</v>
          </cell>
          <cell r="J253" t="str">
            <v>AP</v>
          </cell>
        </row>
        <row r="254">
          <cell r="B254" t="str">
            <v>S512017</v>
          </cell>
          <cell r="C254" t="str">
            <v>天津开山金属模具科技有限公司</v>
          </cell>
          <cell r="D254">
            <v>27135</v>
          </cell>
          <cell r="E254">
            <v>27135</v>
          </cell>
          <cell r="F254">
            <v>11049.3</v>
          </cell>
          <cell r="G254">
            <v>11049.3</v>
          </cell>
          <cell r="H254">
            <v>7049.3</v>
          </cell>
          <cell r="I254">
            <v>23151.7</v>
          </cell>
          <cell r="J254">
            <v>26092.95</v>
          </cell>
        </row>
        <row r="255">
          <cell r="B255" t="str">
            <v>S411039</v>
          </cell>
          <cell r="C255" t="str">
            <v>北京华兴恒通科技有限公司</v>
          </cell>
          <cell r="D255">
            <v>21440</v>
          </cell>
          <cell r="E255">
            <v>21440</v>
          </cell>
          <cell r="F255">
            <v>21440</v>
          </cell>
          <cell r="G255">
            <v>22760</v>
          </cell>
          <cell r="H255">
            <v>22760</v>
          </cell>
          <cell r="I255">
            <v>22760</v>
          </cell>
          <cell r="J255" t="str">
            <v>AP</v>
          </cell>
        </row>
        <row r="256">
          <cell r="B256" t="str">
            <v>S421004</v>
          </cell>
          <cell r="C256" t="str">
            <v>沈阳瑞驰表面技术有限公司</v>
          </cell>
          <cell r="D256">
            <v>0</v>
          </cell>
          <cell r="E256">
            <v>22500</v>
          </cell>
          <cell r="F256">
            <v>20100</v>
          </cell>
          <cell r="G256">
            <v>20100</v>
          </cell>
          <cell r="H256">
            <v>20100</v>
          </cell>
          <cell r="I256">
            <v>25460</v>
          </cell>
          <cell r="J256">
            <v>25460</v>
          </cell>
        </row>
        <row r="257">
          <cell r="B257" t="str">
            <v>S413184</v>
          </cell>
          <cell r="C257" t="str">
            <v>黄骅市宏达五金厂</v>
          </cell>
          <cell r="D257">
            <v>37340.19</v>
          </cell>
          <cell r="E257">
            <v>36340.19</v>
          </cell>
          <cell r="F257">
            <v>35340.19</v>
          </cell>
          <cell r="G257">
            <v>35340.19</v>
          </cell>
          <cell r="H257">
            <v>35340.19</v>
          </cell>
          <cell r="I257">
            <v>22200</v>
          </cell>
          <cell r="J257" t="str">
            <v>AP</v>
          </cell>
        </row>
        <row r="258">
          <cell r="B258" t="str">
            <v>S413104</v>
          </cell>
          <cell r="C258" t="str">
            <v>沧州施普模具制造有限公司</v>
          </cell>
          <cell r="D258">
            <v>21800</v>
          </cell>
          <cell r="E258">
            <v>21800</v>
          </cell>
          <cell r="F258">
            <v>21800</v>
          </cell>
          <cell r="G258">
            <v>21800</v>
          </cell>
          <cell r="H258">
            <v>21800</v>
          </cell>
          <cell r="I258">
            <v>21800</v>
          </cell>
          <cell r="J258" t="str">
            <v>AP</v>
          </cell>
        </row>
        <row r="259">
          <cell r="B259" t="str">
            <v>S513077</v>
          </cell>
          <cell r="C259" t="str">
            <v>王志臣</v>
          </cell>
          <cell r="D259">
            <v>0</v>
          </cell>
          <cell r="E259">
            <v>9580</v>
          </cell>
          <cell r="F259">
            <v>10400</v>
          </cell>
          <cell r="G259">
            <v>10720</v>
          </cell>
          <cell r="H259">
            <v>10250</v>
          </cell>
          <cell r="I259">
            <v>21160</v>
          </cell>
          <cell r="J259" t="str">
            <v>AP</v>
          </cell>
        </row>
        <row r="260">
          <cell r="B260" t="str">
            <v>S513050</v>
          </cell>
          <cell r="C260" t="str">
            <v>河北信一净美物业服务有限公司</v>
          </cell>
          <cell r="D260">
            <v>37209</v>
          </cell>
          <cell r="E260">
            <v>37163</v>
          </cell>
          <cell r="F260">
            <v>36308</v>
          </cell>
          <cell r="G260">
            <v>21954</v>
          </cell>
          <cell r="H260">
            <v>10540</v>
          </cell>
          <cell r="I260">
            <v>20844</v>
          </cell>
          <cell r="J260" t="str">
            <v>AP</v>
          </cell>
        </row>
        <row r="261">
          <cell r="B261" t="str">
            <v>S431036</v>
          </cell>
          <cell r="C261" t="str">
            <v>上海尖美贸易发展有限公司</v>
          </cell>
          <cell r="D261">
            <v>0</v>
          </cell>
          <cell r="E261">
            <v>0</v>
          </cell>
          <cell r="F261">
            <v>52619.27</v>
          </cell>
          <cell r="G261">
            <v>2200</v>
          </cell>
          <cell r="H261">
            <v>0</v>
          </cell>
          <cell r="I261">
            <v>-24886.67</v>
          </cell>
          <cell r="J261">
            <v>24886.67</v>
          </cell>
        </row>
        <row r="262">
          <cell r="B262" t="str">
            <v>S531003</v>
          </cell>
          <cell r="C262" t="str">
            <v>上海名华悬挂输送机有限公司</v>
          </cell>
          <cell r="D262">
            <v>19500</v>
          </cell>
          <cell r="E262">
            <v>19500</v>
          </cell>
          <cell r="F262">
            <v>19500</v>
          </cell>
          <cell r="G262">
            <v>19500</v>
          </cell>
          <cell r="H262">
            <v>19500</v>
          </cell>
          <cell r="I262">
            <v>19500</v>
          </cell>
          <cell r="J262" t="str">
            <v>AP</v>
          </cell>
        </row>
        <row r="263">
          <cell r="B263" t="str">
            <v>S413102</v>
          </cell>
          <cell r="C263" t="str">
            <v>黄骅市增鑫五金制品有限公司</v>
          </cell>
          <cell r="D263">
            <v>19045</v>
          </cell>
          <cell r="E263">
            <v>19045</v>
          </cell>
          <cell r="F263">
            <v>19045</v>
          </cell>
          <cell r="G263">
            <v>19045</v>
          </cell>
          <cell r="H263">
            <v>19045</v>
          </cell>
          <cell r="I263">
            <v>19045</v>
          </cell>
          <cell r="J263" t="str">
            <v>AP</v>
          </cell>
        </row>
        <row r="264">
          <cell r="B264" t="str">
            <v>S544014</v>
          </cell>
          <cell r="C264" t="str">
            <v>深圳市壮志科技有限公司</v>
          </cell>
          <cell r="D264">
            <v>19000</v>
          </cell>
          <cell r="E264">
            <v>19000</v>
          </cell>
          <cell r="F264">
            <v>19000</v>
          </cell>
          <cell r="G264">
            <v>19000</v>
          </cell>
          <cell r="H264">
            <v>19000</v>
          </cell>
          <cell r="I264">
            <v>19000</v>
          </cell>
          <cell r="J264" t="str">
            <v>AP</v>
          </cell>
        </row>
        <row r="265">
          <cell r="B265" t="str">
            <v>S513003</v>
          </cell>
          <cell r="C265" t="str">
            <v>沧州市鑫发缝纫机有限公司</v>
          </cell>
          <cell r="D265">
            <v>18873</v>
          </cell>
          <cell r="E265">
            <v>18873</v>
          </cell>
          <cell r="F265">
            <v>18873</v>
          </cell>
          <cell r="G265">
            <v>18873</v>
          </cell>
          <cell r="H265">
            <v>18873</v>
          </cell>
          <cell r="I265">
            <v>18873</v>
          </cell>
          <cell r="J265" t="str">
            <v>AP</v>
          </cell>
        </row>
        <row r="266">
          <cell r="B266" t="str">
            <v>S413087</v>
          </cell>
          <cell r="C266" t="str">
            <v>东光县汽车减震器厂</v>
          </cell>
          <cell r="D266">
            <v>18714.75</v>
          </cell>
          <cell r="E266">
            <v>18714.75</v>
          </cell>
          <cell r="F266">
            <v>18714.75</v>
          </cell>
          <cell r="G266">
            <v>18714.75</v>
          </cell>
          <cell r="H266">
            <v>18714.75</v>
          </cell>
          <cell r="I266">
            <v>18714.75</v>
          </cell>
          <cell r="J266" t="str">
            <v>AP</v>
          </cell>
        </row>
        <row r="267">
          <cell r="B267" t="str">
            <v>S537016</v>
          </cell>
          <cell r="C267" t="str">
            <v>山东新联大物流股份有限公司</v>
          </cell>
          <cell r="D267">
            <v>18488.18</v>
          </cell>
          <cell r="E267">
            <v>18488.18</v>
          </cell>
          <cell r="F267">
            <v>18488.18</v>
          </cell>
          <cell r="G267">
            <v>18488.18</v>
          </cell>
          <cell r="H267">
            <v>18488.18</v>
          </cell>
          <cell r="I267">
            <v>18488.18</v>
          </cell>
          <cell r="J267" t="str">
            <v>AP</v>
          </cell>
        </row>
        <row r="268">
          <cell r="B268" t="str">
            <v>S437039</v>
          </cell>
          <cell r="C268" t="str">
            <v>山东慧源精细化工有限公司</v>
          </cell>
          <cell r="D268">
            <v>0</v>
          </cell>
          <cell r="E268">
            <v>12364.91</v>
          </cell>
          <cell r="F268">
            <v>3.2741809263825397E-11</v>
          </cell>
          <cell r="G268">
            <v>18356.62</v>
          </cell>
          <cell r="H268">
            <v>18356.62</v>
          </cell>
          <cell r="I268">
            <v>22200</v>
          </cell>
          <cell r="J268">
            <v>22200</v>
          </cell>
        </row>
        <row r="269">
          <cell r="B269" t="str">
            <v>S433006</v>
          </cell>
          <cell r="C269" t="str">
            <v>浙江佳龙电子有限公司</v>
          </cell>
          <cell r="D269">
            <v>7280</v>
          </cell>
          <cell r="E269">
            <v>4680</v>
          </cell>
          <cell r="F269">
            <v>3680</v>
          </cell>
          <cell r="G269">
            <v>3680</v>
          </cell>
          <cell r="H269">
            <v>3680</v>
          </cell>
          <cell r="I269">
            <v>17720</v>
          </cell>
          <cell r="J269" t="str">
            <v>AP</v>
          </cell>
        </row>
        <row r="270">
          <cell r="B270" t="str">
            <v>S442003</v>
          </cell>
          <cell r="C270" t="str">
            <v>襄阳杰创化工新材料有限公司</v>
          </cell>
          <cell r="D270">
            <v>17456.5</v>
          </cell>
          <cell r="E270">
            <v>17456.5</v>
          </cell>
          <cell r="F270">
            <v>17456.5</v>
          </cell>
          <cell r="G270">
            <v>17456.5</v>
          </cell>
          <cell r="H270">
            <v>17456.5</v>
          </cell>
          <cell r="I270">
            <v>-21057.55</v>
          </cell>
          <cell r="J270">
            <v>21057.55</v>
          </cell>
        </row>
        <row r="271">
          <cell r="B271" t="str">
            <v>S512018</v>
          </cell>
          <cell r="C271" t="str">
            <v>兴宏盛汽车配件（天津）有限公司</v>
          </cell>
          <cell r="D271">
            <v>17430.91</v>
          </cell>
          <cell r="E271">
            <v>17430.91</v>
          </cell>
          <cell r="F271">
            <v>17430.91</v>
          </cell>
          <cell r="G271">
            <v>17430.91</v>
          </cell>
          <cell r="H271">
            <v>17430.91</v>
          </cell>
          <cell r="I271">
            <v>17430.91</v>
          </cell>
          <cell r="J271" t="str">
            <v>AP</v>
          </cell>
        </row>
        <row r="272">
          <cell r="B272" t="str">
            <v>S433012</v>
          </cell>
          <cell r="C272" t="str">
            <v>浙江全盛无纺制品有限公司</v>
          </cell>
          <cell r="D272">
            <v>17243.919999999998</v>
          </cell>
          <cell r="E272">
            <v>17243.919999999998</v>
          </cell>
          <cell r="F272">
            <v>17243.919999999998</v>
          </cell>
          <cell r="G272">
            <v>17243.919999999998</v>
          </cell>
          <cell r="H272">
            <v>17243.919999999998</v>
          </cell>
          <cell r="I272">
            <v>17243.919999999998</v>
          </cell>
          <cell r="J272">
            <v>19500</v>
          </cell>
        </row>
        <row r="273">
          <cell r="B273" t="str">
            <v>S413140</v>
          </cell>
          <cell r="C273" t="str">
            <v>河北益清环保工程有限公司</v>
          </cell>
          <cell r="D273">
            <v>16700</v>
          </cell>
          <cell r="E273">
            <v>16700</v>
          </cell>
          <cell r="F273">
            <v>16700</v>
          </cell>
          <cell r="G273">
            <v>16700</v>
          </cell>
          <cell r="H273">
            <v>16700</v>
          </cell>
          <cell r="I273">
            <v>16700</v>
          </cell>
          <cell r="J273" t="str">
            <v>AP</v>
          </cell>
        </row>
        <row r="274">
          <cell r="B274" t="str">
            <v>S413098</v>
          </cell>
          <cell r="C274" t="str">
            <v>黄骅市宁鑫商贸有限公司</v>
          </cell>
          <cell r="D274">
            <v>16470.66</v>
          </cell>
          <cell r="E274">
            <v>16470.66</v>
          </cell>
          <cell r="F274">
            <v>16470.66</v>
          </cell>
          <cell r="G274">
            <v>16470.66</v>
          </cell>
          <cell r="H274">
            <v>16470.66</v>
          </cell>
          <cell r="I274">
            <v>16470.66</v>
          </cell>
          <cell r="J274" t="str">
            <v>AP</v>
          </cell>
        </row>
        <row r="275">
          <cell r="B275" t="str">
            <v>S513164</v>
          </cell>
          <cell r="C275" t="str">
            <v>沧州圣玺装饰装修工程有限公司</v>
          </cell>
          <cell r="D275">
            <v>16458.900000000001</v>
          </cell>
          <cell r="E275">
            <v>16458.900000000001</v>
          </cell>
          <cell r="F275">
            <v>16458.900000000001</v>
          </cell>
          <cell r="G275">
            <v>16458.900000000001</v>
          </cell>
          <cell r="H275">
            <v>16458.900000000001</v>
          </cell>
          <cell r="I275">
            <v>16458.900000000001</v>
          </cell>
          <cell r="J275" t="str">
            <v>AP</v>
          </cell>
        </row>
        <row r="276">
          <cell r="B276" t="str">
            <v>S431020</v>
          </cell>
          <cell r="C276" t="str">
            <v>上海鸿扬工贸有限公司</v>
          </cell>
          <cell r="D276">
            <v>18080</v>
          </cell>
          <cell r="E276">
            <v>18080</v>
          </cell>
          <cell r="F276">
            <v>16080</v>
          </cell>
          <cell r="G276">
            <v>16080</v>
          </cell>
          <cell r="H276">
            <v>16080</v>
          </cell>
          <cell r="I276">
            <v>16080</v>
          </cell>
          <cell r="J276" t="str">
            <v>AP</v>
          </cell>
        </row>
        <row r="277">
          <cell r="B277" t="str">
            <v>S512006</v>
          </cell>
          <cell r="C277" t="str">
            <v>天津尼嘉斯机械设备销售有限公司</v>
          </cell>
          <cell r="D277">
            <v>14336</v>
          </cell>
          <cell r="E277">
            <v>14336</v>
          </cell>
          <cell r="F277">
            <v>14336</v>
          </cell>
          <cell r="G277">
            <v>14336</v>
          </cell>
          <cell r="H277">
            <v>14336</v>
          </cell>
          <cell r="I277">
            <v>14336</v>
          </cell>
          <cell r="J277" t="str">
            <v>AP</v>
          </cell>
        </row>
        <row r="278">
          <cell r="B278" t="str">
            <v>S513178</v>
          </cell>
          <cell r="C278" t="str">
            <v>张文芹</v>
          </cell>
          <cell r="D278">
            <v>7173</v>
          </cell>
          <cell r="E278">
            <v>6977</v>
          </cell>
          <cell r="F278">
            <v>7862</v>
          </cell>
          <cell r="G278">
            <v>6726</v>
          </cell>
          <cell r="H278">
            <v>6874</v>
          </cell>
          <cell r="I278">
            <v>14095</v>
          </cell>
          <cell r="J278" t="str">
            <v>AP</v>
          </cell>
        </row>
        <row r="279">
          <cell r="B279" t="str">
            <v>S532006</v>
          </cell>
          <cell r="C279" t="str">
            <v>唐兴压缩技术(昆山)有限公司</v>
          </cell>
          <cell r="D279">
            <v>13980</v>
          </cell>
          <cell r="E279">
            <v>13980</v>
          </cell>
          <cell r="F279">
            <v>13980</v>
          </cell>
          <cell r="G279">
            <v>13980</v>
          </cell>
          <cell r="H279">
            <v>13980</v>
          </cell>
          <cell r="I279">
            <v>13980</v>
          </cell>
          <cell r="J279">
            <v>17764.07</v>
          </cell>
        </row>
        <row r="280">
          <cell r="B280" t="str">
            <v>S513160</v>
          </cell>
          <cell r="C280" t="str">
            <v>黄骅市宏宸汽车配件有限公司</v>
          </cell>
          <cell r="D280">
            <v>54494.25</v>
          </cell>
          <cell r="E280">
            <v>47494.25</v>
          </cell>
          <cell r="F280">
            <v>47494.25</v>
          </cell>
          <cell r="G280">
            <v>53746.51</v>
          </cell>
          <cell r="H280">
            <v>13952.36</v>
          </cell>
          <cell r="I280">
            <v>13952.36</v>
          </cell>
          <cell r="J280" t="str">
            <v>AP</v>
          </cell>
        </row>
        <row r="281">
          <cell r="B281" t="str">
            <v>S413122</v>
          </cell>
          <cell r="C281" t="str">
            <v>河北亿泽汽车零部件科技有限公司</v>
          </cell>
          <cell r="D281">
            <v>48477</v>
          </cell>
          <cell r="E281">
            <v>-23730</v>
          </cell>
          <cell r="F281">
            <v>-23730</v>
          </cell>
          <cell r="G281">
            <v>-3671.89</v>
          </cell>
          <cell r="H281">
            <v>2206.37</v>
          </cell>
          <cell r="I281">
            <v>7236</v>
          </cell>
          <cell r="J281">
            <v>17686.240000000002</v>
          </cell>
        </row>
        <row r="282">
          <cell r="B282" t="str">
            <v>S411012</v>
          </cell>
          <cell r="C282" t="str">
            <v>北京旺博林包装材料有限公司</v>
          </cell>
          <cell r="D282">
            <v>16628.11</v>
          </cell>
          <cell r="E282">
            <v>14628.11</v>
          </cell>
          <cell r="F282">
            <v>14628.11</v>
          </cell>
          <cell r="G282">
            <v>12628.11</v>
          </cell>
          <cell r="H282">
            <v>12628.11</v>
          </cell>
          <cell r="I282">
            <v>12628.11</v>
          </cell>
          <cell r="J282" t="str">
            <v>AP</v>
          </cell>
        </row>
        <row r="283">
          <cell r="B283" t="str">
            <v>S413030</v>
          </cell>
          <cell r="C283" t="str">
            <v>黄骅市盛荣汽车零部件有限公司</v>
          </cell>
          <cell r="D283">
            <v>12263.73</v>
          </cell>
          <cell r="E283">
            <v>12263.73</v>
          </cell>
          <cell r="F283">
            <v>12263.73</v>
          </cell>
          <cell r="G283">
            <v>12263.73</v>
          </cell>
          <cell r="H283">
            <v>12263.73</v>
          </cell>
          <cell r="I283">
            <v>12263.73</v>
          </cell>
          <cell r="J283" t="str">
            <v>AP</v>
          </cell>
        </row>
        <row r="284">
          <cell r="B284" t="str">
            <v>S513075</v>
          </cell>
          <cell r="C284" t="str">
            <v>陈峰</v>
          </cell>
          <cell r="D284">
            <v>6225</v>
          </cell>
          <cell r="E284">
            <v>1050</v>
          </cell>
          <cell r="F284">
            <v>4950</v>
          </cell>
          <cell r="G284">
            <v>1605</v>
          </cell>
          <cell r="H284">
            <v>5325</v>
          </cell>
          <cell r="I284">
            <v>11775</v>
          </cell>
          <cell r="J284" t="str">
            <v>AP</v>
          </cell>
        </row>
        <row r="285">
          <cell r="B285" t="str">
            <v>S413097</v>
          </cell>
          <cell r="C285" t="str">
            <v>威县永盛汽车配件制造有限公司</v>
          </cell>
          <cell r="D285">
            <v>11220.07</v>
          </cell>
          <cell r="E285">
            <v>11220.07</v>
          </cell>
          <cell r="F285">
            <v>11220.07</v>
          </cell>
          <cell r="G285">
            <v>11220.07</v>
          </cell>
          <cell r="H285">
            <v>11220.07</v>
          </cell>
          <cell r="I285">
            <v>11220.07</v>
          </cell>
          <cell r="J285" t="str">
            <v>AP</v>
          </cell>
        </row>
        <row r="286">
          <cell r="B286" t="str">
            <v>S513018</v>
          </cell>
          <cell r="C286" t="str">
            <v>河北双力起重机械有限公司</v>
          </cell>
          <cell r="D286">
            <v>11050</v>
          </cell>
          <cell r="E286">
            <v>11050</v>
          </cell>
          <cell r="F286">
            <v>11050</v>
          </cell>
          <cell r="G286">
            <v>11050</v>
          </cell>
          <cell r="H286">
            <v>11050</v>
          </cell>
          <cell r="I286">
            <v>11050</v>
          </cell>
          <cell r="J286" t="str">
            <v>AP</v>
          </cell>
        </row>
        <row r="287">
          <cell r="B287" t="str">
            <v>S513049</v>
          </cell>
          <cell r="C287" t="str">
            <v>黄骅市悠然园林绿化工程有限公司</v>
          </cell>
          <cell r="D287">
            <v>10976</v>
          </cell>
          <cell r="E287">
            <v>10976</v>
          </cell>
          <cell r="F287">
            <v>10976</v>
          </cell>
          <cell r="G287">
            <v>10976</v>
          </cell>
          <cell r="H287">
            <v>10976</v>
          </cell>
          <cell r="I287">
            <v>10976</v>
          </cell>
          <cell r="J287" t="str">
            <v>AP</v>
          </cell>
        </row>
        <row r="288">
          <cell r="B288" t="str">
            <v>S411020</v>
          </cell>
          <cell r="C288" t="str">
            <v>北京和昌明汽车内饰件有限公司</v>
          </cell>
          <cell r="D288">
            <v>10017.52</v>
          </cell>
          <cell r="E288">
            <v>9779.67</v>
          </cell>
          <cell r="F288">
            <v>9779.67</v>
          </cell>
          <cell r="G288">
            <v>9779.67</v>
          </cell>
          <cell r="H288">
            <v>10502.81</v>
          </cell>
          <cell r="I288">
            <v>10502.81</v>
          </cell>
          <cell r="J288" t="str">
            <v>AP</v>
          </cell>
        </row>
        <row r="289">
          <cell r="B289" t="str">
            <v>S512014</v>
          </cell>
          <cell r="C289" t="str">
            <v>天津市勃辉模具有限公司</v>
          </cell>
          <cell r="D289">
            <v>47263.97</v>
          </cell>
          <cell r="E289">
            <v>9973.9699999999702</v>
          </cell>
          <cell r="F289">
            <v>9973.9699999999702</v>
          </cell>
          <cell r="G289">
            <v>9973.9699999999702</v>
          </cell>
          <cell r="H289">
            <v>9973.9699999999702</v>
          </cell>
          <cell r="I289">
            <v>9973.9699999999702</v>
          </cell>
          <cell r="J289" t="str">
            <v>AP</v>
          </cell>
        </row>
        <row r="290">
          <cell r="B290" t="str">
            <v>S513051</v>
          </cell>
          <cell r="C290" t="str">
            <v>唐山璟胜自动化科技有限公司</v>
          </cell>
          <cell r="D290">
            <v>19500</v>
          </cell>
          <cell r="E290">
            <v>19500</v>
          </cell>
          <cell r="F290">
            <v>19500</v>
          </cell>
          <cell r="G290">
            <v>9900</v>
          </cell>
          <cell r="H290">
            <v>9900</v>
          </cell>
          <cell r="I290">
            <v>9900</v>
          </cell>
          <cell r="J290" t="str">
            <v>AP</v>
          </cell>
        </row>
        <row r="291">
          <cell r="B291" t="str">
            <v>S413126</v>
          </cell>
          <cell r="C291" t="str">
            <v>沧州市坤元装饰装修工程有限公司</v>
          </cell>
          <cell r="D291">
            <v>6048.4</v>
          </cell>
          <cell r="E291">
            <v>6048.4</v>
          </cell>
          <cell r="F291">
            <v>9548.4</v>
          </cell>
          <cell r="G291">
            <v>9548.4</v>
          </cell>
          <cell r="H291">
            <v>9548.4</v>
          </cell>
          <cell r="I291">
            <v>9548.4</v>
          </cell>
          <cell r="J291" t="str">
            <v>AP</v>
          </cell>
        </row>
        <row r="292">
          <cell r="B292" t="str">
            <v>S431033</v>
          </cell>
          <cell r="C292" t="str">
            <v>上海纳特汽车标准件有限公司</v>
          </cell>
          <cell r="D292">
            <v>14336</v>
          </cell>
          <cell r="E292">
            <v>4618.72</v>
          </cell>
          <cell r="F292">
            <v>4687.7</v>
          </cell>
          <cell r="G292">
            <v>6695.26</v>
          </cell>
          <cell r="H292">
            <v>4695.26</v>
          </cell>
          <cell r="I292">
            <v>9517.8700000000008</v>
          </cell>
          <cell r="J292" t="str">
            <v>AP</v>
          </cell>
        </row>
        <row r="293">
          <cell r="B293" t="str">
            <v>S413123</v>
          </cell>
          <cell r="C293" t="str">
            <v>黄骅市固诺装饰工程有限公司</v>
          </cell>
          <cell r="D293">
            <v>9435.25</v>
          </cell>
          <cell r="E293">
            <v>9435.25</v>
          </cell>
          <cell r="F293">
            <v>9435.25</v>
          </cell>
          <cell r="G293">
            <v>9435.25</v>
          </cell>
          <cell r="H293">
            <v>9435.25</v>
          </cell>
          <cell r="I293">
            <v>9435.25</v>
          </cell>
          <cell r="J293" t="str">
            <v>AP</v>
          </cell>
        </row>
        <row r="294">
          <cell r="B294" t="str">
            <v>S434006</v>
          </cell>
          <cell r="C294" t="str">
            <v>安徽汉升工业部件股份有限公司</v>
          </cell>
          <cell r="D294">
            <v>16704.8</v>
          </cell>
          <cell r="E294">
            <v>23124</v>
          </cell>
          <cell r="F294">
            <v>25386</v>
          </cell>
          <cell r="G294">
            <v>25386</v>
          </cell>
          <cell r="H294">
            <v>19386</v>
          </cell>
          <cell r="I294">
            <v>9385.9999999999909</v>
          </cell>
          <cell r="J294" t="str">
            <v>AP</v>
          </cell>
        </row>
        <row r="295">
          <cell r="B295" t="str">
            <v>S513017</v>
          </cell>
          <cell r="C295" t="str">
            <v>黄骅市三姐五金经销部</v>
          </cell>
          <cell r="D295">
            <v>13404.3</v>
          </cell>
          <cell r="E295">
            <v>13404.3</v>
          </cell>
          <cell r="F295">
            <v>7412.92</v>
          </cell>
          <cell r="G295">
            <v>7412.92</v>
          </cell>
          <cell r="H295">
            <v>7412.92</v>
          </cell>
          <cell r="I295">
            <v>9212.92</v>
          </cell>
          <cell r="J295" t="str">
            <v>AP</v>
          </cell>
        </row>
        <row r="296">
          <cell r="B296" t="str">
            <v>S513020</v>
          </cell>
          <cell r="C296" t="str">
            <v>黄骅市鸿基盛业地面工程有限公司</v>
          </cell>
          <cell r="D296">
            <v>9178.84</v>
          </cell>
          <cell r="E296">
            <v>9178.84</v>
          </cell>
          <cell r="F296">
            <v>9178.84</v>
          </cell>
          <cell r="G296">
            <v>9178.84</v>
          </cell>
          <cell r="H296">
            <v>9178.84</v>
          </cell>
          <cell r="I296">
            <v>9178.84</v>
          </cell>
          <cell r="J296" t="str">
            <v>AP</v>
          </cell>
        </row>
        <row r="297">
          <cell r="B297" t="str">
            <v>S443001</v>
          </cell>
          <cell r="C297" t="str">
            <v>衡阳县标准件厂株洲销售处</v>
          </cell>
          <cell r="D297">
            <v>118.400000000001</v>
          </cell>
          <cell r="E297">
            <v>118.400000000001</v>
          </cell>
          <cell r="F297">
            <v>118.400000000001</v>
          </cell>
          <cell r="G297">
            <v>118.400000000001</v>
          </cell>
          <cell r="H297">
            <v>118.400000000001</v>
          </cell>
          <cell r="I297">
            <v>9018.73</v>
          </cell>
          <cell r="J297" t="str">
            <v>AP</v>
          </cell>
        </row>
        <row r="298">
          <cell r="B298" t="str">
            <v>S512028</v>
          </cell>
          <cell r="C298" t="str">
            <v>天津林宇机械制造有限公司</v>
          </cell>
          <cell r="D298">
            <v>14125</v>
          </cell>
          <cell r="E298">
            <v>8750</v>
          </cell>
          <cell r="F298">
            <v>8750</v>
          </cell>
          <cell r="G298">
            <v>8750</v>
          </cell>
          <cell r="H298">
            <v>8750</v>
          </cell>
          <cell r="I298">
            <v>8750</v>
          </cell>
          <cell r="J298">
            <v>12258.81</v>
          </cell>
        </row>
        <row r="299">
          <cell r="B299" t="str">
            <v>S413093</v>
          </cell>
          <cell r="C299" t="str">
            <v>黄骅市兴田弹簧有限公司</v>
          </cell>
          <cell r="D299">
            <v>8536.41</v>
          </cell>
          <cell r="E299">
            <v>8536.41</v>
          </cell>
          <cell r="F299">
            <v>8536.41</v>
          </cell>
          <cell r="G299">
            <v>8536.41</v>
          </cell>
          <cell r="H299">
            <v>8536.41</v>
          </cell>
          <cell r="I299">
            <v>8536.41</v>
          </cell>
          <cell r="J299" t="str">
            <v>AP</v>
          </cell>
        </row>
        <row r="300">
          <cell r="B300" t="str">
            <v>s544021</v>
          </cell>
          <cell r="C300" t="str">
            <v>佛山市顺德区菲斯卡特五金电器有限公司</v>
          </cell>
          <cell r="D300">
            <v>-42500</v>
          </cell>
          <cell r="E300">
            <v>4618.72</v>
          </cell>
          <cell r="F300">
            <v>4687.7</v>
          </cell>
          <cell r="G300">
            <v>6695.26</v>
          </cell>
          <cell r="H300">
            <v>4695.26</v>
          </cell>
          <cell r="I300">
            <v>9517.8700000000008</v>
          </cell>
          <cell r="J300">
            <v>11660.35</v>
          </cell>
        </row>
        <row r="301">
          <cell r="B301" t="str">
            <v>S561002</v>
          </cell>
          <cell r="C301" t="str">
            <v>西安嘉怡天恒精密技术股份有限公司</v>
          </cell>
          <cell r="D301">
            <v>45870</v>
          </cell>
          <cell r="E301">
            <v>45870</v>
          </cell>
          <cell r="F301">
            <v>45870</v>
          </cell>
          <cell r="G301">
            <v>32400</v>
          </cell>
          <cell r="H301">
            <v>32400</v>
          </cell>
          <cell r="I301">
            <v>8100</v>
          </cell>
          <cell r="J301">
            <v>11480.8</v>
          </cell>
        </row>
        <row r="302">
          <cell r="B302" t="str">
            <v>S431025</v>
          </cell>
          <cell r="C302" t="str">
            <v>上海坤达五金制品有限公司</v>
          </cell>
          <cell r="D302">
            <v>7894</v>
          </cell>
          <cell r="E302">
            <v>7894</v>
          </cell>
          <cell r="F302">
            <v>7894</v>
          </cell>
          <cell r="G302">
            <v>7894</v>
          </cell>
          <cell r="H302">
            <v>7894</v>
          </cell>
          <cell r="I302">
            <v>7894</v>
          </cell>
          <cell r="J302">
            <v>11361.25</v>
          </cell>
        </row>
        <row r="303">
          <cell r="B303" t="str">
            <v>S511012</v>
          </cell>
          <cell r="C303" t="str">
            <v>北京京东世纪信息技术有限公司</v>
          </cell>
          <cell r="D303">
            <v>7905.88</v>
          </cell>
          <cell r="E303">
            <v>7905.88</v>
          </cell>
          <cell r="F303">
            <v>7786.88</v>
          </cell>
          <cell r="G303">
            <v>7786.88</v>
          </cell>
          <cell r="H303">
            <v>7786.88</v>
          </cell>
          <cell r="I303">
            <v>7786.88</v>
          </cell>
          <cell r="J303" t="str">
            <v>AP</v>
          </cell>
        </row>
        <row r="304">
          <cell r="B304" t="str">
            <v>S512013</v>
          </cell>
          <cell r="C304" t="str">
            <v>兴泽智能装备（天津）有限公司</v>
          </cell>
          <cell r="D304">
            <v>7500</v>
          </cell>
          <cell r="E304">
            <v>7500</v>
          </cell>
          <cell r="F304">
            <v>7500</v>
          </cell>
          <cell r="G304">
            <v>7500</v>
          </cell>
          <cell r="H304">
            <v>7500</v>
          </cell>
          <cell r="I304">
            <v>7500</v>
          </cell>
          <cell r="J304" t="str">
            <v>AP</v>
          </cell>
        </row>
        <row r="305">
          <cell r="B305" t="str">
            <v>S413174</v>
          </cell>
          <cell r="C305" t="str">
            <v>沧州美凯精冲产品有限公司</v>
          </cell>
          <cell r="D305">
            <v>11050</v>
          </cell>
          <cell r="E305">
            <v>-23730</v>
          </cell>
          <cell r="F305">
            <v>-23730</v>
          </cell>
          <cell r="G305">
            <v>-3671.89</v>
          </cell>
          <cell r="H305">
            <v>2206.37</v>
          </cell>
          <cell r="I305">
            <v>7236</v>
          </cell>
          <cell r="J305" t="str">
            <v>AP</v>
          </cell>
        </row>
        <row r="306">
          <cell r="B306" t="str">
            <v>S411019</v>
          </cell>
          <cell r="C306" t="str">
            <v>多科迪(北京)塑胶颜料有限公司</v>
          </cell>
          <cell r="D306">
            <v>17305</v>
          </cell>
          <cell r="E306">
            <v>16531</v>
          </cell>
          <cell r="F306">
            <v>16531</v>
          </cell>
          <cell r="G306">
            <v>16531</v>
          </cell>
          <cell r="H306">
            <v>6531</v>
          </cell>
          <cell r="I306">
            <v>6531</v>
          </cell>
          <cell r="J306" t="str">
            <v>AP</v>
          </cell>
        </row>
        <row r="307">
          <cell r="B307" t="str">
            <v>S413088</v>
          </cell>
          <cell r="C307" t="str">
            <v>张家港市万荣机械制造有限公司</v>
          </cell>
          <cell r="D307">
            <v>6350</v>
          </cell>
          <cell r="E307">
            <v>6350</v>
          </cell>
          <cell r="F307">
            <v>6350</v>
          </cell>
          <cell r="G307">
            <v>6350</v>
          </cell>
          <cell r="H307">
            <v>6350</v>
          </cell>
          <cell r="I307">
            <v>6350</v>
          </cell>
          <cell r="J307" t="str">
            <v>AP</v>
          </cell>
        </row>
        <row r="308">
          <cell r="B308" t="str">
            <v>S434011</v>
          </cell>
          <cell r="C308" t="str">
            <v>芜湖金安世腾汽车安全系统有限公司</v>
          </cell>
          <cell r="D308">
            <v>47263.97</v>
          </cell>
          <cell r="E308">
            <v>9973.9699999999702</v>
          </cell>
          <cell r="F308">
            <v>9973.9699999999702</v>
          </cell>
          <cell r="G308">
            <v>9973.9699999999702</v>
          </cell>
          <cell r="H308">
            <v>9973.9699999999702</v>
          </cell>
          <cell r="I308">
            <v>6225.04</v>
          </cell>
          <cell r="J308" t="str">
            <v>AP</v>
          </cell>
        </row>
        <row r="309">
          <cell r="B309" t="str">
            <v>S413018</v>
          </cell>
          <cell r="C309" t="str">
            <v>沧州崇文晟源机械制造有限公司</v>
          </cell>
          <cell r="D309">
            <v>47350</v>
          </cell>
          <cell r="E309">
            <v>27750</v>
          </cell>
          <cell r="F309">
            <v>34150</v>
          </cell>
          <cell r="G309">
            <v>6170</v>
          </cell>
          <cell r="H309">
            <v>6170</v>
          </cell>
          <cell r="I309">
            <v>6170</v>
          </cell>
          <cell r="J309" t="str">
            <v>AP</v>
          </cell>
        </row>
        <row r="310">
          <cell r="B310" t="str">
            <v>S511013</v>
          </cell>
          <cell r="C310" t="str">
            <v>北京场景智能科技有限公司</v>
          </cell>
          <cell r="D310">
            <v>-4000</v>
          </cell>
          <cell r="E310">
            <v>-4000</v>
          </cell>
          <cell r="F310">
            <v>6000</v>
          </cell>
          <cell r="G310">
            <v>6000</v>
          </cell>
          <cell r="H310">
            <v>6000</v>
          </cell>
          <cell r="I310">
            <v>6000</v>
          </cell>
          <cell r="J310" t="str">
            <v>AP</v>
          </cell>
        </row>
        <row r="311">
          <cell r="B311" t="str">
            <v>S431014</v>
          </cell>
          <cell r="C311" t="str">
            <v>上海优诺特实业股份有限公司</v>
          </cell>
          <cell r="D311">
            <v>5600</v>
          </cell>
          <cell r="E311">
            <v>5600</v>
          </cell>
          <cell r="F311">
            <v>5600</v>
          </cell>
          <cell r="G311">
            <v>5600</v>
          </cell>
          <cell r="H311">
            <v>5600</v>
          </cell>
          <cell r="I311">
            <v>5600</v>
          </cell>
          <cell r="J311" t="str">
            <v>AP</v>
          </cell>
        </row>
        <row r="312">
          <cell r="B312" t="str">
            <v>S437056</v>
          </cell>
          <cell r="C312" t="str">
            <v>日照兴伟橡塑有限公司</v>
          </cell>
          <cell r="D312">
            <v>9178.84</v>
          </cell>
          <cell r="E312">
            <v>9178.84</v>
          </cell>
          <cell r="F312">
            <v>9178.84</v>
          </cell>
          <cell r="G312">
            <v>5600</v>
          </cell>
          <cell r="H312">
            <v>0</v>
          </cell>
          <cell r="I312">
            <v>5600</v>
          </cell>
          <cell r="J312" t="str">
            <v>AP</v>
          </cell>
        </row>
        <row r="313">
          <cell r="B313" t="str">
            <v>S413094</v>
          </cell>
          <cell r="C313" t="str">
            <v>霸州市宏海塑料制品有限公司</v>
          </cell>
          <cell r="D313">
            <v>5579.03</v>
          </cell>
          <cell r="E313">
            <v>5579.03</v>
          </cell>
          <cell r="F313">
            <v>5579.03</v>
          </cell>
          <cell r="G313">
            <v>5579.03</v>
          </cell>
          <cell r="H313">
            <v>5579.03</v>
          </cell>
          <cell r="I313">
            <v>5579.03</v>
          </cell>
          <cell r="J313" t="str">
            <v>AP</v>
          </cell>
        </row>
        <row r="314">
          <cell r="B314" t="str">
            <v>S411005</v>
          </cell>
          <cell r="C314" t="str">
            <v>北京东方华康自动化设备有限公司</v>
          </cell>
          <cell r="D314">
            <v>10206.950000000001</v>
          </cell>
          <cell r="E314">
            <v>4102.09</v>
          </cell>
          <cell r="F314">
            <v>7503.48</v>
          </cell>
          <cell r="G314">
            <v>6707.66</v>
          </cell>
          <cell r="H314">
            <v>6707.66</v>
          </cell>
          <cell r="I314">
            <v>5211.1400000000003</v>
          </cell>
          <cell r="J314" t="str">
            <v>AP</v>
          </cell>
        </row>
        <row r="315">
          <cell r="B315" t="str">
            <v>S511016</v>
          </cell>
          <cell r="C315" t="str">
            <v>建研盈科（北京）科技有限公司</v>
          </cell>
          <cell r="D315">
            <v>25184</v>
          </cell>
          <cell r="E315">
            <v>20184</v>
          </cell>
          <cell r="F315">
            <v>20184</v>
          </cell>
          <cell r="G315">
            <v>10184</v>
          </cell>
          <cell r="H315">
            <v>5184</v>
          </cell>
          <cell r="I315">
            <v>5184</v>
          </cell>
          <cell r="J315" t="str">
            <v>AP</v>
          </cell>
        </row>
        <row r="316">
          <cell r="B316" t="str">
            <v>S537004</v>
          </cell>
          <cell r="C316" t="str">
            <v>诸城市仁德物流有限公司</v>
          </cell>
          <cell r="D316">
            <v>5134</v>
          </cell>
          <cell r="E316">
            <v>5134</v>
          </cell>
          <cell r="F316">
            <v>5134</v>
          </cell>
          <cell r="G316">
            <v>5134</v>
          </cell>
          <cell r="H316">
            <v>5134</v>
          </cell>
          <cell r="I316">
            <v>5134</v>
          </cell>
          <cell r="J316" t="str">
            <v>AP</v>
          </cell>
        </row>
        <row r="317">
          <cell r="B317" t="str">
            <v>S513185</v>
          </cell>
          <cell r="C317" t="str">
            <v>河北顺和职业卫生技术服务有限公司</v>
          </cell>
          <cell r="D317">
            <v>5000</v>
          </cell>
          <cell r="E317">
            <v>5000</v>
          </cell>
          <cell r="F317">
            <v>5000</v>
          </cell>
          <cell r="G317">
            <v>5000</v>
          </cell>
          <cell r="H317">
            <v>5000</v>
          </cell>
          <cell r="I317">
            <v>5000</v>
          </cell>
          <cell r="J317" t="str">
            <v>AP</v>
          </cell>
        </row>
        <row r="318">
          <cell r="B318" t="str">
            <v>S521013</v>
          </cell>
          <cell r="C318" t="str">
            <v>沈阳机床集团中捷机床厂</v>
          </cell>
          <cell r="D318">
            <v>5000</v>
          </cell>
          <cell r="E318">
            <v>5000</v>
          </cell>
          <cell r="F318">
            <v>5000</v>
          </cell>
          <cell r="G318">
            <v>5000</v>
          </cell>
          <cell r="H318">
            <v>5000</v>
          </cell>
          <cell r="I318">
            <v>5000</v>
          </cell>
          <cell r="J318" t="str">
            <v>AP</v>
          </cell>
        </row>
        <row r="319">
          <cell r="B319" t="str">
            <v>S437008</v>
          </cell>
          <cell r="C319" t="str">
            <v>烟台青沪纸业有限公司</v>
          </cell>
          <cell r="D319">
            <v>16500</v>
          </cell>
          <cell r="E319">
            <v>14500</v>
          </cell>
          <cell r="F319">
            <v>16635.8</v>
          </cell>
          <cell r="G319">
            <v>7434.18</v>
          </cell>
          <cell r="H319">
            <v>14774.39</v>
          </cell>
          <cell r="I319">
            <v>4774.3900000000003</v>
          </cell>
          <cell r="J319" t="str">
            <v>AP</v>
          </cell>
        </row>
        <row r="320">
          <cell r="B320" t="str">
            <v>S532001</v>
          </cell>
          <cell r="C320" t="str">
            <v>昆山维尔利环保科技有限公司</v>
          </cell>
          <cell r="D320">
            <v>58695.199999999997</v>
          </cell>
          <cell r="E320">
            <v>43695.199999999997</v>
          </cell>
          <cell r="F320">
            <v>43695.199999999997</v>
          </cell>
          <cell r="G320">
            <v>4680</v>
          </cell>
          <cell r="H320">
            <v>4680</v>
          </cell>
          <cell r="I320">
            <v>4680</v>
          </cell>
          <cell r="J320" t="str">
            <v>AP</v>
          </cell>
        </row>
        <row r="321">
          <cell r="B321" t="str">
            <v>S411014</v>
          </cell>
          <cell r="C321" t="str">
            <v>北京京科兴业科技发展有限公司</v>
          </cell>
          <cell r="D321">
            <v>4500</v>
          </cell>
          <cell r="E321">
            <v>4500</v>
          </cell>
          <cell r="F321">
            <v>4500</v>
          </cell>
          <cell r="G321">
            <v>4500</v>
          </cell>
          <cell r="H321">
            <v>4500</v>
          </cell>
          <cell r="I321">
            <v>4500</v>
          </cell>
          <cell r="J321" t="str">
            <v>AP</v>
          </cell>
        </row>
        <row r="322">
          <cell r="B322" t="str">
            <v>S434010</v>
          </cell>
          <cell r="C322" t="str">
            <v>安徽盛达前亮铝业有限公司</v>
          </cell>
          <cell r="D322">
            <v>4352</v>
          </cell>
          <cell r="E322">
            <v>4352</v>
          </cell>
          <cell r="F322">
            <v>4352</v>
          </cell>
          <cell r="G322">
            <v>4352</v>
          </cell>
          <cell r="H322">
            <v>4352</v>
          </cell>
          <cell r="I322">
            <v>4352</v>
          </cell>
          <cell r="J322" t="str">
            <v>AP</v>
          </cell>
        </row>
        <row r="323">
          <cell r="B323" t="str">
            <v>S513021</v>
          </cell>
          <cell r="C323" t="str">
            <v>沧州众智鑫成人力资源服务有限公司</v>
          </cell>
          <cell r="D323">
            <v>51795.519999999997</v>
          </cell>
          <cell r="E323">
            <v>2261.27000000002</v>
          </cell>
          <cell r="F323">
            <v>1.45519152283669E-11</v>
          </cell>
          <cell r="G323">
            <v>1.16415321826935E-10</v>
          </cell>
          <cell r="H323">
            <v>3570.64</v>
          </cell>
          <cell r="I323">
            <v>4274.9100000001299</v>
          </cell>
          <cell r="J323" t="str">
            <v>AP</v>
          </cell>
        </row>
        <row r="324">
          <cell r="B324" t="str">
            <v>S413159</v>
          </cell>
          <cell r="C324" t="str">
            <v>沧州志鹏聚氨酯制品有限公司</v>
          </cell>
          <cell r="D324">
            <v>4067.2600000000102</v>
          </cell>
          <cell r="E324">
            <v>4067.2600000000102</v>
          </cell>
          <cell r="F324">
            <v>4067.2600000000102</v>
          </cell>
          <cell r="G324">
            <v>4067.2600000000102</v>
          </cell>
          <cell r="H324">
            <v>4067.2600000000102</v>
          </cell>
          <cell r="I324">
            <v>4067.2600000000102</v>
          </cell>
          <cell r="J324" t="str">
            <v>AP</v>
          </cell>
        </row>
        <row r="325">
          <cell r="B325" t="str">
            <v>S413096</v>
          </cell>
          <cell r="C325" t="str">
            <v>河北联庆五金制品有限公司</v>
          </cell>
          <cell r="D325">
            <v>4053.14</v>
          </cell>
          <cell r="E325">
            <v>4053.14</v>
          </cell>
          <cell r="F325">
            <v>4053.14</v>
          </cell>
          <cell r="G325">
            <v>4053.14</v>
          </cell>
          <cell r="H325">
            <v>4053.14</v>
          </cell>
          <cell r="I325">
            <v>4053.14</v>
          </cell>
          <cell r="J325" t="str">
            <v>AP</v>
          </cell>
        </row>
        <row r="326">
          <cell r="B326" t="str">
            <v>S513174</v>
          </cell>
          <cell r="C326" t="str">
            <v>黄骅市杭合叉车配件经营部</v>
          </cell>
          <cell r="D326">
            <v>0</v>
          </cell>
          <cell r="E326">
            <v>0</v>
          </cell>
          <cell r="F326">
            <v>4040</v>
          </cell>
          <cell r="G326">
            <v>4040</v>
          </cell>
          <cell r="H326">
            <v>4040</v>
          </cell>
          <cell r="I326">
            <v>4040</v>
          </cell>
          <cell r="J326" t="str">
            <v>AP</v>
          </cell>
        </row>
        <row r="327">
          <cell r="B327" t="str">
            <v>S411040</v>
          </cell>
          <cell r="C327" t="str">
            <v>北京千臣网络科技有限公司</v>
          </cell>
          <cell r="D327">
            <v>3826</v>
          </cell>
          <cell r="E327">
            <v>3826</v>
          </cell>
          <cell r="F327">
            <v>3826</v>
          </cell>
          <cell r="G327">
            <v>3826</v>
          </cell>
          <cell r="H327">
            <v>3826</v>
          </cell>
          <cell r="I327">
            <v>3826</v>
          </cell>
          <cell r="J327">
            <v>6500</v>
          </cell>
        </row>
        <row r="328">
          <cell r="B328" t="str">
            <v>S434008</v>
          </cell>
          <cell r="C328" t="str">
            <v>安徽博朗凯德织物有限公司</v>
          </cell>
          <cell r="D328">
            <v>3646.55</v>
          </cell>
          <cell r="E328">
            <v>3646.55</v>
          </cell>
          <cell r="F328">
            <v>3646.55</v>
          </cell>
          <cell r="G328">
            <v>3646.55</v>
          </cell>
          <cell r="H328">
            <v>3646.55</v>
          </cell>
          <cell r="I328">
            <v>3646.55</v>
          </cell>
          <cell r="J328" t="str">
            <v>AP</v>
          </cell>
        </row>
        <row r="329">
          <cell r="B329" t="str">
            <v>S413008</v>
          </cell>
          <cell r="C329" t="str">
            <v>高碑店市晨奥汽车部件有限公司</v>
          </cell>
          <cell r="D329">
            <v>3606.64</v>
          </cell>
          <cell r="E329">
            <v>3606.64</v>
          </cell>
          <cell r="F329">
            <v>3606.64</v>
          </cell>
          <cell r="G329">
            <v>3606.64</v>
          </cell>
          <cell r="H329">
            <v>3606.64</v>
          </cell>
          <cell r="I329">
            <v>3606.64</v>
          </cell>
          <cell r="J329" t="str">
            <v>AP</v>
          </cell>
        </row>
        <row r="330">
          <cell r="B330" t="str">
            <v>S413142</v>
          </cell>
          <cell r="C330" t="str">
            <v>沧州凌迈五金(茂源电器部件)有限公司)</v>
          </cell>
          <cell r="D330">
            <v>3522.39</v>
          </cell>
          <cell r="E330">
            <v>3522.39</v>
          </cell>
          <cell r="F330">
            <v>3522.39</v>
          </cell>
          <cell r="G330">
            <v>3522.39</v>
          </cell>
          <cell r="H330">
            <v>3522.39</v>
          </cell>
          <cell r="I330">
            <v>6225.04</v>
          </cell>
          <cell r="J330">
            <v>6225.04</v>
          </cell>
        </row>
        <row r="331">
          <cell r="B331" t="str">
            <v>S431198</v>
          </cell>
          <cell r="C331" t="str">
            <v>霸州市鑫锐亿科金属制品有限公司</v>
          </cell>
          <cell r="D331">
            <v>-4000</v>
          </cell>
          <cell r="E331">
            <v>4464.0600000000004</v>
          </cell>
          <cell r="F331">
            <v>3464.06</v>
          </cell>
          <cell r="G331">
            <v>3464.06</v>
          </cell>
          <cell r="H331">
            <v>3464.06</v>
          </cell>
          <cell r="I331">
            <v>3464.06</v>
          </cell>
          <cell r="J331" t="str">
            <v>AP</v>
          </cell>
        </row>
        <row r="332">
          <cell r="B332" t="str">
            <v>S431011</v>
          </cell>
          <cell r="C332" t="str">
            <v>杜倍汽车技术(上海)有限公司</v>
          </cell>
          <cell r="D332">
            <v>3374.75</v>
          </cell>
          <cell r="E332">
            <v>3374.75</v>
          </cell>
          <cell r="F332">
            <v>3374.75</v>
          </cell>
          <cell r="G332">
            <v>3374.75</v>
          </cell>
          <cell r="H332">
            <v>3374.75</v>
          </cell>
          <cell r="I332">
            <v>3374.75</v>
          </cell>
          <cell r="J332" t="str">
            <v>AP</v>
          </cell>
        </row>
        <row r="333">
          <cell r="B333" t="str">
            <v>S513024</v>
          </cell>
          <cell r="C333" t="str">
            <v>黄骅市玉才运输队</v>
          </cell>
          <cell r="D333">
            <v>3200</v>
          </cell>
          <cell r="E333">
            <v>3200</v>
          </cell>
          <cell r="F333">
            <v>3200</v>
          </cell>
          <cell r="G333">
            <v>3200</v>
          </cell>
          <cell r="H333">
            <v>3200</v>
          </cell>
          <cell r="I333">
            <v>3200</v>
          </cell>
          <cell r="J333" t="str">
            <v>AP</v>
          </cell>
        </row>
        <row r="334">
          <cell r="B334" t="str">
            <v>S432023</v>
          </cell>
          <cell r="C334" t="str">
            <v>浙江万福机电科技有限公司</v>
          </cell>
          <cell r="D334">
            <v>15345</v>
          </cell>
          <cell r="E334">
            <v>13345</v>
          </cell>
          <cell r="F334">
            <v>11345</v>
          </cell>
          <cell r="G334">
            <v>0</v>
          </cell>
          <cell r="H334">
            <v>0</v>
          </cell>
          <cell r="I334">
            <v>3100</v>
          </cell>
          <cell r="J334" t="str">
            <v>AP</v>
          </cell>
        </row>
        <row r="335">
          <cell r="B335" t="str">
            <v>S513028</v>
          </cell>
          <cell r="C335" t="str">
            <v>河北帅先电子科技有限公司</v>
          </cell>
          <cell r="D335">
            <v>3000</v>
          </cell>
          <cell r="E335">
            <v>3000</v>
          </cell>
          <cell r="F335">
            <v>3000</v>
          </cell>
          <cell r="G335">
            <v>3000</v>
          </cell>
          <cell r="H335">
            <v>3000</v>
          </cell>
          <cell r="I335">
            <v>3000</v>
          </cell>
          <cell r="J335" t="str">
            <v>AP</v>
          </cell>
        </row>
        <row r="336">
          <cell r="B336" t="str">
            <v>S443002</v>
          </cell>
          <cell r="C336" t="str">
            <v>株洲市凡美斯汽车配件有限公司</v>
          </cell>
          <cell r="D336">
            <v>2727.36</v>
          </cell>
          <cell r="E336">
            <v>2727.36</v>
          </cell>
          <cell r="F336">
            <v>2727.36</v>
          </cell>
          <cell r="G336">
            <v>2727.36</v>
          </cell>
          <cell r="H336">
            <v>2727.36</v>
          </cell>
          <cell r="I336">
            <v>2727.36</v>
          </cell>
          <cell r="J336" t="str">
            <v>AP</v>
          </cell>
        </row>
        <row r="337">
          <cell r="B337" t="str">
            <v>S513026</v>
          </cell>
          <cell r="C337" t="str">
            <v>廊坊恒工环保科技有限责任公司</v>
          </cell>
          <cell r="D337">
            <v>2450</v>
          </cell>
          <cell r="E337">
            <v>2450</v>
          </cell>
          <cell r="F337">
            <v>2450</v>
          </cell>
          <cell r="G337">
            <v>2450</v>
          </cell>
          <cell r="H337">
            <v>2450</v>
          </cell>
          <cell r="I337">
            <v>2450</v>
          </cell>
          <cell r="J337" t="str">
            <v>AP</v>
          </cell>
        </row>
        <row r="338">
          <cell r="B338" t="str">
            <v>S411023</v>
          </cell>
          <cell r="C338" t="str">
            <v>北京市橡塑减震器材厂</v>
          </cell>
          <cell r="D338">
            <v>2369.86</v>
          </cell>
          <cell r="E338">
            <v>2369.86</v>
          </cell>
          <cell r="F338">
            <v>2369.86</v>
          </cell>
          <cell r="G338">
            <v>2369.86</v>
          </cell>
          <cell r="H338">
            <v>2369.86</v>
          </cell>
          <cell r="I338">
            <v>2369.86</v>
          </cell>
          <cell r="J338" t="str">
            <v>AP</v>
          </cell>
        </row>
        <row r="339">
          <cell r="B339" t="str">
            <v>S413011</v>
          </cell>
          <cell r="C339" t="str">
            <v>沧州梦依恋商贸有限公司</v>
          </cell>
          <cell r="D339">
            <v>2639.99999999999</v>
          </cell>
          <cell r="E339">
            <v>-3.6379788070917101E-12</v>
          </cell>
          <cell r="F339">
            <v>19367.939999999999</v>
          </cell>
          <cell r="G339">
            <v>3340.99</v>
          </cell>
          <cell r="H339">
            <v>0</v>
          </cell>
          <cell r="I339">
            <v>2275</v>
          </cell>
          <cell r="J339" t="str">
            <v>AP</v>
          </cell>
        </row>
        <row r="340">
          <cell r="B340" t="str">
            <v>S700004</v>
          </cell>
          <cell r="C340" t="str">
            <v>失业保险</v>
          </cell>
          <cell r="D340">
            <v>-3924.61</v>
          </cell>
          <cell r="E340">
            <v>454.40000000000202</v>
          </cell>
          <cell r="F340">
            <v>1788.28000000001</v>
          </cell>
          <cell r="G340">
            <v>-356.20999999999498</v>
          </cell>
          <cell r="H340">
            <v>1797.3</v>
          </cell>
          <cell r="I340">
            <v>2274.8300000000099</v>
          </cell>
          <cell r="J340" t="str">
            <v>AP</v>
          </cell>
        </row>
        <row r="341">
          <cell r="B341" t="str">
            <v>S431006</v>
          </cell>
          <cell r="C341" t="str">
            <v>上海泖汇实业有限公司</v>
          </cell>
          <cell r="D341">
            <v>2200</v>
          </cell>
          <cell r="E341">
            <v>2200</v>
          </cell>
          <cell r="F341">
            <v>2200</v>
          </cell>
          <cell r="G341">
            <v>2200</v>
          </cell>
          <cell r="H341">
            <v>2200</v>
          </cell>
          <cell r="I341">
            <v>2200</v>
          </cell>
          <cell r="J341" t="str">
            <v>AP</v>
          </cell>
        </row>
        <row r="342">
          <cell r="B342" t="str">
            <v>S513059</v>
          </cell>
          <cell r="C342" t="str">
            <v>刘志旭</v>
          </cell>
          <cell r="D342">
            <v>2078.25</v>
          </cell>
          <cell r="E342">
            <v>2078.25</v>
          </cell>
          <cell r="F342">
            <v>2078.25</v>
          </cell>
          <cell r="G342">
            <v>2078.25</v>
          </cell>
          <cell r="H342">
            <v>2078.25</v>
          </cell>
          <cell r="I342">
            <v>2078.25</v>
          </cell>
          <cell r="J342" t="str">
            <v>AP</v>
          </cell>
        </row>
        <row r="343">
          <cell r="B343" t="str">
            <v>S531004</v>
          </cell>
          <cell r="C343" t="str">
            <v>上海动纳动力科技有限公司</v>
          </cell>
          <cell r="D343">
            <v>2000</v>
          </cell>
          <cell r="E343">
            <v>2000</v>
          </cell>
          <cell r="F343">
            <v>2000</v>
          </cell>
          <cell r="G343">
            <v>2000</v>
          </cell>
          <cell r="H343">
            <v>2000</v>
          </cell>
          <cell r="I343">
            <v>2000</v>
          </cell>
          <cell r="J343" t="str">
            <v>AP</v>
          </cell>
        </row>
        <row r="344">
          <cell r="B344" t="str">
            <v>S531002</v>
          </cell>
          <cell r="C344" t="str">
            <v>上海昊诚泵阀有限公司</v>
          </cell>
          <cell r="D344">
            <v>1980</v>
          </cell>
          <cell r="E344">
            <v>1980</v>
          </cell>
          <cell r="F344">
            <v>1980</v>
          </cell>
          <cell r="G344">
            <v>1980</v>
          </cell>
          <cell r="H344">
            <v>1980</v>
          </cell>
          <cell r="I344">
            <v>1980</v>
          </cell>
          <cell r="J344" t="str">
            <v>AP</v>
          </cell>
        </row>
        <row r="345">
          <cell r="B345" t="str">
            <v>S513168</v>
          </cell>
          <cell r="C345" t="str">
            <v>河北嘉雄建筑安装工程有限公司</v>
          </cell>
          <cell r="D345">
            <v>1962</v>
          </cell>
          <cell r="E345">
            <v>1962</v>
          </cell>
          <cell r="F345">
            <v>1962</v>
          </cell>
          <cell r="G345">
            <v>1962</v>
          </cell>
          <cell r="H345">
            <v>1962</v>
          </cell>
          <cell r="I345">
            <v>1962</v>
          </cell>
          <cell r="J345" t="str">
            <v>AP</v>
          </cell>
        </row>
        <row r="346">
          <cell r="B346" t="str">
            <v>S511005</v>
          </cell>
          <cell r="C346" t="str">
            <v>北京迪阳自动化设备有限公司</v>
          </cell>
          <cell r="D346">
            <v>1950</v>
          </cell>
          <cell r="E346">
            <v>1950</v>
          </cell>
          <cell r="F346">
            <v>1950</v>
          </cell>
          <cell r="G346">
            <v>1950</v>
          </cell>
          <cell r="H346">
            <v>1950</v>
          </cell>
          <cell r="I346">
            <v>1950</v>
          </cell>
          <cell r="J346" t="str">
            <v>AP</v>
          </cell>
        </row>
        <row r="347">
          <cell r="B347" t="str">
            <v>S513145</v>
          </cell>
          <cell r="C347" t="str">
            <v>黄骅市宏东电脑经销部</v>
          </cell>
          <cell r="D347">
            <v>1700</v>
          </cell>
          <cell r="E347">
            <v>1700</v>
          </cell>
          <cell r="F347">
            <v>1700</v>
          </cell>
          <cell r="G347">
            <v>1700</v>
          </cell>
          <cell r="H347">
            <v>1700</v>
          </cell>
          <cell r="I347">
            <v>1700</v>
          </cell>
          <cell r="J347" t="str">
            <v>AP</v>
          </cell>
        </row>
        <row r="348">
          <cell r="B348" t="str">
            <v>S444006</v>
          </cell>
          <cell r="C348" t="str">
            <v>东莞市双和机车拉索有限公司</v>
          </cell>
          <cell r="D348">
            <v>1615.32</v>
          </cell>
          <cell r="E348">
            <v>1615.32</v>
          </cell>
          <cell r="F348">
            <v>1615.32</v>
          </cell>
          <cell r="G348">
            <v>1615.32</v>
          </cell>
          <cell r="H348">
            <v>1615.32</v>
          </cell>
          <cell r="I348">
            <v>1615.32</v>
          </cell>
          <cell r="J348" t="str">
            <v>AP</v>
          </cell>
        </row>
        <row r="349">
          <cell r="B349" t="str">
            <v>S511008</v>
          </cell>
          <cell r="C349" t="str">
            <v>北京美狮龙禾普喷涂设备有限公司</v>
          </cell>
          <cell r="D349">
            <v>1497.75</v>
          </cell>
          <cell r="E349">
            <v>1497.75</v>
          </cell>
          <cell r="F349">
            <v>1497.75</v>
          </cell>
          <cell r="G349">
            <v>1497.75</v>
          </cell>
          <cell r="H349">
            <v>1497.75</v>
          </cell>
          <cell r="I349">
            <v>1497.75</v>
          </cell>
          <cell r="J349" t="str">
            <v>AP</v>
          </cell>
        </row>
        <row r="350">
          <cell r="B350" t="str">
            <v>S413074</v>
          </cell>
          <cell r="C350" t="str">
            <v>黄骅市振兴五金制品厂</v>
          </cell>
          <cell r="D350">
            <v>1386.48</v>
          </cell>
          <cell r="E350">
            <v>4464.0600000000004</v>
          </cell>
          <cell r="F350">
            <v>3464.06</v>
          </cell>
          <cell r="G350">
            <v>3464.06</v>
          </cell>
          <cell r="H350">
            <v>3464.06</v>
          </cell>
          <cell r="I350">
            <v>3464.06</v>
          </cell>
          <cell r="J350">
            <v>3464.06</v>
          </cell>
        </row>
        <row r="351">
          <cell r="B351" t="str">
            <v>S513015</v>
          </cell>
          <cell r="C351" t="str">
            <v>马志云</v>
          </cell>
          <cell r="D351">
            <v>1163</v>
          </cell>
          <cell r="E351">
            <v>1163</v>
          </cell>
          <cell r="F351">
            <v>1163</v>
          </cell>
          <cell r="G351">
            <v>1163</v>
          </cell>
          <cell r="H351">
            <v>1163</v>
          </cell>
          <cell r="I351">
            <v>1163</v>
          </cell>
          <cell r="J351" t="str">
            <v>AP</v>
          </cell>
        </row>
        <row r="352">
          <cell r="B352" t="str">
            <v>S433018</v>
          </cell>
          <cell r="C352" t="str">
            <v>温州市瓯海茶山通悦海绵制品厂</v>
          </cell>
          <cell r="D352">
            <v>1000</v>
          </cell>
          <cell r="E352">
            <v>1000</v>
          </cell>
          <cell r="F352">
            <v>1000</v>
          </cell>
          <cell r="G352">
            <v>1000</v>
          </cell>
          <cell r="H352">
            <v>1000</v>
          </cell>
          <cell r="I352">
            <v>1000</v>
          </cell>
          <cell r="J352" t="str">
            <v>AP</v>
          </cell>
        </row>
        <row r="353">
          <cell r="B353" t="str">
            <v>S413103</v>
          </cell>
          <cell r="C353" t="str">
            <v>黄骅市通顺五金机电商店</v>
          </cell>
          <cell r="D353">
            <v>900</v>
          </cell>
          <cell r="E353">
            <v>900</v>
          </cell>
          <cell r="F353">
            <v>900</v>
          </cell>
          <cell r="G353">
            <v>900</v>
          </cell>
          <cell r="H353">
            <v>900</v>
          </cell>
          <cell r="I353">
            <v>900</v>
          </cell>
          <cell r="J353" t="str">
            <v>AP</v>
          </cell>
        </row>
        <row r="354">
          <cell r="B354" t="str">
            <v>S433016</v>
          </cell>
          <cell r="C354" t="str">
            <v>安吉县创鸿家具有限公司</v>
          </cell>
          <cell r="D354">
            <v>900</v>
          </cell>
          <cell r="E354">
            <v>900</v>
          </cell>
          <cell r="F354">
            <v>900</v>
          </cell>
          <cell r="G354">
            <v>900</v>
          </cell>
          <cell r="H354">
            <v>900</v>
          </cell>
          <cell r="I354">
            <v>900</v>
          </cell>
          <cell r="J354" t="str">
            <v>AP</v>
          </cell>
        </row>
        <row r="355">
          <cell r="B355" t="str">
            <v>S413024</v>
          </cell>
          <cell r="C355" t="str">
            <v>南皮县国名冲压件厂</v>
          </cell>
          <cell r="D355">
            <v>0</v>
          </cell>
          <cell r="E355">
            <v>0</v>
          </cell>
          <cell r="F355">
            <v>0</v>
          </cell>
          <cell r="G355">
            <v>830.09</v>
          </cell>
          <cell r="H355">
            <v>830.09</v>
          </cell>
          <cell r="I355">
            <v>830.09</v>
          </cell>
          <cell r="J355" t="str">
            <v>AP</v>
          </cell>
        </row>
        <row r="356">
          <cell r="B356" t="str">
            <v>S513214</v>
          </cell>
          <cell r="C356" t="str">
            <v>黄骅市渤海路绿林园艺工程部</v>
          </cell>
          <cell r="D356">
            <v>-3476.9200000000101</v>
          </cell>
          <cell r="E356">
            <v>732.5</v>
          </cell>
          <cell r="F356">
            <v>732.5</v>
          </cell>
          <cell r="G356">
            <v>732.5</v>
          </cell>
          <cell r="H356">
            <v>732.5</v>
          </cell>
          <cell r="I356">
            <v>732.5</v>
          </cell>
          <cell r="J356" t="str">
            <v>AP</v>
          </cell>
        </row>
        <row r="357">
          <cell r="B357" t="str">
            <v>S537001</v>
          </cell>
          <cell r="C357" t="str">
            <v>山东省禹城市阳光化工有限公司</v>
          </cell>
          <cell r="D357">
            <v>720</v>
          </cell>
          <cell r="E357">
            <v>720</v>
          </cell>
          <cell r="F357">
            <v>0</v>
          </cell>
          <cell r="G357">
            <v>720</v>
          </cell>
          <cell r="H357">
            <v>720</v>
          </cell>
          <cell r="I357">
            <v>720</v>
          </cell>
          <cell r="J357" t="str">
            <v>AP</v>
          </cell>
        </row>
        <row r="358">
          <cell r="B358" t="str">
            <v>S513058</v>
          </cell>
          <cell r="C358" t="str">
            <v>徐复德</v>
          </cell>
          <cell r="D358">
            <v>580</v>
          </cell>
          <cell r="E358">
            <v>580</v>
          </cell>
          <cell r="F358">
            <v>580</v>
          </cell>
          <cell r="G358">
            <v>580</v>
          </cell>
          <cell r="H358">
            <v>580</v>
          </cell>
          <cell r="I358">
            <v>580</v>
          </cell>
          <cell r="J358" t="str">
            <v>AP</v>
          </cell>
        </row>
        <row r="359">
          <cell r="B359" t="str">
            <v>S444002</v>
          </cell>
          <cell r="C359" t="str">
            <v>广东盟力纺织科技有限公司</v>
          </cell>
          <cell r="D359">
            <v>23462.51</v>
          </cell>
          <cell r="E359">
            <v>20462.509999999998</v>
          </cell>
          <cell r="F359">
            <v>20462.509999999998</v>
          </cell>
          <cell r="G359">
            <v>-3000</v>
          </cell>
          <cell r="H359">
            <v>491.32000000000698</v>
          </cell>
          <cell r="I359">
            <v>491.32000000000698</v>
          </cell>
          <cell r="J359" t="str">
            <v>AP</v>
          </cell>
        </row>
        <row r="360">
          <cell r="B360" t="str">
            <v>C513055</v>
          </cell>
          <cell r="C360" t="str">
            <v>荣昌一次性客户</v>
          </cell>
          <cell r="D360">
            <v>470</v>
          </cell>
          <cell r="E360">
            <v>470</v>
          </cell>
          <cell r="F360">
            <v>470</v>
          </cell>
          <cell r="G360">
            <v>470</v>
          </cell>
          <cell r="H360">
            <v>470</v>
          </cell>
          <cell r="I360">
            <v>470</v>
          </cell>
          <cell r="J360" t="str">
            <v>AR</v>
          </cell>
        </row>
        <row r="361">
          <cell r="B361" t="str">
            <v>S513025</v>
          </cell>
          <cell r="C361" t="str">
            <v>邓括</v>
          </cell>
          <cell r="D361">
            <v>426</v>
          </cell>
          <cell r="E361">
            <v>426</v>
          </cell>
          <cell r="F361">
            <v>426</v>
          </cell>
          <cell r="G361">
            <v>426</v>
          </cell>
          <cell r="H361">
            <v>426</v>
          </cell>
          <cell r="I361">
            <v>426</v>
          </cell>
          <cell r="J361" t="str">
            <v>AP</v>
          </cell>
        </row>
        <row r="362">
          <cell r="B362" t="str">
            <v>S544003</v>
          </cell>
          <cell r="C362" t="str">
            <v>广州欧尼克焊接科技有限公司</v>
          </cell>
          <cell r="D362">
            <v>400</v>
          </cell>
          <cell r="E362">
            <v>400</v>
          </cell>
          <cell r="F362">
            <v>400</v>
          </cell>
          <cell r="G362">
            <v>400</v>
          </cell>
          <cell r="H362">
            <v>400</v>
          </cell>
          <cell r="I362">
            <v>400</v>
          </cell>
          <cell r="J362" t="str">
            <v>AP</v>
          </cell>
        </row>
        <row r="363">
          <cell r="B363" t="str">
            <v>S431015</v>
          </cell>
          <cell r="C363" t="str">
            <v>上海边锋实业有限公司</v>
          </cell>
          <cell r="D363">
            <v>360</v>
          </cell>
          <cell r="E363">
            <v>360</v>
          </cell>
          <cell r="F363">
            <v>360</v>
          </cell>
          <cell r="G363">
            <v>360</v>
          </cell>
          <cell r="H363">
            <v>360</v>
          </cell>
          <cell r="I363">
            <v>360</v>
          </cell>
          <cell r="J363" t="str">
            <v>AP</v>
          </cell>
        </row>
        <row r="364">
          <cell r="B364" t="str">
            <v>S437027</v>
          </cell>
          <cell r="C364" t="str">
            <v>文登市凤凰婷装饰布有限公司</v>
          </cell>
          <cell r="D364">
            <v>314.60000000000002</v>
          </cell>
          <cell r="E364">
            <v>314.60000000000002</v>
          </cell>
          <cell r="F364">
            <v>314.60000000000002</v>
          </cell>
          <cell r="G364">
            <v>314.60000000000002</v>
          </cell>
          <cell r="H364">
            <v>314.60000000000002</v>
          </cell>
          <cell r="I364">
            <v>314.60000000000002</v>
          </cell>
          <cell r="J364" t="str">
            <v>AP</v>
          </cell>
        </row>
        <row r="365">
          <cell r="B365" t="str">
            <v>S532004</v>
          </cell>
          <cell r="C365" t="str">
            <v>苏州贝斯迪亚工具有限公司</v>
          </cell>
          <cell r="D365">
            <v>312</v>
          </cell>
          <cell r="E365">
            <v>312</v>
          </cell>
          <cell r="F365">
            <v>312</v>
          </cell>
          <cell r="G365">
            <v>312</v>
          </cell>
          <cell r="H365">
            <v>312</v>
          </cell>
          <cell r="I365">
            <v>312</v>
          </cell>
          <cell r="J365" t="str">
            <v>AP</v>
          </cell>
        </row>
        <row r="366">
          <cell r="B366" t="str">
            <v>S433013</v>
          </cell>
          <cell r="C366" t="str">
            <v>嘉兴市南湖区东栅街道嘉环中电子产品经营部</v>
          </cell>
          <cell r="D366">
            <v>214</v>
          </cell>
          <cell r="E366">
            <v>214</v>
          </cell>
          <cell r="F366">
            <v>214</v>
          </cell>
          <cell r="G366">
            <v>214</v>
          </cell>
          <cell r="H366">
            <v>214</v>
          </cell>
          <cell r="I366">
            <v>214</v>
          </cell>
          <cell r="J366" t="str">
            <v>AP</v>
          </cell>
        </row>
        <row r="367">
          <cell r="B367" t="str">
            <v>S413017</v>
          </cell>
          <cell r="C367" t="str">
            <v>沧州荣昊汽车配件有限公司</v>
          </cell>
          <cell r="D367">
            <v>202.36</v>
          </cell>
          <cell r="E367">
            <v>202.36</v>
          </cell>
          <cell r="F367">
            <v>202.36</v>
          </cell>
          <cell r="G367">
            <v>202.36</v>
          </cell>
          <cell r="H367">
            <v>202.36</v>
          </cell>
          <cell r="I367">
            <v>202.36</v>
          </cell>
          <cell r="J367" t="str">
            <v>AP</v>
          </cell>
        </row>
        <row r="368">
          <cell r="B368" t="str">
            <v>S413117</v>
          </cell>
          <cell r="C368" t="str">
            <v>霸州市自强汽车零部件厂</v>
          </cell>
          <cell r="D368">
            <v>65.09</v>
          </cell>
          <cell r="E368">
            <v>65.09</v>
          </cell>
          <cell r="F368">
            <v>65.09</v>
          </cell>
          <cell r="G368">
            <v>65.09</v>
          </cell>
          <cell r="H368">
            <v>65.09</v>
          </cell>
          <cell r="I368">
            <v>65.09</v>
          </cell>
          <cell r="J368" t="str">
            <v>AP</v>
          </cell>
        </row>
        <row r="369">
          <cell r="B369" t="str">
            <v>S413091</v>
          </cell>
          <cell r="C369" t="str">
            <v>黄骅市供水公司</v>
          </cell>
          <cell r="D369">
            <v>29.200000000069799</v>
          </cell>
          <cell r="E369">
            <v>29.200000000011599</v>
          </cell>
          <cell r="F369">
            <v>29.200000000011599</v>
          </cell>
          <cell r="G369">
            <v>29.200000000011599</v>
          </cell>
          <cell r="H369">
            <v>29.200000000069799</v>
          </cell>
          <cell r="I369">
            <v>29.199999999953398</v>
          </cell>
          <cell r="J369" t="str">
            <v>AP</v>
          </cell>
        </row>
        <row r="370">
          <cell r="B370" t="str">
            <v>S413169</v>
          </cell>
          <cell r="C370" t="str">
            <v>黄骅市鑫翔五金产品经销处</v>
          </cell>
          <cell r="D370">
            <v>16</v>
          </cell>
          <cell r="E370">
            <v>16</v>
          </cell>
          <cell r="F370">
            <v>16</v>
          </cell>
          <cell r="G370">
            <v>16</v>
          </cell>
          <cell r="H370">
            <v>16</v>
          </cell>
          <cell r="I370">
            <v>16</v>
          </cell>
          <cell r="J370" t="str">
            <v>AP</v>
          </cell>
        </row>
        <row r="371">
          <cell r="B371" t="str">
            <v>S613066</v>
          </cell>
          <cell r="C371" t="str">
            <v>云荣娟</v>
          </cell>
          <cell r="D371">
            <v>1.60000000000036</v>
          </cell>
          <cell r="E371">
            <v>1.60000000000036</v>
          </cell>
          <cell r="F371">
            <v>1.60000000000036</v>
          </cell>
          <cell r="G371">
            <v>1.60000000000036</v>
          </cell>
          <cell r="H371">
            <v>1.60000000000036</v>
          </cell>
          <cell r="I371">
            <v>1.60000000000036</v>
          </cell>
          <cell r="J371">
            <v>1095</v>
          </cell>
        </row>
        <row r="372">
          <cell r="B372" t="str">
            <v>S412011</v>
          </cell>
          <cell r="C372" t="str">
            <v>富港科技(天津)有限公司</v>
          </cell>
          <cell r="D372">
            <v>1</v>
          </cell>
          <cell r="E372">
            <v>1</v>
          </cell>
          <cell r="F372">
            <v>1</v>
          </cell>
          <cell r="G372">
            <v>1</v>
          </cell>
          <cell r="H372">
            <v>1</v>
          </cell>
          <cell r="I372">
            <v>1</v>
          </cell>
          <cell r="J372" t="str">
            <v>AP</v>
          </cell>
        </row>
        <row r="373">
          <cell r="B373" t="str">
            <v>S444005</v>
          </cell>
          <cell r="C373" t="str">
            <v>佛山市立久光电科技有限公司</v>
          </cell>
          <cell r="D373">
            <v>0.79999999998835802</v>
          </cell>
          <cell r="E373">
            <v>29149.15</v>
          </cell>
          <cell r="F373">
            <v>25149.15</v>
          </cell>
          <cell r="G373">
            <v>10975.93</v>
          </cell>
          <cell r="H373">
            <v>10975.93</v>
          </cell>
          <cell r="I373">
            <v>0.79999999999381499</v>
          </cell>
          <cell r="J373" t="str">
            <v>AP</v>
          </cell>
        </row>
        <row r="374">
          <cell r="B374" t="str">
            <v>S437035</v>
          </cell>
          <cell r="C374" t="str">
            <v>诸城市弘和源商贸有限公司</v>
          </cell>
          <cell r="D374">
            <v>0.45999999999185098</v>
          </cell>
          <cell r="E374">
            <v>0.45999999999185098</v>
          </cell>
          <cell r="F374">
            <v>0.45999999999185098</v>
          </cell>
          <cell r="G374">
            <v>0.45999999999185098</v>
          </cell>
          <cell r="H374">
            <v>0.45999999999185098</v>
          </cell>
          <cell r="I374">
            <v>0.45999999999185098</v>
          </cell>
          <cell r="J374" t="str">
            <v>AP</v>
          </cell>
        </row>
        <row r="375">
          <cell r="B375" t="str">
            <v>S433007</v>
          </cell>
          <cell r="C375" t="str">
            <v>瑞安市精艺标准件有限公司</v>
          </cell>
          <cell r="D375">
            <v>110794.83</v>
          </cell>
          <cell r="E375">
            <v>108794.83</v>
          </cell>
          <cell r="F375">
            <v>106794.83</v>
          </cell>
          <cell r="G375">
            <v>56794.83</v>
          </cell>
          <cell r="H375">
            <v>46794.83</v>
          </cell>
          <cell r="I375">
            <v>3.00000000133878E-2</v>
          </cell>
          <cell r="J375" t="str">
            <v>AP</v>
          </cell>
        </row>
        <row r="376">
          <cell r="B376" t="str">
            <v>S533001</v>
          </cell>
          <cell r="C376" t="str">
            <v>宁波维成贸易有限公司</v>
          </cell>
          <cell r="D376">
            <v>0.02</v>
          </cell>
          <cell r="E376">
            <v>0.02</v>
          </cell>
          <cell r="F376">
            <v>0.02</v>
          </cell>
          <cell r="G376">
            <v>0.02</v>
          </cell>
          <cell r="H376">
            <v>0.02</v>
          </cell>
          <cell r="I376">
            <v>0.02</v>
          </cell>
          <cell r="J376">
            <v>800</v>
          </cell>
        </row>
        <row r="377">
          <cell r="B377" t="str">
            <v>S512007</v>
          </cell>
          <cell r="C377" t="str">
            <v>天津宏达翔科技有限公司</v>
          </cell>
          <cell r="D377">
            <v>190068.34</v>
          </cell>
          <cell r="E377">
            <v>732.5</v>
          </cell>
          <cell r="F377">
            <v>732.5</v>
          </cell>
          <cell r="G377">
            <v>732.5</v>
          </cell>
          <cell r="H377">
            <v>732.5</v>
          </cell>
          <cell r="I377">
            <v>732.5</v>
          </cell>
          <cell r="J377">
            <v>732.5</v>
          </cell>
        </row>
        <row r="378">
          <cell r="B378" t="str">
            <v>S432021</v>
          </cell>
          <cell r="C378" t="str">
            <v>江苏艾文德悦达汽车内饰有限公司</v>
          </cell>
          <cell r="D378">
            <v>984908.79</v>
          </cell>
          <cell r="E378">
            <v>908908.79</v>
          </cell>
          <cell r="F378">
            <v>908908.79</v>
          </cell>
          <cell r="G378">
            <v>838908.79</v>
          </cell>
          <cell r="H378">
            <v>-224491.41</v>
          </cell>
          <cell r="I378">
            <v>8.7311491370201098E-11</v>
          </cell>
          <cell r="J378" t="str">
            <v>AP</v>
          </cell>
        </row>
        <row r="379">
          <cell r="B379" t="str">
            <v>S613043</v>
          </cell>
          <cell r="C379" t="str">
            <v>宋清镇</v>
          </cell>
          <cell r="D379">
            <v>0</v>
          </cell>
          <cell r="E379">
            <v>5.8207660913467401E-11</v>
          </cell>
          <cell r="F379">
            <v>5.8207660913467401E-11</v>
          </cell>
          <cell r="G379">
            <v>5.8207660913467401E-11</v>
          </cell>
          <cell r="H379">
            <v>0</v>
          </cell>
          <cell r="I379">
            <v>5.8207660913467401E-11</v>
          </cell>
          <cell r="J379" t="str">
            <v>AP</v>
          </cell>
        </row>
        <row r="380">
          <cell r="B380" t="str">
            <v>C436001</v>
          </cell>
          <cell r="C380" t="str">
            <v>江西志骋汽车有限责任公司景德镇分公司</v>
          </cell>
          <cell r="D380">
            <v>-86928.47</v>
          </cell>
          <cell r="E380">
            <v>-36928.47</v>
          </cell>
          <cell r="F380">
            <v>2.91038304567337E-11</v>
          </cell>
          <cell r="G380">
            <v>2.91038304567337E-11</v>
          </cell>
          <cell r="H380">
            <v>0</v>
          </cell>
          <cell r="I380">
            <v>2.91038304567337E-11</v>
          </cell>
          <cell r="J380" t="str">
            <v>AR</v>
          </cell>
        </row>
        <row r="381">
          <cell r="B381" t="str">
            <v>S412042</v>
          </cell>
          <cell r="C381" t="str">
            <v>天津锦程新材料科技有限公司</v>
          </cell>
          <cell r="D381">
            <v>-42714</v>
          </cell>
          <cell r="E381">
            <v>-19933.2</v>
          </cell>
          <cell r="F381">
            <v>9491.9999999999909</v>
          </cell>
          <cell r="G381">
            <v>42714</v>
          </cell>
          <cell r="H381">
            <v>55361.2</v>
          </cell>
          <cell r="I381">
            <v>1.45519152283669E-11</v>
          </cell>
          <cell r="J381" t="str">
            <v>AP</v>
          </cell>
        </row>
        <row r="382">
          <cell r="B382" t="str">
            <v>S411003</v>
          </cell>
          <cell r="C382" t="str">
            <v>北京市京宁通海经贸有限公司</v>
          </cell>
          <cell r="D382">
            <v>94</v>
          </cell>
          <cell r="E382">
            <v>0</v>
          </cell>
          <cell r="F382">
            <v>0</v>
          </cell>
          <cell r="G382">
            <v>0</v>
          </cell>
          <cell r="H382">
            <v>0</v>
          </cell>
          <cell r="I382">
            <v>0</v>
          </cell>
          <cell r="J382" t="str">
            <v>AP</v>
          </cell>
        </row>
        <row r="383">
          <cell r="B383" t="str">
            <v>S411008</v>
          </cell>
          <cell r="C383" t="str">
            <v>北京瑞德佑业科技有限公司</v>
          </cell>
          <cell r="D383">
            <v>0</v>
          </cell>
          <cell r="E383">
            <v>0</v>
          </cell>
          <cell r="F383">
            <v>0</v>
          </cell>
          <cell r="G383">
            <v>0</v>
          </cell>
          <cell r="H383">
            <v>-8340</v>
          </cell>
          <cell r="I383">
            <v>0</v>
          </cell>
          <cell r="J383" t="str">
            <v>AP</v>
          </cell>
        </row>
        <row r="384">
          <cell r="B384" t="str">
            <v>S411030</v>
          </cell>
          <cell r="C384" t="str">
            <v>北京科创京成科技股份有限公司</v>
          </cell>
          <cell r="D384">
            <v>0</v>
          </cell>
          <cell r="E384">
            <v>0</v>
          </cell>
          <cell r="F384">
            <v>0</v>
          </cell>
          <cell r="G384">
            <v>0</v>
          </cell>
          <cell r="H384">
            <v>0</v>
          </cell>
          <cell r="I384">
            <v>0</v>
          </cell>
          <cell r="J384" t="str">
            <v>AP</v>
          </cell>
        </row>
        <row r="385">
          <cell r="B385" t="str">
            <v>S411032</v>
          </cell>
          <cell r="C385" t="str">
            <v>国家知识产权局专利局</v>
          </cell>
          <cell r="D385">
            <v>0</v>
          </cell>
          <cell r="E385">
            <v>0</v>
          </cell>
          <cell r="F385">
            <v>0</v>
          </cell>
          <cell r="G385">
            <v>0</v>
          </cell>
          <cell r="H385">
            <v>0</v>
          </cell>
          <cell r="I385">
            <v>0</v>
          </cell>
          <cell r="J385" t="str">
            <v>AP</v>
          </cell>
        </row>
        <row r="386">
          <cell r="B386" t="str">
            <v>S411034</v>
          </cell>
          <cell r="C386" t="str">
            <v>北京拓普信达技术有限公司</v>
          </cell>
          <cell r="D386">
            <v>312</v>
          </cell>
          <cell r="E386">
            <v>0</v>
          </cell>
          <cell r="F386">
            <v>0</v>
          </cell>
          <cell r="G386">
            <v>0</v>
          </cell>
          <cell r="H386">
            <v>0</v>
          </cell>
          <cell r="I386">
            <v>0</v>
          </cell>
          <cell r="J386" t="str">
            <v>AP</v>
          </cell>
        </row>
        <row r="387">
          <cell r="B387" t="str">
            <v>S411035</v>
          </cell>
          <cell r="C387" t="str">
            <v>北京明科通业国际贸易有限责任公司</v>
          </cell>
          <cell r="D387">
            <v>0</v>
          </cell>
          <cell r="E387">
            <v>0</v>
          </cell>
          <cell r="F387">
            <v>0</v>
          </cell>
          <cell r="G387">
            <v>0</v>
          </cell>
          <cell r="H387">
            <v>0</v>
          </cell>
          <cell r="I387">
            <v>0</v>
          </cell>
          <cell r="J387" t="str">
            <v>AP</v>
          </cell>
        </row>
        <row r="388">
          <cell r="B388" t="str">
            <v>S411045</v>
          </cell>
          <cell r="C388" t="str">
            <v>北京好伯特科技有限公司</v>
          </cell>
          <cell r="D388">
            <v>0</v>
          </cell>
          <cell r="E388">
            <v>0</v>
          </cell>
          <cell r="F388">
            <v>0</v>
          </cell>
          <cell r="G388">
            <v>0</v>
          </cell>
          <cell r="H388">
            <v>0</v>
          </cell>
          <cell r="I388">
            <v>0</v>
          </cell>
          <cell r="J388" t="str">
            <v>AP</v>
          </cell>
        </row>
        <row r="389">
          <cell r="B389" t="str">
            <v>S411049</v>
          </cell>
          <cell r="C389" t="str">
            <v>北京来一桶金科技有限公司</v>
          </cell>
          <cell r="D389">
            <v>31355.4</v>
          </cell>
          <cell r="E389">
            <v>31355.4</v>
          </cell>
          <cell r="F389">
            <v>24000</v>
          </cell>
          <cell r="G389">
            <v>24000</v>
          </cell>
          <cell r="H389">
            <v>16000</v>
          </cell>
          <cell r="I389">
            <v>0</v>
          </cell>
          <cell r="J389" t="str">
            <v>AP</v>
          </cell>
        </row>
        <row r="390">
          <cell r="B390" t="str">
            <v>S412007</v>
          </cell>
          <cell r="C390" t="str">
            <v>天津易沃德工业装备有限公司</v>
          </cell>
          <cell r="D390">
            <v>0</v>
          </cell>
          <cell r="E390">
            <v>0</v>
          </cell>
          <cell r="F390">
            <v>0</v>
          </cell>
          <cell r="G390">
            <v>0</v>
          </cell>
          <cell r="H390">
            <v>0</v>
          </cell>
          <cell r="I390">
            <v>0</v>
          </cell>
          <cell r="J390" t="str">
            <v>AP</v>
          </cell>
        </row>
        <row r="391">
          <cell r="B391" t="str">
            <v>S412013</v>
          </cell>
          <cell r="C391" t="str">
            <v>天津金发新材料有限公司</v>
          </cell>
          <cell r="D391">
            <v>95054.399999999994</v>
          </cell>
          <cell r="E391">
            <v>95054.399999999907</v>
          </cell>
          <cell r="F391">
            <v>95054.399999999907</v>
          </cell>
          <cell r="G391">
            <v>-8.7311491370201098E-11</v>
          </cell>
          <cell r="H391">
            <v>0</v>
          </cell>
          <cell r="I391">
            <v>0</v>
          </cell>
          <cell r="J391" t="str">
            <v>AP</v>
          </cell>
        </row>
        <row r="392">
          <cell r="B392" t="str">
            <v>S412017</v>
          </cell>
          <cell r="C392" t="str">
            <v>天津博容包装制品有限公司</v>
          </cell>
          <cell r="D392">
            <v>349258.48</v>
          </cell>
          <cell r="E392">
            <v>349258.48</v>
          </cell>
          <cell r="F392">
            <v>462098.48</v>
          </cell>
          <cell r="G392">
            <v>0</v>
          </cell>
          <cell r="H392">
            <v>0</v>
          </cell>
          <cell r="I392">
            <v>0</v>
          </cell>
          <cell r="J392" t="str">
            <v>AP</v>
          </cell>
        </row>
        <row r="393">
          <cell r="B393" t="str">
            <v>S412025</v>
          </cell>
          <cell r="C393" t="str">
            <v>天津万塑新材料科技有限公司</v>
          </cell>
          <cell r="D393">
            <v>0</v>
          </cell>
          <cell r="E393">
            <v>0</v>
          </cell>
          <cell r="F393">
            <v>0</v>
          </cell>
          <cell r="G393">
            <v>0</v>
          </cell>
          <cell r="H393">
            <v>0</v>
          </cell>
          <cell r="I393">
            <v>0</v>
          </cell>
          <cell r="J393" t="str">
            <v>AP</v>
          </cell>
        </row>
        <row r="394">
          <cell r="B394" t="str">
            <v>S412030</v>
          </cell>
          <cell r="C394" t="str">
            <v>天津市丰鑫科技发展有限公司</v>
          </cell>
          <cell r="D394">
            <v>0</v>
          </cell>
          <cell r="E394">
            <v>0</v>
          </cell>
          <cell r="F394">
            <v>0</v>
          </cell>
          <cell r="G394">
            <v>0</v>
          </cell>
          <cell r="H394">
            <v>0</v>
          </cell>
          <cell r="I394">
            <v>0</v>
          </cell>
          <cell r="J394" t="str">
            <v>AP</v>
          </cell>
        </row>
        <row r="395">
          <cell r="B395" t="str">
            <v>S412031</v>
          </cell>
          <cell r="C395" t="str">
            <v>天津正元天成科技发展有限公司</v>
          </cell>
          <cell r="D395">
            <v>0</v>
          </cell>
          <cell r="E395">
            <v>0</v>
          </cell>
          <cell r="F395">
            <v>0</v>
          </cell>
          <cell r="G395">
            <v>0</v>
          </cell>
          <cell r="H395">
            <v>0</v>
          </cell>
          <cell r="I395">
            <v>0</v>
          </cell>
          <cell r="J395" t="str">
            <v>AP</v>
          </cell>
        </row>
        <row r="396">
          <cell r="B396" t="str">
            <v>S412032</v>
          </cell>
          <cell r="C396" t="str">
            <v>天津东和汽车零部件有限公司</v>
          </cell>
          <cell r="D396">
            <v>0</v>
          </cell>
          <cell r="E396">
            <v>0</v>
          </cell>
          <cell r="F396">
            <v>0</v>
          </cell>
          <cell r="G396">
            <v>0</v>
          </cell>
          <cell r="H396">
            <v>0</v>
          </cell>
          <cell r="I396">
            <v>0</v>
          </cell>
          <cell r="J396" t="str">
            <v>AP</v>
          </cell>
        </row>
        <row r="397">
          <cell r="B397" t="str">
            <v>S412033</v>
          </cell>
          <cell r="C397" t="str">
            <v>天津宇德科技发展有限公司</v>
          </cell>
          <cell r="D397">
            <v>0</v>
          </cell>
          <cell r="E397">
            <v>0</v>
          </cell>
          <cell r="F397">
            <v>0</v>
          </cell>
          <cell r="G397">
            <v>0</v>
          </cell>
          <cell r="H397">
            <v>0</v>
          </cell>
          <cell r="I397">
            <v>0</v>
          </cell>
          <cell r="J397" t="str">
            <v>AP</v>
          </cell>
        </row>
        <row r="398">
          <cell r="B398" t="str">
            <v>S412034</v>
          </cell>
          <cell r="C398" t="str">
            <v>天津市鑫晟亨通商贸有限公司</v>
          </cell>
          <cell r="D398">
            <v>0</v>
          </cell>
          <cell r="E398">
            <v>0</v>
          </cell>
          <cell r="F398">
            <v>0</v>
          </cell>
          <cell r="G398">
            <v>0</v>
          </cell>
          <cell r="H398">
            <v>0</v>
          </cell>
          <cell r="I398">
            <v>0</v>
          </cell>
          <cell r="J398" t="str">
            <v>AP</v>
          </cell>
        </row>
        <row r="399">
          <cell r="B399" t="str">
            <v>S412035</v>
          </cell>
          <cell r="C399" t="str">
            <v>天津海纳钢铁有限公司</v>
          </cell>
          <cell r="D399">
            <v>0</v>
          </cell>
          <cell r="E399">
            <v>0</v>
          </cell>
          <cell r="F399">
            <v>0</v>
          </cell>
          <cell r="G399">
            <v>0</v>
          </cell>
          <cell r="H399">
            <v>0</v>
          </cell>
          <cell r="I399">
            <v>0</v>
          </cell>
          <cell r="J399" t="str">
            <v>AP</v>
          </cell>
        </row>
        <row r="400">
          <cell r="B400" t="str">
            <v>S412036</v>
          </cell>
          <cell r="C400" t="str">
            <v>天津永增源钢管有限公司</v>
          </cell>
          <cell r="D400">
            <v>0</v>
          </cell>
          <cell r="E400">
            <v>0</v>
          </cell>
          <cell r="F400">
            <v>0</v>
          </cell>
          <cell r="G400">
            <v>0</v>
          </cell>
          <cell r="H400">
            <v>0</v>
          </cell>
          <cell r="I400">
            <v>0</v>
          </cell>
          <cell r="J400" t="str">
            <v>AP</v>
          </cell>
        </row>
        <row r="401">
          <cell r="B401" t="str">
            <v>S413002</v>
          </cell>
          <cell r="C401" t="str">
            <v>唐山市丰润区报喜坨扁钢厂</v>
          </cell>
          <cell r="D401">
            <v>0</v>
          </cell>
          <cell r="E401">
            <v>0</v>
          </cell>
          <cell r="F401">
            <v>0</v>
          </cell>
          <cell r="G401">
            <v>0</v>
          </cell>
          <cell r="H401">
            <v>0</v>
          </cell>
          <cell r="I401">
            <v>0</v>
          </cell>
          <cell r="J401" t="str">
            <v>AP</v>
          </cell>
        </row>
        <row r="402">
          <cell r="B402" t="str">
            <v>S413003</v>
          </cell>
          <cell r="C402" t="str">
            <v>秦皇岛卓泰包装制品制造有限公司</v>
          </cell>
          <cell r="D402">
            <v>8835.9900000000107</v>
          </cell>
          <cell r="E402">
            <v>5.4569682106375702E-12</v>
          </cell>
          <cell r="F402">
            <v>0</v>
          </cell>
          <cell r="G402">
            <v>0</v>
          </cell>
          <cell r="H402">
            <v>0</v>
          </cell>
          <cell r="I402">
            <v>0</v>
          </cell>
          <cell r="J402" t="str">
            <v>AP</v>
          </cell>
        </row>
        <row r="403">
          <cell r="B403" t="str">
            <v>S413019</v>
          </cell>
          <cell r="C403" t="str">
            <v>沧州超杰纺织品有限公司</v>
          </cell>
          <cell r="D403">
            <v>0</v>
          </cell>
          <cell r="E403">
            <v>0</v>
          </cell>
          <cell r="F403">
            <v>0</v>
          </cell>
          <cell r="G403">
            <v>0</v>
          </cell>
          <cell r="H403">
            <v>0</v>
          </cell>
          <cell r="I403">
            <v>0</v>
          </cell>
          <cell r="J403" t="str">
            <v>AP</v>
          </cell>
        </row>
        <row r="404">
          <cell r="B404" t="str">
            <v>S413041</v>
          </cell>
          <cell r="C404" t="str">
            <v>黄骅市齐西纺织五金配件厂</v>
          </cell>
          <cell r="D404">
            <v>2411.77</v>
          </cell>
          <cell r="E404">
            <v>0</v>
          </cell>
          <cell r="F404">
            <v>0</v>
          </cell>
          <cell r="G404">
            <v>0</v>
          </cell>
          <cell r="H404">
            <v>0</v>
          </cell>
          <cell r="I404">
            <v>0</v>
          </cell>
          <cell r="J404" t="str">
            <v>AP</v>
          </cell>
        </row>
        <row r="405">
          <cell r="B405" t="str">
            <v>S413046</v>
          </cell>
          <cell r="C405" t="str">
            <v>黄骅市恒基五金轴承工具有限公司</v>
          </cell>
          <cell r="D405">
            <v>0</v>
          </cell>
          <cell r="E405">
            <v>0</v>
          </cell>
          <cell r="F405">
            <v>0</v>
          </cell>
          <cell r="G405">
            <v>0</v>
          </cell>
          <cell r="H405">
            <v>0</v>
          </cell>
          <cell r="I405">
            <v>0</v>
          </cell>
          <cell r="J405" t="str">
            <v>AP</v>
          </cell>
        </row>
        <row r="406">
          <cell r="B406" t="str">
            <v>S413057</v>
          </cell>
          <cell r="C406" t="str">
            <v>黄骅市亚征汽车配件有限公司</v>
          </cell>
          <cell r="D406">
            <v>1.16415321826935E-10</v>
          </cell>
          <cell r="E406">
            <v>0</v>
          </cell>
          <cell r="F406">
            <v>0</v>
          </cell>
          <cell r="G406">
            <v>0</v>
          </cell>
          <cell r="H406">
            <v>0</v>
          </cell>
          <cell r="I406">
            <v>0</v>
          </cell>
          <cell r="J406" t="str">
            <v>AP</v>
          </cell>
        </row>
        <row r="407">
          <cell r="B407" t="str">
            <v>S413059</v>
          </cell>
          <cell r="C407" t="str">
            <v>黄骅市荣邦汽车部件有限公司</v>
          </cell>
          <cell r="D407">
            <v>0</v>
          </cell>
          <cell r="E407">
            <v>0</v>
          </cell>
          <cell r="F407">
            <v>0</v>
          </cell>
          <cell r="G407">
            <v>0</v>
          </cell>
          <cell r="H407">
            <v>0</v>
          </cell>
          <cell r="I407">
            <v>0</v>
          </cell>
          <cell r="J407" t="str">
            <v>AP</v>
          </cell>
        </row>
        <row r="408">
          <cell r="B408" t="str">
            <v>S413062</v>
          </cell>
          <cell r="C408" t="str">
            <v>黄骅市友联嘉悦商贸有限公司</v>
          </cell>
          <cell r="D408">
            <v>0</v>
          </cell>
          <cell r="E408">
            <v>0</v>
          </cell>
          <cell r="F408">
            <v>0</v>
          </cell>
          <cell r="G408">
            <v>0</v>
          </cell>
          <cell r="H408">
            <v>0</v>
          </cell>
          <cell r="I408">
            <v>0</v>
          </cell>
          <cell r="J408" t="str">
            <v>AP</v>
          </cell>
        </row>
        <row r="409">
          <cell r="B409" t="str">
            <v>S413079</v>
          </cell>
          <cell r="C409" t="str">
            <v>廊坊中德汽车座椅制造有限公司</v>
          </cell>
          <cell r="D409">
            <v>0</v>
          </cell>
          <cell r="E409">
            <v>0</v>
          </cell>
          <cell r="F409">
            <v>0</v>
          </cell>
          <cell r="G409">
            <v>0</v>
          </cell>
          <cell r="H409">
            <v>0</v>
          </cell>
          <cell r="I409">
            <v>0</v>
          </cell>
          <cell r="J409" t="str">
            <v>AP</v>
          </cell>
        </row>
        <row r="410">
          <cell r="B410" t="str">
            <v>S413099</v>
          </cell>
          <cell r="C410" t="str">
            <v>黄骅市万寿汽车配件有限公司</v>
          </cell>
          <cell r="D410">
            <v>0</v>
          </cell>
          <cell r="E410">
            <v>0</v>
          </cell>
          <cell r="F410">
            <v>0</v>
          </cell>
          <cell r="G410">
            <v>0</v>
          </cell>
          <cell r="H410">
            <v>0</v>
          </cell>
          <cell r="I410">
            <v>0</v>
          </cell>
          <cell r="J410" t="str">
            <v>AP</v>
          </cell>
        </row>
        <row r="411">
          <cell r="B411" t="str">
            <v>S413106</v>
          </cell>
          <cell r="C411" t="str">
            <v>黄骅市博杰汽车部件有限公司</v>
          </cell>
          <cell r="D411">
            <v>0</v>
          </cell>
          <cell r="E411">
            <v>0</v>
          </cell>
          <cell r="F411">
            <v>0</v>
          </cell>
          <cell r="G411">
            <v>0</v>
          </cell>
          <cell r="H411">
            <v>0</v>
          </cell>
          <cell r="I411">
            <v>0</v>
          </cell>
          <cell r="J411">
            <v>0</v>
          </cell>
        </row>
        <row r="412">
          <cell r="B412" t="str">
            <v>S413118</v>
          </cell>
          <cell r="C412" t="str">
            <v>孟村回族自治县旭日汽车配件厂</v>
          </cell>
          <cell r="D412">
            <v>1240</v>
          </cell>
          <cell r="E412">
            <v>0</v>
          </cell>
          <cell r="F412">
            <v>0</v>
          </cell>
          <cell r="G412">
            <v>0</v>
          </cell>
          <cell r="H412">
            <v>0</v>
          </cell>
          <cell r="I412">
            <v>0</v>
          </cell>
          <cell r="J412" t="str">
            <v>AP</v>
          </cell>
        </row>
        <row r="413">
          <cell r="B413" t="str">
            <v>S413127</v>
          </cell>
          <cell r="C413" t="str">
            <v>黄骅市金珲设备安装工程有限公司</v>
          </cell>
          <cell r="D413">
            <v>58096</v>
          </cell>
          <cell r="E413">
            <v>28096</v>
          </cell>
          <cell r="F413">
            <v>28096</v>
          </cell>
          <cell r="G413">
            <v>0</v>
          </cell>
          <cell r="H413">
            <v>0</v>
          </cell>
          <cell r="I413">
            <v>0</v>
          </cell>
          <cell r="J413" t="str">
            <v>AP</v>
          </cell>
        </row>
        <row r="414">
          <cell r="B414" t="str">
            <v>S413128</v>
          </cell>
          <cell r="C414" t="str">
            <v>霸州市振旭汽车配件有限公司</v>
          </cell>
          <cell r="D414">
            <v>0</v>
          </cell>
          <cell r="E414">
            <v>0</v>
          </cell>
          <cell r="F414">
            <v>0</v>
          </cell>
          <cell r="G414">
            <v>0</v>
          </cell>
          <cell r="H414">
            <v>0</v>
          </cell>
          <cell r="I414">
            <v>0</v>
          </cell>
          <cell r="J414" t="str">
            <v>AP</v>
          </cell>
        </row>
        <row r="415">
          <cell r="B415" t="str">
            <v>S413134</v>
          </cell>
          <cell r="C415" t="str">
            <v>黄骅市安华安全技术服务有限公司</v>
          </cell>
          <cell r="D415">
            <v>0</v>
          </cell>
          <cell r="E415">
            <v>0</v>
          </cell>
          <cell r="F415">
            <v>0</v>
          </cell>
          <cell r="G415">
            <v>0</v>
          </cell>
          <cell r="H415">
            <v>0</v>
          </cell>
          <cell r="I415">
            <v>0</v>
          </cell>
          <cell r="J415" t="str">
            <v>AP</v>
          </cell>
        </row>
        <row r="416">
          <cell r="B416" t="str">
            <v>S413136</v>
          </cell>
          <cell r="C416" t="str">
            <v>黄骅市鼎祥五金制品有限公司</v>
          </cell>
          <cell r="D416">
            <v>24892</v>
          </cell>
          <cell r="E416">
            <v>24892</v>
          </cell>
          <cell r="F416">
            <v>26382</v>
          </cell>
          <cell r="G416">
            <v>0</v>
          </cell>
          <cell r="H416">
            <v>0</v>
          </cell>
          <cell r="I416">
            <v>0</v>
          </cell>
          <cell r="J416" t="str">
            <v>AP</v>
          </cell>
        </row>
        <row r="417">
          <cell r="B417" t="str">
            <v>S413137</v>
          </cell>
          <cell r="C417" t="str">
            <v>河北秦安安全科技股份有限公司</v>
          </cell>
          <cell r="D417">
            <v>0</v>
          </cell>
          <cell r="E417">
            <v>0</v>
          </cell>
          <cell r="F417">
            <v>0</v>
          </cell>
          <cell r="G417">
            <v>0</v>
          </cell>
          <cell r="H417">
            <v>0</v>
          </cell>
          <cell r="I417">
            <v>0</v>
          </cell>
          <cell r="J417" t="str">
            <v>AP</v>
          </cell>
        </row>
        <row r="418">
          <cell r="B418" t="str">
            <v>S413144</v>
          </cell>
          <cell r="C418" t="str">
            <v>黄骅市隆润汽车配件有限公司</v>
          </cell>
          <cell r="D418">
            <v>21503.6899999999</v>
          </cell>
          <cell r="E418">
            <v>-5.4569682106375701E-11</v>
          </cell>
          <cell r="F418">
            <v>0</v>
          </cell>
          <cell r="G418">
            <v>-7000</v>
          </cell>
          <cell r="H418">
            <v>-7000</v>
          </cell>
          <cell r="I418">
            <v>-7000</v>
          </cell>
          <cell r="J418">
            <v>0</v>
          </cell>
        </row>
        <row r="419">
          <cell r="B419" t="str">
            <v>S413148</v>
          </cell>
          <cell r="C419" t="str">
            <v>张绍林</v>
          </cell>
          <cell r="D419">
            <v>0</v>
          </cell>
          <cell r="E419">
            <v>0</v>
          </cell>
          <cell r="F419">
            <v>0</v>
          </cell>
          <cell r="G419">
            <v>0</v>
          </cell>
          <cell r="H419">
            <v>0</v>
          </cell>
          <cell r="I419">
            <v>0</v>
          </cell>
          <cell r="J419" t="str">
            <v>AP</v>
          </cell>
        </row>
        <row r="420">
          <cell r="B420" t="str">
            <v>S413154</v>
          </cell>
          <cell r="C420" t="str">
            <v>文安县众盛塑料制品厂</v>
          </cell>
          <cell r="D420">
            <v>0</v>
          </cell>
          <cell r="E420">
            <v>0</v>
          </cell>
          <cell r="F420">
            <v>0</v>
          </cell>
          <cell r="G420">
            <v>0</v>
          </cell>
          <cell r="H420">
            <v>0</v>
          </cell>
          <cell r="I420">
            <v>0</v>
          </cell>
          <cell r="J420" t="str">
            <v>AP</v>
          </cell>
        </row>
        <row r="421">
          <cell r="B421" t="str">
            <v>S413157</v>
          </cell>
          <cell r="C421" t="str">
            <v>衡水鑫智汽车零部件有限公司</v>
          </cell>
          <cell r="D421">
            <v>13000</v>
          </cell>
          <cell r="E421">
            <v>0</v>
          </cell>
          <cell r="F421">
            <v>0</v>
          </cell>
          <cell r="G421">
            <v>0</v>
          </cell>
          <cell r="H421">
            <v>0</v>
          </cell>
          <cell r="I421">
            <v>0</v>
          </cell>
          <cell r="J421" t="str">
            <v>AP</v>
          </cell>
        </row>
        <row r="422">
          <cell r="B422" t="str">
            <v>S413158</v>
          </cell>
          <cell r="C422" t="str">
            <v>沧州凌迈五金制品有限公司</v>
          </cell>
          <cell r="D422">
            <v>0</v>
          </cell>
          <cell r="E422">
            <v>0</v>
          </cell>
          <cell r="F422">
            <v>0</v>
          </cell>
          <cell r="G422">
            <v>0</v>
          </cell>
          <cell r="H422">
            <v>0</v>
          </cell>
          <cell r="I422">
            <v>0</v>
          </cell>
          <cell r="J422" t="str">
            <v>AP</v>
          </cell>
        </row>
        <row r="423">
          <cell r="B423" t="str">
            <v>S413165</v>
          </cell>
          <cell r="C423" t="str">
            <v>献县鹏凯金属制品有限公司</v>
          </cell>
          <cell r="D423">
            <v>-29999.999999999902</v>
          </cell>
          <cell r="E423">
            <v>-30000</v>
          </cell>
          <cell r="F423">
            <v>0</v>
          </cell>
          <cell r="G423">
            <v>0</v>
          </cell>
          <cell r="H423">
            <v>-50000</v>
          </cell>
          <cell r="I423">
            <v>0</v>
          </cell>
          <cell r="J423" t="str">
            <v>AP</v>
          </cell>
        </row>
        <row r="424">
          <cell r="B424" t="str">
            <v>S413166</v>
          </cell>
          <cell r="C424" t="str">
            <v>盐山县大华五金销售有限公司</v>
          </cell>
          <cell r="D424">
            <v>0</v>
          </cell>
          <cell r="E424">
            <v>0</v>
          </cell>
          <cell r="F424">
            <v>0</v>
          </cell>
          <cell r="G424">
            <v>0</v>
          </cell>
          <cell r="H424">
            <v>0</v>
          </cell>
          <cell r="I424">
            <v>0</v>
          </cell>
          <cell r="J424" t="str">
            <v>AP</v>
          </cell>
        </row>
        <row r="425">
          <cell r="B425" t="str">
            <v>S413173</v>
          </cell>
          <cell r="C425" t="str">
            <v>唐山市乐元板带有限公司</v>
          </cell>
          <cell r="D425">
            <v>0</v>
          </cell>
          <cell r="E425">
            <v>0</v>
          </cell>
          <cell r="F425">
            <v>0</v>
          </cell>
          <cell r="G425">
            <v>0</v>
          </cell>
          <cell r="H425">
            <v>0</v>
          </cell>
          <cell r="I425">
            <v>0</v>
          </cell>
          <cell r="J425" t="str">
            <v>AP</v>
          </cell>
        </row>
        <row r="426">
          <cell r="B426" t="str">
            <v>S413176</v>
          </cell>
          <cell r="C426" t="str">
            <v>黄骅市华盛五金机电有限公司</v>
          </cell>
          <cell r="D426">
            <v>0</v>
          </cell>
          <cell r="E426">
            <v>0</v>
          </cell>
          <cell r="F426">
            <v>0</v>
          </cell>
          <cell r="G426">
            <v>0</v>
          </cell>
          <cell r="H426">
            <v>0</v>
          </cell>
          <cell r="I426">
            <v>0</v>
          </cell>
          <cell r="J426" t="str">
            <v>AP</v>
          </cell>
        </row>
        <row r="427">
          <cell r="B427" t="str">
            <v>S413177</v>
          </cell>
          <cell r="C427" t="str">
            <v>河北钢百科技有限公司</v>
          </cell>
          <cell r="D427">
            <v>0</v>
          </cell>
          <cell r="E427">
            <v>0</v>
          </cell>
          <cell r="F427">
            <v>0</v>
          </cell>
          <cell r="G427">
            <v>0</v>
          </cell>
          <cell r="H427">
            <v>0</v>
          </cell>
          <cell r="I427">
            <v>0</v>
          </cell>
          <cell r="J427" t="str">
            <v>AP</v>
          </cell>
        </row>
        <row r="428">
          <cell r="B428" t="str">
            <v>S413179</v>
          </cell>
          <cell r="C428" t="str">
            <v>文安县海智五金制品有限公司</v>
          </cell>
          <cell r="D428">
            <v>0</v>
          </cell>
          <cell r="E428">
            <v>0</v>
          </cell>
          <cell r="F428">
            <v>0</v>
          </cell>
          <cell r="G428">
            <v>0</v>
          </cell>
          <cell r="H428">
            <v>-45200</v>
          </cell>
          <cell r="I428">
            <v>0</v>
          </cell>
          <cell r="J428" t="str">
            <v>AP</v>
          </cell>
        </row>
        <row r="429">
          <cell r="B429" t="str">
            <v>S413180</v>
          </cell>
          <cell r="C429" t="str">
            <v>文安县兴凯汽车配件厂</v>
          </cell>
          <cell r="D429">
            <v>-18000</v>
          </cell>
          <cell r="E429">
            <v>-18000</v>
          </cell>
          <cell r="F429">
            <v>0</v>
          </cell>
          <cell r="G429">
            <v>0</v>
          </cell>
          <cell r="H429">
            <v>0</v>
          </cell>
          <cell r="I429">
            <v>-330000</v>
          </cell>
          <cell r="J429">
            <v>0</v>
          </cell>
        </row>
        <row r="430">
          <cell r="B430" t="str">
            <v>S413196</v>
          </cell>
          <cell r="C430" t="str">
            <v>北汽岱摩斯（沧州）汽车系统有限公司</v>
          </cell>
          <cell r="D430">
            <v>129299.6</v>
          </cell>
          <cell r="E430">
            <v>152808.04999999999</v>
          </cell>
          <cell r="F430">
            <v>0</v>
          </cell>
          <cell r="G430">
            <v>0</v>
          </cell>
          <cell r="H430">
            <v>0</v>
          </cell>
          <cell r="I430">
            <v>0</v>
          </cell>
          <cell r="J430" t="str">
            <v>AP</v>
          </cell>
        </row>
        <row r="431">
          <cell r="B431" t="str">
            <v>S413197</v>
          </cell>
          <cell r="C431" t="str">
            <v>保定市宏腾科技有限公司</v>
          </cell>
          <cell r="D431">
            <v>2444.98</v>
          </cell>
          <cell r="E431">
            <v>971.8</v>
          </cell>
          <cell r="F431">
            <v>971.8</v>
          </cell>
          <cell r="G431">
            <v>2.2737367544323201E-13</v>
          </cell>
          <cell r="H431">
            <v>0</v>
          </cell>
          <cell r="I431">
            <v>0</v>
          </cell>
          <cell r="J431" t="str">
            <v>AP</v>
          </cell>
        </row>
        <row r="432">
          <cell r="B432" t="str">
            <v>S413199</v>
          </cell>
          <cell r="C432" t="str">
            <v>廊坊冀杰塑料制品有限公司</v>
          </cell>
          <cell r="D432">
            <v>-11000</v>
          </cell>
          <cell r="E432">
            <v>-11000</v>
          </cell>
          <cell r="F432">
            <v>0</v>
          </cell>
          <cell r="G432">
            <v>0</v>
          </cell>
          <cell r="H432">
            <v>0</v>
          </cell>
          <cell r="I432">
            <v>0</v>
          </cell>
          <cell r="J432" t="str">
            <v>AP</v>
          </cell>
        </row>
        <row r="433">
          <cell r="B433" t="str">
            <v>S413200</v>
          </cell>
          <cell r="C433" t="str">
            <v>文安县志桥汽车配件厂</v>
          </cell>
          <cell r="D433">
            <v>-26000</v>
          </cell>
          <cell r="E433">
            <v>-26000</v>
          </cell>
          <cell r="F433">
            <v>0</v>
          </cell>
          <cell r="G433">
            <v>0</v>
          </cell>
          <cell r="H433">
            <v>0</v>
          </cell>
          <cell r="I433">
            <v>0</v>
          </cell>
          <cell r="J433" t="str">
            <v>AP</v>
          </cell>
        </row>
        <row r="434">
          <cell r="B434" t="str">
            <v>S413207</v>
          </cell>
          <cell r="C434" t="str">
            <v>邢台普伦斯金属制品有限公司</v>
          </cell>
          <cell r="D434">
            <v>2411.77</v>
          </cell>
          <cell r="E434">
            <v>0</v>
          </cell>
          <cell r="F434">
            <v>0</v>
          </cell>
          <cell r="G434">
            <v>-9200</v>
          </cell>
          <cell r="H434">
            <v>0</v>
          </cell>
          <cell r="I434">
            <v>0</v>
          </cell>
          <cell r="J434" t="str">
            <v>AP</v>
          </cell>
        </row>
        <row r="435">
          <cell r="B435" t="str">
            <v>S421005</v>
          </cell>
          <cell r="C435" t="str">
            <v>盘锦易立凯泰新材料有限公司</v>
          </cell>
          <cell r="D435">
            <v>0</v>
          </cell>
          <cell r="E435">
            <v>0</v>
          </cell>
          <cell r="F435">
            <v>0</v>
          </cell>
          <cell r="G435">
            <v>0</v>
          </cell>
          <cell r="H435">
            <v>0</v>
          </cell>
          <cell r="I435">
            <v>0</v>
          </cell>
          <cell r="J435" t="str">
            <v>AP</v>
          </cell>
        </row>
        <row r="436">
          <cell r="B436" t="str">
            <v>S422003</v>
          </cell>
          <cell r="C436" t="str">
            <v>长春亚大汽车零件制造有限公司</v>
          </cell>
          <cell r="D436">
            <v>0</v>
          </cell>
          <cell r="E436">
            <v>0</v>
          </cell>
          <cell r="F436">
            <v>0</v>
          </cell>
          <cell r="G436">
            <v>0</v>
          </cell>
          <cell r="H436">
            <v>0</v>
          </cell>
          <cell r="I436">
            <v>0</v>
          </cell>
          <cell r="J436" t="str">
            <v>AP</v>
          </cell>
        </row>
        <row r="437">
          <cell r="B437" t="str">
            <v>S422006</v>
          </cell>
          <cell r="C437" t="str">
            <v>吉林省金阳光实业有限公司</v>
          </cell>
          <cell r="D437">
            <v>0</v>
          </cell>
          <cell r="E437">
            <v>0</v>
          </cell>
          <cell r="F437">
            <v>0</v>
          </cell>
          <cell r="G437">
            <v>0</v>
          </cell>
          <cell r="H437">
            <v>0</v>
          </cell>
          <cell r="I437">
            <v>0</v>
          </cell>
          <cell r="J437" t="str">
            <v>AP</v>
          </cell>
        </row>
        <row r="438">
          <cell r="B438" t="str">
            <v>S431005</v>
          </cell>
          <cell r="C438" t="str">
            <v>上海三淮工业自动化有限公司</v>
          </cell>
          <cell r="D438">
            <v>0</v>
          </cell>
          <cell r="E438">
            <v>0</v>
          </cell>
          <cell r="F438">
            <v>0</v>
          </cell>
          <cell r="G438">
            <v>0</v>
          </cell>
          <cell r="H438">
            <v>0</v>
          </cell>
          <cell r="I438">
            <v>0</v>
          </cell>
          <cell r="J438" t="str">
            <v>AP</v>
          </cell>
        </row>
        <row r="439">
          <cell r="B439" t="str">
            <v>S431012</v>
          </cell>
          <cell r="C439" t="str">
            <v>上海明芳汽车零件有限公司</v>
          </cell>
          <cell r="D439">
            <v>0</v>
          </cell>
          <cell r="E439">
            <v>161600</v>
          </cell>
          <cell r="F439">
            <v>161600</v>
          </cell>
          <cell r="G439">
            <v>161600</v>
          </cell>
          <cell r="H439">
            <v>161600</v>
          </cell>
          <cell r="I439">
            <v>0</v>
          </cell>
          <cell r="J439" t="str">
            <v>AP</v>
          </cell>
        </row>
        <row r="440">
          <cell r="B440" t="str">
            <v>S431019</v>
          </cell>
          <cell r="C440" t="str">
            <v>上海奔流化工技术有限公司</v>
          </cell>
          <cell r="D440">
            <v>0</v>
          </cell>
          <cell r="E440">
            <v>0</v>
          </cell>
          <cell r="F440">
            <v>0</v>
          </cell>
          <cell r="G440">
            <v>0</v>
          </cell>
          <cell r="H440">
            <v>0</v>
          </cell>
          <cell r="I440">
            <v>0</v>
          </cell>
          <cell r="J440" t="str">
            <v>AP</v>
          </cell>
        </row>
        <row r="441">
          <cell r="B441" t="str">
            <v>S431021</v>
          </cell>
          <cell r="C441" t="str">
            <v>上海金山张泾五金弹簧有限公司</v>
          </cell>
          <cell r="D441">
            <v>0</v>
          </cell>
          <cell r="E441">
            <v>0</v>
          </cell>
          <cell r="F441">
            <v>0</v>
          </cell>
          <cell r="G441">
            <v>0</v>
          </cell>
          <cell r="H441">
            <v>0</v>
          </cell>
          <cell r="I441">
            <v>0</v>
          </cell>
          <cell r="J441" t="str">
            <v>AP</v>
          </cell>
        </row>
        <row r="442">
          <cell r="B442" t="str">
            <v>S431023</v>
          </cell>
          <cell r="C442" t="str">
            <v>上海中鹏岳博实业发展有限公司</v>
          </cell>
          <cell r="D442">
            <v>699.95999999999901</v>
          </cell>
          <cell r="E442">
            <v>10304.959999999999</v>
          </cell>
          <cell r="F442">
            <v>9304.9599999999991</v>
          </cell>
          <cell r="G442">
            <v>9304.9599999999991</v>
          </cell>
          <cell r="H442">
            <v>9304.9599999999991</v>
          </cell>
          <cell r="I442">
            <v>0</v>
          </cell>
          <cell r="J442" t="str">
            <v>AP</v>
          </cell>
        </row>
        <row r="443">
          <cell r="B443" t="str">
            <v>S431027</v>
          </cell>
          <cell r="C443" t="str">
            <v>上海钢度电子商务有限公司</v>
          </cell>
          <cell r="D443">
            <v>0</v>
          </cell>
          <cell r="E443">
            <v>0</v>
          </cell>
          <cell r="F443">
            <v>0</v>
          </cell>
          <cell r="G443">
            <v>0</v>
          </cell>
          <cell r="H443">
            <v>0</v>
          </cell>
          <cell r="I443">
            <v>0</v>
          </cell>
          <cell r="J443" t="str">
            <v>AP</v>
          </cell>
        </row>
        <row r="444">
          <cell r="B444" t="str">
            <v>S431030</v>
          </cell>
          <cell r="C444" t="str">
            <v>上海信优机械设备有限公司</v>
          </cell>
          <cell r="D444">
            <v>0</v>
          </cell>
          <cell r="E444">
            <v>0</v>
          </cell>
          <cell r="F444">
            <v>0</v>
          </cell>
          <cell r="G444">
            <v>0</v>
          </cell>
          <cell r="H444">
            <v>0</v>
          </cell>
          <cell r="I444">
            <v>0</v>
          </cell>
          <cell r="J444" t="str">
            <v>AP</v>
          </cell>
        </row>
        <row r="445">
          <cell r="B445" t="str">
            <v>S431031</v>
          </cell>
          <cell r="C445" t="str">
            <v>政栩电子商务（上海）有限公司</v>
          </cell>
          <cell r="D445">
            <v>0</v>
          </cell>
          <cell r="E445">
            <v>0</v>
          </cell>
          <cell r="F445">
            <v>0</v>
          </cell>
          <cell r="G445">
            <v>0</v>
          </cell>
          <cell r="H445">
            <v>0</v>
          </cell>
          <cell r="I445">
            <v>0</v>
          </cell>
          <cell r="J445" t="str">
            <v>AP</v>
          </cell>
        </row>
        <row r="446">
          <cell r="B446" t="str">
            <v>S431032</v>
          </cell>
          <cell r="C446" t="str">
            <v>上海商发金属材料有限公司</v>
          </cell>
          <cell r="D446">
            <v>51219.25</v>
          </cell>
          <cell r="E446">
            <v>51219.25</v>
          </cell>
          <cell r="F446">
            <v>0</v>
          </cell>
          <cell r="G446">
            <v>0</v>
          </cell>
          <cell r="H446">
            <v>0</v>
          </cell>
          <cell r="I446">
            <v>0</v>
          </cell>
          <cell r="J446" t="str">
            <v>AP</v>
          </cell>
        </row>
        <row r="447">
          <cell r="B447" t="str">
            <v>S432007</v>
          </cell>
          <cell r="C447" t="str">
            <v>江阴市信佳科贸有限公司</v>
          </cell>
          <cell r="D447">
            <v>211171</v>
          </cell>
          <cell r="E447">
            <v>211171</v>
          </cell>
          <cell r="F447">
            <v>211171</v>
          </cell>
          <cell r="G447">
            <v>0</v>
          </cell>
          <cell r="H447">
            <v>0</v>
          </cell>
          <cell r="I447">
            <v>0</v>
          </cell>
          <cell r="J447" t="str">
            <v>AP</v>
          </cell>
        </row>
        <row r="448">
          <cell r="B448" t="str">
            <v>S432010</v>
          </cell>
          <cell r="C448" t="str">
            <v>常州华阳万联汽车附件有限公司</v>
          </cell>
          <cell r="D448">
            <v>1830987.44</v>
          </cell>
          <cell r="E448">
            <v>1830987.44</v>
          </cell>
          <cell r="F448">
            <v>1830987.44</v>
          </cell>
          <cell r="G448">
            <v>1830987.44</v>
          </cell>
          <cell r="H448">
            <v>1830987.44</v>
          </cell>
          <cell r="I448">
            <v>0</v>
          </cell>
          <cell r="J448" t="str">
            <v>AP</v>
          </cell>
        </row>
        <row r="449">
          <cell r="B449" t="str">
            <v>S432015</v>
          </cell>
          <cell r="C449" t="str">
            <v>江苏忠明祥和精工股份有限公司</v>
          </cell>
          <cell r="D449">
            <v>0</v>
          </cell>
          <cell r="E449">
            <v>0</v>
          </cell>
          <cell r="F449">
            <v>0</v>
          </cell>
          <cell r="G449">
            <v>0</v>
          </cell>
          <cell r="H449">
            <v>0</v>
          </cell>
          <cell r="I449">
            <v>0</v>
          </cell>
          <cell r="J449" t="str">
            <v>AP</v>
          </cell>
        </row>
        <row r="450">
          <cell r="B450" t="str">
            <v>S432018</v>
          </cell>
          <cell r="C450" t="str">
            <v>苏州安嘉自动化设备有限公司</v>
          </cell>
          <cell r="D450">
            <v>0</v>
          </cell>
          <cell r="E450">
            <v>0</v>
          </cell>
          <cell r="F450">
            <v>0</v>
          </cell>
          <cell r="G450">
            <v>0</v>
          </cell>
          <cell r="H450">
            <v>0</v>
          </cell>
          <cell r="I450">
            <v>0</v>
          </cell>
          <cell r="J450" t="str">
            <v>AP</v>
          </cell>
        </row>
        <row r="451">
          <cell r="B451" t="str">
            <v>S432019</v>
          </cell>
          <cell r="C451" t="str">
            <v>苏州苏宁标准件有限公司</v>
          </cell>
          <cell r="D451">
            <v>0</v>
          </cell>
          <cell r="E451">
            <v>0</v>
          </cell>
          <cell r="F451">
            <v>0</v>
          </cell>
          <cell r="G451">
            <v>0</v>
          </cell>
          <cell r="H451">
            <v>0</v>
          </cell>
          <cell r="I451">
            <v>0</v>
          </cell>
          <cell r="J451" t="str">
            <v>AP</v>
          </cell>
        </row>
        <row r="452">
          <cell r="B452" t="str">
            <v>S432024</v>
          </cell>
          <cell r="C452" t="str">
            <v>江阴市达安汽车零部件有限公司</v>
          </cell>
          <cell r="D452">
            <v>0</v>
          </cell>
          <cell r="E452">
            <v>0</v>
          </cell>
          <cell r="F452">
            <v>0</v>
          </cell>
          <cell r="G452">
            <v>0</v>
          </cell>
          <cell r="H452">
            <v>0</v>
          </cell>
          <cell r="I452">
            <v>0</v>
          </cell>
          <cell r="J452" t="str">
            <v>AP</v>
          </cell>
        </row>
        <row r="453">
          <cell r="B453" t="str">
            <v>S432026</v>
          </cell>
          <cell r="C453" t="str">
            <v>昆山市鸿毅达精密模具有限公司</v>
          </cell>
          <cell r="D453">
            <v>0</v>
          </cell>
          <cell r="E453">
            <v>0</v>
          </cell>
          <cell r="F453">
            <v>0</v>
          </cell>
          <cell r="G453">
            <v>0</v>
          </cell>
          <cell r="H453">
            <v>0</v>
          </cell>
          <cell r="I453">
            <v>0</v>
          </cell>
          <cell r="J453" t="str">
            <v>AP</v>
          </cell>
        </row>
        <row r="454">
          <cell r="B454" t="str">
            <v>S432030</v>
          </cell>
          <cell r="C454" t="str">
            <v>无锡市宏伟彩印包装有限公司</v>
          </cell>
          <cell r="D454">
            <v>0</v>
          </cell>
          <cell r="E454">
            <v>0</v>
          </cell>
          <cell r="F454">
            <v>0</v>
          </cell>
          <cell r="G454">
            <v>0</v>
          </cell>
          <cell r="H454">
            <v>0</v>
          </cell>
          <cell r="I454">
            <v>0</v>
          </cell>
          <cell r="J454" t="str">
            <v>AP</v>
          </cell>
        </row>
        <row r="455">
          <cell r="B455" t="str">
            <v>S432040</v>
          </cell>
          <cell r="C455" t="str">
            <v>高邮泽川机电有限公司</v>
          </cell>
          <cell r="D455">
            <v>0</v>
          </cell>
          <cell r="E455">
            <v>0</v>
          </cell>
          <cell r="F455">
            <v>0</v>
          </cell>
          <cell r="G455">
            <v>0</v>
          </cell>
          <cell r="H455">
            <v>0</v>
          </cell>
          <cell r="I455">
            <v>0</v>
          </cell>
          <cell r="J455" t="str">
            <v>AP</v>
          </cell>
        </row>
        <row r="456">
          <cell r="B456" t="str">
            <v>S432041</v>
          </cell>
          <cell r="C456" t="str">
            <v>无锡鑫岳祥特钢有限公司</v>
          </cell>
          <cell r="D456">
            <v>0</v>
          </cell>
          <cell r="E456">
            <v>0</v>
          </cell>
          <cell r="F456">
            <v>0</v>
          </cell>
          <cell r="G456">
            <v>0</v>
          </cell>
          <cell r="H456">
            <v>0</v>
          </cell>
          <cell r="I456">
            <v>0</v>
          </cell>
          <cell r="J456" t="str">
            <v>AP</v>
          </cell>
        </row>
        <row r="457">
          <cell r="B457" t="str">
            <v>S432043</v>
          </cell>
          <cell r="C457" t="str">
            <v>派博乐安全设备（苏州）有限公司</v>
          </cell>
          <cell r="D457">
            <v>0</v>
          </cell>
          <cell r="E457">
            <v>0</v>
          </cell>
          <cell r="F457">
            <v>0</v>
          </cell>
          <cell r="G457">
            <v>0</v>
          </cell>
          <cell r="H457">
            <v>0</v>
          </cell>
          <cell r="I457">
            <v>0</v>
          </cell>
          <cell r="J457" t="str">
            <v>AP</v>
          </cell>
        </row>
        <row r="458">
          <cell r="B458" t="str">
            <v>S432044</v>
          </cell>
          <cell r="C458" t="str">
            <v>常州市鹏逸汽车附件有限公司</v>
          </cell>
          <cell r="D458">
            <v>0</v>
          </cell>
          <cell r="E458">
            <v>0</v>
          </cell>
          <cell r="F458">
            <v>12330</v>
          </cell>
          <cell r="G458">
            <v>0</v>
          </cell>
          <cell r="H458">
            <v>0</v>
          </cell>
          <cell r="I458">
            <v>0</v>
          </cell>
          <cell r="J458" t="str">
            <v>AP</v>
          </cell>
        </row>
        <row r="459">
          <cell r="B459" t="str">
            <v>S433002</v>
          </cell>
          <cell r="C459" t="str">
            <v>宁波瑞元模塑有限公司</v>
          </cell>
          <cell r="D459">
            <v>162700</v>
          </cell>
          <cell r="E459">
            <v>162700</v>
          </cell>
          <cell r="F459">
            <v>1496200</v>
          </cell>
          <cell r="G459">
            <v>266800</v>
          </cell>
          <cell r="H459">
            <v>266800</v>
          </cell>
          <cell r="I459">
            <v>0</v>
          </cell>
          <cell r="J459" t="str">
            <v>AP</v>
          </cell>
        </row>
        <row r="460">
          <cell r="B460" t="str">
            <v>S433004</v>
          </cell>
          <cell r="C460" t="str">
            <v>浙江华悦汽车零部件股份有限公司</v>
          </cell>
          <cell r="D460">
            <v>0</v>
          </cell>
          <cell r="E460">
            <v>0</v>
          </cell>
          <cell r="F460">
            <v>0</v>
          </cell>
          <cell r="G460">
            <v>0</v>
          </cell>
          <cell r="H460">
            <v>0</v>
          </cell>
          <cell r="I460">
            <v>0</v>
          </cell>
          <cell r="J460" t="str">
            <v>AP</v>
          </cell>
        </row>
        <row r="461">
          <cell r="B461" t="str">
            <v>S433008</v>
          </cell>
          <cell r="C461" t="str">
            <v>浙江富昌泰汽车零部件有限公司</v>
          </cell>
          <cell r="D461">
            <v>0</v>
          </cell>
          <cell r="E461">
            <v>0</v>
          </cell>
          <cell r="F461">
            <v>0</v>
          </cell>
          <cell r="G461">
            <v>0</v>
          </cell>
          <cell r="H461">
            <v>0</v>
          </cell>
          <cell r="I461">
            <v>0</v>
          </cell>
          <cell r="J461" t="str">
            <v>AP</v>
          </cell>
        </row>
        <row r="462">
          <cell r="B462" t="str">
            <v>S433011</v>
          </cell>
          <cell r="C462" t="str">
            <v>杭州金士顿实业有限公司</v>
          </cell>
          <cell r="D462">
            <v>0</v>
          </cell>
          <cell r="E462">
            <v>0</v>
          </cell>
          <cell r="F462">
            <v>0</v>
          </cell>
          <cell r="G462">
            <v>0</v>
          </cell>
          <cell r="H462">
            <v>0</v>
          </cell>
          <cell r="I462">
            <v>0</v>
          </cell>
          <cell r="J462" t="str">
            <v>AP</v>
          </cell>
        </row>
        <row r="463">
          <cell r="B463" t="str">
            <v>S433022</v>
          </cell>
          <cell r="C463" t="str">
            <v>宁海县佳能汽车部件有限公司</v>
          </cell>
          <cell r="D463">
            <v>-904</v>
          </cell>
          <cell r="E463">
            <v>-904</v>
          </cell>
          <cell r="F463">
            <v>0</v>
          </cell>
          <cell r="G463">
            <v>0</v>
          </cell>
          <cell r="H463">
            <v>0</v>
          </cell>
          <cell r="I463">
            <v>0</v>
          </cell>
          <cell r="J463" t="str">
            <v>AP</v>
          </cell>
        </row>
        <row r="464">
          <cell r="B464" t="str">
            <v>S433025</v>
          </cell>
          <cell r="C464" t="str">
            <v>中广核俊尔（浙江）新材料有限公司</v>
          </cell>
          <cell r="D464">
            <v>-11639</v>
          </cell>
          <cell r="E464">
            <v>0</v>
          </cell>
          <cell r="F464">
            <v>0</v>
          </cell>
          <cell r="G464">
            <v>-23278</v>
          </cell>
          <cell r="H464">
            <v>0</v>
          </cell>
          <cell r="I464">
            <v>0</v>
          </cell>
          <cell r="J464" t="str">
            <v>AP</v>
          </cell>
        </row>
        <row r="465">
          <cell r="B465" t="str">
            <v>S433029</v>
          </cell>
          <cell r="C465" t="str">
            <v>温州华创汽车电器有限公司</v>
          </cell>
          <cell r="E465">
            <v>-6560</v>
          </cell>
          <cell r="F465">
            <v>-9840</v>
          </cell>
          <cell r="G465">
            <v>-22960</v>
          </cell>
          <cell r="H465">
            <v>0</v>
          </cell>
          <cell r="I465">
            <v>0</v>
          </cell>
          <cell r="J465">
            <v>0</v>
          </cell>
        </row>
        <row r="466">
          <cell r="B466" t="str">
            <v>S437011</v>
          </cell>
          <cell r="C466" t="str">
            <v>诸城市黄海剑杆织布厂</v>
          </cell>
          <cell r="D466">
            <v>22390.01</v>
          </cell>
          <cell r="E466">
            <v>0</v>
          </cell>
          <cell r="F466">
            <v>0</v>
          </cell>
          <cell r="G466">
            <v>0</v>
          </cell>
          <cell r="H466">
            <v>0</v>
          </cell>
          <cell r="I466">
            <v>0</v>
          </cell>
          <cell r="J466">
            <v>0</v>
          </cell>
        </row>
        <row r="467">
          <cell r="B467" t="str">
            <v>S437017</v>
          </cell>
          <cell r="C467" t="str">
            <v>山东泰鹏新材料有限公司</v>
          </cell>
          <cell r="D467">
            <v>0</v>
          </cell>
          <cell r="E467">
            <v>0</v>
          </cell>
          <cell r="F467">
            <v>0</v>
          </cell>
          <cell r="G467">
            <v>-9200</v>
          </cell>
          <cell r="H467">
            <v>0</v>
          </cell>
          <cell r="I467">
            <v>0</v>
          </cell>
          <cell r="J467">
            <v>0</v>
          </cell>
        </row>
        <row r="468">
          <cell r="B468" t="str">
            <v>S437024</v>
          </cell>
          <cell r="C468" t="str">
            <v>佳化化学(滨州)有限公司</v>
          </cell>
          <cell r="D468">
            <v>55880.25</v>
          </cell>
          <cell r="E468">
            <v>48880.25</v>
          </cell>
          <cell r="F468">
            <v>48880.25</v>
          </cell>
          <cell r="G468">
            <v>48880.25</v>
          </cell>
          <cell r="H468">
            <v>0</v>
          </cell>
          <cell r="I468">
            <v>0</v>
          </cell>
          <cell r="J468">
            <v>0</v>
          </cell>
        </row>
        <row r="469">
          <cell r="B469" t="str">
            <v>S437028</v>
          </cell>
          <cell r="C469" t="str">
            <v>山东隆华新材料股份有限公司</v>
          </cell>
          <cell r="D469">
            <v>-1923.6600000001499</v>
          </cell>
          <cell r="E469">
            <v>-1923.6600000001499</v>
          </cell>
          <cell r="F469">
            <v>-1923.6600000001499</v>
          </cell>
          <cell r="G469">
            <v>-1.48929757415317E-10</v>
          </cell>
          <cell r="H469">
            <v>0</v>
          </cell>
          <cell r="I469">
            <v>-80000</v>
          </cell>
          <cell r="J469">
            <v>0</v>
          </cell>
        </row>
        <row r="470">
          <cell r="B470" t="str">
            <v>S437029</v>
          </cell>
          <cell r="C470" t="str">
            <v>济南华欧自动化技术有限公司</v>
          </cell>
          <cell r="D470">
            <v>0</v>
          </cell>
          <cell r="E470">
            <v>0</v>
          </cell>
          <cell r="F470">
            <v>0</v>
          </cell>
          <cell r="G470">
            <v>0</v>
          </cell>
          <cell r="H470">
            <v>0</v>
          </cell>
          <cell r="I470">
            <v>0</v>
          </cell>
          <cell r="J470" t="str">
            <v>AP</v>
          </cell>
        </row>
        <row r="471">
          <cell r="B471" t="str">
            <v>S437030</v>
          </cell>
          <cell r="C471" t="str">
            <v>潍坊精华海绵有限公司</v>
          </cell>
          <cell r="D471">
            <v>0</v>
          </cell>
          <cell r="E471">
            <v>0</v>
          </cell>
          <cell r="F471">
            <v>0</v>
          </cell>
          <cell r="G471">
            <v>0</v>
          </cell>
          <cell r="H471">
            <v>0</v>
          </cell>
          <cell r="I471">
            <v>0</v>
          </cell>
          <cell r="J471" t="str">
            <v>AP</v>
          </cell>
        </row>
        <row r="472">
          <cell r="B472" t="str">
            <v>S437032</v>
          </cell>
          <cell r="C472" t="str">
            <v>山东昊松新材料科技有限公司</v>
          </cell>
          <cell r="D472">
            <v>77116</v>
          </cell>
          <cell r="E472">
            <v>91308</v>
          </cell>
          <cell r="F472">
            <v>103676</v>
          </cell>
          <cell r="G472">
            <v>0</v>
          </cell>
          <cell r="H472">
            <v>0</v>
          </cell>
          <cell r="I472">
            <v>0</v>
          </cell>
          <cell r="J472" t="str">
            <v>AP</v>
          </cell>
        </row>
        <row r="473">
          <cell r="B473" t="str">
            <v>S437042</v>
          </cell>
          <cell r="C473" t="str">
            <v>曹县鹏森木业有限公司</v>
          </cell>
          <cell r="D473">
            <v>-42260</v>
          </cell>
          <cell r="E473">
            <v>-42260</v>
          </cell>
          <cell r="F473">
            <v>-3812.62</v>
          </cell>
          <cell r="G473">
            <v>-3812.62</v>
          </cell>
          <cell r="H473">
            <v>-3812.62</v>
          </cell>
          <cell r="I473">
            <v>-3812.62</v>
          </cell>
          <cell r="J473">
            <v>0</v>
          </cell>
        </row>
        <row r="474">
          <cell r="B474" t="str">
            <v>S437047</v>
          </cell>
          <cell r="C474" t="str">
            <v>青岛美泰塑胶有限公司</v>
          </cell>
          <cell r="D474">
            <v>0</v>
          </cell>
          <cell r="E474">
            <v>0</v>
          </cell>
          <cell r="F474">
            <v>0</v>
          </cell>
          <cell r="G474">
            <v>0</v>
          </cell>
          <cell r="H474">
            <v>0</v>
          </cell>
          <cell r="I474">
            <v>0</v>
          </cell>
          <cell r="J474" t="str">
            <v>AP</v>
          </cell>
        </row>
        <row r="475">
          <cell r="B475" t="str">
            <v>S437058</v>
          </cell>
          <cell r="C475" t="str">
            <v>济南方正物流有限公司</v>
          </cell>
          <cell r="D475">
            <v>2200</v>
          </cell>
          <cell r="E475">
            <v>2200</v>
          </cell>
          <cell r="F475">
            <v>11520</v>
          </cell>
          <cell r="G475">
            <v>11520</v>
          </cell>
          <cell r="H475">
            <v>0</v>
          </cell>
          <cell r="I475">
            <v>0</v>
          </cell>
          <cell r="J475" t="str">
            <v>AP</v>
          </cell>
        </row>
        <row r="476">
          <cell r="B476" t="str">
            <v>S442005</v>
          </cell>
          <cell r="C476" t="str">
            <v>谷城益合泡沫塑胶有限公司</v>
          </cell>
          <cell r="E476">
            <v>161600</v>
          </cell>
          <cell r="F476">
            <v>-19200</v>
          </cell>
          <cell r="G476">
            <v>0</v>
          </cell>
          <cell r="H476">
            <v>0</v>
          </cell>
          <cell r="I476">
            <v>0</v>
          </cell>
          <cell r="J476" t="str">
            <v>AP</v>
          </cell>
        </row>
        <row r="477">
          <cell r="B477" t="str">
            <v>S444003</v>
          </cell>
          <cell r="C477" t="str">
            <v>广州熙锐自动化设备有限公司</v>
          </cell>
          <cell r="D477">
            <v>0</v>
          </cell>
          <cell r="E477">
            <v>0</v>
          </cell>
          <cell r="F477">
            <v>0</v>
          </cell>
          <cell r="G477">
            <v>0</v>
          </cell>
          <cell r="H477">
            <v>0</v>
          </cell>
          <cell r="I477">
            <v>0</v>
          </cell>
          <cell r="J477" t="str">
            <v>AP</v>
          </cell>
        </row>
        <row r="478">
          <cell r="B478" t="str">
            <v>S444007</v>
          </cell>
          <cell r="C478" t="str">
            <v>广东新金山环保材料股份有限公司</v>
          </cell>
          <cell r="D478">
            <v>0</v>
          </cell>
          <cell r="E478">
            <v>0</v>
          </cell>
          <cell r="F478">
            <v>0</v>
          </cell>
          <cell r="G478">
            <v>0</v>
          </cell>
          <cell r="H478">
            <v>0</v>
          </cell>
          <cell r="I478">
            <v>0</v>
          </cell>
          <cell r="J478" t="str">
            <v>AP</v>
          </cell>
        </row>
        <row r="479">
          <cell r="B479" t="str">
            <v>S444013</v>
          </cell>
          <cell r="C479" t="str">
            <v>东莞市鑫宝塑胶原料有限公司</v>
          </cell>
          <cell r="D479">
            <v>0</v>
          </cell>
          <cell r="E479">
            <v>0</v>
          </cell>
          <cell r="F479">
            <v>-17000</v>
          </cell>
          <cell r="G479">
            <v>-27000</v>
          </cell>
          <cell r="H479">
            <v>0</v>
          </cell>
          <cell r="I479">
            <v>0</v>
          </cell>
          <cell r="J479" t="str">
            <v>AP</v>
          </cell>
        </row>
        <row r="480">
          <cell r="B480" t="str">
            <v>S444016</v>
          </cell>
          <cell r="C480" t="str">
            <v>东莞市元将五金有限公司</v>
          </cell>
          <cell r="D480">
            <v>0</v>
          </cell>
          <cell r="E480">
            <v>0</v>
          </cell>
          <cell r="F480">
            <v>-39663</v>
          </cell>
          <cell r="G480">
            <v>-55000</v>
          </cell>
          <cell r="H480">
            <v>-55087.5</v>
          </cell>
          <cell r="I480">
            <v>0</v>
          </cell>
          <cell r="J480" t="str">
            <v>AP</v>
          </cell>
        </row>
        <row r="481">
          <cell r="B481" t="str">
            <v>S444018</v>
          </cell>
          <cell r="C481" t="str">
            <v>佛山市顺德区赛朗斯汽车部件实业有限公司</v>
          </cell>
          <cell r="D481">
            <v>65000</v>
          </cell>
          <cell r="E481">
            <v>65000</v>
          </cell>
          <cell r="F481">
            <v>65000</v>
          </cell>
          <cell r="G481">
            <v>65000</v>
          </cell>
          <cell r="H481">
            <v>65000</v>
          </cell>
          <cell r="I481">
            <v>0</v>
          </cell>
          <cell r="J481" t="str">
            <v>AP</v>
          </cell>
        </row>
        <row r="482">
          <cell r="B482" t="str">
            <v>S461002</v>
          </cell>
          <cell r="C482" t="str">
            <v>陕西诚众泰泽电子科技有限公司</v>
          </cell>
          <cell r="D482">
            <v>0</v>
          </cell>
          <cell r="E482">
            <v>0</v>
          </cell>
          <cell r="F482">
            <v>0</v>
          </cell>
          <cell r="G482">
            <v>0</v>
          </cell>
          <cell r="H482">
            <v>0</v>
          </cell>
          <cell r="I482">
            <v>0</v>
          </cell>
          <cell r="J482" t="str">
            <v>AP</v>
          </cell>
        </row>
        <row r="483">
          <cell r="B483" t="str">
            <v>S511004</v>
          </cell>
          <cell r="C483" t="str">
            <v>北鸿科（天津） 科技有限公司</v>
          </cell>
          <cell r="D483">
            <v>201800</v>
          </cell>
          <cell r="E483">
            <v>195800</v>
          </cell>
          <cell r="F483">
            <v>195800</v>
          </cell>
          <cell r="G483">
            <v>107800</v>
          </cell>
          <cell r="H483">
            <v>12000</v>
          </cell>
          <cell r="I483">
            <v>0</v>
          </cell>
          <cell r="J483" t="str">
            <v>AP</v>
          </cell>
        </row>
        <row r="484">
          <cell r="B484" t="str">
            <v>S511007</v>
          </cell>
          <cell r="C484" t="str">
            <v>北京逸伦众程自动化控制设备有限公司</v>
          </cell>
          <cell r="D484">
            <v>0</v>
          </cell>
          <cell r="E484">
            <v>0</v>
          </cell>
          <cell r="F484">
            <v>0</v>
          </cell>
          <cell r="G484">
            <v>0</v>
          </cell>
          <cell r="H484">
            <v>0</v>
          </cell>
          <cell r="I484">
            <v>0</v>
          </cell>
          <cell r="J484" t="str">
            <v>AP</v>
          </cell>
        </row>
        <row r="485">
          <cell r="B485" t="str">
            <v>S511010</v>
          </cell>
          <cell r="C485" t="str">
            <v>北京志同信达科技发展有限公司</v>
          </cell>
          <cell r="D485">
            <v>-29500</v>
          </cell>
          <cell r="E485">
            <v>0</v>
          </cell>
          <cell r="F485">
            <v>0</v>
          </cell>
          <cell r="G485">
            <v>0</v>
          </cell>
          <cell r="H485">
            <v>0</v>
          </cell>
          <cell r="I485">
            <v>0</v>
          </cell>
          <cell r="J485" t="str">
            <v>AP</v>
          </cell>
        </row>
        <row r="486">
          <cell r="B486" t="str">
            <v>S511011</v>
          </cell>
          <cell r="C486" t="str">
            <v>北京新天兴业科技有限公司</v>
          </cell>
          <cell r="D486">
            <v>0</v>
          </cell>
          <cell r="E486">
            <v>0</v>
          </cell>
          <cell r="F486">
            <v>0</v>
          </cell>
          <cell r="G486">
            <v>0</v>
          </cell>
          <cell r="H486">
            <v>0</v>
          </cell>
          <cell r="I486">
            <v>0</v>
          </cell>
          <cell r="J486" t="str">
            <v>AP</v>
          </cell>
        </row>
        <row r="487">
          <cell r="B487" t="str">
            <v>S511014</v>
          </cell>
          <cell r="C487" t="str">
            <v>北京银达信融资担保有限责任公司</v>
          </cell>
          <cell r="D487">
            <v>-13303</v>
          </cell>
          <cell r="E487">
            <v>0</v>
          </cell>
          <cell r="F487">
            <v>0</v>
          </cell>
          <cell r="G487">
            <v>0</v>
          </cell>
          <cell r="H487">
            <v>0</v>
          </cell>
          <cell r="I487">
            <v>0</v>
          </cell>
          <cell r="J487" t="str">
            <v>AP</v>
          </cell>
        </row>
        <row r="488">
          <cell r="B488" t="str">
            <v>S511019</v>
          </cell>
          <cell r="C488" t="str">
            <v>中企永联数据交换技术(北京)有限公司</v>
          </cell>
          <cell r="D488">
            <v>0</v>
          </cell>
          <cell r="E488">
            <v>0</v>
          </cell>
          <cell r="F488">
            <v>0</v>
          </cell>
          <cell r="G488">
            <v>0</v>
          </cell>
          <cell r="H488">
            <v>0</v>
          </cell>
          <cell r="I488">
            <v>0</v>
          </cell>
          <cell r="J488" t="str">
            <v>AP</v>
          </cell>
        </row>
        <row r="489">
          <cell r="B489" t="str">
            <v>S511021</v>
          </cell>
          <cell r="C489" t="str">
            <v>平安养老保险股份有限公司北京分公司</v>
          </cell>
          <cell r="D489">
            <v>0</v>
          </cell>
          <cell r="E489">
            <v>0</v>
          </cell>
          <cell r="F489">
            <v>0</v>
          </cell>
          <cell r="G489">
            <v>0</v>
          </cell>
          <cell r="H489">
            <v>0</v>
          </cell>
          <cell r="I489">
            <v>0</v>
          </cell>
          <cell r="J489" t="str">
            <v>AP</v>
          </cell>
        </row>
        <row r="490">
          <cell r="B490" t="str">
            <v>S511022</v>
          </cell>
          <cell r="C490" t="str">
            <v>北京华德世纪科技发展有限公司</v>
          </cell>
          <cell r="D490">
            <v>0</v>
          </cell>
          <cell r="E490">
            <v>0</v>
          </cell>
          <cell r="F490">
            <v>0</v>
          </cell>
          <cell r="G490">
            <v>0</v>
          </cell>
          <cell r="H490">
            <v>0</v>
          </cell>
          <cell r="I490">
            <v>0</v>
          </cell>
          <cell r="J490" t="str">
            <v>AP</v>
          </cell>
        </row>
        <row r="491">
          <cell r="B491" t="str">
            <v>S511023</v>
          </cell>
          <cell r="C491" t="str">
            <v>北京迅捷通物流有限公司</v>
          </cell>
          <cell r="D491">
            <v>0</v>
          </cell>
          <cell r="E491">
            <v>0</v>
          </cell>
          <cell r="F491">
            <v>0</v>
          </cell>
          <cell r="G491">
            <v>0</v>
          </cell>
          <cell r="H491">
            <v>0</v>
          </cell>
          <cell r="I491">
            <v>0</v>
          </cell>
          <cell r="J491" t="str">
            <v>AP</v>
          </cell>
        </row>
        <row r="492">
          <cell r="B492" t="str">
            <v>S511024</v>
          </cell>
          <cell r="C492" t="str">
            <v>北京市长安律师事务所</v>
          </cell>
          <cell r="D492">
            <v>0</v>
          </cell>
          <cell r="E492">
            <v>0</v>
          </cell>
          <cell r="F492">
            <v>100000</v>
          </cell>
          <cell r="G492">
            <v>0</v>
          </cell>
          <cell r="H492">
            <v>0</v>
          </cell>
          <cell r="I492">
            <v>0</v>
          </cell>
          <cell r="J492" t="str">
            <v>AP</v>
          </cell>
        </row>
        <row r="493">
          <cell r="B493" t="str">
            <v>S511026</v>
          </cell>
          <cell r="C493" t="str">
            <v>北京合享智泉科技有限公司</v>
          </cell>
          <cell r="D493">
            <v>0</v>
          </cell>
          <cell r="E493">
            <v>0</v>
          </cell>
          <cell r="F493">
            <v>0</v>
          </cell>
          <cell r="G493">
            <v>0</v>
          </cell>
          <cell r="H493">
            <v>0</v>
          </cell>
          <cell r="I493">
            <v>0</v>
          </cell>
          <cell r="J493" t="str">
            <v>AP</v>
          </cell>
        </row>
        <row r="494">
          <cell r="B494" t="str">
            <v>S511027</v>
          </cell>
          <cell r="C494" t="str">
            <v>北京中恒海润金铭科技设备有限公司</v>
          </cell>
          <cell r="D494">
            <v>0</v>
          </cell>
          <cell r="E494">
            <v>0</v>
          </cell>
          <cell r="F494">
            <v>0</v>
          </cell>
          <cell r="G494">
            <v>0</v>
          </cell>
          <cell r="H494">
            <v>0</v>
          </cell>
          <cell r="I494">
            <v>0</v>
          </cell>
          <cell r="J494" t="str">
            <v>AP</v>
          </cell>
        </row>
        <row r="495">
          <cell r="B495" t="str">
            <v>S511031</v>
          </cell>
          <cell r="C495" t="str">
            <v>华赛天成管理技术（北京）有限公司</v>
          </cell>
          <cell r="D495">
            <v>0</v>
          </cell>
          <cell r="E495">
            <v>0</v>
          </cell>
          <cell r="F495">
            <v>0</v>
          </cell>
          <cell r="G495">
            <v>0</v>
          </cell>
          <cell r="H495">
            <v>0</v>
          </cell>
          <cell r="I495">
            <v>0</v>
          </cell>
          <cell r="J495" t="str">
            <v>AP</v>
          </cell>
        </row>
        <row r="496">
          <cell r="B496" t="str">
            <v>S511034</v>
          </cell>
          <cell r="C496" t="str">
            <v>北京兰亭建功商贸有限公司</v>
          </cell>
          <cell r="D496">
            <v>0</v>
          </cell>
          <cell r="E496">
            <v>0</v>
          </cell>
          <cell r="F496">
            <v>12330</v>
          </cell>
          <cell r="G496">
            <v>0</v>
          </cell>
          <cell r="H496">
            <v>0</v>
          </cell>
          <cell r="I496">
            <v>0</v>
          </cell>
          <cell r="J496">
            <v>0</v>
          </cell>
        </row>
        <row r="497">
          <cell r="B497" t="str">
            <v>S511035</v>
          </cell>
          <cell r="C497" t="str">
            <v>北京格兰力士机电技术有限责任公司</v>
          </cell>
          <cell r="D497">
            <v>0</v>
          </cell>
          <cell r="E497">
            <v>-33370</v>
          </cell>
          <cell r="F497">
            <v>-18358.88</v>
          </cell>
          <cell r="G497">
            <v>-18358.88</v>
          </cell>
          <cell r="H497">
            <v>-18358.88</v>
          </cell>
          <cell r="I497">
            <v>-43582.06</v>
          </cell>
          <cell r="J497">
            <v>0</v>
          </cell>
        </row>
        <row r="498">
          <cell r="B498" t="str">
            <v>S511038</v>
          </cell>
          <cell r="C498" t="str">
            <v>中联认证中心（北京）有限公司</v>
          </cell>
          <cell r="D498">
            <v>0</v>
          </cell>
          <cell r="E498">
            <v>0</v>
          </cell>
          <cell r="F498">
            <v>0</v>
          </cell>
          <cell r="G498">
            <v>0</v>
          </cell>
          <cell r="H498">
            <v>0</v>
          </cell>
          <cell r="I498">
            <v>0</v>
          </cell>
          <cell r="J498" t="str">
            <v>AP</v>
          </cell>
        </row>
        <row r="499">
          <cell r="B499" t="str">
            <v>S512001</v>
          </cell>
          <cell r="C499" t="str">
            <v>天津冠崴精密机械有限公司</v>
          </cell>
          <cell r="D499">
            <v>0</v>
          </cell>
          <cell r="E499">
            <v>0</v>
          </cell>
          <cell r="F499">
            <v>0</v>
          </cell>
          <cell r="G499">
            <v>0</v>
          </cell>
          <cell r="H499">
            <v>0</v>
          </cell>
          <cell r="I499">
            <v>0</v>
          </cell>
          <cell r="J499" t="str">
            <v>AP</v>
          </cell>
        </row>
        <row r="500">
          <cell r="B500" t="str">
            <v>S512002</v>
          </cell>
          <cell r="C500" t="str">
            <v>天津市盛荣欣益科技有限公司</v>
          </cell>
          <cell r="D500">
            <v>0</v>
          </cell>
          <cell r="E500">
            <v>0</v>
          </cell>
          <cell r="F500">
            <v>0</v>
          </cell>
          <cell r="G500">
            <v>0</v>
          </cell>
          <cell r="H500">
            <v>0</v>
          </cell>
          <cell r="I500">
            <v>0</v>
          </cell>
          <cell r="J500" t="str">
            <v>AP</v>
          </cell>
        </row>
        <row r="501">
          <cell r="B501" t="str">
            <v>S512009</v>
          </cell>
          <cell r="C501" t="str">
            <v>天津克威迩机械设备有限公司</v>
          </cell>
          <cell r="D501">
            <v>0</v>
          </cell>
          <cell r="E501">
            <v>0</v>
          </cell>
          <cell r="F501">
            <v>0</v>
          </cell>
          <cell r="G501">
            <v>0</v>
          </cell>
          <cell r="H501">
            <v>0</v>
          </cell>
          <cell r="I501">
            <v>0</v>
          </cell>
          <cell r="J501" t="str">
            <v>AP</v>
          </cell>
        </row>
        <row r="502">
          <cell r="B502" t="str">
            <v>S512015</v>
          </cell>
          <cell r="C502" t="str">
            <v>天津市启迪汽车维修有限公司</v>
          </cell>
          <cell r="D502">
            <v>0</v>
          </cell>
          <cell r="E502">
            <v>0</v>
          </cell>
          <cell r="F502">
            <v>0</v>
          </cell>
          <cell r="G502">
            <v>0</v>
          </cell>
          <cell r="H502">
            <v>0</v>
          </cell>
          <cell r="I502">
            <v>0</v>
          </cell>
          <cell r="J502" t="str">
            <v>AP</v>
          </cell>
        </row>
        <row r="503">
          <cell r="B503" t="str">
            <v>S512016</v>
          </cell>
          <cell r="C503" t="str">
            <v>同道精英（天津）信息技术有限公司</v>
          </cell>
          <cell r="D503">
            <v>0</v>
          </cell>
          <cell r="E503">
            <v>0</v>
          </cell>
          <cell r="F503">
            <v>0</v>
          </cell>
          <cell r="G503">
            <v>0</v>
          </cell>
          <cell r="H503">
            <v>0</v>
          </cell>
          <cell r="I503">
            <v>0</v>
          </cell>
          <cell r="J503" t="str">
            <v>AP</v>
          </cell>
        </row>
        <row r="504">
          <cell r="B504" t="str">
            <v>S512019</v>
          </cell>
          <cell r="C504" t="str">
            <v>中汽研汽车检验中心（天津）有限公司</v>
          </cell>
          <cell r="D504">
            <v>0</v>
          </cell>
          <cell r="E504">
            <v>-6560</v>
          </cell>
          <cell r="F504">
            <v>-9840</v>
          </cell>
          <cell r="G504">
            <v>-22960</v>
          </cell>
          <cell r="H504">
            <v>0</v>
          </cell>
          <cell r="I504">
            <v>0</v>
          </cell>
          <cell r="J504">
            <v>0</v>
          </cell>
        </row>
        <row r="505">
          <cell r="B505" t="str">
            <v>S512020</v>
          </cell>
          <cell r="C505" t="str">
            <v>天津中骏机械技术有限公司</v>
          </cell>
          <cell r="D505">
            <v>13000</v>
          </cell>
          <cell r="E505">
            <v>13000</v>
          </cell>
          <cell r="F505">
            <v>13000</v>
          </cell>
          <cell r="G505">
            <v>0</v>
          </cell>
          <cell r="H505">
            <v>0</v>
          </cell>
          <cell r="I505">
            <v>0</v>
          </cell>
          <cell r="J505" t="str">
            <v>AP</v>
          </cell>
        </row>
        <row r="506">
          <cell r="B506" t="str">
            <v>S512023</v>
          </cell>
          <cell r="C506" t="str">
            <v>天津铭晟商贸有限公司</v>
          </cell>
          <cell r="D506">
            <v>0</v>
          </cell>
          <cell r="E506">
            <v>0</v>
          </cell>
          <cell r="F506">
            <v>0</v>
          </cell>
          <cell r="G506">
            <v>0</v>
          </cell>
          <cell r="H506">
            <v>0</v>
          </cell>
          <cell r="I506">
            <v>0</v>
          </cell>
          <cell r="J506" t="str">
            <v>AP</v>
          </cell>
        </row>
        <row r="507">
          <cell r="B507" t="str">
            <v>S512024</v>
          </cell>
          <cell r="C507" t="str">
            <v>布柯玛储能器（天津）有限公司</v>
          </cell>
          <cell r="D507">
            <v>0</v>
          </cell>
          <cell r="E507">
            <v>0</v>
          </cell>
          <cell r="F507">
            <v>0</v>
          </cell>
          <cell r="G507">
            <v>0</v>
          </cell>
          <cell r="H507">
            <v>0</v>
          </cell>
          <cell r="I507">
            <v>0</v>
          </cell>
          <cell r="J507" t="str">
            <v>AP</v>
          </cell>
        </row>
        <row r="508">
          <cell r="B508" t="str">
            <v>S512025</v>
          </cell>
          <cell r="C508" t="str">
            <v>天津英特瑞机电设备贸易有限公司</v>
          </cell>
          <cell r="D508">
            <v>0</v>
          </cell>
          <cell r="E508">
            <v>0</v>
          </cell>
          <cell r="F508">
            <v>0</v>
          </cell>
          <cell r="G508">
            <v>0</v>
          </cell>
          <cell r="H508">
            <v>0</v>
          </cell>
          <cell r="I508">
            <v>0</v>
          </cell>
          <cell r="J508" t="str">
            <v>AP</v>
          </cell>
        </row>
        <row r="509">
          <cell r="B509" t="str">
            <v>S512031</v>
          </cell>
          <cell r="C509" t="str">
            <v>天津合心亿商贸有限公司</v>
          </cell>
          <cell r="D509">
            <v>58115.9</v>
          </cell>
          <cell r="E509">
            <v>58115.9</v>
          </cell>
          <cell r="F509">
            <v>0</v>
          </cell>
          <cell r="G509">
            <v>0</v>
          </cell>
          <cell r="H509">
            <v>0</v>
          </cell>
          <cell r="I509">
            <v>0</v>
          </cell>
          <cell r="J509" t="str">
            <v>AP</v>
          </cell>
        </row>
        <row r="510">
          <cell r="B510" t="str">
            <v>S512032</v>
          </cell>
          <cell r="C510" t="str">
            <v>苏勃检测（天津）有限公司</v>
          </cell>
          <cell r="D510">
            <v>0</v>
          </cell>
          <cell r="E510">
            <v>0</v>
          </cell>
          <cell r="F510">
            <v>0</v>
          </cell>
          <cell r="G510">
            <v>0</v>
          </cell>
          <cell r="H510">
            <v>0</v>
          </cell>
          <cell r="I510">
            <v>0</v>
          </cell>
          <cell r="J510" t="str">
            <v>AP</v>
          </cell>
        </row>
        <row r="511">
          <cell r="B511" t="str">
            <v>S513002</v>
          </cell>
          <cell r="C511" t="str">
            <v>河北光德精密机械股份有限公司</v>
          </cell>
          <cell r="D511">
            <v>0</v>
          </cell>
          <cell r="E511">
            <v>0</v>
          </cell>
          <cell r="F511">
            <v>0</v>
          </cell>
          <cell r="G511">
            <v>0</v>
          </cell>
          <cell r="H511">
            <v>0</v>
          </cell>
          <cell r="I511">
            <v>0</v>
          </cell>
          <cell r="J511" t="str">
            <v>AP</v>
          </cell>
        </row>
        <row r="512">
          <cell r="B512" t="str">
            <v>S513004</v>
          </cell>
          <cell r="C512" t="str">
            <v>任丘市焊材厂</v>
          </cell>
          <cell r="D512">
            <v>59626</v>
          </cell>
          <cell r="E512">
            <v>59626</v>
          </cell>
          <cell r="F512">
            <v>29626</v>
          </cell>
          <cell r="G512">
            <v>0</v>
          </cell>
          <cell r="H512">
            <v>0</v>
          </cell>
          <cell r="I512">
            <v>0</v>
          </cell>
          <cell r="J512" t="str">
            <v>AP</v>
          </cell>
        </row>
        <row r="513">
          <cell r="B513" t="str">
            <v>S513009</v>
          </cell>
          <cell r="C513" t="str">
            <v>黄骅市科友汇商贸有限公司</v>
          </cell>
          <cell r="D513">
            <v>0</v>
          </cell>
          <cell r="E513">
            <v>0</v>
          </cell>
          <cell r="F513">
            <v>0</v>
          </cell>
          <cell r="G513">
            <v>0</v>
          </cell>
          <cell r="H513">
            <v>0</v>
          </cell>
          <cell r="I513">
            <v>0</v>
          </cell>
          <cell r="J513" t="str">
            <v>AP</v>
          </cell>
        </row>
        <row r="514">
          <cell r="B514" t="str">
            <v>S513012</v>
          </cell>
          <cell r="C514" t="str">
            <v>黄骅市建华液压配件销售服务中心</v>
          </cell>
          <cell r="D514">
            <v>15030</v>
          </cell>
          <cell r="E514">
            <v>15030</v>
          </cell>
          <cell r="F514">
            <v>0</v>
          </cell>
          <cell r="G514">
            <v>0</v>
          </cell>
          <cell r="H514">
            <v>0</v>
          </cell>
          <cell r="I514">
            <v>0</v>
          </cell>
          <cell r="J514" t="str">
            <v>AP</v>
          </cell>
        </row>
        <row r="515">
          <cell r="B515" t="str">
            <v>S513027</v>
          </cell>
          <cell r="C515" t="str">
            <v>黄骅市洪昌运输队</v>
          </cell>
          <cell r="D515">
            <v>0</v>
          </cell>
          <cell r="E515">
            <v>0</v>
          </cell>
          <cell r="F515">
            <v>0</v>
          </cell>
          <cell r="G515">
            <v>0</v>
          </cell>
          <cell r="H515">
            <v>0</v>
          </cell>
          <cell r="I515">
            <v>0</v>
          </cell>
          <cell r="J515" t="str">
            <v>AP</v>
          </cell>
        </row>
        <row r="516">
          <cell r="B516" t="str">
            <v>S513029</v>
          </cell>
          <cell r="C516" t="str">
            <v>黄骅信誉楼百货集团有限公司黄骅信誉楼商厦</v>
          </cell>
          <cell r="D516">
            <v>-100000</v>
          </cell>
          <cell r="E516">
            <v>-100000</v>
          </cell>
          <cell r="F516">
            <v>-100000</v>
          </cell>
          <cell r="G516">
            <v>5600</v>
          </cell>
          <cell r="H516">
            <v>0</v>
          </cell>
          <cell r="I516">
            <v>5600</v>
          </cell>
          <cell r="J516">
            <v>0</v>
          </cell>
        </row>
        <row r="517">
          <cell r="B517" t="str">
            <v>S513035</v>
          </cell>
          <cell r="C517" t="str">
            <v>沧州冀环威立雅环境服务有限公司</v>
          </cell>
          <cell r="D517">
            <v>0</v>
          </cell>
          <cell r="E517">
            <v>0</v>
          </cell>
          <cell r="F517">
            <v>11520</v>
          </cell>
          <cell r="G517">
            <v>11520</v>
          </cell>
          <cell r="H517">
            <v>0</v>
          </cell>
          <cell r="I517">
            <v>0</v>
          </cell>
          <cell r="J517">
            <v>0</v>
          </cell>
        </row>
        <row r="518">
          <cell r="B518" t="str">
            <v>S513037</v>
          </cell>
          <cell r="C518" t="str">
            <v>沧州金桥环保科技发展有限公司</v>
          </cell>
          <cell r="D518">
            <v>-99475</v>
          </cell>
          <cell r="E518">
            <v>-99475</v>
          </cell>
          <cell r="F518">
            <v>99475</v>
          </cell>
          <cell r="G518">
            <v>99475</v>
          </cell>
          <cell r="H518">
            <v>32475</v>
          </cell>
          <cell r="I518">
            <v>0</v>
          </cell>
          <cell r="J518">
            <v>0</v>
          </cell>
        </row>
        <row r="519">
          <cell r="B519" t="str">
            <v>S513038</v>
          </cell>
          <cell r="C519" t="str">
            <v>中国联合网络通信有限公司沧州市分公司</v>
          </cell>
          <cell r="D519">
            <v>2357</v>
          </cell>
          <cell r="E519">
            <v>-300</v>
          </cell>
          <cell r="F519">
            <v>-300</v>
          </cell>
          <cell r="G519">
            <v>-300</v>
          </cell>
          <cell r="H519">
            <v>0</v>
          </cell>
          <cell r="I519">
            <v>0</v>
          </cell>
          <cell r="J519" t="str">
            <v>AP</v>
          </cell>
        </row>
        <row r="520">
          <cell r="B520" t="str">
            <v>S513045</v>
          </cell>
          <cell r="C520" t="str">
            <v>河北渤海远达环境检测技术服务有限公司</v>
          </cell>
          <cell r="D520">
            <v>0</v>
          </cell>
          <cell r="E520">
            <v>0</v>
          </cell>
          <cell r="F520">
            <v>0</v>
          </cell>
          <cell r="G520">
            <v>0</v>
          </cell>
          <cell r="H520">
            <v>0</v>
          </cell>
          <cell r="I520">
            <v>0</v>
          </cell>
          <cell r="J520" t="str">
            <v>AP</v>
          </cell>
        </row>
        <row r="521">
          <cell r="B521" t="str">
            <v>S513046</v>
          </cell>
          <cell r="C521" t="str">
            <v>黄骅市嘉轩安装工程有限公司</v>
          </cell>
          <cell r="D521">
            <v>0</v>
          </cell>
          <cell r="E521">
            <v>0</v>
          </cell>
          <cell r="F521">
            <v>0</v>
          </cell>
          <cell r="G521">
            <v>0</v>
          </cell>
          <cell r="H521">
            <v>0</v>
          </cell>
          <cell r="I521">
            <v>0</v>
          </cell>
          <cell r="J521" t="str">
            <v>AP</v>
          </cell>
        </row>
        <row r="522">
          <cell r="B522" t="str">
            <v>S513047</v>
          </cell>
          <cell r="C522" t="str">
            <v>黄骅市宝丽洁家政有限公司</v>
          </cell>
          <cell r="D522">
            <v>0</v>
          </cell>
          <cell r="E522">
            <v>0</v>
          </cell>
          <cell r="F522">
            <v>0</v>
          </cell>
          <cell r="G522">
            <v>0</v>
          </cell>
          <cell r="H522">
            <v>0</v>
          </cell>
          <cell r="I522">
            <v>0</v>
          </cell>
          <cell r="J522" t="str">
            <v>AP</v>
          </cell>
        </row>
        <row r="523">
          <cell r="B523" t="str">
            <v>S513052</v>
          </cell>
          <cell r="C523" t="str">
            <v>黄骅新智环保技术有限公司</v>
          </cell>
          <cell r="D523">
            <v>0</v>
          </cell>
          <cell r="E523">
            <v>0</v>
          </cell>
          <cell r="F523">
            <v>0</v>
          </cell>
          <cell r="G523">
            <v>0</v>
          </cell>
          <cell r="H523">
            <v>0</v>
          </cell>
          <cell r="I523">
            <v>0</v>
          </cell>
          <cell r="J523" t="str">
            <v>AP</v>
          </cell>
        </row>
        <row r="524">
          <cell r="B524" t="str">
            <v>S513057</v>
          </cell>
          <cell r="C524" t="str">
            <v>赵战一</v>
          </cell>
          <cell r="D524">
            <v>0</v>
          </cell>
          <cell r="E524">
            <v>0</v>
          </cell>
          <cell r="F524">
            <v>0</v>
          </cell>
          <cell r="G524">
            <v>0</v>
          </cell>
          <cell r="H524">
            <v>0</v>
          </cell>
          <cell r="I524">
            <v>0</v>
          </cell>
          <cell r="J524" t="str">
            <v>AP</v>
          </cell>
        </row>
        <row r="525">
          <cell r="B525" t="str">
            <v>S513061</v>
          </cell>
          <cell r="C525" t="str">
            <v>中国人民财产保险股份有限公司沧州市分公司</v>
          </cell>
          <cell r="D525">
            <v>-840</v>
          </cell>
          <cell r="E525">
            <v>0</v>
          </cell>
          <cell r="F525">
            <v>0</v>
          </cell>
          <cell r="G525">
            <v>-11575</v>
          </cell>
          <cell r="H525">
            <v>-11575</v>
          </cell>
          <cell r="I525">
            <v>0</v>
          </cell>
          <cell r="J525" t="str">
            <v>AP</v>
          </cell>
        </row>
        <row r="526">
          <cell r="B526" t="str">
            <v>S513062</v>
          </cell>
          <cell r="C526" t="str">
            <v>献县很好人力资源服务有限公司</v>
          </cell>
          <cell r="D526">
            <v>0</v>
          </cell>
          <cell r="E526">
            <v>0</v>
          </cell>
          <cell r="F526">
            <v>0</v>
          </cell>
          <cell r="G526">
            <v>0</v>
          </cell>
          <cell r="H526">
            <v>0</v>
          </cell>
          <cell r="I526">
            <v>0</v>
          </cell>
          <cell r="J526" t="str">
            <v>AP</v>
          </cell>
        </row>
        <row r="527">
          <cell r="B527" t="str">
            <v>S513063</v>
          </cell>
          <cell r="C527" t="str">
            <v>石家庄松樾机械设备销售有限公司</v>
          </cell>
          <cell r="D527">
            <v>0</v>
          </cell>
          <cell r="E527">
            <v>0</v>
          </cell>
          <cell r="F527">
            <v>0</v>
          </cell>
          <cell r="G527">
            <v>0</v>
          </cell>
          <cell r="H527">
            <v>0</v>
          </cell>
          <cell r="I527">
            <v>0</v>
          </cell>
          <cell r="J527" t="str">
            <v>AP</v>
          </cell>
        </row>
        <row r="528">
          <cell r="B528" t="str">
            <v>S513065</v>
          </cell>
          <cell r="C528" t="str">
            <v>长翔自动化设备(廊坊)有限责任公司</v>
          </cell>
          <cell r="D528">
            <v>0</v>
          </cell>
          <cell r="E528">
            <v>0</v>
          </cell>
          <cell r="F528">
            <v>0</v>
          </cell>
          <cell r="G528">
            <v>0</v>
          </cell>
          <cell r="H528">
            <v>0</v>
          </cell>
          <cell r="I528">
            <v>0</v>
          </cell>
          <cell r="J528" t="str">
            <v>AP</v>
          </cell>
        </row>
        <row r="529">
          <cell r="B529" t="str">
            <v>S513076</v>
          </cell>
          <cell r="C529" t="str">
            <v>马玉涛</v>
          </cell>
          <cell r="D529">
            <v>0</v>
          </cell>
          <cell r="E529">
            <v>0</v>
          </cell>
          <cell r="F529">
            <v>0</v>
          </cell>
          <cell r="G529">
            <v>0</v>
          </cell>
          <cell r="H529">
            <v>0</v>
          </cell>
          <cell r="I529">
            <v>0</v>
          </cell>
          <cell r="J529" t="str">
            <v>AP</v>
          </cell>
        </row>
        <row r="530">
          <cell r="B530" t="str">
            <v>S513078</v>
          </cell>
          <cell r="C530" t="str">
            <v>石家庄海运帆机电设备有限公司</v>
          </cell>
          <cell r="D530">
            <v>0</v>
          </cell>
          <cell r="E530">
            <v>0</v>
          </cell>
          <cell r="F530">
            <v>0</v>
          </cell>
          <cell r="G530">
            <v>0</v>
          </cell>
          <cell r="H530">
            <v>0</v>
          </cell>
          <cell r="I530">
            <v>0</v>
          </cell>
          <cell r="J530" t="str">
            <v>AP</v>
          </cell>
        </row>
        <row r="531">
          <cell r="B531" t="str">
            <v>S513079</v>
          </cell>
          <cell r="C531" t="str">
            <v>泊头市兴东高温油泵制造有限责任公司</v>
          </cell>
          <cell r="D531">
            <v>0</v>
          </cell>
          <cell r="E531">
            <v>0</v>
          </cell>
          <cell r="F531">
            <v>0</v>
          </cell>
          <cell r="G531">
            <v>0</v>
          </cell>
          <cell r="H531">
            <v>0</v>
          </cell>
          <cell r="I531">
            <v>0</v>
          </cell>
          <cell r="J531" t="str">
            <v>AP</v>
          </cell>
        </row>
        <row r="532">
          <cell r="B532" t="str">
            <v>S513080</v>
          </cell>
          <cell r="C532" t="str">
            <v>霸州市宏达五金塑料制品厂</v>
          </cell>
          <cell r="D532">
            <v>0</v>
          </cell>
          <cell r="E532">
            <v>0</v>
          </cell>
          <cell r="F532">
            <v>0</v>
          </cell>
          <cell r="G532">
            <v>0</v>
          </cell>
          <cell r="H532">
            <v>0</v>
          </cell>
          <cell r="I532">
            <v>0</v>
          </cell>
          <cell r="J532" t="str">
            <v>AP</v>
          </cell>
        </row>
        <row r="533">
          <cell r="B533" t="str">
            <v>S513082</v>
          </cell>
          <cell r="C533" t="str">
            <v>中国人民健康保险股份有限公司沧州中心支公司</v>
          </cell>
          <cell r="D533">
            <v>0</v>
          </cell>
          <cell r="E533">
            <v>0</v>
          </cell>
          <cell r="F533">
            <v>-4310</v>
          </cell>
          <cell r="G533">
            <v>0</v>
          </cell>
          <cell r="H533">
            <v>0</v>
          </cell>
          <cell r="I533">
            <v>0</v>
          </cell>
          <cell r="J533" t="str">
            <v>AP</v>
          </cell>
        </row>
        <row r="534">
          <cell r="B534" t="str">
            <v>S513087</v>
          </cell>
          <cell r="C534" t="str">
            <v>高邑俊杰汽车销售服务有限公司</v>
          </cell>
          <cell r="D534">
            <v>0</v>
          </cell>
          <cell r="E534">
            <v>0</v>
          </cell>
          <cell r="F534">
            <v>0</v>
          </cell>
          <cell r="G534">
            <v>0</v>
          </cell>
          <cell r="H534">
            <v>0</v>
          </cell>
          <cell r="I534">
            <v>0</v>
          </cell>
          <cell r="J534" t="str">
            <v>AP</v>
          </cell>
        </row>
        <row r="535">
          <cell r="B535" t="str">
            <v>S513088</v>
          </cell>
          <cell r="C535" t="str">
            <v>邢台上联汽车销售有限公司</v>
          </cell>
          <cell r="D535">
            <v>0</v>
          </cell>
          <cell r="E535">
            <v>0</v>
          </cell>
          <cell r="F535">
            <v>0</v>
          </cell>
          <cell r="G535">
            <v>0</v>
          </cell>
          <cell r="H535">
            <v>0</v>
          </cell>
          <cell r="I535">
            <v>0</v>
          </cell>
          <cell r="J535" t="str">
            <v>AP</v>
          </cell>
        </row>
        <row r="536">
          <cell r="B536" t="str">
            <v>S513091</v>
          </cell>
          <cell r="C536" t="str">
            <v>行唐县鑫辉汽车维修有限公司</v>
          </cell>
          <cell r="D536">
            <v>0</v>
          </cell>
          <cell r="E536">
            <v>0</v>
          </cell>
          <cell r="F536">
            <v>0</v>
          </cell>
          <cell r="G536">
            <v>0</v>
          </cell>
          <cell r="H536">
            <v>0</v>
          </cell>
          <cell r="I536">
            <v>0</v>
          </cell>
          <cell r="J536" t="str">
            <v>AP</v>
          </cell>
        </row>
        <row r="537">
          <cell r="B537" t="str">
            <v>S513092</v>
          </cell>
          <cell r="C537" t="str">
            <v>张家口圣屹汽车销售服务有限公司</v>
          </cell>
          <cell r="D537">
            <v>0</v>
          </cell>
          <cell r="E537">
            <v>0</v>
          </cell>
          <cell r="F537">
            <v>0</v>
          </cell>
          <cell r="G537">
            <v>0</v>
          </cell>
          <cell r="H537">
            <v>0</v>
          </cell>
          <cell r="I537">
            <v>0</v>
          </cell>
          <cell r="J537" t="str">
            <v>AP</v>
          </cell>
        </row>
        <row r="538">
          <cell r="B538" t="str">
            <v>S513094</v>
          </cell>
          <cell r="C538" t="str">
            <v>临城县富强汽车维修服务有限公司</v>
          </cell>
          <cell r="D538">
            <v>0</v>
          </cell>
          <cell r="E538">
            <v>0</v>
          </cell>
          <cell r="F538">
            <v>0</v>
          </cell>
          <cell r="G538">
            <v>0</v>
          </cell>
          <cell r="H538">
            <v>0</v>
          </cell>
          <cell r="I538">
            <v>0</v>
          </cell>
          <cell r="J538" t="str">
            <v>AP</v>
          </cell>
        </row>
        <row r="539">
          <cell r="B539" t="str">
            <v>S513096</v>
          </cell>
          <cell r="C539" t="str">
            <v>遵化市双益汽车修理厂</v>
          </cell>
          <cell r="D539">
            <v>0</v>
          </cell>
          <cell r="E539">
            <v>0</v>
          </cell>
          <cell r="F539">
            <v>0</v>
          </cell>
          <cell r="G539">
            <v>0</v>
          </cell>
          <cell r="H539">
            <v>0</v>
          </cell>
          <cell r="I539">
            <v>0</v>
          </cell>
          <cell r="J539" t="str">
            <v>AP</v>
          </cell>
        </row>
        <row r="540">
          <cell r="B540" t="str">
            <v>S513097</v>
          </cell>
          <cell r="C540" t="str">
            <v>乐亭县剑锋汽车维修服务有限公司</v>
          </cell>
          <cell r="D540">
            <v>0</v>
          </cell>
          <cell r="E540">
            <v>0</v>
          </cell>
          <cell r="F540">
            <v>0</v>
          </cell>
          <cell r="G540">
            <v>0</v>
          </cell>
          <cell r="H540">
            <v>0</v>
          </cell>
          <cell r="I540">
            <v>0</v>
          </cell>
          <cell r="J540" t="str">
            <v>AP</v>
          </cell>
        </row>
        <row r="541">
          <cell r="B541" t="str">
            <v>S513099</v>
          </cell>
          <cell r="C541" t="str">
            <v>涉县昌鑫汽车销售服务有限公司</v>
          </cell>
          <cell r="D541">
            <v>0</v>
          </cell>
          <cell r="E541">
            <v>0</v>
          </cell>
          <cell r="F541">
            <v>0</v>
          </cell>
          <cell r="G541">
            <v>0</v>
          </cell>
          <cell r="H541">
            <v>0</v>
          </cell>
          <cell r="I541">
            <v>0</v>
          </cell>
          <cell r="J541" t="str">
            <v>AP</v>
          </cell>
        </row>
        <row r="542">
          <cell r="B542" t="str">
            <v>S513100</v>
          </cell>
          <cell r="C542" t="str">
            <v>保定中汇汽车贸易有限公司</v>
          </cell>
          <cell r="D542">
            <v>0</v>
          </cell>
          <cell r="E542">
            <v>0</v>
          </cell>
          <cell r="F542">
            <v>0</v>
          </cell>
          <cell r="G542">
            <v>0</v>
          </cell>
          <cell r="H542">
            <v>0</v>
          </cell>
          <cell r="I542">
            <v>0</v>
          </cell>
          <cell r="J542" t="str">
            <v>AP</v>
          </cell>
        </row>
        <row r="543">
          <cell r="B543" t="str">
            <v>S513101</v>
          </cell>
          <cell r="C543" t="str">
            <v>河北创伟物贸有限公司</v>
          </cell>
          <cell r="D543">
            <v>0</v>
          </cell>
          <cell r="E543">
            <v>0</v>
          </cell>
          <cell r="F543">
            <v>0</v>
          </cell>
          <cell r="G543">
            <v>0</v>
          </cell>
          <cell r="H543">
            <v>0</v>
          </cell>
          <cell r="I543">
            <v>0</v>
          </cell>
          <cell r="J543" t="str">
            <v>AP</v>
          </cell>
        </row>
        <row r="544">
          <cell r="B544" t="str">
            <v>S513102</v>
          </cell>
          <cell r="C544" t="str">
            <v>秦皇岛安聚信汽车维修有限公司</v>
          </cell>
          <cell r="D544">
            <v>0</v>
          </cell>
          <cell r="E544">
            <v>0</v>
          </cell>
          <cell r="F544">
            <v>0</v>
          </cell>
          <cell r="G544">
            <v>0</v>
          </cell>
          <cell r="H544">
            <v>0</v>
          </cell>
          <cell r="I544">
            <v>0</v>
          </cell>
          <cell r="J544" t="str">
            <v>AP</v>
          </cell>
        </row>
        <row r="545">
          <cell r="B545" t="str">
            <v>S513103</v>
          </cell>
          <cell r="C545" t="str">
            <v>邢台市鼎力恒汽车销售有限公司</v>
          </cell>
          <cell r="D545">
            <v>0</v>
          </cell>
          <cell r="E545">
            <v>0</v>
          </cell>
          <cell r="F545">
            <v>0</v>
          </cell>
          <cell r="G545">
            <v>0</v>
          </cell>
          <cell r="H545">
            <v>0</v>
          </cell>
          <cell r="I545">
            <v>0</v>
          </cell>
          <cell r="J545" t="str">
            <v>AP</v>
          </cell>
        </row>
        <row r="546">
          <cell r="B546" t="str">
            <v>S513105</v>
          </cell>
          <cell r="C546" t="str">
            <v>昌黎县驰丰汽车销售有限公司</v>
          </cell>
          <cell r="D546">
            <v>0</v>
          </cell>
          <cell r="E546">
            <v>0</v>
          </cell>
          <cell r="F546">
            <v>0</v>
          </cell>
          <cell r="G546">
            <v>0</v>
          </cell>
          <cell r="H546">
            <v>0</v>
          </cell>
          <cell r="I546">
            <v>0</v>
          </cell>
          <cell r="J546" t="str">
            <v>AP</v>
          </cell>
        </row>
        <row r="547">
          <cell r="B547" t="str">
            <v>S513106</v>
          </cell>
          <cell r="C547" t="str">
            <v>玉田县利华汽车修理厂</v>
          </cell>
          <cell r="D547">
            <v>0</v>
          </cell>
          <cell r="E547">
            <v>0</v>
          </cell>
          <cell r="F547">
            <v>0</v>
          </cell>
          <cell r="G547">
            <v>0</v>
          </cell>
          <cell r="H547">
            <v>0</v>
          </cell>
          <cell r="I547">
            <v>0</v>
          </cell>
          <cell r="J547" t="str">
            <v>AP</v>
          </cell>
        </row>
        <row r="548">
          <cell r="B548" t="str">
            <v>S513107</v>
          </cell>
          <cell r="C548" t="str">
            <v>秦皇岛市重汽汽车配件有限公司汽车维护厂</v>
          </cell>
          <cell r="D548">
            <v>0</v>
          </cell>
          <cell r="E548">
            <v>0</v>
          </cell>
          <cell r="F548">
            <v>0</v>
          </cell>
          <cell r="G548">
            <v>0</v>
          </cell>
          <cell r="H548">
            <v>0</v>
          </cell>
          <cell r="I548">
            <v>0</v>
          </cell>
          <cell r="J548" t="str">
            <v>AP</v>
          </cell>
        </row>
        <row r="549">
          <cell r="B549" t="str">
            <v>S513108</v>
          </cell>
          <cell r="C549" t="str">
            <v>河北德邦物流有限公司</v>
          </cell>
          <cell r="D549">
            <v>0</v>
          </cell>
          <cell r="E549">
            <v>5170</v>
          </cell>
          <cell r="F549">
            <v>68145</v>
          </cell>
          <cell r="G549">
            <v>55409</v>
          </cell>
          <cell r="H549">
            <v>61654</v>
          </cell>
          <cell r="I549">
            <v>0</v>
          </cell>
          <cell r="J549" t="str">
            <v>AP</v>
          </cell>
        </row>
        <row r="550">
          <cell r="B550" t="str">
            <v>S513109</v>
          </cell>
          <cell r="C550" t="str">
            <v>沙河市博泰汽车销售有限公司</v>
          </cell>
          <cell r="D550">
            <v>0</v>
          </cell>
          <cell r="E550">
            <v>0</v>
          </cell>
          <cell r="F550">
            <v>0</v>
          </cell>
          <cell r="G550">
            <v>0</v>
          </cell>
          <cell r="H550">
            <v>0</v>
          </cell>
          <cell r="I550">
            <v>0</v>
          </cell>
          <cell r="J550" t="str">
            <v>AP</v>
          </cell>
        </row>
        <row r="551">
          <cell r="B551" t="str">
            <v>S513110</v>
          </cell>
          <cell r="C551" t="str">
            <v>曲阳县润杨汽车贸易有限公司</v>
          </cell>
          <cell r="D551">
            <v>0</v>
          </cell>
          <cell r="E551">
            <v>0</v>
          </cell>
          <cell r="F551">
            <v>0</v>
          </cell>
          <cell r="G551">
            <v>0</v>
          </cell>
          <cell r="H551">
            <v>0</v>
          </cell>
          <cell r="I551">
            <v>0</v>
          </cell>
          <cell r="J551" t="str">
            <v>AP</v>
          </cell>
        </row>
        <row r="552">
          <cell r="B552" t="str">
            <v>S513111</v>
          </cell>
          <cell r="C552" t="str">
            <v>黄骅市博涵商贸有限公司</v>
          </cell>
          <cell r="D552">
            <v>17012</v>
          </cell>
          <cell r="E552">
            <v>17012</v>
          </cell>
          <cell r="F552">
            <v>0</v>
          </cell>
          <cell r="G552">
            <v>0</v>
          </cell>
          <cell r="H552">
            <v>0</v>
          </cell>
          <cell r="I552">
            <v>0</v>
          </cell>
          <cell r="J552" t="str">
            <v>AP</v>
          </cell>
        </row>
        <row r="553">
          <cell r="B553" t="str">
            <v>S513112</v>
          </cell>
          <cell r="C553" t="str">
            <v>唐山市丰南区昱安汽车销售服务有限公司</v>
          </cell>
          <cell r="D553">
            <v>0</v>
          </cell>
          <cell r="E553">
            <v>0</v>
          </cell>
          <cell r="F553">
            <v>0</v>
          </cell>
          <cell r="G553">
            <v>0</v>
          </cell>
          <cell r="H553">
            <v>0</v>
          </cell>
          <cell r="I553">
            <v>0</v>
          </cell>
          <cell r="J553">
            <v>0</v>
          </cell>
        </row>
        <row r="554">
          <cell r="B554" t="str">
            <v>S513113</v>
          </cell>
          <cell r="C554" t="str">
            <v>沧州智联人力资源服务有限公司</v>
          </cell>
          <cell r="D554">
            <v>0</v>
          </cell>
          <cell r="E554">
            <v>0</v>
          </cell>
          <cell r="F554">
            <v>-8580</v>
          </cell>
          <cell r="G554">
            <v>-8580</v>
          </cell>
          <cell r="H554">
            <v>0</v>
          </cell>
          <cell r="I554">
            <v>0</v>
          </cell>
          <cell r="J554" t="str">
            <v>AP</v>
          </cell>
        </row>
        <row r="555">
          <cell r="B555" t="str">
            <v>S513114</v>
          </cell>
          <cell r="C555" t="str">
            <v>黄骅市未来信息技术有限公司</v>
          </cell>
          <cell r="D555">
            <v>0</v>
          </cell>
          <cell r="E555">
            <v>0</v>
          </cell>
          <cell r="F555">
            <v>0</v>
          </cell>
          <cell r="G555">
            <v>0</v>
          </cell>
          <cell r="H555">
            <v>0</v>
          </cell>
          <cell r="I555">
            <v>0</v>
          </cell>
          <cell r="J555" t="str">
            <v>AP</v>
          </cell>
        </row>
        <row r="556">
          <cell r="B556" t="str">
            <v>S513115</v>
          </cell>
          <cell r="C556" t="str">
            <v>黄骅市博元农业科技有限公司</v>
          </cell>
          <cell r="D556">
            <v>0</v>
          </cell>
          <cell r="E556">
            <v>0</v>
          </cell>
          <cell r="F556">
            <v>0</v>
          </cell>
          <cell r="G556">
            <v>0</v>
          </cell>
          <cell r="H556">
            <v>0</v>
          </cell>
          <cell r="I556">
            <v>0</v>
          </cell>
          <cell r="J556" t="str">
            <v>AP</v>
          </cell>
        </row>
        <row r="557">
          <cell r="B557" t="str">
            <v>S513116</v>
          </cell>
          <cell r="C557" t="str">
            <v>黄骅市渤海路理想照像服务部</v>
          </cell>
          <cell r="D557">
            <v>0</v>
          </cell>
          <cell r="E557">
            <v>0</v>
          </cell>
          <cell r="F557">
            <v>0</v>
          </cell>
          <cell r="G557">
            <v>0</v>
          </cell>
          <cell r="H557">
            <v>0</v>
          </cell>
          <cell r="I557">
            <v>0</v>
          </cell>
          <cell r="J557" t="str">
            <v>AP</v>
          </cell>
        </row>
        <row r="558">
          <cell r="B558" t="str">
            <v>S513117</v>
          </cell>
          <cell r="C558" t="str">
            <v>黄骅市永立家具店</v>
          </cell>
          <cell r="D558">
            <v>0</v>
          </cell>
          <cell r="E558">
            <v>0</v>
          </cell>
          <cell r="F558">
            <v>0</v>
          </cell>
          <cell r="G558">
            <v>0</v>
          </cell>
          <cell r="H558">
            <v>0</v>
          </cell>
          <cell r="I558">
            <v>0</v>
          </cell>
          <cell r="J558" t="str">
            <v>AP</v>
          </cell>
        </row>
        <row r="559">
          <cell r="B559" t="str">
            <v>S513118</v>
          </cell>
          <cell r="C559" t="str">
            <v>衡水鑫磊劳务派遣有限公司</v>
          </cell>
          <cell r="D559">
            <v>0</v>
          </cell>
          <cell r="E559">
            <v>0</v>
          </cell>
          <cell r="F559">
            <v>0</v>
          </cell>
          <cell r="G559">
            <v>0</v>
          </cell>
          <cell r="H559">
            <v>0</v>
          </cell>
          <cell r="I559">
            <v>0</v>
          </cell>
          <cell r="J559" t="str">
            <v>AP</v>
          </cell>
        </row>
        <row r="560">
          <cell r="B560" t="str">
            <v>S513119</v>
          </cell>
          <cell r="C560" t="str">
            <v>黄骅市英强装卸搬运队</v>
          </cell>
          <cell r="D560">
            <v>0</v>
          </cell>
          <cell r="E560">
            <v>0</v>
          </cell>
          <cell r="F560">
            <v>0</v>
          </cell>
          <cell r="G560">
            <v>0</v>
          </cell>
          <cell r="H560">
            <v>0</v>
          </cell>
          <cell r="I560">
            <v>0</v>
          </cell>
          <cell r="J560" t="str">
            <v>AP</v>
          </cell>
        </row>
        <row r="561">
          <cell r="B561" t="str">
            <v>S513120</v>
          </cell>
          <cell r="C561" t="str">
            <v>黄骅市大强商贸有限公司</v>
          </cell>
          <cell r="D561">
            <v>0</v>
          </cell>
          <cell r="E561">
            <v>0</v>
          </cell>
          <cell r="F561">
            <v>0</v>
          </cell>
          <cell r="G561">
            <v>0</v>
          </cell>
          <cell r="H561">
            <v>0</v>
          </cell>
          <cell r="I561">
            <v>0</v>
          </cell>
          <cell r="J561" t="str">
            <v>AP</v>
          </cell>
        </row>
        <row r="562">
          <cell r="B562" t="str">
            <v>S513121</v>
          </cell>
          <cell r="C562" t="str">
            <v>黄骅市宏顺模具厂</v>
          </cell>
          <cell r="D562">
            <v>0</v>
          </cell>
          <cell r="E562">
            <v>0</v>
          </cell>
          <cell r="F562">
            <v>4620</v>
          </cell>
          <cell r="G562">
            <v>13100</v>
          </cell>
          <cell r="H562">
            <v>27038</v>
          </cell>
          <cell r="I562">
            <v>0</v>
          </cell>
          <cell r="J562" t="str">
            <v>AP</v>
          </cell>
        </row>
        <row r="563">
          <cell r="B563" t="str">
            <v>S513123</v>
          </cell>
          <cell r="C563" t="str">
            <v>黄骅市奇润运输队</v>
          </cell>
          <cell r="D563">
            <v>0</v>
          </cell>
          <cell r="E563">
            <v>0</v>
          </cell>
          <cell r="F563">
            <v>0</v>
          </cell>
          <cell r="G563">
            <v>0</v>
          </cell>
          <cell r="H563">
            <v>0</v>
          </cell>
          <cell r="I563">
            <v>0</v>
          </cell>
          <cell r="J563" t="str">
            <v>AP</v>
          </cell>
        </row>
        <row r="564">
          <cell r="B564" t="str">
            <v>S513124</v>
          </cell>
          <cell r="C564" t="str">
            <v>河北凯昌祥汽车销售服务有限公司</v>
          </cell>
          <cell r="D564">
            <v>0</v>
          </cell>
          <cell r="E564">
            <v>0</v>
          </cell>
          <cell r="F564">
            <v>0</v>
          </cell>
          <cell r="G564">
            <v>0</v>
          </cell>
          <cell r="H564">
            <v>0</v>
          </cell>
          <cell r="I564">
            <v>0</v>
          </cell>
          <cell r="J564" t="str">
            <v>AP</v>
          </cell>
        </row>
        <row r="565">
          <cell r="B565" t="str">
            <v>S513125</v>
          </cell>
          <cell r="C565" t="str">
            <v>黄骅市壹本文化传媒有限公司</v>
          </cell>
          <cell r="D565">
            <v>0</v>
          </cell>
          <cell r="E565">
            <v>19680</v>
          </cell>
          <cell r="F565">
            <v>0</v>
          </cell>
          <cell r="G565">
            <v>0</v>
          </cell>
          <cell r="H565">
            <v>0</v>
          </cell>
          <cell r="I565">
            <v>0</v>
          </cell>
          <cell r="J565" t="str">
            <v>AP</v>
          </cell>
        </row>
        <row r="566">
          <cell r="B566" t="str">
            <v>S513126</v>
          </cell>
          <cell r="C566" t="str">
            <v>河北荣华吉运汽车销售服务有限公司</v>
          </cell>
          <cell r="D566">
            <v>0</v>
          </cell>
          <cell r="E566">
            <v>0</v>
          </cell>
          <cell r="F566">
            <v>0</v>
          </cell>
          <cell r="G566">
            <v>0</v>
          </cell>
          <cell r="H566">
            <v>0</v>
          </cell>
          <cell r="I566">
            <v>0</v>
          </cell>
          <cell r="J566" t="str">
            <v>AP</v>
          </cell>
        </row>
        <row r="567">
          <cell r="B567" t="str">
            <v>S513127</v>
          </cell>
          <cell r="C567" t="str">
            <v>馆陶县广丰汽车贸易有限公司</v>
          </cell>
          <cell r="D567">
            <v>0</v>
          </cell>
          <cell r="E567">
            <v>0</v>
          </cell>
          <cell r="F567">
            <v>0</v>
          </cell>
          <cell r="G567">
            <v>0</v>
          </cell>
          <cell r="H567">
            <v>0</v>
          </cell>
          <cell r="I567">
            <v>0</v>
          </cell>
          <cell r="J567" t="str">
            <v>AP</v>
          </cell>
        </row>
        <row r="568">
          <cell r="B568" t="str">
            <v>S513128</v>
          </cell>
          <cell r="C568" t="str">
            <v>黄骅市兴骏汽车维修门市部</v>
          </cell>
          <cell r="D568">
            <v>0</v>
          </cell>
          <cell r="E568">
            <v>0</v>
          </cell>
          <cell r="F568">
            <v>0</v>
          </cell>
          <cell r="G568">
            <v>0</v>
          </cell>
          <cell r="H568">
            <v>0</v>
          </cell>
          <cell r="I568">
            <v>0</v>
          </cell>
          <cell r="J568" t="str">
            <v>AP</v>
          </cell>
        </row>
        <row r="569">
          <cell r="B569" t="str">
            <v>S513129</v>
          </cell>
          <cell r="C569" t="str">
            <v>唐山纳硕汽车销售有限公司</v>
          </cell>
          <cell r="D569">
            <v>0</v>
          </cell>
          <cell r="E569">
            <v>0</v>
          </cell>
          <cell r="F569">
            <v>0</v>
          </cell>
          <cell r="G569">
            <v>0</v>
          </cell>
          <cell r="H569">
            <v>0</v>
          </cell>
          <cell r="I569">
            <v>0</v>
          </cell>
          <cell r="J569" t="str">
            <v>AP</v>
          </cell>
        </row>
        <row r="570">
          <cell r="B570" t="str">
            <v>S513130</v>
          </cell>
          <cell r="C570" t="str">
            <v>邢台锦通达机动车维修有限公司</v>
          </cell>
          <cell r="D570">
            <v>0</v>
          </cell>
          <cell r="E570">
            <v>0</v>
          </cell>
          <cell r="F570">
            <v>0</v>
          </cell>
          <cell r="G570">
            <v>0</v>
          </cell>
          <cell r="H570">
            <v>0</v>
          </cell>
          <cell r="I570">
            <v>0</v>
          </cell>
          <cell r="J570" t="str">
            <v>AP</v>
          </cell>
        </row>
        <row r="571">
          <cell r="B571" t="str">
            <v>S513131</v>
          </cell>
          <cell r="C571" t="str">
            <v>邯郸市博曼凯旋汽车维修服务有限公司</v>
          </cell>
          <cell r="D571">
            <v>0</v>
          </cell>
          <cell r="E571">
            <v>0</v>
          </cell>
          <cell r="F571">
            <v>0</v>
          </cell>
          <cell r="G571">
            <v>0</v>
          </cell>
          <cell r="H571">
            <v>0</v>
          </cell>
          <cell r="I571">
            <v>0</v>
          </cell>
          <cell r="J571" t="str">
            <v>AP</v>
          </cell>
        </row>
        <row r="572">
          <cell r="B572" t="str">
            <v>S513132</v>
          </cell>
          <cell r="C572" t="str">
            <v>临城县志云汽车维修服务有限公司</v>
          </cell>
          <cell r="D572">
            <v>0</v>
          </cell>
          <cell r="E572">
            <v>0</v>
          </cell>
          <cell r="F572">
            <v>0</v>
          </cell>
          <cell r="G572">
            <v>0</v>
          </cell>
          <cell r="H572">
            <v>0</v>
          </cell>
          <cell r="I572">
            <v>0</v>
          </cell>
          <cell r="J572" t="str">
            <v>AP</v>
          </cell>
        </row>
        <row r="573">
          <cell r="B573" t="str">
            <v>S513133</v>
          </cell>
          <cell r="C573" t="str">
            <v>邯郸市永年区现方汽车修理厂</v>
          </cell>
          <cell r="D573">
            <v>0</v>
          </cell>
          <cell r="E573">
            <v>0</v>
          </cell>
          <cell r="F573">
            <v>0</v>
          </cell>
          <cell r="G573">
            <v>0</v>
          </cell>
          <cell r="H573">
            <v>0</v>
          </cell>
          <cell r="I573">
            <v>0</v>
          </cell>
          <cell r="J573" t="str">
            <v>AP</v>
          </cell>
        </row>
        <row r="574">
          <cell r="B574" t="str">
            <v>S513134</v>
          </cell>
          <cell r="C574" t="str">
            <v>黄骅市东风仪器仪表经销处</v>
          </cell>
          <cell r="D574">
            <v>0</v>
          </cell>
          <cell r="E574">
            <v>0</v>
          </cell>
          <cell r="F574">
            <v>0</v>
          </cell>
          <cell r="G574">
            <v>0</v>
          </cell>
          <cell r="H574">
            <v>0</v>
          </cell>
          <cell r="I574">
            <v>0</v>
          </cell>
          <cell r="J574" t="str">
            <v>AP</v>
          </cell>
        </row>
        <row r="575">
          <cell r="B575" t="str">
            <v>S513135</v>
          </cell>
          <cell r="C575" t="str">
            <v>黄骅市骅隆面业有限公司</v>
          </cell>
          <cell r="D575">
            <v>0</v>
          </cell>
          <cell r="E575">
            <v>0</v>
          </cell>
          <cell r="F575">
            <v>0</v>
          </cell>
          <cell r="G575">
            <v>0</v>
          </cell>
          <cell r="H575">
            <v>0</v>
          </cell>
          <cell r="I575">
            <v>0</v>
          </cell>
          <cell r="J575" t="str">
            <v>AP</v>
          </cell>
        </row>
        <row r="576">
          <cell r="B576" t="str">
            <v>S513136</v>
          </cell>
          <cell r="C576" t="str">
            <v>河北新林坡孵化器股份有限公司</v>
          </cell>
          <cell r="D576">
            <v>0</v>
          </cell>
          <cell r="E576">
            <v>0</v>
          </cell>
          <cell r="F576">
            <v>0</v>
          </cell>
          <cell r="G576">
            <v>0</v>
          </cell>
          <cell r="H576">
            <v>0</v>
          </cell>
          <cell r="I576">
            <v>0</v>
          </cell>
          <cell r="J576" t="str">
            <v>AP</v>
          </cell>
        </row>
        <row r="577">
          <cell r="B577" t="str">
            <v>S513137</v>
          </cell>
          <cell r="C577" t="str">
            <v>黄骅市盛隆消防器材经销部</v>
          </cell>
          <cell r="D577">
            <v>0</v>
          </cell>
          <cell r="E577">
            <v>0</v>
          </cell>
          <cell r="F577">
            <v>0</v>
          </cell>
          <cell r="G577">
            <v>0</v>
          </cell>
          <cell r="H577">
            <v>0</v>
          </cell>
          <cell r="I577">
            <v>0</v>
          </cell>
          <cell r="J577" t="str">
            <v>AP</v>
          </cell>
        </row>
        <row r="578">
          <cell r="B578" t="str">
            <v>S513138</v>
          </cell>
          <cell r="C578" t="str">
            <v>河北众淳环境检测技术有限公司</v>
          </cell>
          <cell r="D578">
            <v>0</v>
          </cell>
          <cell r="E578">
            <v>0</v>
          </cell>
          <cell r="F578">
            <v>0</v>
          </cell>
          <cell r="G578">
            <v>0</v>
          </cell>
          <cell r="H578">
            <v>0</v>
          </cell>
          <cell r="I578">
            <v>0</v>
          </cell>
          <cell r="J578" t="str">
            <v>AP</v>
          </cell>
        </row>
        <row r="579">
          <cell r="B579" t="str">
            <v>S513139</v>
          </cell>
          <cell r="C579" t="str">
            <v>河北美杭电梯安装有限公司</v>
          </cell>
          <cell r="D579">
            <v>0</v>
          </cell>
          <cell r="E579">
            <v>0</v>
          </cell>
          <cell r="F579">
            <v>0</v>
          </cell>
          <cell r="G579">
            <v>0</v>
          </cell>
          <cell r="H579">
            <v>0</v>
          </cell>
          <cell r="I579">
            <v>0</v>
          </cell>
          <cell r="J579" t="str">
            <v>AP</v>
          </cell>
        </row>
        <row r="580">
          <cell r="B580" t="str">
            <v>S513140</v>
          </cell>
          <cell r="C580" t="str">
            <v>黄骅市祥海废品回收有限公司</v>
          </cell>
          <cell r="D580">
            <v>0</v>
          </cell>
          <cell r="E580">
            <v>0</v>
          </cell>
          <cell r="F580">
            <v>0</v>
          </cell>
          <cell r="G580">
            <v>0</v>
          </cell>
          <cell r="H580">
            <v>0</v>
          </cell>
          <cell r="I580">
            <v>0</v>
          </cell>
          <cell r="J580" t="str">
            <v>AP</v>
          </cell>
        </row>
        <row r="581">
          <cell r="B581" t="str">
            <v>S513141</v>
          </cell>
          <cell r="C581" t="str">
            <v>黄骅市众泰模具厂</v>
          </cell>
          <cell r="D581">
            <v>0</v>
          </cell>
          <cell r="E581">
            <v>0</v>
          </cell>
          <cell r="F581">
            <v>0</v>
          </cell>
          <cell r="G581">
            <v>0</v>
          </cell>
          <cell r="H581">
            <v>0</v>
          </cell>
          <cell r="I581">
            <v>0</v>
          </cell>
          <cell r="J581" t="str">
            <v>AP</v>
          </cell>
        </row>
        <row r="582">
          <cell r="B582" t="str">
            <v>S513143</v>
          </cell>
          <cell r="C582" t="str">
            <v>河北合新力检测技术有限公司</v>
          </cell>
          <cell r="D582">
            <v>0</v>
          </cell>
          <cell r="E582">
            <v>0</v>
          </cell>
          <cell r="F582">
            <v>0</v>
          </cell>
          <cell r="G582">
            <v>0</v>
          </cell>
          <cell r="H582">
            <v>0</v>
          </cell>
          <cell r="I582">
            <v>0</v>
          </cell>
          <cell r="J582" t="str">
            <v>AP</v>
          </cell>
        </row>
        <row r="583">
          <cell r="B583" t="str">
            <v>S513144</v>
          </cell>
          <cell r="C583" t="str">
            <v>黄骅市质量技术监督检验所</v>
          </cell>
          <cell r="D583">
            <v>0</v>
          </cell>
          <cell r="E583">
            <v>0</v>
          </cell>
          <cell r="F583">
            <v>0</v>
          </cell>
          <cell r="G583">
            <v>0</v>
          </cell>
          <cell r="H583">
            <v>0</v>
          </cell>
          <cell r="I583">
            <v>0</v>
          </cell>
          <cell r="J583" t="str">
            <v>AP</v>
          </cell>
        </row>
        <row r="584">
          <cell r="B584" t="str">
            <v>S513147</v>
          </cell>
          <cell r="C584" t="str">
            <v>东光县金辰机械设备有限公司</v>
          </cell>
          <cell r="D584">
            <v>0</v>
          </cell>
          <cell r="E584">
            <v>0</v>
          </cell>
          <cell r="F584">
            <v>0</v>
          </cell>
          <cell r="G584">
            <v>0</v>
          </cell>
          <cell r="H584">
            <v>0</v>
          </cell>
          <cell r="I584">
            <v>0</v>
          </cell>
          <cell r="J584" t="str">
            <v>AP</v>
          </cell>
        </row>
        <row r="585">
          <cell r="B585" t="str">
            <v>S513153</v>
          </cell>
          <cell r="C585" t="str">
            <v>黄骅市大海广告用品门市部</v>
          </cell>
          <cell r="D585">
            <v>0</v>
          </cell>
          <cell r="E585">
            <v>0</v>
          </cell>
          <cell r="F585">
            <v>0</v>
          </cell>
          <cell r="G585">
            <v>0</v>
          </cell>
          <cell r="H585">
            <v>0</v>
          </cell>
          <cell r="I585">
            <v>0</v>
          </cell>
          <cell r="J585" t="str">
            <v>AP</v>
          </cell>
        </row>
        <row r="586">
          <cell r="B586" t="str">
            <v>S513157</v>
          </cell>
          <cell r="C586" t="str">
            <v>黄骅市鹏茂钢材贸易有限公司</v>
          </cell>
          <cell r="D586">
            <v>0</v>
          </cell>
          <cell r="E586">
            <v>0</v>
          </cell>
          <cell r="F586">
            <v>0</v>
          </cell>
          <cell r="G586">
            <v>0</v>
          </cell>
          <cell r="H586">
            <v>0</v>
          </cell>
          <cell r="I586">
            <v>0</v>
          </cell>
          <cell r="J586" t="str">
            <v>AP</v>
          </cell>
        </row>
        <row r="587">
          <cell r="B587" t="str">
            <v>S513158</v>
          </cell>
          <cell r="C587" t="str">
            <v>任丘市聚实商贸有限公司</v>
          </cell>
          <cell r="D587">
            <v>0</v>
          </cell>
          <cell r="E587">
            <v>0</v>
          </cell>
          <cell r="F587">
            <v>0</v>
          </cell>
          <cell r="G587">
            <v>0</v>
          </cell>
          <cell r="H587">
            <v>0</v>
          </cell>
          <cell r="I587">
            <v>0</v>
          </cell>
          <cell r="J587" t="str">
            <v>AP</v>
          </cell>
        </row>
        <row r="588">
          <cell r="B588" t="str">
            <v>S513161</v>
          </cell>
          <cell r="C588" t="str">
            <v>黄骅市优农麦品商贸有限公司</v>
          </cell>
          <cell r="D588">
            <v>0</v>
          </cell>
          <cell r="E588">
            <v>0</v>
          </cell>
          <cell r="F588">
            <v>0</v>
          </cell>
          <cell r="G588">
            <v>0</v>
          </cell>
          <cell r="H588">
            <v>0</v>
          </cell>
          <cell r="I588">
            <v>0</v>
          </cell>
          <cell r="J588" t="str">
            <v>AP</v>
          </cell>
        </row>
        <row r="589">
          <cell r="B589" t="str">
            <v>S513162</v>
          </cell>
          <cell r="C589" t="str">
            <v>盐山县捷发包装材料经销处</v>
          </cell>
          <cell r="D589">
            <v>0</v>
          </cell>
          <cell r="E589">
            <v>0</v>
          </cell>
          <cell r="F589">
            <v>0</v>
          </cell>
          <cell r="G589">
            <v>0</v>
          </cell>
          <cell r="H589">
            <v>0</v>
          </cell>
          <cell r="I589">
            <v>0</v>
          </cell>
          <cell r="J589" t="str">
            <v>AP</v>
          </cell>
        </row>
        <row r="590">
          <cell r="B590" t="str">
            <v>S513163</v>
          </cell>
          <cell r="C590" t="str">
            <v>沧州方迈机电设备有限公司</v>
          </cell>
          <cell r="D590">
            <v>0</v>
          </cell>
          <cell r="E590">
            <v>0</v>
          </cell>
          <cell r="F590">
            <v>0</v>
          </cell>
          <cell r="G590">
            <v>0</v>
          </cell>
          <cell r="H590">
            <v>0</v>
          </cell>
          <cell r="I590">
            <v>0</v>
          </cell>
          <cell r="J590" t="str">
            <v>AP</v>
          </cell>
        </row>
        <row r="591">
          <cell r="B591" t="str">
            <v>S513166</v>
          </cell>
          <cell r="C591" t="str">
            <v>黄骅市宝麟装饰装修设计中心</v>
          </cell>
          <cell r="D591">
            <v>0</v>
          </cell>
          <cell r="E591">
            <v>0</v>
          </cell>
          <cell r="F591">
            <v>0</v>
          </cell>
          <cell r="G591">
            <v>0</v>
          </cell>
          <cell r="H591">
            <v>0</v>
          </cell>
          <cell r="I591">
            <v>0</v>
          </cell>
          <cell r="J591" t="str">
            <v>AP</v>
          </cell>
        </row>
        <row r="592">
          <cell r="B592" t="str">
            <v>S513167</v>
          </cell>
          <cell r="C592" t="str">
            <v>黄骅市祥盛电机修理部</v>
          </cell>
          <cell r="D592">
            <v>0</v>
          </cell>
          <cell r="E592">
            <v>0</v>
          </cell>
          <cell r="F592">
            <v>0</v>
          </cell>
          <cell r="G592">
            <v>0</v>
          </cell>
          <cell r="H592">
            <v>0</v>
          </cell>
          <cell r="I592">
            <v>0</v>
          </cell>
          <cell r="J592" t="str">
            <v>AP</v>
          </cell>
        </row>
        <row r="593">
          <cell r="B593" t="str">
            <v>S513169</v>
          </cell>
          <cell r="C593" t="str">
            <v>沧州市新华区茂丰电脑耗材销售中心</v>
          </cell>
          <cell r="D593">
            <v>0</v>
          </cell>
          <cell r="E593">
            <v>0</v>
          </cell>
          <cell r="F593">
            <v>0</v>
          </cell>
          <cell r="G593">
            <v>0</v>
          </cell>
          <cell r="H593">
            <v>0</v>
          </cell>
          <cell r="I593">
            <v>0</v>
          </cell>
          <cell r="J593" t="str">
            <v>AP</v>
          </cell>
        </row>
        <row r="594">
          <cell r="B594" t="str">
            <v>S513171</v>
          </cell>
          <cell r="C594" t="str">
            <v>沧州新源健康咨询有限公司</v>
          </cell>
          <cell r="D594">
            <v>0</v>
          </cell>
          <cell r="E594">
            <v>0</v>
          </cell>
          <cell r="F594">
            <v>0</v>
          </cell>
          <cell r="G594">
            <v>0</v>
          </cell>
          <cell r="H594">
            <v>0</v>
          </cell>
          <cell r="I594">
            <v>0</v>
          </cell>
          <cell r="J594" t="str">
            <v>AP</v>
          </cell>
        </row>
        <row r="595">
          <cell r="B595" t="str">
            <v>S513173</v>
          </cell>
          <cell r="C595" t="str">
            <v>黄骅市奇芸建筑安装工程有限公司</v>
          </cell>
          <cell r="D595">
            <v>0</v>
          </cell>
          <cell r="E595">
            <v>0</v>
          </cell>
          <cell r="F595">
            <v>0</v>
          </cell>
          <cell r="G595">
            <v>0</v>
          </cell>
          <cell r="H595">
            <v>0</v>
          </cell>
          <cell r="I595">
            <v>0</v>
          </cell>
          <cell r="J595" t="str">
            <v>AP</v>
          </cell>
        </row>
        <row r="596">
          <cell r="B596" t="str">
            <v>S513179</v>
          </cell>
          <cell r="C596" t="str">
            <v>陈永春</v>
          </cell>
          <cell r="D596">
            <v>5425</v>
          </cell>
          <cell r="E596">
            <v>3635</v>
          </cell>
          <cell r="F596">
            <v>0</v>
          </cell>
          <cell r="G596">
            <v>0</v>
          </cell>
          <cell r="H596">
            <v>0</v>
          </cell>
          <cell r="I596">
            <v>0</v>
          </cell>
          <cell r="J596" t="str">
            <v>AP</v>
          </cell>
        </row>
        <row r="597">
          <cell r="B597" t="str">
            <v>S513181</v>
          </cell>
          <cell r="C597" t="str">
            <v>黄骅市晨翔电力工程有限公司</v>
          </cell>
          <cell r="D597">
            <v>0</v>
          </cell>
          <cell r="E597">
            <v>0</v>
          </cell>
          <cell r="F597">
            <v>0</v>
          </cell>
          <cell r="G597">
            <v>0</v>
          </cell>
          <cell r="H597">
            <v>0</v>
          </cell>
          <cell r="I597">
            <v>0</v>
          </cell>
          <cell r="J597" t="str">
            <v>AP</v>
          </cell>
        </row>
        <row r="598">
          <cell r="B598" t="str">
            <v>S513182</v>
          </cell>
          <cell r="C598" t="str">
            <v>沧州渤海新区南大港升宏建筑工程队</v>
          </cell>
          <cell r="D598">
            <v>0</v>
          </cell>
          <cell r="E598">
            <v>0</v>
          </cell>
          <cell r="F598">
            <v>0</v>
          </cell>
          <cell r="G598">
            <v>0</v>
          </cell>
          <cell r="H598">
            <v>0</v>
          </cell>
          <cell r="I598">
            <v>0</v>
          </cell>
          <cell r="J598" t="str">
            <v>AP</v>
          </cell>
        </row>
        <row r="599">
          <cell r="B599" t="str">
            <v>S513184</v>
          </cell>
          <cell r="C599" t="str">
            <v>黄骅市源特市政工程有限公司</v>
          </cell>
          <cell r="D599">
            <v>32500</v>
          </cell>
          <cell r="E599">
            <v>32500</v>
          </cell>
          <cell r="F599">
            <v>32500</v>
          </cell>
          <cell r="G599">
            <v>0</v>
          </cell>
          <cell r="H599">
            <v>0</v>
          </cell>
          <cell r="I599">
            <v>0</v>
          </cell>
          <cell r="J599" t="str">
            <v>AP</v>
          </cell>
        </row>
        <row r="600">
          <cell r="B600" t="str">
            <v>S513186</v>
          </cell>
          <cell r="C600" t="str">
            <v>河北航天信息技术有限公司沧州分公司</v>
          </cell>
          <cell r="D600">
            <v>0</v>
          </cell>
          <cell r="E600">
            <v>0</v>
          </cell>
          <cell r="F600">
            <v>0</v>
          </cell>
          <cell r="G600">
            <v>0</v>
          </cell>
          <cell r="H600">
            <v>0</v>
          </cell>
          <cell r="I600">
            <v>0</v>
          </cell>
          <cell r="J600" t="str">
            <v>AP</v>
          </cell>
        </row>
        <row r="601">
          <cell r="B601" t="str">
            <v>S513187</v>
          </cell>
          <cell r="C601" t="str">
            <v>黄骅市石港路耀斌机械加工厂</v>
          </cell>
          <cell r="D601">
            <v>0</v>
          </cell>
          <cell r="E601">
            <v>0</v>
          </cell>
          <cell r="F601">
            <v>0</v>
          </cell>
          <cell r="G601">
            <v>0</v>
          </cell>
          <cell r="H601">
            <v>0</v>
          </cell>
          <cell r="I601">
            <v>0</v>
          </cell>
          <cell r="J601" t="str">
            <v>AP</v>
          </cell>
        </row>
        <row r="602">
          <cell r="B602" t="str">
            <v>S513189</v>
          </cell>
          <cell r="C602" t="str">
            <v>黄骅市嘉哲电脑经营部</v>
          </cell>
          <cell r="D602">
            <v>0</v>
          </cell>
          <cell r="E602">
            <v>0</v>
          </cell>
          <cell r="F602">
            <v>0</v>
          </cell>
          <cell r="G602">
            <v>0</v>
          </cell>
          <cell r="H602">
            <v>0</v>
          </cell>
          <cell r="I602">
            <v>0</v>
          </cell>
          <cell r="J602" t="str">
            <v>AP</v>
          </cell>
        </row>
        <row r="603">
          <cell r="B603" t="str">
            <v>S513190</v>
          </cell>
          <cell r="C603" t="str">
            <v>沧州直聘通信息技术有限公司</v>
          </cell>
          <cell r="D603">
            <v>0</v>
          </cell>
          <cell r="E603">
            <v>0</v>
          </cell>
          <cell r="F603">
            <v>0</v>
          </cell>
          <cell r="G603">
            <v>0</v>
          </cell>
          <cell r="H603">
            <v>0</v>
          </cell>
          <cell r="I603">
            <v>0</v>
          </cell>
          <cell r="J603" t="str">
            <v>AP</v>
          </cell>
        </row>
        <row r="604">
          <cell r="B604" t="str">
            <v>S513191</v>
          </cell>
          <cell r="C604" t="str">
            <v>黄骅市每搜网络技术有限公司</v>
          </cell>
          <cell r="D604">
            <v>0</v>
          </cell>
          <cell r="E604">
            <v>0</v>
          </cell>
          <cell r="F604">
            <v>0</v>
          </cell>
          <cell r="G604">
            <v>0</v>
          </cell>
          <cell r="H604">
            <v>0</v>
          </cell>
          <cell r="I604">
            <v>0</v>
          </cell>
          <cell r="J604" t="str">
            <v>AP</v>
          </cell>
        </row>
        <row r="605">
          <cell r="B605" t="str">
            <v>S513194</v>
          </cell>
          <cell r="C605" t="str">
            <v>黄骅市兴阳机床设备经销处</v>
          </cell>
          <cell r="D605">
            <v>0</v>
          </cell>
          <cell r="E605">
            <v>0</v>
          </cell>
          <cell r="F605">
            <v>0</v>
          </cell>
          <cell r="G605">
            <v>0</v>
          </cell>
          <cell r="H605">
            <v>0</v>
          </cell>
          <cell r="I605">
            <v>0</v>
          </cell>
          <cell r="J605" t="str">
            <v>AP</v>
          </cell>
        </row>
        <row r="606">
          <cell r="B606" t="str">
            <v>S513196</v>
          </cell>
          <cell r="C606" t="str">
            <v>河北宁昌律师事务所</v>
          </cell>
          <cell r="D606">
            <v>0</v>
          </cell>
          <cell r="E606">
            <v>0</v>
          </cell>
          <cell r="F606">
            <v>0</v>
          </cell>
          <cell r="G606">
            <v>0</v>
          </cell>
          <cell r="H606">
            <v>0</v>
          </cell>
          <cell r="I606">
            <v>0</v>
          </cell>
          <cell r="J606" t="str">
            <v>AP</v>
          </cell>
        </row>
        <row r="607">
          <cell r="B607" t="str">
            <v>S513197</v>
          </cell>
          <cell r="C607" t="str">
            <v>沧州正熙人力资源服务有限公司</v>
          </cell>
          <cell r="D607">
            <v>0</v>
          </cell>
          <cell r="E607">
            <v>0</v>
          </cell>
          <cell r="F607">
            <v>0</v>
          </cell>
          <cell r="G607">
            <v>0</v>
          </cell>
          <cell r="H607">
            <v>0</v>
          </cell>
          <cell r="I607">
            <v>0</v>
          </cell>
          <cell r="J607" t="str">
            <v>AP</v>
          </cell>
        </row>
        <row r="608">
          <cell r="B608" t="str">
            <v>S513199</v>
          </cell>
          <cell r="C608" t="str">
            <v>黄骅市翼华工程机械租赁有限公司</v>
          </cell>
          <cell r="D608">
            <v>22010</v>
          </cell>
          <cell r="E608">
            <v>22010</v>
          </cell>
          <cell r="F608">
            <v>0</v>
          </cell>
          <cell r="G608">
            <v>0</v>
          </cell>
          <cell r="H608">
            <v>0</v>
          </cell>
          <cell r="I608">
            <v>0</v>
          </cell>
          <cell r="J608" t="str">
            <v>AP</v>
          </cell>
        </row>
        <row r="609">
          <cell r="B609" t="str">
            <v>S513200</v>
          </cell>
          <cell r="C609" t="str">
            <v>沧州烽源人力资源服务有限公司</v>
          </cell>
          <cell r="D609">
            <v>79653.759999999995</v>
          </cell>
          <cell r="E609">
            <v>-4.3655745685100601E-11</v>
          </cell>
          <cell r="F609">
            <v>0</v>
          </cell>
          <cell r="G609">
            <v>0</v>
          </cell>
          <cell r="H609">
            <v>0</v>
          </cell>
          <cell r="I609">
            <v>0</v>
          </cell>
          <cell r="J609" t="str">
            <v>AP</v>
          </cell>
        </row>
        <row r="610">
          <cell r="B610" t="str">
            <v>S513202</v>
          </cell>
          <cell r="C610" t="str">
            <v>中节能（黄骅）环保能源有限公司</v>
          </cell>
          <cell r="D610">
            <v>0</v>
          </cell>
          <cell r="E610">
            <v>0</v>
          </cell>
          <cell r="F610">
            <v>0</v>
          </cell>
          <cell r="G610">
            <v>0</v>
          </cell>
          <cell r="H610">
            <v>0</v>
          </cell>
          <cell r="I610">
            <v>0</v>
          </cell>
          <cell r="J610" t="str">
            <v>AP</v>
          </cell>
        </row>
        <row r="611">
          <cell r="B611" t="str">
            <v>S513208</v>
          </cell>
          <cell r="C611" t="str">
            <v>廊坊华文机电设备有限公司</v>
          </cell>
          <cell r="D611">
            <v>0</v>
          </cell>
          <cell r="E611">
            <v>0</v>
          </cell>
          <cell r="F611">
            <v>0</v>
          </cell>
          <cell r="G611">
            <v>0</v>
          </cell>
          <cell r="H611">
            <v>0</v>
          </cell>
          <cell r="I611">
            <v>0</v>
          </cell>
          <cell r="J611" t="str">
            <v>AP</v>
          </cell>
        </row>
        <row r="612">
          <cell r="B612" t="str">
            <v>S513209</v>
          </cell>
          <cell r="C612" t="str">
            <v>黄骅市盛腾广告有限公司</v>
          </cell>
          <cell r="D612">
            <v>0</v>
          </cell>
          <cell r="E612">
            <v>0</v>
          </cell>
          <cell r="F612">
            <v>-500</v>
          </cell>
          <cell r="G612">
            <v>-500</v>
          </cell>
          <cell r="H612">
            <v>0</v>
          </cell>
          <cell r="I612">
            <v>0</v>
          </cell>
          <cell r="J612" t="str">
            <v>AP</v>
          </cell>
        </row>
        <row r="613">
          <cell r="B613" t="str">
            <v>S513210</v>
          </cell>
          <cell r="C613" t="str">
            <v>锦泰财产保险股份有限公司河北分公司</v>
          </cell>
          <cell r="D613">
            <v>0</v>
          </cell>
          <cell r="E613">
            <v>-35607.129999999997</v>
          </cell>
          <cell r="F613">
            <v>0</v>
          </cell>
          <cell r="G613">
            <v>0</v>
          </cell>
          <cell r="H613">
            <v>0</v>
          </cell>
          <cell r="I613">
            <v>0</v>
          </cell>
          <cell r="J613" t="str">
            <v>AP</v>
          </cell>
        </row>
        <row r="614">
          <cell r="B614" t="str">
            <v>S513215</v>
          </cell>
          <cell r="C614" t="str">
            <v>黄骅市金诚模具厂</v>
          </cell>
          <cell r="D614">
            <v>0</v>
          </cell>
          <cell r="E614">
            <v>0</v>
          </cell>
          <cell r="F614">
            <v>12424</v>
          </cell>
          <cell r="G614">
            <v>0</v>
          </cell>
          <cell r="H614">
            <v>0</v>
          </cell>
          <cell r="I614">
            <v>0</v>
          </cell>
          <cell r="J614" t="str">
            <v>AP</v>
          </cell>
        </row>
        <row r="615">
          <cell r="B615" t="str">
            <v>S513221</v>
          </cell>
          <cell r="C615" t="str">
            <v>沧州骏臣金属材料销售有限公司</v>
          </cell>
          <cell r="D615">
            <v>0</v>
          </cell>
          <cell r="E615">
            <v>0</v>
          </cell>
          <cell r="F615">
            <v>0</v>
          </cell>
          <cell r="G615">
            <v>0</v>
          </cell>
          <cell r="H615">
            <v>-46232</v>
          </cell>
          <cell r="I615">
            <v>0</v>
          </cell>
          <cell r="J615" t="str">
            <v>AP</v>
          </cell>
        </row>
        <row r="616">
          <cell r="B616" t="str">
            <v>S513224</v>
          </cell>
          <cell r="C616" t="str">
            <v>阳光财产保险股份有限公司石家庄中心支公司</v>
          </cell>
          <cell r="D616">
            <v>0</v>
          </cell>
          <cell r="E616">
            <v>0</v>
          </cell>
          <cell r="F616">
            <v>0</v>
          </cell>
          <cell r="G616">
            <v>-1000</v>
          </cell>
          <cell r="H616">
            <v>0</v>
          </cell>
          <cell r="I616">
            <v>0</v>
          </cell>
          <cell r="J616" t="str">
            <v>AP</v>
          </cell>
        </row>
        <row r="617">
          <cell r="B617" t="str">
            <v>S514001</v>
          </cell>
          <cell r="C617" t="str">
            <v>大同高镁科技有限公司</v>
          </cell>
          <cell r="D617">
            <v>0</v>
          </cell>
          <cell r="E617">
            <v>0</v>
          </cell>
          <cell r="F617">
            <v>0</v>
          </cell>
          <cell r="G617">
            <v>0</v>
          </cell>
          <cell r="H617">
            <v>0</v>
          </cell>
          <cell r="I617">
            <v>0</v>
          </cell>
          <cell r="J617" t="str">
            <v>AP</v>
          </cell>
        </row>
        <row r="618">
          <cell r="B618" t="str">
            <v>S514002</v>
          </cell>
          <cell r="C618" t="str">
            <v>曲沃重义汽车服务有限公司</v>
          </cell>
          <cell r="D618">
            <v>0</v>
          </cell>
          <cell r="E618">
            <v>0</v>
          </cell>
          <cell r="F618">
            <v>0</v>
          </cell>
          <cell r="G618">
            <v>0</v>
          </cell>
          <cell r="H618">
            <v>0</v>
          </cell>
          <cell r="I618">
            <v>0</v>
          </cell>
          <cell r="J618" t="str">
            <v>AP</v>
          </cell>
        </row>
        <row r="619">
          <cell r="B619" t="str">
            <v>S514004</v>
          </cell>
          <cell r="C619" t="str">
            <v>五寨县荣泰汽车贸易有限责任公司</v>
          </cell>
          <cell r="D619">
            <v>0</v>
          </cell>
          <cell r="E619">
            <v>0</v>
          </cell>
          <cell r="F619">
            <v>0</v>
          </cell>
          <cell r="G619">
            <v>0</v>
          </cell>
          <cell r="H619">
            <v>0</v>
          </cell>
          <cell r="I619">
            <v>0</v>
          </cell>
          <cell r="J619" t="str">
            <v>AP</v>
          </cell>
        </row>
        <row r="620">
          <cell r="B620" t="str">
            <v>S514005</v>
          </cell>
          <cell r="C620" t="str">
            <v>山西驰鹏汽车销售有限公司</v>
          </cell>
          <cell r="D620">
            <v>0</v>
          </cell>
          <cell r="E620">
            <v>0</v>
          </cell>
          <cell r="F620">
            <v>0</v>
          </cell>
          <cell r="G620">
            <v>0</v>
          </cell>
          <cell r="H620">
            <v>0</v>
          </cell>
          <cell r="I620">
            <v>0</v>
          </cell>
          <cell r="J620" t="str">
            <v>AP</v>
          </cell>
        </row>
        <row r="621">
          <cell r="B621" t="str">
            <v>S514007</v>
          </cell>
          <cell r="C621" t="str">
            <v>五寨县鸿兴汽贸有限责任公司</v>
          </cell>
          <cell r="D621">
            <v>0</v>
          </cell>
          <cell r="E621">
            <v>0</v>
          </cell>
          <cell r="F621">
            <v>0</v>
          </cell>
          <cell r="G621">
            <v>0</v>
          </cell>
          <cell r="H621">
            <v>0</v>
          </cell>
          <cell r="I621">
            <v>0</v>
          </cell>
          <cell r="J621" t="str">
            <v>AP</v>
          </cell>
        </row>
        <row r="622">
          <cell r="B622" t="str">
            <v>S514008</v>
          </cell>
          <cell r="C622" t="str">
            <v>山西忻州东联汽车贸易有限公司</v>
          </cell>
          <cell r="D622">
            <v>0</v>
          </cell>
          <cell r="E622">
            <v>0</v>
          </cell>
          <cell r="F622">
            <v>0</v>
          </cell>
          <cell r="G622">
            <v>0</v>
          </cell>
          <cell r="H622">
            <v>0</v>
          </cell>
          <cell r="I622">
            <v>0</v>
          </cell>
          <cell r="J622" t="str">
            <v>AP</v>
          </cell>
        </row>
        <row r="623">
          <cell r="B623" t="str">
            <v>S514010</v>
          </cell>
          <cell r="C623" t="str">
            <v>山西汇瑞达汽车销售服务有限公司</v>
          </cell>
          <cell r="D623">
            <v>0</v>
          </cell>
          <cell r="E623">
            <v>0</v>
          </cell>
          <cell r="F623">
            <v>0</v>
          </cell>
          <cell r="G623">
            <v>0</v>
          </cell>
          <cell r="H623">
            <v>0</v>
          </cell>
          <cell r="I623">
            <v>0</v>
          </cell>
          <cell r="J623" t="str">
            <v>AP</v>
          </cell>
        </row>
        <row r="624">
          <cell r="B624" t="str">
            <v>S514011</v>
          </cell>
          <cell r="C624" t="str">
            <v>宁武县恒祥汽修厂</v>
          </cell>
          <cell r="D624">
            <v>0</v>
          </cell>
          <cell r="E624">
            <v>0</v>
          </cell>
          <cell r="F624">
            <v>0</v>
          </cell>
          <cell r="G624">
            <v>0</v>
          </cell>
          <cell r="H624">
            <v>0</v>
          </cell>
          <cell r="I624">
            <v>0</v>
          </cell>
          <cell r="J624" t="str">
            <v>AP</v>
          </cell>
        </row>
        <row r="625">
          <cell r="B625" t="str">
            <v>S514012</v>
          </cell>
          <cell r="C625" t="str">
            <v>平遥县鸿茂汽车服务有限公司</v>
          </cell>
          <cell r="D625">
            <v>0</v>
          </cell>
          <cell r="E625">
            <v>0</v>
          </cell>
          <cell r="F625">
            <v>0</v>
          </cell>
          <cell r="G625">
            <v>0</v>
          </cell>
          <cell r="H625">
            <v>0</v>
          </cell>
          <cell r="I625">
            <v>0</v>
          </cell>
          <cell r="J625" t="str">
            <v>AP</v>
          </cell>
        </row>
        <row r="626">
          <cell r="B626" t="str">
            <v>S515001</v>
          </cell>
          <cell r="C626" t="str">
            <v>乌海市裕轮商贸有限公司</v>
          </cell>
          <cell r="D626">
            <v>0</v>
          </cell>
          <cell r="E626">
            <v>0</v>
          </cell>
          <cell r="F626">
            <v>0</v>
          </cell>
          <cell r="G626">
            <v>0</v>
          </cell>
          <cell r="H626">
            <v>0</v>
          </cell>
          <cell r="I626">
            <v>0</v>
          </cell>
          <cell r="J626" t="str">
            <v>AP</v>
          </cell>
        </row>
        <row r="627">
          <cell r="B627" t="str">
            <v>S515002</v>
          </cell>
          <cell r="C627" t="str">
            <v>包头市银泰汽车服务有限公司</v>
          </cell>
          <cell r="D627">
            <v>0</v>
          </cell>
          <cell r="E627">
            <v>0</v>
          </cell>
          <cell r="F627">
            <v>0</v>
          </cell>
          <cell r="G627">
            <v>0</v>
          </cell>
          <cell r="H627">
            <v>0</v>
          </cell>
          <cell r="I627">
            <v>0</v>
          </cell>
          <cell r="J627" t="str">
            <v>AP</v>
          </cell>
        </row>
        <row r="628">
          <cell r="B628" t="str">
            <v>S515003</v>
          </cell>
          <cell r="C628" t="str">
            <v>包头市清枫科技有限公司</v>
          </cell>
          <cell r="D628">
            <v>0</v>
          </cell>
          <cell r="E628">
            <v>0</v>
          </cell>
          <cell r="F628">
            <v>0</v>
          </cell>
          <cell r="G628">
            <v>0</v>
          </cell>
          <cell r="H628">
            <v>0</v>
          </cell>
          <cell r="I628">
            <v>0</v>
          </cell>
          <cell r="J628" t="str">
            <v>AP</v>
          </cell>
        </row>
        <row r="629">
          <cell r="B629" t="str">
            <v>S521004</v>
          </cell>
          <cell r="C629" t="str">
            <v>辽阳奥德新重型汽车修配厂</v>
          </cell>
          <cell r="D629">
            <v>0</v>
          </cell>
          <cell r="E629">
            <v>0</v>
          </cell>
          <cell r="F629">
            <v>0</v>
          </cell>
          <cell r="G629">
            <v>0</v>
          </cell>
          <cell r="H629">
            <v>0</v>
          </cell>
          <cell r="I629">
            <v>0</v>
          </cell>
          <cell r="J629" t="str">
            <v>AP</v>
          </cell>
        </row>
        <row r="630">
          <cell r="B630" t="str">
            <v>S521005</v>
          </cell>
          <cell r="C630" t="str">
            <v>盘锦圣翔汽车销售服务有限公司</v>
          </cell>
          <cell r="D630">
            <v>0</v>
          </cell>
          <cell r="E630">
            <v>0</v>
          </cell>
          <cell r="F630">
            <v>0</v>
          </cell>
          <cell r="G630">
            <v>0</v>
          </cell>
          <cell r="H630">
            <v>0</v>
          </cell>
          <cell r="I630">
            <v>0</v>
          </cell>
          <cell r="J630" t="str">
            <v>AP</v>
          </cell>
        </row>
        <row r="631">
          <cell r="B631" t="str">
            <v>S521007</v>
          </cell>
          <cell r="C631" t="str">
            <v>鞍山沈动重工有限公司</v>
          </cell>
          <cell r="D631">
            <v>0</v>
          </cell>
          <cell r="E631">
            <v>0</v>
          </cell>
          <cell r="F631">
            <v>0</v>
          </cell>
          <cell r="G631">
            <v>0</v>
          </cell>
          <cell r="H631">
            <v>0</v>
          </cell>
          <cell r="I631">
            <v>0</v>
          </cell>
          <cell r="J631" t="str">
            <v>AP</v>
          </cell>
        </row>
        <row r="632">
          <cell r="B632" t="str">
            <v>S521008</v>
          </cell>
          <cell r="C632" t="str">
            <v>辽宁动力能源装备集团有限公司</v>
          </cell>
          <cell r="D632">
            <v>0</v>
          </cell>
          <cell r="E632">
            <v>0</v>
          </cell>
          <cell r="F632">
            <v>0</v>
          </cell>
          <cell r="G632">
            <v>0</v>
          </cell>
          <cell r="H632">
            <v>0</v>
          </cell>
          <cell r="I632">
            <v>0</v>
          </cell>
          <cell r="J632" t="str">
            <v>AP</v>
          </cell>
        </row>
        <row r="633">
          <cell r="B633" t="str">
            <v>S521009</v>
          </cell>
          <cell r="C633" t="str">
            <v>辽宁星朋科技实业有限公司</v>
          </cell>
          <cell r="D633">
            <v>0</v>
          </cell>
          <cell r="E633">
            <v>0</v>
          </cell>
          <cell r="F633">
            <v>0</v>
          </cell>
          <cell r="G633">
            <v>0</v>
          </cell>
          <cell r="H633">
            <v>0</v>
          </cell>
          <cell r="I633">
            <v>0</v>
          </cell>
          <cell r="J633" t="str">
            <v>AP</v>
          </cell>
        </row>
        <row r="634">
          <cell r="B634" t="str">
            <v>S521010</v>
          </cell>
          <cell r="C634" t="str">
            <v>辽宁利丰源达汽车销售有限公司</v>
          </cell>
          <cell r="D634">
            <v>0</v>
          </cell>
          <cell r="E634">
            <v>0</v>
          </cell>
          <cell r="F634">
            <v>0</v>
          </cell>
          <cell r="G634">
            <v>0</v>
          </cell>
          <cell r="H634">
            <v>0</v>
          </cell>
          <cell r="I634">
            <v>0</v>
          </cell>
          <cell r="J634" t="str">
            <v>AP</v>
          </cell>
        </row>
        <row r="635">
          <cell r="B635" t="str">
            <v>S521012</v>
          </cell>
          <cell r="C635" t="str">
            <v>盘起工业（大连）有限公司</v>
          </cell>
          <cell r="D635">
            <v>0</v>
          </cell>
          <cell r="E635">
            <v>0</v>
          </cell>
          <cell r="F635">
            <v>0</v>
          </cell>
          <cell r="G635">
            <v>0</v>
          </cell>
          <cell r="H635">
            <v>0</v>
          </cell>
          <cell r="I635">
            <v>0</v>
          </cell>
          <cell r="J635" t="str">
            <v>AP</v>
          </cell>
        </row>
        <row r="636">
          <cell r="B636" t="str">
            <v>S523001</v>
          </cell>
          <cell r="C636" t="str">
            <v>明水鑫隆汽车销售有限公司</v>
          </cell>
          <cell r="D636">
            <v>0</v>
          </cell>
          <cell r="E636">
            <v>0</v>
          </cell>
          <cell r="F636">
            <v>0</v>
          </cell>
          <cell r="G636">
            <v>0</v>
          </cell>
          <cell r="H636">
            <v>0</v>
          </cell>
          <cell r="I636">
            <v>0</v>
          </cell>
          <cell r="J636" t="str">
            <v>AP</v>
          </cell>
        </row>
        <row r="637">
          <cell r="B637" t="str">
            <v>S523002</v>
          </cell>
          <cell r="C637" t="str">
            <v>哈尔滨久霖汽车维修有限公司</v>
          </cell>
          <cell r="D637">
            <v>0</v>
          </cell>
          <cell r="E637">
            <v>0</v>
          </cell>
          <cell r="F637">
            <v>0</v>
          </cell>
          <cell r="G637">
            <v>0</v>
          </cell>
          <cell r="H637">
            <v>0</v>
          </cell>
          <cell r="I637">
            <v>0</v>
          </cell>
          <cell r="J637" t="str">
            <v>AP</v>
          </cell>
        </row>
        <row r="638">
          <cell r="B638" t="str">
            <v>S531001</v>
          </cell>
          <cell r="C638" t="str">
            <v>上海腾基机械设备有限公司</v>
          </cell>
          <cell r="D638">
            <v>0</v>
          </cell>
          <cell r="E638">
            <v>0</v>
          </cell>
          <cell r="F638">
            <v>0</v>
          </cell>
          <cell r="G638">
            <v>0</v>
          </cell>
          <cell r="H638">
            <v>0</v>
          </cell>
          <cell r="I638">
            <v>0</v>
          </cell>
          <cell r="J638" t="str">
            <v>AP</v>
          </cell>
        </row>
        <row r="639">
          <cell r="B639" t="str">
            <v>S531006</v>
          </cell>
          <cell r="C639" t="str">
            <v>上海快意信息科技有限公司</v>
          </cell>
          <cell r="D639">
            <v>0</v>
          </cell>
          <cell r="E639">
            <v>0</v>
          </cell>
          <cell r="F639">
            <v>0</v>
          </cell>
          <cell r="G639">
            <v>0</v>
          </cell>
          <cell r="H639">
            <v>0</v>
          </cell>
          <cell r="I639">
            <v>0</v>
          </cell>
          <cell r="J639" t="str">
            <v>AP</v>
          </cell>
        </row>
        <row r="640">
          <cell r="B640" t="str">
            <v>S531007</v>
          </cell>
          <cell r="C640" t="str">
            <v>米思米（中国）精密机械贸易有限公司</v>
          </cell>
          <cell r="D640">
            <v>-1.45519152283669E-11</v>
          </cell>
          <cell r="E640">
            <v>1.45519152283669E-11</v>
          </cell>
          <cell r="F640">
            <v>-1989.50000000001</v>
          </cell>
          <cell r="G640">
            <v>0</v>
          </cell>
          <cell r="H640">
            <v>-6944.89</v>
          </cell>
          <cell r="I640">
            <v>0</v>
          </cell>
          <cell r="J640" t="str">
            <v>AP</v>
          </cell>
        </row>
        <row r="641">
          <cell r="B641" t="str">
            <v>S531008</v>
          </cell>
          <cell r="C641" t="str">
            <v>远东国际融资租赁有限公司</v>
          </cell>
          <cell r="D641">
            <v>0</v>
          </cell>
          <cell r="E641">
            <v>0</v>
          </cell>
          <cell r="F641">
            <v>0</v>
          </cell>
          <cell r="G641">
            <v>0</v>
          </cell>
          <cell r="H641">
            <v>0</v>
          </cell>
          <cell r="I641">
            <v>0</v>
          </cell>
          <cell r="J641" t="str">
            <v>AP</v>
          </cell>
        </row>
        <row r="642">
          <cell r="B642" t="str">
            <v>S531009</v>
          </cell>
          <cell r="C642" t="str">
            <v>上海鸿安锦翔汽车服务有限公司</v>
          </cell>
          <cell r="D642">
            <v>0</v>
          </cell>
          <cell r="E642">
            <v>0</v>
          </cell>
          <cell r="F642">
            <v>0</v>
          </cell>
          <cell r="G642">
            <v>0</v>
          </cell>
          <cell r="H642">
            <v>0</v>
          </cell>
          <cell r="I642">
            <v>0</v>
          </cell>
          <cell r="J642" t="str">
            <v>AP</v>
          </cell>
        </row>
        <row r="643">
          <cell r="B643" t="str">
            <v>S531010</v>
          </cell>
          <cell r="C643" t="str">
            <v>上海钢联电子商务股份有限公司</v>
          </cell>
          <cell r="D643">
            <v>0</v>
          </cell>
          <cell r="E643">
            <v>0</v>
          </cell>
          <cell r="F643">
            <v>0</v>
          </cell>
          <cell r="G643">
            <v>0</v>
          </cell>
          <cell r="H643">
            <v>0</v>
          </cell>
          <cell r="I643">
            <v>0</v>
          </cell>
          <cell r="J643" t="str">
            <v>AP</v>
          </cell>
        </row>
        <row r="644">
          <cell r="B644" t="str">
            <v>S531012</v>
          </cell>
          <cell r="C644" t="str">
            <v>上海贯誉电子科技有限公司</v>
          </cell>
          <cell r="D644">
            <v>0</v>
          </cell>
          <cell r="E644">
            <v>0</v>
          </cell>
          <cell r="F644">
            <v>0</v>
          </cell>
          <cell r="G644">
            <v>0</v>
          </cell>
          <cell r="H644">
            <v>0</v>
          </cell>
          <cell r="I644">
            <v>0</v>
          </cell>
          <cell r="J644" t="str">
            <v>AP</v>
          </cell>
        </row>
        <row r="645">
          <cell r="B645" t="str">
            <v>S531014</v>
          </cell>
          <cell r="C645" t="str">
            <v>上海瑛勇自动化科技有限公司</v>
          </cell>
          <cell r="D645">
            <v>-60300</v>
          </cell>
          <cell r="E645">
            <v>-60300</v>
          </cell>
          <cell r="F645">
            <v>0</v>
          </cell>
          <cell r="G645">
            <v>0</v>
          </cell>
          <cell r="H645">
            <v>0</v>
          </cell>
          <cell r="I645">
            <v>0</v>
          </cell>
          <cell r="J645" t="str">
            <v>AP</v>
          </cell>
        </row>
        <row r="646">
          <cell r="B646" t="str">
            <v>S532007</v>
          </cell>
          <cell r="C646" t="str">
            <v>和和机械（张家港）有限公司</v>
          </cell>
          <cell r="D646">
            <v>0</v>
          </cell>
          <cell r="E646">
            <v>0</v>
          </cell>
          <cell r="F646">
            <v>0</v>
          </cell>
          <cell r="G646">
            <v>0</v>
          </cell>
          <cell r="H646">
            <v>0</v>
          </cell>
          <cell r="I646">
            <v>0</v>
          </cell>
          <cell r="J646">
            <v>0</v>
          </cell>
        </row>
        <row r="647">
          <cell r="B647" t="str">
            <v>S532008</v>
          </cell>
          <cell r="C647" t="str">
            <v>无锡市西运汽车修配厂</v>
          </cell>
          <cell r="D647">
            <v>0</v>
          </cell>
          <cell r="E647">
            <v>0</v>
          </cell>
          <cell r="F647">
            <v>0</v>
          </cell>
          <cell r="G647">
            <v>0</v>
          </cell>
          <cell r="H647">
            <v>0</v>
          </cell>
          <cell r="I647">
            <v>0</v>
          </cell>
          <cell r="J647" t="str">
            <v>AP</v>
          </cell>
        </row>
        <row r="648">
          <cell r="B648" t="str">
            <v>S532010</v>
          </cell>
          <cell r="C648" t="str">
            <v>南通易人汽车贸易服务有限公司</v>
          </cell>
          <cell r="D648">
            <v>0</v>
          </cell>
          <cell r="E648">
            <v>0</v>
          </cell>
          <cell r="F648">
            <v>0</v>
          </cell>
          <cell r="G648">
            <v>0</v>
          </cell>
          <cell r="H648">
            <v>0</v>
          </cell>
          <cell r="I648">
            <v>0</v>
          </cell>
          <cell r="J648" t="str">
            <v>AP</v>
          </cell>
        </row>
        <row r="649">
          <cell r="B649" t="str">
            <v>S532012</v>
          </cell>
          <cell r="C649" t="str">
            <v>苏州市跃进汽车修配厂</v>
          </cell>
          <cell r="D649">
            <v>0</v>
          </cell>
          <cell r="E649">
            <v>0</v>
          </cell>
          <cell r="F649">
            <v>0</v>
          </cell>
          <cell r="G649">
            <v>0</v>
          </cell>
          <cell r="H649">
            <v>0</v>
          </cell>
          <cell r="I649">
            <v>0</v>
          </cell>
          <cell r="J649" t="str">
            <v>AP</v>
          </cell>
        </row>
        <row r="650">
          <cell r="B650" t="str">
            <v>S532013</v>
          </cell>
          <cell r="C650" t="str">
            <v>武汉华天博亿工贸有限公司</v>
          </cell>
          <cell r="D650">
            <v>0</v>
          </cell>
          <cell r="E650">
            <v>0</v>
          </cell>
          <cell r="F650">
            <v>0</v>
          </cell>
          <cell r="G650">
            <v>0</v>
          </cell>
          <cell r="H650">
            <v>0</v>
          </cell>
          <cell r="I650">
            <v>0</v>
          </cell>
          <cell r="J650" t="str">
            <v>AP</v>
          </cell>
        </row>
        <row r="651">
          <cell r="B651" t="str">
            <v>S532014</v>
          </cell>
          <cell r="C651" t="str">
            <v>扬州顺汇机械有限公司</v>
          </cell>
          <cell r="D651">
            <v>0</v>
          </cell>
          <cell r="E651">
            <v>0</v>
          </cell>
          <cell r="F651">
            <v>0</v>
          </cell>
          <cell r="G651">
            <v>0</v>
          </cell>
          <cell r="H651">
            <v>0</v>
          </cell>
          <cell r="I651">
            <v>0</v>
          </cell>
          <cell r="J651" t="str">
            <v>AP</v>
          </cell>
        </row>
        <row r="652">
          <cell r="B652" t="str">
            <v>S532015</v>
          </cell>
          <cell r="C652" t="str">
            <v>镇江市中亚汽车销售服务有限公司镇江中亚</v>
          </cell>
          <cell r="D652">
            <v>0</v>
          </cell>
          <cell r="E652">
            <v>0</v>
          </cell>
          <cell r="F652">
            <v>0</v>
          </cell>
          <cell r="G652">
            <v>0</v>
          </cell>
          <cell r="H652">
            <v>0</v>
          </cell>
          <cell r="I652">
            <v>0</v>
          </cell>
          <cell r="J652" t="str">
            <v>AP</v>
          </cell>
        </row>
        <row r="653">
          <cell r="B653" t="str">
            <v>S532016</v>
          </cell>
          <cell r="C653" t="str">
            <v>宁波奥启精密温控技术有限公司</v>
          </cell>
          <cell r="D653">
            <v>0</v>
          </cell>
          <cell r="E653">
            <v>0</v>
          </cell>
          <cell r="F653">
            <v>0</v>
          </cell>
          <cell r="G653">
            <v>0</v>
          </cell>
          <cell r="H653">
            <v>0</v>
          </cell>
          <cell r="I653">
            <v>0</v>
          </cell>
          <cell r="J653" t="str">
            <v>AP</v>
          </cell>
        </row>
        <row r="654">
          <cell r="B654" t="str">
            <v>S532017</v>
          </cell>
          <cell r="C654" t="str">
            <v>苏州尚氏数控科技有限公司</v>
          </cell>
          <cell r="D654">
            <v>0</v>
          </cell>
          <cell r="E654">
            <v>0</v>
          </cell>
          <cell r="F654">
            <v>0</v>
          </cell>
          <cell r="G654">
            <v>0</v>
          </cell>
          <cell r="H654">
            <v>0</v>
          </cell>
          <cell r="I654">
            <v>0</v>
          </cell>
          <cell r="J654" t="str">
            <v>AP</v>
          </cell>
        </row>
        <row r="655">
          <cell r="B655" t="str">
            <v>S532018</v>
          </cell>
          <cell r="C655" t="str">
            <v>扬州市佑名汽车服务有限公司</v>
          </cell>
          <cell r="D655">
            <v>0</v>
          </cell>
          <cell r="E655">
            <v>0</v>
          </cell>
          <cell r="F655">
            <v>0</v>
          </cell>
          <cell r="G655">
            <v>0</v>
          </cell>
          <cell r="H655">
            <v>0</v>
          </cell>
          <cell r="I655">
            <v>0</v>
          </cell>
          <cell r="J655" t="str">
            <v>AP</v>
          </cell>
        </row>
        <row r="656">
          <cell r="B656" t="str">
            <v>S532019</v>
          </cell>
          <cell r="C656" t="str">
            <v>泗洪胜安汽车修理有限公司</v>
          </cell>
          <cell r="D656">
            <v>0</v>
          </cell>
          <cell r="E656">
            <v>0</v>
          </cell>
          <cell r="F656">
            <v>0</v>
          </cell>
          <cell r="G656">
            <v>0</v>
          </cell>
          <cell r="H656">
            <v>0</v>
          </cell>
          <cell r="I656">
            <v>0</v>
          </cell>
          <cell r="J656" t="str">
            <v>AP</v>
          </cell>
        </row>
        <row r="657">
          <cell r="B657" t="str">
            <v>S532021</v>
          </cell>
          <cell r="C657" t="str">
            <v>常州晟鑫琦机电有限公司</v>
          </cell>
          <cell r="D657">
            <v>0</v>
          </cell>
          <cell r="E657">
            <v>0</v>
          </cell>
          <cell r="F657">
            <v>0</v>
          </cell>
          <cell r="G657">
            <v>0</v>
          </cell>
          <cell r="H657">
            <v>0</v>
          </cell>
          <cell r="I657">
            <v>0</v>
          </cell>
          <cell r="J657" t="str">
            <v>AP</v>
          </cell>
        </row>
        <row r="658">
          <cell r="B658" t="str">
            <v>S532022</v>
          </cell>
          <cell r="C658" t="str">
            <v>泰兴市济川液压机械制造有限公司</v>
          </cell>
          <cell r="D658">
            <v>0</v>
          </cell>
          <cell r="E658">
            <v>0</v>
          </cell>
          <cell r="F658">
            <v>0</v>
          </cell>
          <cell r="G658">
            <v>0</v>
          </cell>
          <cell r="H658">
            <v>0</v>
          </cell>
          <cell r="I658">
            <v>0</v>
          </cell>
          <cell r="J658" t="str">
            <v>AP</v>
          </cell>
        </row>
        <row r="659">
          <cell r="B659" t="str">
            <v>S532023</v>
          </cell>
          <cell r="C659" t="str">
            <v>张家港市环球塑料机械厂</v>
          </cell>
          <cell r="D659">
            <v>-70700</v>
          </cell>
          <cell r="E659">
            <v>-70700</v>
          </cell>
          <cell r="F659">
            <v>0</v>
          </cell>
          <cell r="G659">
            <v>0</v>
          </cell>
          <cell r="H659">
            <v>0</v>
          </cell>
          <cell r="I659">
            <v>0</v>
          </cell>
          <cell r="J659" t="str">
            <v>AP</v>
          </cell>
        </row>
        <row r="660">
          <cell r="B660" t="str">
            <v>S532026</v>
          </cell>
          <cell r="C660" t="str">
            <v>南京里奥科技开发有限公司</v>
          </cell>
          <cell r="D660">
            <v>0</v>
          </cell>
          <cell r="E660">
            <v>0</v>
          </cell>
          <cell r="F660">
            <v>-500</v>
          </cell>
          <cell r="G660">
            <v>-500</v>
          </cell>
          <cell r="H660">
            <v>0</v>
          </cell>
          <cell r="I660">
            <v>0</v>
          </cell>
          <cell r="J660">
            <v>0</v>
          </cell>
        </row>
        <row r="661">
          <cell r="B661" t="str">
            <v>S533002</v>
          </cell>
          <cell r="C661" t="str">
            <v>宁波正耀汽车电器有限公司</v>
          </cell>
          <cell r="D661">
            <v>0</v>
          </cell>
          <cell r="E661">
            <v>-35607.129999999997</v>
          </cell>
          <cell r="F661">
            <v>0</v>
          </cell>
          <cell r="G661">
            <v>0</v>
          </cell>
          <cell r="H661">
            <v>0</v>
          </cell>
          <cell r="I661">
            <v>0</v>
          </cell>
          <cell r="J661">
            <v>0</v>
          </cell>
        </row>
        <row r="662">
          <cell r="B662" t="str">
            <v>S533003</v>
          </cell>
          <cell r="C662" t="str">
            <v>温岭市金伊洋机械有限公司</v>
          </cell>
          <cell r="D662">
            <v>0</v>
          </cell>
          <cell r="E662">
            <v>0</v>
          </cell>
          <cell r="F662">
            <v>0</v>
          </cell>
          <cell r="G662">
            <v>0</v>
          </cell>
          <cell r="H662">
            <v>0</v>
          </cell>
          <cell r="I662">
            <v>0</v>
          </cell>
          <cell r="J662" t="str">
            <v>AP</v>
          </cell>
        </row>
        <row r="663">
          <cell r="B663" t="str">
            <v>S533005</v>
          </cell>
          <cell r="C663" t="str">
            <v>台州市博睿环保科技有限公司</v>
          </cell>
          <cell r="D663">
            <v>0</v>
          </cell>
          <cell r="E663">
            <v>0</v>
          </cell>
          <cell r="F663">
            <v>0</v>
          </cell>
          <cell r="G663">
            <v>0</v>
          </cell>
          <cell r="H663">
            <v>-46232</v>
          </cell>
          <cell r="I663">
            <v>0</v>
          </cell>
          <cell r="J663">
            <v>0</v>
          </cell>
        </row>
        <row r="664">
          <cell r="B664" t="str">
            <v>S533007</v>
          </cell>
          <cell r="C664" t="str">
            <v>宁波北仑建岳汽车维修服务有限公司</v>
          </cell>
          <cell r="D664">
            <v>0</v>
          </cell>
          <cell r="E664">
            <v>0</v>
          </cell>
          <cell r="F664">
            <v>0</v>
          </cell>
          <cell r="G664">
            <v>-1000</v>
          </cell>
          <cell r="H664">
            <v>0</v>
          </cell>
          <cell r="I664">
            <v>0</v>
          </cell>
          <cell r="J664">
            <v>0</v>
          </cell>
        </row>
        <row r="665">
          <cell r="B665" t="str">
            <v>S533008</v>
          </cell>
          <cell r="C665" t="str">
            <v>台州市路桥胜盟汽车服务有限公司</v>
          </cell>
          <cell r="D665">
            <v>0</v>
          </cell>
          <cell r="E665">
            <v>0</v>
          </cell>
          <cell r="F665">
            <v>0</v>
          </cell>
          <cell r="G665">
            <v>0</v>
          </cell>
          <cell r="H665">
            <v>0</v>
          </cell>
          <cell r="I665">
            <v>-5627.4</v>
          </cell>
          <cell r="J665">
            <v>0</v>
          </cell>
        </row>
        <row r="666">
          <cell r="B666" t="str">
            <v>S533009</v>
          </cell>
          <cell r="C666" t="str">
            <v>嘉兴市金禾汽车维修服务有限公司</v>
          </cell>
          <cell r="D666">
            <v>0</v>
          </cell>
          <cell r="E666">
            <v>0</v>
          </cell>
          <cell r="F666">
            <v>0</v>
          </cell>
          <cell r="G666">
            <v>0</v>
          </cell>
          <cell r="H666">
            <v>0</v>
          </cell>
          <cell r="I666">
            <v>-150</v>
          </cell>
          <cell r="J666">
            <v>0</v>
          </cell>
        </row>
        <row r="667">
          <cell r="B667" t="str">
            <v>S533010</v>
          </cell>
          <cell r="C667" t="str">
            <v>金丰（中国）机械工业有限公司</v>
          </cell>
          <cell r="D667">
            <v>0</v>
          </cell>
          <cell r="E667">
            <v>0</v>
          </cell>
          <cell r="F667">
            <v>0</v>
          </cell>
          <cell r="G667">
            <v>0</v>
          </cell>
          <cell r="H667">
            <v>0</v>
          </cell>
          <cell r="I667">
            <v>0</v>
          </cell>
          <cell r="J667" t="str">
            <v>AP</v>
          </cell>
        </row>
        <row r="668">
          <cell r="B668" t="str">
            <v>S533011</v>
          </cell>
          <cell r="C668" t="str">
            <v>义乌市禾蓝电器有限公司</v>
          </cell>
          <cell r="D668">
            <v>0</v>
          </cell>
          <cell r="E668">
            <v>-4240</v>
          </cell>
          <cell r="F668">
            <v>0</v>
          </cell>
          <cell r="G668">
            <v>0</v>
          </cell>
          <cell r="H668">
            <v>0</v>
          </cell>
          <cell r="I668">
            <v>0</v>
          </cell>
          <cell r="J668" t="str">
            <v>AP</v>
          </cell>
        </row>
        <row r="669">
          <cell r="B669" t="str">
            <v>S533012</v>
          </cell>
          <cell r="C669" t="str">
            <v>永赢金融租赁有限公司</v>
          </cell>
          <cell r="D669">
            <v>0</v>
          </cell>
          <cell r="E669">
            <v>0</v>
          </cell>
          <cell r="F669">
            <v>0</v>
          </cell>
          <cell r="G669">
            <v>-125295.799999999</v>
          </cell>
          <cell r="H669">
            <v>0</v>
          </cell>
          <cell r="I669">
            <v>0</v>
          </cell>
          <cell r="J669" t="str">
            <v>AP</v>
          </cell>
        </row>
        <row r="670">
          <cell r="B670" t="str">
            <v>S534002</v>
          </cell>
          <cell r="C670" t="str">
            <v>凤阳县金鹰汽车修理有限公司</v>
          </cell>
          <cell r="D670">
            <v>0</v>
          </cell>
          <cell r="E670">
            <v>0</v>
          </cell>
          <cell r="F670">
            <v>0</v>
          </cell>
          <cell r="G670">
            <v>0</v>
          </cell>
          <cell r="H670">
            <v>0</v>
          </cell>
          <cell r="I670">
            <v>0</v>
          </cell>
          <cell r="J670" t="str">
            <v>AP</v>
          </cell>
        </row>
        <row r="671">
          <cell r="B671" t="str">
            <v>S534003</v>
          </cell>
          <cell r="C671" t="str">
            <v>芜湖市仁和富通汽车修理厂</v>
          </cell>
          <cell r="D671">
            <v>0</v>
          </cell>
          <cell r="E671">
            <v>0</v>
          </cell>
          <cell r="F671">
            <v>0</v>
          </cell>
          <cell r="G671">
            <v>0</v>
          </cell>
          <cell r="H671">
            <v>0</v>
          </cell>
          <cell r="I671">
            <v>0</v>
          </cell>
          <cell r="J671" t="str">
            <v>AP</v>
          </cell>
        </row>
        <row r="672">
          <cell r="B672" t="str">
            <v>S534004</v>
          </cell>
          <cell r="C672" t="str">
            <v>太和县范氏汽车服务有限公司</v>
          </cell>
          <cell r="D672">
            <v>0</v>
          </cell>
          <cell r="E672">
            <v>0</v>
          </cell>
          <cell r="F672">
            <v>0</v>
          </cell>
          <cell r="G672">
            <v>0</v>
          </cell>
          <cell r="H672">
            <v>0</v>
          </cell>
          <cell r="I672">
            <v>0</v>
          </cell>
          <cell r="J672" t="str">
            <v>AP</v>
          </cell>
        </row>
        <row r="673">
          <cell r="B673" t="str">
            <v>S534005</v>
          </cell>
          <cell r="C673" t="str">
            <v>合肥志达汽车配件有限责任公司</v>
          </cell>
          <cell r="D673">
            <v>0</v>
          </cell>
          <cell r="E673">
            <v>0</v>
          </cell>
          <cell r="F673">
            <v>0</v>
          </cell>
          <cell r="G673">
            <v>0</v>
          </cell>
          <cell r="H673">
            <v>0</v>
          </cell>
          <cell r="I673">
            <v>0</v>
          </cell>
          <cell r="J673" t="str">
            <v>AP</v>
          </cell>
        </row>
        <row r="674">
          <cell r="B674" t="str">
            <v>S534006</v>
          </cell>
          <cell r="C674" t="str">
            <v>六安安瑞汽车销售有限公司</v>
          </cell>
          <cell r="D674">
            <v>0</v>
          </cell>
          <cell r="E674">
            <v>0</v>
          </cell>
          <cell r="F674">
            <v>0</v>
          </cell>
          <cell r="G674">
            <v>0</v>
          </cell>
          <cell r="H674">
            <v>0</v>
          </cell>
          <cell r="I674">
            <v>0</v>
          </cell>
          <cell r="J674" t="str">
            <v>AP</v>
          </cell>
        </row>
        <row r="675">
          <cell r="B675" t="str">
            <v>S534007</v>
          </cell>
          <cell r="C675" t="str">
            <v>来安县顺腾汽车修理有限公司</v>
          </cell>
          <cell r="D675">
            <v>0</v>
          </cell>
          <cell r="E675">
            <v>0</v>
          </cell>
          <cell r="F675">
            <v>0</v>
          </cell>
          <cell r="G675">
            <v>0</v>
          </cell>
          <cell r="H675">
            <v>0</v>
          </cell>
          <cell r="I675">
            <v>0</v>
          </cell>
          <cell r="J675" t="str">
            <v>AP</v>
          </cell>
        </row>
        <row r="676">
          <cell r="B676" t="str">
            <v>S534008</v>
          </cell>
          <cell r="C676" t="str">
            <v>蚌埠市通利汽车销售有限公司</v>
          </cell>
          <cell r="D676">
            <v>0</v>
          </cell>
          <cell r="E676">
            <v>0</v>
          </cell>
          <cell r="F676">
            <v>0</v>
          </cell>
          <cell r="G676">
            <v>0</v>
          </cell>
          <cell r="H676">
            <v>0</v>
          </cell>
          <cell r="I676">
            <v>0</v>
          </cell>
          <cell r="J676" t="str">
            <v>AP</v>
          </cell>
        </row>
        <row r="677">
          <cell r="B677" t="str">
            <v>S534009</v>
          </cell>
          <cell r="C677" t="str">
            <v>马鞍山理想森活电子商务有限公司</v>
          </cell>
          <cell r="D677">
            <v>0</v>
          </cell>
          <cell r="E677">
            <v>0</v>
          </cell>
          <cell r="F677">
            <v>0</v>
          </cell>
          <cell r="G677">
            <v>0</v>
          </cell>
          <cell r="H677">
            <v>0</v>
          </cell>
          <cell r="I677">
            <v>0</v>
          </cell>
          <cell r="J677" t="str">
            <v>AP</v>
          </cell>
        </row>
        <row r="678">
          <cell r="B678" t="str">
            <v>S535003</v>
          </cell>
          <cell r="C678" t="str">
            <v>漳浦天泽塑胶制品有限公司</v>
          </cell>
          <cell r="D678">
            <v>0</v>
          </cell>
          <cell r="E678">
            <v>0</v>
          </cell>
          <cell r="F678">
            <v>0</v>
          </cell>
          <cell r="G678">
            <v>0</v>
          </cell>
          <cell r="H678">
            <v>0</v>
          </cell>
          <cell r="I678">
            <v>0</v>
          </cell>
          <cell r="J678" t="str">
            <v>AP</v>
          </cell>
        </row>
        <row r="679">
          <cell r="B679" t="str">
            <v>S535004</v>
          </cell>
          <cell r="C679" t="str">
            <v>厦门市驰宇汽车维修有限公司</v>
          </cell>
          <cell r="D679">
            <v>0</v>
          </cell>
          <cell r="E679">
            <v>0</v>
          </cell>
          <cell r="F679">
            <v>0</v>
          </cell>
          <cell r="G679">
            <v>0</v>
          </cell>
          <cell r="H679">
            <v>0</v>
          </cell>
          <cell r="I679">
            <v>0</v>
          </cell>
          <cell r="J679" t="str">
            <v>AP</v>
          </cell>
        </row>
        <row r="680">
          <cell r="B680" t="str">
            <v>S535005</v>
          </cell>
          <cell r="C680" t="str">
            <v>厦门锋润汽车服务有限公司</v>
          </cell>
          <cell r="D680">
            <v>0</v>
          </cell>
          <cell r="E680">
            <v>0</v>
          </cell>
          <cell r="F680">
            <v>0</v>
          </cell>
          <cell r="G680">
            <v>0</v>
          </cell>
          <cell r="H680">
            <v>0</v>
          </cell>
          <cell r="I680">
            <v>0</v>
          </cell>
          <cell r="J680" t="str">
            <v>AP</v>
          </cell>
        </row>
        <row r="681">
          <cell r="B681" t="str">
            <v>S535006</v>
          </cell>
          <cell r="C681" t="str">
            <v>福建省福夏美科阀门有限公司</v>
          </cell>
          <cell r="D681">
            <v>0</v>
          </cell>
          <cell r="E681">
            <v>0</v>
          </cell>
          <cell r="F681">
            <v>0</v>
          </cell>
          <cell r="G681">
            <v>0</v>
          </cell>
          <cell r="H681">
            <v>0</v>
          </cell>
          <cell r="I681">
            <v>0</v>
          </cell>
          <cell r="J681" t="str">
            <v>AP</v>
          </cell>
        </row>
        <row r="682">
          <cell r="B682" t="str">
            <v>S536001</v>
          </cell>
          <cell r="C682" t="str">
            <v>南昌市瑞庄科技有限公司</v>
          </cell>
          <cell r="D682">
            <v>0</v>
          </cell>
          <cell r="E682">
            <v>0</v>
          </cell>
          <cell r="F682">
            <v>0</v>
          </cell>
          <cell r="G682">
            <v>-7720</v>
          </cell>
          <cell r="H682">
            <v>-7720</v>
          </cell>
          <cell r="I682">
            <v>0</v>
          </cell>
          <cell r="J682" t="str">
            <v>AP</v>
          </cell>
        </row>
        <row r="683">
          <cell r="B683" t="str">
            <v>S536005</v>
          </cell>
          <cell r="C683" t="str">
            <v>康硕（江西）智能制造有限公司</v>
          </cell>
          <cell r="D683">
            <v>0</v>
          </cell>
          <cell r="E683">
            <v>0</v>
          </cell>
          <cell r="F683">
            <v>0</v>
          </cell>
          <cell r="G683">
            <v>0</v>
          </cell>
          <cell r="H683">
            <v>0</v>
          </cell>
          <cell r="I683">
            <v>0</v>
          </cell>
          <cell r="J683" t="str">
            <v>AP</v>
          </cell>
        </row>
        <row r="684">
          <cell r="B684" t="str">
            <v>S536006</v>
          </cell>
          <cell r="C684" t="str">
            <v>南城县恒通汽车服务有限公司</v>
          </cell>
          <cell r="D684">
            <v>0</v>
          </cell>
          <cell r="E684">
            <v>0</v>
          </cell>
          <cell r="F684">
            <v>0</v>
          </cell>
          <cell r="G684">
            <v>0</v>
          </cell>
          <cell r="H684">
            <v>0</v>
          </cell>
          <cell r="I684">
            <v>0</v>
          </cell>
          <cell r="J684" t="str">
            <v>AP</v>
          </cell>
        </row>
        <row r="685">
          <cell r="B685" t="str">
            <v>S536007</v>
          </cell>
          <cell r="C685" t="str">
            <v>江西海格厉斯精密科技有限公司</v>
          </cell>
          <cell r="D685">
            <v>0</v>
          </cell>
          <cell r="E685">
            <v>0</v>
          </cell>
          <cell r="F685">
            <v>0</v>
          </cell>
          <cell r="G685">
            <v>0</v>
          </cell>
          <cell r="H685">
            <v>0</v>
          </cell>
          <cell r="I685">
            <v>0</v>
          </cell>
          <cell r="J685" t="str">
            <v>AP</v>
          </cell>
        </row>
        <row r="686">
          <cell r="B686" t="str">
            <v>S537005</v>
          </cell>
          <cell r="C686" t="str">
            <v>滨州齐德化工有限公司</v>
          </cell>
          <cell r="D686">
            <v>0</v>
          </cell>
          <cell r="E686">
            <v>0</v>
          </cell>
          <cell r="F686">
            <v>0</v>
          </cell>
          <cell r="G686">
            <v>0</v>
          </cell>
          <cell r="H686">
            <v>0</v>
          </cell>
          <cell r="I686">
            <v>0</v>
          </cell>
          <cell r="J686" t="str">
            <v>AP</v>
          </cell>
        </row>
        <row r="687">
          <cell r="B687" t="str">
            <v>S537006</v>
          </cell>
          <cell r="C687" t="str">
            <v>潍坊众乐邦人力资源有限公司</v>
          </cell>
          <cell r="D687">
            <v>0</v>
          </cell>
          <cell r="E687">
            <v>0</v>
          </cell>
          <cell r="F687">
            <v>0</v>
          </cell>
          <cell r="G687">
            <v>0</v>
          </cell>
          <cell r="H687">
            <v>0</v>
          </cell>
          <cell r="I687">
            <v>0</v>
          </cell>
          <cell r="J687" t="str">
            <v>AP</v>
          </cell>
        </row>
        <row r="688">
          <cell r="B688" t="str">
            <v>S537007</v>
          </cell>
          <cell r="C688" t="str">
            <v>青岛宸屹信息科技有限公司</v>
          </cell>
          <cell r="D688">
            <v>-2.95585778076202E-12</v>
          </cell>
          <cell r="E688">
            <v>0</v>
          </cell>
          <cell r="F688">
            <v>0</v>
          </cell>
          <cell r="G688">
            <v>0</v>
          </cell>
          <cell r="H688">
            <v>0</v>
          </cell>
          <cell r="I688">
            <v>0</v>
          </cell>
          <cell r="J688" t="str">
            <v>AP</v>
          </cell>
        </row>
        <row r="689">
          <cell r="B689" t="str">
            <v>S537008</v>
          </cell>
          <cell r="C689" t="str">
            <v>潍坊豪顺物流有限公司</v>
          </cell>
          <cell r="D689">
            <v>0</v>
          </cell>
          <cell r="E689">
            <v>0</v>
          </cell>
          <cell r="F689">
            <v>0</v>
          </cell>
          <cell r="G689">
            <v>0</v>
          </cell>
          <cell r="H689">
            <v>0</v>
          </cell>
          <cell r="I689">
            <v>0</v>
          </cell>
          <cell r="J689" t="str">
            <v>AP</v>
          </cell>
        </row>
        <row r="690">
          <cell r="B690" t="str">
            <v>S537010</v>
          </cell>
          <cell r="C690" t="str">
            <v>临沂瑞启汽车销售服务有限公司</v>
          </cell>
          <cell r="D690">
            <v>0</v>
          </cell>
          <cell r="E690">
            <v>0</v>
          </cell>
          <cell r="F690">
            <v>0</v>
          </cell>
          <cell r="G690">
            <v>0</v>
          </cell>
          <cell r="H690">
            <v>0</v>
          </cell>
          <cell r="I690">
            <v>0</v>
          </cell>
          <cell r="J690" t="str">
            <v>AP</v>
          </cell>
        </row>
        <row r="691">
          <cell r="B691" t="str">
            <v>S537011</v>
          </cell>
          <cell r="C691" t="str">
            <v>金乡县众鑫汽车维修服务有限公司</v>
          </cell>
          <cell r="D691">
            <v>0</v>
          </cell>
          <cell r="E691">
            <v>0</v>
          </cell>
          <cell r="F691">
            <v>0</v>
          </cell>
          <cell r="G691">
            <v>0</v>
          </cell>
          <cell r="H691">
            <v>0</v>
          </cell>
          <cell r="I691">
            <v>0</v>
          </cell>
          <cell r="J691" t="str">
            <v>AP</v>
          </cell>
        </row>
        <row r="692">
          <cell r="B692" t="str">
            <v>S537013</v>
          </cell>
          <cell r="C692" t="str">
            <v>文登区康泰汽车修理部</v>
          </cell>
          <cell r="D692">
            <v>0</v>
          </cell>
          <cell r="E692">
            <v>0</v>
          </cell>
          <cell r="F692">
            <v>0</v>
          </cell>
          <cell r="G692">
            <v>0</v>
          </cell>
          <cell r="H692">
            <v>0</v>
          </cell>
          <cell r="I692">
            <v>0</v>
          </cell>
          <cell r="J692" t="str">
            <v>AP</v>
          </cell>
        </row>
        <row r="693">
          <cell r="B693" t="str">
            <v>S537014</v>
          </cell>
          <cell r="C693" t="str">
            <v>山东原和人力资源有限公司</v>
          </cell>
          <cell r="D693">
            <v>0</v>
          </cell>
          <cell r="E693">
            <v>0</v>
          </cell>
          <cell r="F693">
            <v>0</v>
          </cell>
          <cell r="G693">
            <v>0</v>
          </cell>
          <cell r="H693">
            <v>0</v>
          </cell>
          <cell r="I693">
            <v>0</v>
          </cell>
          <cell r="J693" t="str">
            <v>AP</v>
          </cell>
        </row>
        <row r="694">
          <cell r="B694" t="str">
            <v>S537015</v>
          </cell>
          <cell r="C694" t="str">
            <v>潍坊光升人力资源有限公司</v>
          </cell>
          <cell r="D694">
            <v>0</v>
          </cell>
          <cell r="E694">
            <v>0</v>
          </cell>
          <cell r="F694">
            <v>0</v>
          </cell>
          <cell r="G694">
            <v>0</v>
          </cell>
          <cell r="H694">
            <v>0</v>
          </cell>
          <cell r="I694">
            <v>0</v>
          </cell>
          <cell r="J694" t="str">
            <v>AP</v>
          </cell>
        </row>
        <row r="695">
          <cell r="B695" t="str">
            <v>S537018</v>
          </cell>
          <cell r="C695" t="str">
            <v>济宁盛鑫汽车销售有限公司</v>
          </cell>
          <cell r="D695">
            <v>0</v>
          </cell>
          <cell r="E695">
            <v>0</v>
          </cell>
          <cell r="F695">
            <v>0</v>
          </cell>
          <cell r="G695">
            <v>0</v>
          </cell>
          <cell r="H695">
            <v>0</v>
          </cell>
          <cell r="I695">
            <v>0</v>
          </cell>
          <cell r="J695">
            <v>0</v>
          </cell>
        </row>
        <row r="696">
          <cell r="B696" t="str">
            <v>S537019</v>
          </cell>
          <cell r="C696" t="str">
            <v>潍坊市汇众汽车销售服务有限公司汽车修理厂</v>
          </cell>
          <cell r="D696">
            <v>0</v>
          </cell>
          <cell r="E696">
            <v>0</v>
          </cell>
          <cell r="F696">
            <v>0</v>
          </cell>
          <cell r="G696">
            <v>0</v>
          </cell>
          <cell r="H696">
            <v>0</v>
          </cell>
          <cell r="I696">
            <v>0</v>
          </cell>
          <cell r="J696" t="str">
            <v>AP</v>
          </cell>
        </row>
        <row r="697">
          <cell r="B697" t="str">
            <v>S537020</v>
          </cell>
          <cell r="C697" t="str">
            <v>章丘思锐佳顺物流有限公司</v>
          </cell>
          <cell r="D697">
            <v>0</v>
          </cell>
          <cell r="E697">
            <v>0</v>
          </cell>
          <cell r="F697">
            <v>0</v>
          </cell>
          <cell r="G697">
            <v>0</v>
          </cell>
          <cell r="H697">
            <v>0</v>
          </cell>
          <cell r="I697">
            <v>0</v>
          </cell>
          <cell r="J697" t="str">
            <v>AP</v>
          </cell>
        </row>
        <row r="698">
          <cell r="B698" t="str">
            <v>S537021</v>
          </cell>
          <cell r="C698" t="str">
            <v>潍坊华中石化有限公司钢城加油站</v>
          </cell>
          <cell r="D698">
            <v>0</v>
          </cell>
          <cell r="E698">
            <v>0</v>
          </cell>
          <cell r="F698">
            <v>0</v>
          </cell>
          <cell r="G698">
            <v>0</v>
          </cell>
          <cell r="H698">
            <v>0</v>
          </cell>
          <cell r="I698">
            <v>0</v>
          </cell>
          <cell r="J698" t="str">
            <v>AP</v>
          </cell>
        </row>
        <row r="699">
          <cell r="B699" t="str">
            <v>S537022</v>
          </cell>
          <cell r="C699" t="str">
            <v>山东亿豪汽车销售服务有限公司</v>
          </cell>
          <cell r="D699">
            <v>0</v>
          </cell>
          <cell r="E699">
            <v>0</v>
          </cell>
          <cell r="F699">
            <v>0</v>
          </cell>
          <cell r="G699">
            <v>0</v>
          </cell>
          <cell r="H699">
            <v>0</v>
          </cell>
          <cell r="I699">
            <v>0</v>
          </cell>
          <cell r="J699" t="str">
            <v>AP</v>
          </cell>
        </row>
        <row r="700">
          <cell r="B700" t="str">
            <v>S537023</v>
          </cell>
          <cell r="C700" t="str">
            <v>梁山县一通汽车维修服务有限公司</v>
          </cell>
          <cell r="D700">
            <v>0</v>
          </cell>
          <cell r="E700">
            <v>0</v>
          </cell>
          <cell r="F700">
            <v>0</v>
          </cell>
          <cell r="G700">
            <v>0</v>
          </cell>
          <cell r="H700">
            <v>0</v>
          </cell>
          <cell r="I700">
            <v>0</v>
          </cell>
          <cell r="J700" t="str">
            <v>AP</v>
          </cell>
        </row>
        <row r="701">
          <cell r="B701" t="str">
            <v>S537024</v>
          </cell>
          <cell r="C701" t="str">
            <v>枣庄同鑫源汽车销售有限公司</v>
          </cell>
          <cell r="D701">
            <v>0</v>
          </cell>
          <cell r="E701">
            <v>0</v>
          </cell>
          <cell r="F701">
            <v>0</v>
          </cell>
          <cell r="G701">
            <v>0</v>
          </cell>
          <cell r="H701">
            <v>0</v>
          </cell>
          <cell r="I701">
            <v>0</v>
          </cell>
          <cell r="J701" t="str">
            <v>AP</v>
          </cell>
        </row>
        <row r="702">
          <cell r="B702" t="str">
            <v>S537025</v>
          </cell>
          <cell r="C702" t="str">
            <v>山东捷曼机械贸易有限公司</v>
          </cell>
          <cell r="D702">
            <v>0</v>
          </cell>
          <cell r="E702">
            <v>0</v>
          </cell>
          <cell r="F702">
            <v>0</v>
          </cell>
          <cell r="G702">
            <v>0</v>
          </cell>
          <cell r="H702">
            <v>0</v>
          </cell>
          <cell r="I702">
            <v>0</v>
          </cell>
          <cell r="J702" t="str">
            <v>AP</v>
          </cell>
        </row>
        <row r="703">
          <cell r="B703" t="str">
            <v>S537027</v>
          </cell>
          <cell r="C703" t="str">
            <v>山东隆众信息技术有限公司</v>
          </cell>
          <cell r="D703">
            <v>0</v>
          </cell>
          <cell r="E703">
            <v>0</v>
          </cell>
          <cell r="F703">
            <v>0</v>
          </cell>
          <cell r="G703">
            <v>0</v>
          </cell>
          <cell r="H703">
            <v>0</v>
          </cell>
          <cell r="I703">
            <v>0</v>
          </cell>
          <cell r="J703" t="str">
            <v>AP</v>
          </cell>
        </row>
        <row r="704">
          <cell r="B704" t="str">
            <v>S537028</v>
          </cell>
          <cell r="C704" t="str">
            <v>山东社安应急消防职业培训学校有限公司</v>
          </cell>
          <cell r="D704">
            <v>0</v>
          </cell>
          <cell r="E704">
            <v>0</v>
          </cell>
          <cell r="F704">
            <v>0</v>
          </cell>
          <cell r="G704">
            <v>0</v>
          </cell>
          <cell r="H704">
            <v>0</v>
          </cell>
          <cell r="I704">
            <v>0</v>
          </cell>
          <cell r="J704" t="str">
            <v>AP</v>
          </cell>
        </row>
        <row r="705">
          <cell r="B705" t="str">
            <v>S537030</v>
          </cell>
          <cell r="C705" t="str">
            <v>刘春田</v>
          </cell>
          <cell r="D705">
            <v>0</v>
          </cell>
          <cell r="E705">
            <v>0</v>
          </cell>
          <cell r="F705">
            <v>0</v>
          </cell>
          <cell r="G705">
            <v>0</v>
          </cell>
          <cell r="H705">
            <v>0</v>
          </cell>
          <cell r="I705">
            <v>0</v>
          </cell>
          <cell r="J705" t="str">
            <v>AP</v>
          </cell>
        </row>
        <row r="706">
          <cell r="B706" t="str">
            <v>S537033</v>
          </cell>
          <cell r="C706" t="str">
            <v>山东集合内建筑设计有限公司</v>
          </cell>
          <cell r="D706">
            <v>0</v>
          </cell>
          <cell r="E706">
            <v>0</v>
          </cell>
          <cell r="F706">
            <v>-3750</v>
          </cell>
          <cell r="G706">
            <v>-3750</v>
          </cell>
          <cell r="H706">
            <v>0</v>
          </cell>
          <cell r="I706">
            <v>0</v>
          </cell>
          <cell r="J706" t="str">
            <v>AP</v>
          </cell>
        </row>
        <row r="707">
          <cell r="B707" t="str">
            <v>S541002</v>
          </cell>
          <cell r="C707" t="str">
            <v>林州市万通汽车贸易有限责任公司</v>
          </cell>
          <cell r="D707">
            <v>0</v>
          </cell>
          <cell r="E707">
            <v>0</v>
          </cell>
          <cell r="F707">
            <v>0</v>
          </cell>
          <cell r="G707">
            <v>0</v>
          </cell>
          <cell r="H707">
            <v>0</v>
          </cell>
          <cell r="I707">
            <v>0</v>
          </cell>
          <cell r="J707" t="str">
            <v>AP</v>
          </cell>
        </row>
        <row r="708">
          <cell r="B708" t="str">
            <v>S541003</v>
          </cell>
          <cell r="C708" t="str">
            <v>武陟县宏泰重型汽车维修厂</v>
          </cell>
          <cell r="D708">
            <v>0</v>
          </cell>
          <cell r="E708">
            <v>0</v>
          </cell>
          <cell r="F708">
            <v>0</v>
          </cell>
          <cell r="G708">
            <v>0</v>
          </cell>
          <cell r="H708">
            <v>0</v>
          </cell>
          <cell r="I708">
            <v>0</v>
          </cell>
          <cell r="J708" t="str">
            <v>AP</v>
          </cell>
        </row>
        <row r="709">
          <cell r="B709" t="str">
            <v>S541004</v>
          </cell>
          <cell r="C709" t="str">
            <v>沁阳市鑫达汽车修理有限公司</v>
          </cell>
          <cell r="D709">
            <v>0</v>
          </cell>
          <cell r="E709">
            <v>0</v>
          </cell>
          <cell r="F709">
            <v>0</v>
          </cell>
          <cell r="G709">
            <v>0</v>
          </cell>
          <cell r="H709">
            <v>0</v>
          </cell>
          <cell r="I709">
            <v>0</v>
          </cell>
          <cell r="J709" t="str">
            <v>AP</v>
          </cell>
        </row>
        <row r="710">
          <cell r="B710" t="str">
            <v>S541007</v>
          </cell>
          <cell r="C710" t="str">
            <v>博爱县凯达汽车修理厂</v>
          </cell>
          <cell r="D710">
            <v>0</v>
          </cell>
          <cell r="E710">
            <v>0</v>
          </cell>
          <cell r="F710">
            <v>0</v>
          </cell>
          <cell r="G710">
            <v>0</v>
          </cell>
          <cell r="H710">
            <v>0</v>
          </cell>
          <cell r="I710">
            <v>0</v>
          </cell>
          <cell r="J710" t="str">
            <v>AP</v>
          </cell>
        </row>
        <row r="711">
          <cell r="B711" t="str">
            <v>S541008</v>
          </cell>
          <cell r="C711" t="str">
            <v>驻马店天翔机电有限公司</v>
          </cell>
          <cell r="D711">
            <v>0</v>
          </cell>
          <cell r="E711">
            <v>0</v>
          </cell>
          <cell r="F711">
            <v>0</v>
          </cell>
          <cell r="G711">
            <v>0</v>
          </cell>
          <cell r="H711">
            <v>0</v>
          </cell>
          <cell r="I711">
            <v>0</v>
          </cell>
          <cell r="J711" t="str">
            <v>AP</v>
          </cell>
        </row>
        <row r="712">
          <cell r="B712" t="str">
            <v>S541010</v>
          </cell>
          <cell r="C712" t="str">
            <v>平顶山市永惠汽车维修服务有限公司</v>
          </cell>
          <cell r="D712">
            <v>0</v>
          </cell>
          <cell r="E712">
            <v>0</v>
          </cell>
          <cell r="F712">
            <v>0</v>
          </cell>
          <cell r="G712">
            <v>0</v>
          </cell>
          <cell r="H712">
            <v>0</v>
          </cell>
          <cell r="I712">
            <v>0</v>
          </cell>
          <cell r="J712" t="str">
            <v>AP</v>
          </cell>
        </row>
        <row r="713">
          <cell r="B713" t="str">
            <v>S541011</v>
          </cell>
          <cell r="C713" t="str">
            <v>河南正聚明汽车贸易有限公司</v>
          </cell>
          <cell r="D713">
            <v>0</v>
          </cell>
          <cell r="E713">
            <v>0</v>
          </cell>
          <cell r="F713">
            <v>0</v>
          </cell>
          <cell r="G713">
            <v>0</v>
          </cell>
          <cell r="H713">
            <v>0</v>
          </cell>
          <cell r="I713">
            <v>0</v>
          </cell>
          <cell r="J713" t="str">
            <v>AP</v>
          </cell>
        </row>
        <row r="714">
          <cell r="B714" t="str">
            <v>S541012</v>
          </cell>
          <cell r="C714" t="str">
            <v>开封市南关区凯伟汽车特约维修站</v>
          </cell>
          <cell r="D714">
            <v>0</v>
          </cell>
          <cell r="E714">
            <v>0</v>
          </cell>
          <cell r="F714">
            <v>0</v>
          </cell>
          <cell r="G714">
            <v>0</v>
          </cell>
          <cell r="H714">
            <v>0</v>
          </cell>
          <cell r="I714">
            <v>0</v>
          </cell>
          <cell r="J714" t="str">
            <v>AP</v>
          </cell>
        </row>
        <row r="715">
          <cell r="B715" t="str">
            <v>S541013</v>
          </cell>
          <cell r="C715" t="str">
            <v>温县帝诺汽车修理服务中心</v>
          </cell>
          <cell r="D715">
            <v>0</v>
          </cell>
          <cell r="E715">
            <v>0</v>
          </cell>
          <cell r="F715">
            <v>0</v>
          </cell>
          <cell r="G715">
            <v>0</v>
          </cell>
          <cell r="H715">
            <v>0</v>
          </cell>
          <cell r="I715">
            <v>0</v>
          </cell>
          <cell r="J715" t="str">
            <v>AP</v>
          </cell>
        </row>
        <row r="716">
          <cell r="B716" t="str">
            <v>S541018</v>
          </cell>
          <cell r="C716" t="str">
            <v>河南九途道路材料科技有限公司</v>
          </cell>
          <cell r="D716">
            <v>0</v>
          </cell>
          <cell r="E716">
            <v>0</v>
          </cell>
          <cell r="F716">
            <v>-638</v>
          </cell>
          <cell r="G716">
            <v>0</v>
          </cell>
          <cell r="H716">
            <v>0</v>
          </cell>
          <cell r="I716">
            <v>0</v>
          </cell>
          <cell r="J716" t="str">
            <v>AP</v>
          </cell>
        </row>
        <row r="717">
          <cell r="B717" t="str">
            <v>S542002</v>
          </cell>
          <cell r="C717" t="str">
            <v>武汉万坚汽车服务有限公司</v>
          </cell>
          <cell r="D717">
            <v>0</v>
          </cell>
          <cell r="E717">
            <v>0</v>
          </cell>
          <cell r="F717">
            <v>0</v>
          </cell>
          <cell r="G717">
            <v>0</v>
          </cell>
          <cell r="H717">
            <v>0</v>
          </cell>
          <cell r="I717">
            <v>0</v>
          </cell>
          <cell r="J717" t="str">
            <v>AP</v>
          </cell>
        </row>
        <row r="718">
          <cell r="B718" t="str">
            <v>S543002</v>
          </cell>
          <cell r="C718" t="str">
            <v>湖南鑫起人力资源管理有限公司</v>
          </cell>
          <cell r="D718">
            <v>0</v>
          </cell>
          <cell r="E718">
            <v>0</v>
          </cell>
          <cell r="F718">
            <v>0</v>
          </cell>
          <cell r="G718">
            <v>0</v>
          </cell>
          <cell r="H718">
            <v>0</v>
          </cell>
          <cell r="I718">
            <v>0</v>
          </cell>
          <cell r="J718" t="str">
            <v>AP</v>
          </cell>
        </row>
        <row r="719">
          <cell r="B719" t="str">
            <v>S543003</v>
          </cell>
          <cell r="C719" t="str">
            <v>郴州铧宇汽车销售服务有限公司</v>
          </cell>
          <cell r="D719">
            <v>0</v>
          </cell>
          <cell r="E719">
            <v>0</v>
          </cell>
          <cell r="F719">
            <v>0</v>
          </cell>
          <cell r="G719">
            <v>0</v>
          </cell>
          <cell r="H719">
            <v>0</v>
          </cell>
          <cell r="I719">
            <v>0</v>
          </cell>
          <cell r="J719" t="str">
            <v>AP</v>
          </cell>
        </row>
        <row r="720">
          <cell r="B720" t="str">
            <v>S543004</v>
          </cell>
          <cell r="C720" t="str">
            <v>西峡县德赢汽车销售服务有限公司</v>
          </cell>
          <cell r="D720">
            <v>0</v>
          </cell>
          <cell r="E720">
            <v>0</v>
          </cell>
          <cell r="F720">
            <v>0</v>
          </cell>
          <cell r="G720">
            <v>0</v>
          </cell>
          <cell r="H720">
            <v>0</v>
          </cell>
          <cell r="I720">
            <v>0</v>
          </cell>
          <cell r="J720" t="str">
            <v>AP</v>
          </cell>
        </row>
        <row r="721">
          <cell r="B721" t="str">
            <v>S543006</v>
          </cell>
          <cell r="C721" t="str">
            <v>北京普田物流有限公司长沙分公司</v>
          </cell>
          <cell r="D721">
            <v>30719.38</v>
          </cell>
          <cell r="E721">
            <v>30719.38</v>
          </cell>
          <cell r="F721">
            <v>30719.38</v>
          </cell>
          <cell r="G721">
            <v>30719.38</v>
          </cell>
          <cell r="H721">
            <v>0</v>
          </cell>
          <cell r="I721">
            <v>0</v>
          </cell>
          <cell r="J721" t="str">
            <v>AP</v>
          </cell>
        </row>
        <row r="722">
          <cell r="B722" t="str">
            <v>S543007</v>
          </cell>
          <cell r="C722" t="str">
            <v>湘潭市君赢机械制造有限公司</v>
          </cell>
          <cell r="D722">
            <v>0</v>
          </cell>
          <cell r="E722">
            <v>0</v>
          </cell>
          <cell r="F722">
            <v>0</v>
          </cell>
          <cell r="G722">
            <v>0</v>
          </cell>
          <cell r="H722">
            <v>0</v>
          </cell>
          <cell r="I722">
            <v>0</v>
          </cell>
          <cell r="J722" t="str">
            <v>AP</v>
          </cell>
        </row>
        <row r="723">
          <cell r="B723" t="str">
            <v>S544002</v>
          </cell>
          <cell r="C723" t="str">
            <v>东莞市兴亿塑料原料有限公司</v>
          </cell>
          <cell r="D723">
            <v>0</v>
          </cell>
          <cell r="E723">
            <v>0</v>
          </cell>
          <cell r="F723">
            <v>0</v>
          </cell>
          <cell r="G723">
            <v>0</v>
          </cell>
          <cell r="H723">
            <v>0</v>
          </cell>
          <cell r="I723">
            <v>0</v>
          </cell>
          <cell r="J723" t="str">
            <v>AP</v>
          </cell>
        </row>
        <row r="724">
          <cell r="B724" t="str">
            <v>S544008</v>
          </cell>
          <cell r="C724" t="str">
            <v>广州四达电气科技有限公司</v>
          </cell>
          <cell r="D724">
            <v>0</v>
          </cell>
          <cell r="E724">
            <v>0</v>
          </cell>
          <cell r="F724">
            <v>0</v>
          </cell>
          <cell r="G724">
            <v>0</v>
          </cell>
          <cell r="H724">
            <v>0</v>
          </cell>
          <cell r="I724">
            <v>0</v>
          </cell>
          <cell r="J724" t="str">
            <v>AP</v>
          </cell>
        </row>
        <row r="725">
          <cell r="B725" t="str">
            <v>S544009</v>
          </cell>
          <cell r="C725" t="str">
            <v>广州八目云科技有限公司</v>
          </cell>
          <cell r="D725">
            <v>0</v>
          </cell>
          <cell r="E725">
            <v>0</v>
          </cell>
          <cell r="F725">
            <v>0</v>
          </cell>
          <cell r="G725">
            <v>0</v>
          </cell>
          <cell r="H725">
            <v>0</v>
          </cell>
          <cell r="I725">
            <v>0</v>
          </cell>
          <cell r="J725" t="str">
            <v>AP</v>
          </cell>
        </row>
        <row r="726">
          <cell r="B726" t="str">
            <v>S544010</v>
          </cell>
          <cell r="C726" t="str">
            <v>深圳市速杰精密模型有限公司</v>
          </cell>
          <cell r="D726">
            <v>0</v>
          </cell>
          <cell r="E726">
            <v>0</v>
          </cell>
          <cell r="F726">
            <v>0</v>
          </cell>
          <cell r="G726">
            <v>0</v>
          </cell>
          <cell r="H726">
            <v>0</v>
          </cell>
          <cell r="I726">
            <v>0</v>
          </cell>
          <cell r="J726" t="str">
            <v>AP</v>
          </cell>
        </row>
        <row r="727">
          <cell r="B727" t="str">
            <v>S544011</v>
          </cell>
          <cell r="C727" t="str">
            <v>中山市旭泉节能设备有限公司</v>
          </cell>
          <cell r="D727">
            <v>0</v>
          </cell>
          <cell r="E727">
            <v>0</v>
          </cell>
          <cell r="F727">
            <v>0</v>
          </cell>
          <cell r="G727">
            <v>0</v>
          </cell>
          <cell r="H727">
            <v>0</v>
          </cell>
          <cell r="I727">
            <v>0</v>
          </cell>
          <cell r="J727" t="str">
            <v>AP</v>
          </cell>
        </row>
        <row r="728">
          <cell r="B728" t="str">
            <v>S544013</v>
          </cell>
          <cell r="C728" t="str">
            <v>东莞市深川工业设备有限公司</v>
          </cell>
          <cell r="D728">
            <v>0</v>
          </cell>
          <cell r="E728">
            <v>0</v>
          </cell>
          <cell r="F728">
            <v>0</v>
          </cell>
          <cell r="G728">
            <v>0</v>
          </cell>
          <cell r="H728">
            <v>0</v>
          </cell>
          <cell r="I728">
            <v>0</v>
          </cell>
          <cell r="J728" t="str">
            <v>AP</v>
          </cell>
        </row>
        <row r="729">
          <cell r="B729" t="str">
            <v>S544015</v>
          </cell>
          <cell r="C729" t="str">
            <v>佛山市诺迪精密模具有限公司</v>
          </cell>
          <cell r="D729">
            <v>0</v>
          </cell>
          <cell r="E729">
            <v>0</v>
          </cell>
          <cell r="F729">
            <v>0</v>
          </cell>
          <cell r="G729">
            <v>0</v>
          </cell>
          <cell r="H729">
            <v>0</v>
          </cell>
          <cell r="I729">
            <v>0</v>
          </cell>
          <cell r="J729" t="str">
            <v>AP</v>
          </cell>
        </row>
        <row r="730">
          <cell r="B730" t="str">
            <v>S544016</v>
          </cell>
          <cell r="C730" t="str">
            <v>深圳市凯东圣科技有限公司</v>
          </cell>
          <cell r="D730">
            <v>0</v>
          </cell>
          <cell r="E730">
            <v>0</v>
          </cell>
          <cell r="F730">
            <v>0</v>
          </cell>
          <cell r="G730">
            <v>0</v>
          </cell>
          <cell r="H730">
            <v>0</v>
          </cell>
          <cell r="I730">
            <v>0</v>
          </cell>
          <cell r="J730" t="str">
            <v>AP</v>
          </cell>
        </row>
        <row r="731">
          <cell r="B731" t="str">
            <v>S544018</v>
          </cell>
          <cell r="C731" t="str">
            <v>深圳泓淼智能科技有限公司</v>
          </cell>
          <cell r="D731">
            <v>0</v>
          </cell>
          <cell r="E731">
            <v>0</v>
          </cell>
          <cell r="F731">
            <v>0</v>
          </cell>
          <cell r="G731">
            <v>-7720</v>
          </cell>
          <cell r="H731">
            <v>-7720</v>
          </cell>
          <cell r="I731">
            <v>0</v>
          </cell>
          <cell r="J731">
            <v>0</v>
          </cell>
        </row>
        <row r="732">
          <cell r="B732" t="str">
            <v>S544019</v>
          </cell>
          <cell r="C732" t="str">
            <v>珠海市中朴科技有限公司</v>
          </cell>
          <cell r="D732">
            <v>0</v>
          </cell>
          <cell r="E732">
            <v>0</v>
          </cell>
          <cell r="F732">
            <v>0</v>
          </cell>
          <cell r="G732">
            <v>0</v>
          </cell>
          <cell r="H732">
            <v>0</v>
          </cell>
          <cell r="I732">
            <v>0</v>
          </cell>
          <cell r="J732" t="str">
            <v>AP</v>
          </cell>
        </row>
        <row r="733">
          <cell r="B733" t="str">
            <v>S544020</v>
          </cell>
          <cell r="C733" t="str">
            <v>东莞市君赢机械制造有限公司</v>
          </cell>
          <cell r="D733">
            <v>0</v>
          </cell>
          <cell r="E733">
            <v>0</v>
          </cell>
          <cell r="F733">
            <v>0</v>
          </cell>
          <cell r="G733">
            <v>0</v>
          </cell>
          <cell r="H733">
            <v>0</v>
          </cell>
          <cell r="I733">
            <v>0</v>
          </cell>
          <cell r="J733" t="str">
            <v>AP</v>
          </cell>
        </row>
        <row r="734">
          <cell r="B734" t="str">
            <v>S544022</v>
          </cell>
          <cell r="C734" t="str">
            <v>深圳市赛飞测量科技有限公司</v>
          </cell>
          <cell r="D734">
            <v>0</v>
          </cell>
          <cell r="E734">
            <v>0</v>
          </cell>
          <cell r="F734">
            <v>0</v>
          </cell>
          <cell r="G734">
            <v>0</v>
          </cell>
          <cell r="H734">
            <v>0</v>
          </cell>
          <cell r="I734">
            <v>0</v>
          </cell>
          <cell r="J734" t="str">
            <v>AP</v>
          </cell>
        </row>
        <row r="735">
          <cell r="B735" t="str">
            <v>S545001</v>
          </cell>
          <cell r="C735" t="str">
            <v>柳州凡天汽车销售服务有限公司</v>
          </cell>
          <cell r="D735">
            <v>0</v>
          </cell>
          <cell r="E735">
            <v>0</v>
          </cell>
          <cell r="F735">
            <v>0</v>
          </cell>
          <cell r="G735">
            <v>0</v>
          </cell>
          <cell r="H735">
            <v>0</v>
          </cell>
          <cell r="I735">
            <v>0</v>
          </cell>
          <cell r="J735" t="str">
            <v>AP</v>
          </cell>
        </row>
        <row r="736">
          <cell r="B736" t="str">
            <v>S551004</v>
          </cell>
          <cell r="C736" t="str">
            <v>攀枝花市京福汽车销售服务有限公司</v>
          </cell>
          <cell r="D736">
            <v>0</v>
          </cell>
          <cell r="E736">
            <v>0</v>
          </cell>
          <cell r="F736">
            <v>0</v>
          </cell>
          <cell r="G736">
            <v>0</v>
          </cell>
          <cell r="H736">
            <v>0</v>
          </cell>
          <cell r="I736">
            <v>0</v>
          </cell>
          <cell r="J736" t="str">
            <v>AP</v>
          </cell>
        </row>
        <row r="737">
          <cell r="B737" t="str">
            <v>S551006</v>
          </cell>
          <cell r="C737" t="str">
            <v>冕宁县泸沽海侠汽车修理厂</v>
          </cell>
          <cell r="D737">
            <v>0</v>
          </cell>
          <cell r="E737">
            <v>0</v>
          </cell>
          <cell r="F737">
            <v>0</v>
          </cell>
          <cell r="G737">
            <v>0</v>
          </cell>
          <cell r="H737">
            <v>0</v>
          </cell>
          <cell r="I737">
            <v>0</v>
          </cell>
          <cell r="J737" t="str">
            <v>AP</v>
          </cell>
        </row>
        <row r="738">
          <cell r="B738" t="str">
            <v>S551007</v>
          </cell>
          <cell r="C738" t="str">
            <v>荥经县颐顺汽车贸易服务有限公司</v>
          </cell>
          <cell r="D738">
            <v>0</v>
          </cell>
          <cell r="E738">
            <v>0</v>
          </cell>
          <cell r="F738">
            <v>0</v>
          </cell>
          <cell r="G738">
            <v>0</v>
          </cell>
          <cell r="H738">
            <v>0</v>
          </cell>
          <cell r="I738">
            <v>0</v>
          </cell>
          <cell r="J738" t="str">
            <v>AP</v>
          </cell>
        </row>
        <row r="739">
          <cell r="B739" t="str">
            <v>S552001</v>
          </cell>
          <cell r="C739" t="str">
            <v>贵州亿福汽车销售服务有限公司</v>
          </cell>
          <cell r="D739">
            <v>0</v>
          </cell>
          <cell r="E739">
            <v>0</v>
          </cell>
          <cell r="F739">
            <v>0</v>
          </cell>
          <cell r="G739">
            <v>0</v>
          </cell>
          <cell r="H739">
            <v>0</v>
          </cell>
          <cell r="I739">
            <v>0</v>
          </cell>
          <cell r="J739" t="str">
            <v>AP</v>
          </cell>
        </row>
        <row r="740">
          <cell r="B740" t="str">
            <v>S553002</v>
          </cell>
          <cell r="C740" t="str">
            <v>昆明博海汽车服务有限公司</v>
          </cell>
          <cell r="D740">
            <v>0</v>
          </cell>
          <cell r="E740">
            <v>0</v>
          </cell>
          <cell r="F740">
            <v>0</v>
          </cell>
          <cell r="G740">
            <v>0</v>
          </cell>
          <cell r="H740">
            <v>0</v>
          </cell>
          <cell r="I740">
            <v>0</v>
          </cell>
          <cell r="J740" t="str">
            <v>AP</v>
          </cell>
        </row>
        <row r="741">
          <cell r="B741" t="str">
            <v>S561003</v>
          </cell>
          <cell r="C741" t="str">
            <v>兴平市迎宾汽车服务有限公司</v>
          </cell>
          <cell r="D741">
            <v>0</v>
          </cell>
          <cell r="E741">
            <v>0</v>
          </cell>
          <cell r="F741">
            <v>0</v>
          </cell>
          <cell r="G741">
            <v>0</v>
          </cell>
          <cell r="H741">
            <v>0</v>
          </cell>
          <cell r="I741">
            <v>0</v>
          </cell>
          <cell r="J741" t="str">
            <v>AP</v>
          </cell>
        </row>
        <row r="742">
          <cell r="B742" t="str">
            <v>S561005</v>
          </cell>
          <cell r="C742" t="str">
            <v>西安汉信自动识别技术有限公司</v>
          </cell>
          <cell r="D742">
            <v>0</v>
          </cell>
          <cell r="E742">
            <v>0</v>
          </cell>
          <cell r="F742">
            <v>0</v>
          </cell>
          <cell r="G742">
            <v>0</v>
          </cell>
          <cell r="H742">
            <v>0</v>
          </cell>
          <cell r="I742">
            <v>0</v>
          </cell>
          <cell r="J742" t="str">
            <v>AP</v>
          </cell>
        </row>
        <row r="743">
          <cell r="B743" t="str">
            <v>S561008</v>
          </cell>
          <cell r="C743" t="str">
            <v>陕西优尼尔企业管理咨询有限公司</v>
          </cell>
          <cell r="D743">
            <v>0</v>
          </cell>
          <cell r="E743">
            <v>0</v>
          </cell>
          <cell r="F743">
            <v>0</v>
          </cell>
          <cell r="G743">
            <v>0</v>
          </cell>
          <cell r="H743">
            <v>0</v>
          </cell>
          <cell r="I743">
            <v>0</v>
          </cell>
          <cell r="J743" t="str">
            <v>AP</v>
          </cell>
        </row>
        <row r="744">
          <cell r="B744" t="str">
            <v>S562002</v>
          </cell>
          <cell r="C744" t="str">
            <v>兰州启路汽车服务有限公司</v>
          </cell>
          <cell r="D744">
            <v>0</v>
          </cell>
          <cell r="E744">
            <v>0</v>
          </cell>
          <cell r="F744">
            <v>0</v>
          </cell>
          <cell r="G744">
            <v>0</v>
          </cell>
          <cell r="H744">
            <v>0</v>
          </cell>
          <cell r="I744">
            <v>0</v>
          </cell>
          <cell r="J744" t="str">
            <v>AP</v>
          </cell>
        </row>
        <row r="745">
          <cell r="B745" t="str">
            <v>S562005</v>
          </cell>
          <cell r="C745" t="str">
            <v>甘肃德晟汽车贸易有限公司</v>
          </cell>
          <cell r="D745">
            <v>0</v>
          </cell>
          <cell r="E745">
            <v>0</v>
          </cell>
          <cell r="F745">
            <v>0</v>
          </cell>
          <cell r="G745">
            <v>0</v>
          </cell>
          <cell r="H745">
            <v>0</v>
          </cell>
          <cell r="I745">
            <v>0</v>
          </cell>
          <cell r="J745" t="str">
            <v>AP</v>
          </cell>
        </row>
        <row r="746">
          <cell r="B746" t="str">
            <v>S563001</v>
          </cell>
          <cell r="C746" t="str">
            <v>青海荣雄汽车销售服务有限公司</v>
          </cell>
          <cell r="D746">
            <v>0</v>
          </cell>
          <cell r="E746">
            <v>0</v>
          </cell>
          <cell r="F746">
            <v>0</v>
          </cell>
          <cell r="G746">
            <v>0</v>
          </cell>
          <cell r="H746">
            <v>0</v>
          </cell>
          <cell r="I746">
            <v>0</v>
          </cell>
          <cell r="J746" t="str">
            <v>AP</v>
          </cell>
        </row>
        <row r="747">
          <cell r="B747" t="str">
            <v>S565001</v>
          </cell>
          <cell r="C747" t="str">
            <v>新疆德聚欣汽车服务有限公司</v>
          </cell>
          <cell r="D747">
            <v>0</v>
          </cell>
          <cell r="E747">
            <v>0</v>
          </cell>
          <cell r="F747">
            <v>0</v>
          </cell>
          <cell r="G747">
            <v>0</v>
          </cell>
          <cell r="H747">
            <v>0</v>
          </cell>
          <cell r="I747">
            <v>0</v>
          </cell>
          <cell r="J747" t="str">
            <v>AP</v>
          </cell>
        </row>
        <row r="748">
          <cell r="B748" t="str">
            <v>S565002</v>
          </cell>
          <cell r="C748" t="str">
            <v>伊宁市兴杨汽修厂</v>
          </cell>
          <cell r="D748">
            <v>0</v>
          </cell>
          <cell r="E748">
            <v>0</v>
          </cell>
          <cell r="F748">
            <v>0</v>
          </cell>
          <cell r="G748">
            <v>0</v>
          </cell>
          <cell r="H748">
            <v>0</v>
          </cell>
          <cell r="I748">
            <v>0</v>
          </cell>
          <cell r="J748" t="str">
            <v>AP</v>
          </cell>
        </row>
        <row r="749">
          <cell r="B749" t="str">
            <v>S613002</v>
          </cell>
          <cell r="C749" t="str">
            <v>刘思含</v>
          </cell>
          <cell r="D749">
            <v>0</v>
          </cell>
          <cell r="E749">
            <v>0</v>
          </cell>
          <cell r="F749">
            <v>0</v>
          </cell>
          <cell r="G749">
            <v>0</v>
          </cell>
          <cell r="H749">
            <v>0</v>
          </cell>
          <cell r="I749">
            <v>0</v>
          </cell>
          <cell r="J749" t="str">
            <v>AP</v>
          </cell>
        </row>
        <row r="750">
          <cell r="B750" t="str">
            <v>S613006</v>
          </cell>
          <cell r="C750" t="str">
            <v>吕家兴</v>
          </cell>
          <cell r="D750">
            <v>0</v>
          </cell>
          <cell r="E750">
            <v>0</v>
          </cell>
          <cell r="F750">
            <v>0</v>
          </cell>
          <cell r="G750">
            <v>0</v>
          </cell>
          <cell r="H750">
            <v>0</v>
          </cell>
          <cell r="I750">
            <v>0</v>
          </cell>
          <cell r="J750" t="str">
            <v>AP</v>
          </cell>
        </row>
        <row r="751">
          <cell r="B751" t="str">
            <v>S613008</v>
          </cell>
          <cell r="C751" t="str">
            <v>葛雁宇</v>
          </cell>
          <cell r="D751">
            <v>0</v>
          </cell>
          <cell r="E751">
            <v>0</v>
          </cell>
          <cell r="F751">
            <v>0</v>
          </cell>
          <cell r="G751">
            <v>0</v>
          </cell>
          <cell r="H751">
            <v>0</v>
          </cell>
          <cell r="I751">
            <v>0</v>
          </cell>
          <cell r="J751" t="str">
            <v>AP</v>
          </cell>
        </row>
        <row r="752">
          <cell r="B752" t="str">
            <v>S613009</v>
          </cell>
          <cell r="C752" t="str">
            <v>王文乐</v>
          </cell>
          <cell r="D752">
            <v>0</v>
          </cell>
          <cell r="E752">
            <v>0</v>
          </cell>
          <cell r="F752">
            <v>0</v>
          </cell>
          <cell r="G752">
            <v>0</v>
          </cell>
          <cell r="H752">
            <v>0</v>
          </cell>
          <cell r="I752">
            <v>0</v>
          </cell>
          <cell r="J752" t="str">
            <v>AP</v>
          </cell>
        </row>
        <row r="753">
          <cell r="B753" t="str">
            <v>S613015</v>
          </cell>
          <cell r="C753" t="str">
            <v>冯亮亮</v>
          </cell>
          <cell r="D753">
            <v>0</v>
          </cell>
          <cell r="E753">
            <v>0</v>
          </cell>
          <cell r="F753">
            <v>0</v>
          </cell>
          <cell r="G753">
            <v>0</v>
          </cell>
          <cell r="H753">
            <v>0</v>
          </cell>
          <cell r="I753">
            <v>0</v>
          </cell>
          <cell r="J753" t="str">
            <v>AP</v>
          </cell>
        </row>
        <row r="754">
          <cell r="B754" t="str">
            <v>S613030</v>
          </cell>
          <cell r="C754" t="str">
            <v>商鹏雨</v>
          </cell>
          <cell r="D754">
            <v>0</v>
          </cell>
          <cell r="E754">
            <v>0</v>
          </cell>
          <cell r="F754">
            <v>0</v>
          </cell>
          <cell r="G754">
            <v>0</v>
          </cell>
          <cell r="H754">
            <v>0</v>
          </cell>
          <cell r="I754">
            <v>0</v>
          </cell>
          <cell r="J754" t="str">
            <v>AP</v>
          </cell>
        </row>
        <row r="755">
          <cell r="B755" t="str">
            <v>S613038</v>
          </cell>
          <cell r="C755" t="str">
            <v>张佳怡</v>
          </cell>
          <cell r="D755">
            <v>0</v>
          </cell>
          <cell r="E755">
            <v>0</v>
          </cell>
          <cell r="F755">
            <v>-3750</v>
          </cell>
          <cell r="G755">
            <v>-3750</v>
          </cell>
          <cell r="H755">
            <v>0</v>
          </cell>
          <cell r="I755">
            <v>0</v>
          </cell>
          <cell r="J755">
            <v>0</v>
          </cell>
        </row>
        <row r="756">
          <cell r="B756" t="str">
            <v>S613039</v>
          </cell>
          <cell r="C756" t="str">
            <v>刘新杰</v>
          </cell>
          <cell r="D756">
            <v>0</v>
          </cell>
          <cell r="E756">
            <v>0</v>
          </cell>
          <cell r="F756">
            <v>0</v>
          </cell>
          <cell r="G756">
            <v>0</v>
          </cell>
          <cell r="H756">
            <v>0</v>
          </cell>
          <cell r="I756">
            <v>0</v>
          </cell>
          <cell r="J756" t="str">
            <v>AP</v>
          </cell>
        </row>
        <row r="757">
          <cell r="B757" t="str">
            <v>S613042</v>
          </cell>
          <cell r="C757" t="str">
            <v>蔺元元</v>
          </cell>
          <cell r="D757">
            <v>0</v>
          </cell>
          <cell r="E757">
            <v>0</v>
          </cell>
          <cell r="F757">
            <v>0</v>
          </cell>
          <cell r="G757">
            <v>0</v>
          </cell>
          <cell r="H757">
            <v>0</v>
          </cell>
          <cell r="I757">
            <v>0</v>
          </cell>
          <cell r="J757" t="str">
            <v>AP</v>
          </cell>
        </row>
        <row r="758">
          <cell r="B758" t="str">
            <v>S613045</v>
          </cell>
          <cell r="C758" t="str">
            <v>赵金旺</v>
          </cell>
          <cell r="D758">
            <v>0</v>
          </cell>
          <cell r="E758">
            <v>0</v>
          </cell>
          <cell r="F758">
            <v>0</v>
          </cell>
          <cell r="G758">
            <v>0</v>
          </cell>
          <cell r="H758">
            <v>0</v>
          </cell>
          <cell r="I758">
            <v>0</v>
          </cell>
          <cell r="J758" t="str">
            <v>AP</v>
          </cell>
        </row>
        <row r="759">
          <cell r="B759" t="str">
            <v>S613051</v>
          </cell>
          <cell r="C759" t="str">
            <v>郑金玉</v>
          </cell>
          <cell r="D759">
            <v>0</v>
          </cell>
          <cell r="E759">
            <v>0</v>
          </cell>
          <cell r="F759">
            <v>0</v>
          </cell>
          <cell r="G759">
            <v>0</v>
          </cell>
          <cell r="H759">
            <v>0</v>
          </cell>
          <cell r="I759">
            <v>0</v>
          </cell>
          <cell r="J759" t="str">
            <v>AP</v>
          </cell>
        </row>
        <row r="760">
          <cell r="B760" t="str">
            <v>S613052</v>
          </cell>
          <cell r="C760" t="str">
            <v>梁国胤</v>
          </cell>
          <cell r="D760">
            <v>0</v>
          </cell>
          <cell r="E760">
            <v>0</v>
          </cell>
          <cell r="F760">
            <v>0</v>
          </cell>
          <cell r="G760">
            <v>0</v>
          </cell>
          <cell r="H760">
            <v>0</v>
          </cell>
          <cell r="I760">
            <v>0</v>
          </cell>
          <cell r="J760" t="str">
            <v>AP</v>
          </cell>
        </row>
        <row r="761">
          <cell r="B761" t="str">
            <v>S613054</v>
          </cell>
          <cell r="C761" t="str">
            <v>赵志强</v>
          </cell>
          <cell r="D761">
            <v>0</v>
          </cell>
          <cell r="E761">
            <v>0</v>
          </cell>
          <cell r="F761">
            <v>0</v>
          </cell>
          <cell r="G761">
            <v>0</v>
          </cell>
          <cell r="H761">
            <v>0</v>
          </cell>
          <cell r="I761">
            <v>0</v>
          </cell>
          <cell r="J761" t="str">
            <v>AP</v>
          </cell>
        </row>
        <row r="762">
          <cell r="B762" t="str">
            <v>S613064</v>
          </cell>
          <cell r="C762" t="str">
            <v>王磊</v>
          </cell>
          <cell r="D762">
            <v>-18000</v>
          </cell>
          <cell r="E762">
            <v>-18000</v>
          </cell>
          <cell r="F762">
            <v>0</v>
          </cell>
          <cell r="G762">
            <v>0</v>
          </cell>
          <cell r="H762">
            <v>0</v>
          </cell>
          <cell r="I762">
            <v>0</v>
          </cell>
          <cell r="J762" t="str">
            <v>AP</v>
          </cell>
        </row>
        <row r="763">
          <cell r="B763" t="str">
            <v>S613074</v>
          </cell>
          <cell r="C763" t="str">
            <v>米芝霖</v>
          </cell>
          <cell r="D763">
            <v>0</v>
          </cell>
          <cell r="E763">
            <v>0</v>
          </cell>
          <cell r="F763">
            <v>0</v>
          </cell>
          <cell r="G763">
            <v>0</v>
          </cell>
          <cell r="H763">
            <v>0</v>
          </cell>
          <cell r="I763">
            <v>0</v>
          </cell>
          <cell r="J763" t="str">
            <v>AP</v>
          </cell>
        </row>
        <row r="764">
          <cell r="B764" t="str">
            <v>S613075</v>
          </cell>
          <cell r="C764" t="str">
            <v>李金彪</v>
          </cell>
          <cell r="D764">
            <v>0</v>
          </cell>
          <cell r="E764">
            <v>0</v>
          </cell>
          <cell r="F764">
            <v>0</v>
          </cell>
          <cell r="G764">
            <v>0</v>
          </cell>
          <cell r="H764">
            <v>0</v>
          </cell>
          <cell r="I764">
            <v>0</v>
          </cell>
          <cell r="J764" t="str">
            <v>AP</v>
          </cell>
        </row>
        <row r="765">
          <cell r="B765" t="str">
            <v>S613089</v>
          </cell>
          <cell r="C765" t="str">
            <v>赵静</v>
          </cell>
          <cell r="D765">
            <v>0</v>
          </cell>
          <cell r="E765">
            <v>0</v>
          </cell>
          <cell r="F765">
            <v>0</v>
          </cell>
          <cell r="G765">
            <v>0</v>
          </cell>
          <cell r="H765">
            <v>0</v>
          </cell>
          <cell r="I765">
            <v>0</v>
          </cell>
          <cell r="J765" t="str">
            <v>AP</v>
          </cell>
        </row>
        <row r="766">
          <cell r="B766" t="str">
            <v>S613108</v>
          </cell>
          <cell r="C766" t="str">
            <v>董岗生</v>
          </cell>
          <cell r="D766">
            <v>0</v>
          </cell>
          <cell r="E766">
            <v>0</v>
          </cell>
          <cell r="F766">
            <v>-638</v>
          </cell>
          <cell r="G766">
            <v>0</v>
          </cell>
          <cell r="H766">
            <v>0</v>
          </cell>
          <cell r="I766">
            <v>0</v>
          </cell>
          <cell r="J766">
            <v>0</v>
          </cell>
        </row>
        <row r="767">
          <cell r="B767" t="str">
            <v>S613110</v>
          </cell>
          <cell r="C767" t="str">
            <v>石岭金</v>
          </cell>
          <cell r="D767">
            <v>0</v>
          </cell>
          <cell r="E767">
            <v>0</v>
          </cell>
          <cell r="F767">
            <v>0</v>
          </cell>
          <cell r="G767">
            <v>0</v>
          </cell>
          <cell r="H767">
            <v>0</v>
          </cell>
          <cell r="I767">
            <v>0</v>
          </cell>
          <cell r="J767" t="str">
            <v>AP</v>
          </cell>
        </row>
        <row r="768">
          <cell r="B768" t="str">
            <v>S613116</v>
          </cell>
          <cell r="C768" t="str">
            <v>薛维新</v>
          </cell>
          <cell r="D768">
            <v>0</v>
          </cell>
          <cell r="E768">
            <v>0</v>
          </cell>
          <cell r="F768">
            <v>0</v>
          </cell>
          <cell r="G768">
            <v>0</v>
          </cell>
          <cell r="H768">
            <v>0</v>
          </cell>
          <cell r="I768">
            <v>0</v>
          </cell>
          <cell r="J768" t="str">
            <v>AP</v>
          </cell>
        </row>
        <row r="769">
          <cell r="B769" t="str">
            <v>S613125</v>
          </cell>
          <cell r="C769" t="str">
            <v>司艳策</v>
          </cell>
          <cell r="D769">
            <v>0</v>
          </cell>
          <cell r="E769">
            <v>0</v>
          </cell>
          <cell r="F769">
            <v>0</v>
          </cell>
          <cell r="G769">
            <v>0</v>
          </cell>
          <cell r="H769">
            <v>0</v>
          </cell>
          <cell r="I769">
            <v>0</v>
          </cell>
          <cell r="J769" t="str">
            <v>AP</v>
          </cell>
        </row>
        <row r="770">
          <cell r="B770" t="str">
            <v>S613127</v>
          </cell>
          <cell r="C770" t="str">
            <v>姬胜阳</v>
          </cell>
          <cell r="D770">
            <v>0</v>
          </cell>
          <cell r="E770">
            <v>0</v>
          </cell>
          <cell r="F770">
            <v>0</v>
          </cell>
          <cell r="G770">
            <v>0</v>
          </cell>
          <cell r="H770">
            <v>0</v>
          </cell>
          <cell r="I770">
            <v>0</v>
          </cell>
          <cell r="J770" t="str">
            <v>AP</v>
          </cell>
        </row>
        <row r="771">
          <cell r="B771" t="str">
            <v>S613129</v>
          </cell>
          <cell r="C771" t="str">
            <v>陈伟</v>
          </cell>
          <cell r="D771">
            <v>0</v>
          </cell>
          <cell r="E771">
            <v>0</v>
          </cell>
          <cell r="F771">
            <v>0</v>
          </cell>
          <cell r="G771">
            <v>0</v>
          </cell>
          <cell r="H771">
            <v>0</v>
          </cell>
          <cell r="I771">
            <v>0</v>
          </cell>
          <cell r="J771" t="str">
            <v>AP</v>
          </cell>
        </row>
        <row r="772">
          <cell r="B772" t="str">
            <v>S613135</v>
          </cell>
          <cell r="C772" t="str">
            <v>韩苏军</v>
          </cell>
          <cell r="D772">
            <v>0</v>
          </cell>
          <cell r="E772">
            <v>0</v>
          </cell>
          <cell r="F772">
            <v>0</v>
          </cell>
          <cell r="G772">
            <v>0</v>
          </cell>
          <cell r="H772">
            <v>0</v>
          </cell>
          <cell r="I772">
            <v>0</v>
          </cell>
          <cell r="J772" t="str">
            <v>AP</v>
          </cell>
        </row>
        <row r="773">
          <cell r="B773" t="str">
            <v>S613138</v>
          </cell>
          <cell r="C773" t="str">
            <v>王献文</v>
          </cell>
          <cell r="D773">
            <v>0</v>
          </cell>
          <cell r="E773">
            <v>0</v>
          </cell>
          <cell r="F773">
            <v>0</v>
          </cell>
          <cell r="G773">
            <v>0</v>
          </cell>
          <cell r="H773">
            <v>0</v>
          </cell>
          <cell r="I773">
            <v>0</v>
          </cell>
          <cell r="J773" t="str">
            <v>AP</v>
          </cell>
        </row>
        <row r="774">
          <cell r="B774" t="str">
            <v>S613139</v>
          </cell>
          <cell r="C774" t="str">
            <v>吴志强</v>
          </cell>
          <cell r="D774">
            <v>0</v>
          </cell>
          <cell r="E774">
            <v>0</v>
          </cell>
          <cell r="F774">
            <v>0</v>
          </cell>
          <cell r="G774">
            <v>0</v>
          </cell>
          <cell r="H774">
            <v>0</v>
          </cell>
          <cell r="I774">
            <v>0</v>
          </cell>
          <cell r="J774" t="str">
            <v>AP</v>
          </cell>
        </row>
        <row r="775">
          <cell r="B775" t="str">
            <v>S613144</v>
          </cell>
          <cell r="C775" t="str">
            <v>赵连风</v>
          </cell>
          <cell r="D775">
            <v>0</v>
          </cell>
          <cell r="E775">
            <v>0</v>
          </cell>
          <cell r="F775">
            <v>0</v>
          </cell>
          <cell r="G775">
            <v>0</v>
          </cell>
          <cell r="H775">
            <v>0</v>
          </cell>
          <cell r="I775">
            <v>0</v>
          </cell>
          <cell r="J775" t="str">
            <v>AP</v>
          </cell>
        </row>
        <row r="776">
          <cell r="B776" t="str">
            <v>S613147</v>
          </cell>
          <cell r="C776" t="str">
            <v>王义</v>
          </cell>
          <cell r="D776">
            <v>0</v>
          </cell>
          <cell r="E776">
            <v>0</v>
          </cell>
          <cell r="F776">
            <v>0</v>
          </cell>
          <cell r="G776">
            <v>0</v>
          </cell>
          <cell r="H776">
            <v>0</v>
          </cell>
          <cell r="I776">
            <v>0</v>
          </cell>
          <cell r="J776" t="str">
            <v>AP</v>
          </cell>
        </row>
        <row r="777">
          <cell r="B777" t="str">
            <v>S613153</v>
          </cell>
          <cell r="C777" t="str">
            <v>张馀林</v>
          </cell>
          <cell r="D777">
            <v>0</v>
          </cell>
          <cell r="E777">
            <v>0</v>
          </cell>
          <cell r="F777">
            <v>0</v>
          </cell>
          <cell r="G777">
            <v>0</v>
          </cell>
          <cell r="H777">
            <v>0</v>
          </cell>
          <cell r="I777">
            <v>0</v>
          </cell>
          <cell r="J777" t="str">
            <v>AP</v>
          </cell>
        </row>
        <row r="778">
          <cell r="B778" t="str">
            <v>S613154</v>
          </cell>
          <cell r="C778" t="str">
            <v>陈晓晴</v>
          </cell>
          <cell r="D778">
            <v>0</v>
          </cell>
          <cell r="E778">
            <v>0</v>
          </cell>
          <cell r="F778">
            <v>0</v>
          </cell>
          <cell r="G778">
            <v>0</v>
          </cell>
          <cell r="H778">
            <v>0</v>
          </cell>
          <cell r="I778">
            <v>0</v>
          </cell>
          <cell r="J778" t="str">
            <v>AP</v>
          </cell>
        </row>
        <row r="779">
          <cell r="B779" t="str">
            <v>S613156</v>
          </cell>
          <cell r="C779" t="str">
            <v>崔鑫</v>
          </cell>
          <cell r="D779">
            <v>0</v>
          </cell>
          <cell r="E779">
            <v>0</v>
          </cell>
          <cell r="F779">
            <v>0</v>
          </cell>
          <cell r="G779">
            <v>0</v>
          </cell>
          <cell r="H779">
            <v>0</v>
          </cell>
          <cell r="I779">
            <v>0</v>
          </cell>
          <cell r="J779" t="str">
            <v>AP</v>
          </cell>
        </row>
        <row r="780">
          <cell r="B780" t="str">
            <v>S613160</v>
          </cell>
          <cell r="C780" t="str">
            <v>胡希港</v>
          </cell>
          <cell r="D780">
            <v>0</v>
          </cell>
          <cell r="E780">
            <v>0</v>
          </cell>
          <cell r="F780">
            <v>0</v>
          </cell>
          <cell r="G780">
            <v>0</v>
          </cell>
          <cell r="H780">
            <v>0</v>
          </cell>
          <cell r="I780">
            <v>0</v>
          </cell>
          <cell r="J780" t="str">
            <v>AP</v>
          </cell>
        </row>
        <row r="781">
          <cell r="B781" t="str">
            <v>S613166</v>
          </cell>
          <cell r="C781" t="str">
            <v>孙沛霖</v>
          </cell>
          <cell r="D781">
            <v>0</v>
          </cell>
          <cell r="E781">
            <v>0</v>
          </cell>
          <cell r="F781">
            <v>0</v>
          </cell>
          <cell r="G781">
            <v>0</v>
          </cell>
          <cell r="H781">
            <v>0</v>
          </cell>
          <cell r="I781">
            <v>0</v>
          </cell>
          <cell r="J781" t="str">
            <v>AP</v>
          </cell>
        </row>
        <row r="782">
          <cell r="B782" t="str">
            <v>S613174</v>
          </cell>
          <cell r="C782" t="str">
            <v>张亚霖</v>
          </cell>
          <cell r="D782">
            <v>0</v>
          </cell>
          <cell r="E782">
            <v>0</v>
          </cell>
          <cell r="F782">
            <v>0</v>
          </cell>
          <cell r="G782">
            <v>0</v>
          </cell>
          <cell r="H782">
            <v>0</v>
          </cell>
          <cell r="I782">
            <v>0</v>
          </cell>
          <cell r="J782" t="str">
            <v>AP</v>
          </cell>
        </row>
        <row r="783">
          <cell r="B783" t="str">
            <v>S613178</v>
          </cell>
          <cell r="C783" t="str">
            <v>赵伟</v>
          </cell>
          <cell r="D783">
            <v>0</v>
          </cell>
          <cell r="E783">
            <v>0</v>
          </cell>
          <cell r="F783">
            <v>0</v>
          </cell>
          <cell r="G783">
            <v>0</v>
          </cell>
          <cell r="H783">
            <v>0</v>
          </cell>
          <cell r="I783">
            <v>0</v>
          </cell>
          <cell r="J783" t="str">
            <v>AP</v>
          </cell>
        </row>
        <row r="784">
          <cell r="B784" t="str">
            <v>S613185</v>
          </cell>
          <cell r="C784" t="str">
            <v>梁东雷</v>
          </cell>
          <cell r="D784">
            <v>0</v>
          </cell>
          <cell r="E784">
            <v>0</v>
          </cell>
          <cell r="F784">
            <v>0</v>
          </cell>
          <cell r="G784">
            <v>0</v>
          </cell>
          <cell r="H784">
            <v>0</v>
          </cell>
          <cell r="I784">
            <v>0</v>
          </cell>
          <cell r="J784" t="str">
            <v>AP</v>
          </cell>
        </row>
        <row r="785">
          <cell r="B785" t="str">
            <v>S613186</v>
          </cell>
          <cell r="C785" t="str">
            <v>滕令超</v>
          </cell>
          <cell r="D785">
            <v>-7.2759576141834308E-12</v>
          </cell>
          <cell r="E785">
            <v>-7.2759576141834308E-12</v>
          </cell>
          <cell r="F785">
            <v>-7.2759576141834308E-12</v>
          </cell>
          <cell r="G785">
            <v>-7.2759576141834308E-12</v>
          </cell>
          <cell r="H785">
            <v>0</v>
          </cell>
          <cell r="I785">
            <v>0</v>
          </cell>
          <cell r="J785" t="str">
            <v>AP</v>
          </cell>
        </row>
        <row r="786">
          <cell r="B786" t="str">
            <v>S613188</v>
          </cell>
          <cell r="C786" t="str">
            <v>宋立冬</v>
          </cell>
          <cell r="D786">
            <v>0</v>
          </cell>
          <cell r="E786">
            <v>0</v>
          </cell>
          <cell r="F786">
            <v>0</v>
          </cell>
          <cell r="G786">
            <v>0</v>
          </cell>
          <cell r="H786">
            <v>0</v>
          </cell>
          <cell r="I786">
            <v>0</v>
          </cell>
          <cell r="J786" t="str">
            <v>AP</v>
          </cell>
        </row>
        <row r="787">
          <cell r="B787" t="str">
            <v>S613189</v>
          </cell>
          <cell r="C787" t="str">
            <v>李霞</v>
          </cell>
          <cell r="D787">
            <v>7.2759576141834308E-12</v>
          </cell>
          <cell r="E787">
            <v>7.2759576141834308E-12</v>
          </cell>
          <cell r="F787">
            <v>7.2759576141834308E-12</v>
          </cell>
          <cell r="G787">
            <v>-21000</v>
          </cell>
          <cell r="H787">
            <v>-21000</v>
          </cell>
          <cell r="I787">
            <v>-21000</v>
          </cell>
          <cell r="J787">
            <v>0</v>
          </cell>
        </row>
        <row r="788">
          <cell r="B788" t="str">
            <v>S613190</v>
          </cell>
          <cell r="C788" t="str">
            <v>孙兴广</v>
          </cell>
          <cell r="D788">
            <v>0</v>
          </cell>
          <cell r="E788">
            <v>0</v>
          </cell>
          <cell r="F788">
            <v>0</v>
          </cell>
          <cell r="G788">
            <v>-5800</v>
          </cell>
          <cell r="H788">
            <v>-5800</v>
          </cell>
          <cell r="I788">
            <v>-5800</v>
          </cell>
          <cell r="J788">
            <v>0</v>
          </cell>
        </row>
        <row r="789">
          <cell r="B789" t="str">
            <v>S613191</v>
          </cell>
          <cell r="C789" t="str">
            <v>刘志君</v>
          </cell>
          <cell r="D789">
            <v>0</v>
          </cell>
          <cell r="E789">
            <v>0</v>
          </cell>
          <cell r="F789">
            <v>0</v>
          </cell>
          <cell r="G789">
            <v>0</v>
          </cell>
          <cell r="H789">
            <v>0</v>
          </cell>
          <cell r="I789">
            <v>0</v>
          </cell>
          <cell r="J789" t="str">
            <v>AP</v>
          </cell>
        </row>
        <row r="790">
          <cell r="B790" t="str">
            <v>S613193</v>
          </cell>
          <cell r="C790" t="str">
            <v>李伟杰</v>
          </cell>
          <cell r="D790">
            <v>0</v>
          </cell>
          <cell r="E790">
            <v>0</v>
          </cell>
          <cell r="F790">
            <v>0</v>
          </cell>
          <cell r="G790">
            <v>0</v>
          </cell>
          <cell r="H790">
            <v>0</v>
          </cell>
          <cell r="I790">
            <v>0</v>
          </cell>
          <cell r="J790" t="str">
            <v>AP</v>
          </cell>
        </row>
        <row r="791">
          <cell r="B791" t="str">
            <v>S613194</v>
          </cell>
          <cell r="C791" t="str">
            <v>王祥</v>
          </cell>
          <cell r="D791">
            <v>0</v>
          </cell>
          <cell r="E791">
            <v>0</v>
          </cell>
          <cell r="F791">
            <v>0</v>
          </cell>
          <cell r="G791">
            <v>0</v>
          </cell>
          <cell r="H791">
            <v>0</v>
          </cell>
          <cell r="I791">
            <v>0</v>
          </cell>
          <cell r="J791" t="str">
            <v>AP</v>
          </cell>
        </row>
        <row r="792">
          <cell r="B792" t="str">
            <v>S613197</v>
          </cell>
          <cell r="C792" t="str">
            <v>董会娟</v>
          </cell>
          <cell r="D792">
            <v>-550</v>
          </cell>
          <cell r="E792">
            <v>0</v>
          </cell>
          <cell r="F792">
            <v>0</v>
          </cell>
          <cell r="G792">
            <v>0</v>
          </cell>
          <cell r="H792">
            <v>0</v>
          </cell>
          <cell r="I792">
            <v>0</v>
          </cell>
          <cell r="J792" t="str">
            <v>AP</v>
          </cell>
        </row>
        <row r="793">
          <cell r="B793" t="str">
            <v>S613198</v>
          </cell>
          <cell r="C793" t="str">
            <v>谷朋坤</v>
          </cell>
          <cell r="D793">
            <v>0</v>
          </cell>
          <cell r="E793">
            <v>0</v>
          </cell>
          <cell r="F793">
            <v>2185.9299999999998</v>
          </cell>
          <cell r="G793">
            <v>0</v>
          </cell>
          <cell r="H793">
            <v>0</v>
          </cell>
          <cell r="I793">
            <v>0</v>
          </cell>
          <cell r="J793" t="str">
            <v>AP</v>
          </cell>
        </row>
        <row r="794">
          <cell r="B794" t="str">
            <v>S613203</v>
          </cell>
          <cell r="C794" t="str">
            <v>王艳</v>
          </cell>
          <cell r="D794">
            <v>0</v>
          </cell>
          <cell r="E794">
            <v>0</v>
          </cell>
          <cell r="F794">
            <v>0</v>
          </cell>
          <cell r="G794">
            <v>0</v>
          </cell>
          <cell r="H794">
            <v>0</v>
          </cell>
          <cell r="I794">
            <v>0</v>
          </cell>
          <cell r="J794" t="str">
            <v>AP</v>
          </cell>
        </row>
        <row r="795">
          <cell r="B795" t="str">
            <v>S613204</v>
          </cell>
          <cell r="C795" t="str">
            <v>杨浩</v>
          </cell>
          <cell r="D795">
            <v>0</v>
          </cell>
          <cell r="E795">
            <v>0</v>
          </cell>
          <cell r="F795">
            <v>0</v>
          </cell>
          <cell r="G795">
            <v>-3000</v>
          </cell>
          <cell r="H795">
            <v>0</v>
          </cell>
          <cell r="I795">
            <v>0</v>
          </cell>
          <cell r="J795" t="str">
            <v>AP</v>
          </cell>
        </row>
        <row r="796">
          <cell r="B796" t="str">
            <v>S713007</v>
          </cell>
          <cell r="C796" t="str">
            <v>云世昌</v>
          </cell>
          <cell r="D796">
            <v>1000000</v>
          </cell>
          <cell r="E796">
            <v>1000000</v>
          </cell>
          <cell r="F796">
            <v>0</v>
          </cell>
          <cell r="G796">
            <v>0</v>
          </cell>
          <cell r="H796">
            <v>0</v>
          </cell>
          <cell r="I796">
            <v>0</v>
          </cell>
          <cell r="J796" t="str">
            <v>AP</v>
          </cell>
        </row>
        <row r="797">
          <cell r="B797" t="str">
            <v>S737001</v>
          </cell>
          <cell r="C797" t="str">
            <v>潍坊实和新能源有限公司</v>
          </cell>
          <cell r="D797">
            <v>0</v>
          </cell>
          <cell r="E797">
            <v>0</v>
          </cell>
          <cell r="F797">
            <v>0</v>
          </cell>
          <cell r="G797">
            <v>0</v>
          </cell>
          <cell r="H797">
            <v>0</v>
          </cell>
          <cell r="I797">
            <v>0</v>
          </cell>
          <cell r="J797" t="str">
            <v>AP</v>
          </cell>
        </row>
        <row r="798">
          <cell r="B798" t="str">
            <v>SLX9999</v>
          </cell>
          <cell r="C798" t="str">
            <v>零星业务</v>
          </cell>
          <cell r="D798">
            <v>0</v>
          </cell>
          <cell r="E798">
            <v>0</v>
          </cell>
          <cell r="F798">
            <v>0</v>
          </cell>
          <cell r="G798">
            <v>0</v>
          </cell>
          <cell r="H798">
            <v>0</v>
          </cell>
          <cell r="I798">
            <v>0</v>
          </cell>
          <cell r="J798">
            <v>0</v>
          </cell>
        </row>
        <row r="799">
          <cell r="B799" t="str">
            <v>C411016</v>
          </cell>
          <cell r="C799" t="str">
            <v>北京新能源汽车营销有限公司</v>
          </cell>
          <cell r="D799">
            <v>0</v>
          </cell>
          <cell r="E799">
            <v>0</v>
          </cell>
          <cell r="F799">
            <v>0</v>
          </cell>
          <cell r="G799">
            <v>0</v>
          </cell>
          <cell r="H799">
            <v>0</v>
          </cell>
          <cell r="I799">
            <v>0</v>
          </cell>
          <cell r="J799" t="str">
            <v>AR</v>
          </cell>
        </row>
        <row r="800">
          <cell r="B800" t="str">
            <v>C433024</v>
          </cell>
          <cell r="C800" t="str">
            <v>南京晟天机电设备有限公司</v>
          </cell>
          <cell r="D800">
            <v>0</v>
          </cell>
          <cell r="E800">
            <v>0</v>
          </cell>
          <cell r="F800">
            <v>0</v>
          </cell>
          <cell r="G800">
            <v>0</v>
          </cell>
          <cell r="H800">
            <v>0</v>
          </cell>
          <cell r="I800">
            <v>0</v>
          </cell>
          <cell r="J800" t="str">
            <v>AR</v>
          </cell>
        </row>
        <row r="801">
          <cell r="B801" t="str">
            <v>C437041</v>
          </cell>
          <cell r="C801" t="str">
            <v>济南瑞高汽车配件有限公司</v>
          </cell>
          <cell r="D801">
            <v>0</v>
          </cell>
          <cell r="E801">
            <v>0</v>
          </cell>
          <cell r="F801">
            <v>0</v>
          </cell>
          <cell r="G801">
            <v>0</v>
          </cell>
          <cell r="H801">
            <v>0</v>
          </cell>
          <cell r="I801">
            <v>0</v>
          </cell>
          <cell r="J801" t="str">
            <v>AR</v>
          </cell>
        </row>
        <row r="802">
          <cell r="B802" t="str">
            <v>C511002</v>
          </cell>
          <cell r="C802" t="str">
            <v>北京优卡动力贸易有限公司</v>
          </cell>
          <cell r="D802">
            <v>0</v>
          </cell>
          <cell r="E802">
            <v>0</v>
          </cell>
          <cell r="F802">
            <v>0</v>
          </cell>
          <cell r="G802">
            <v>0</v>
          </cell>
          <cell r="H802">
            <v>0</v>
          </cell>
          <cell r="I802">
            <v>0</v>
          </cell>
          <cell r="J802" t="str">
            <v>AR</v>
          </cell>
        </row>
        <row r="803">
          <cell r="B803" t="str">
            <v>C511029</v>
          </cell>
          <cell r="C803" t="str">
            <v>北京金福利达汽车控制系统有限公司</v>
          </cell>
          <cell r="D803">
            <v>0</v>
          </cell>
          <cell r="E803">
            <v>0</v>
          </cell>
          <cell r="F803">
            <v>0</v>
          </cell>
          <cell r="G803">
            <v>0</v>
          </cell>
          <cell r="H803">
            <v>0</v>
          </cell>
          <cell r="I803">
            <v>0</v>
          </cell>
          <cell r="J803" t="str">
            <v>AR</v>
          </cell>
        </row>
        <row r="804">
          <cell r="B804" t="str">
            <v>C513041</v>
          </cell>
          <cell r="C804" t="str">
            <v>中国人民人寿保险股份有限公司沧州市中心支公司</v>
          </cell>
          <cell r="D804">
            <v>-2035</v>
          </cell>
          <cell r="E804">
            <v>-2035</v>
          </cell>
          <cell r="F804">
            <v>0</v>
          </cell>
          <cell r="G804">
            <v>0</v>
          </cell>
          <cell r="H804">
            <v>0</v>
          </cell>
          <cell r="I804">
            <v>0</v>
          </cell>
          <cell r="J804" t="str">
            <v>AR</v>
          </cell>
        </row>
        <row r="805">
          <cell r="B805" t="str">
            <v>C513056</v>
          </cell>
          <cell r="C805" t="str">
            <v>代收高管局调度中心高速公路通行费归集户</v>
          </cell>
          <cell r="D805">
            <v>0</v>
          </cell>
          <cell r="E805">
            <v>0</v>
          </cell>
          <cell r="F805">
            <v>0</v>
          </cell>
          <cell r="G805">
            <v>0</v>
          </cell>
          <cell r="H805">
            <v>0</v>
          </cell>
          <cell r="I805">
            <v>0</v>
          </cell>
          <cell r="J805" t="str">
            <v>AR</v>
          </cell>
        </row>
        <row r="806">
          <cell r="B806" t="str">
            <v>C513067</v>
          </cell>
          <cell r="C806" t="str">
            <v>香河众绅商贸有限公司</v>
          </cell>
          <cell r="D806">
            <v>0</v>
          </cell>
          <cell r="E806">
            <v>0</v>
          </cell>
          <cell r="F806">
            <v>0</v>
          </cell>
          <cell r="G806">
            <v>0</v>
          </cell>
          <cell r="H806">
            <v>0</v>
          </cell>
          <cell r="I806">
            <v>0</v>
          </cell>
          <cell r="J806" t="str">
            <v>AR</v>
          </cell>
        </row>
        <row r="807">
          <cell r="B807" t="str">
            <v>C513068</v>
          </cell>
          <cell r="C807" t="str">
            <v>李新杰</v>
          </cell>
          <cell r="D807">
            <v>0</v>
          </cell>
          <cell r="E807">
            <v>0</v>
          </cell>
          <cell r="F807">
            <v>0</v>
          </cell>
          <cell r="G807">
            <v>0</v>
          </cell>
          <cell r="H807">
            <v>0</v>
          </cell>
          <cell r="I807">
            <v>0</v>
          </cell>
          <cell r="J807" t="str">
            <v>AR</v>
          </cell>
        </row>
        <row r="808">
          <cell r="B808" t="str">
            <v>C713001</v>
          </cell>
          <cell r="C808" t="str">
            <v>黄骅市科技工信和商务局</v>
          </cell>
          <cell r="D808">
            <v>0</v>
          </cell>
          <cell r="E808">
            <v>0</v>
          </cell>
          <cell r="F808">
            <v>0</v>
          </cell>
          <cell r="G808">
            <v>0</v>
          </cell>
          <cell r="H808">
            <v>0</v>
          </cell>
          <cell r="I808">
            <v>0</v>
          </cell>
          <cell r="J808" t="str">
            <v>AR</v>
          </cell>
        </row>
        <row r="809">
          <cell r="B809" t="str">
            <v>S613057</v>
          </cell>
          <cell r="C809" t="str">
            <v>刘清馨</v>
          </cell>
          <cell r="D809">
            <v>-8400</v>
          </cell>
          <cell r="E809">
            <v>1.8189894035458601E-12</v>
          </cell>
          <cell r="F809">
            <v>0</v>
          </cell>
          <cell r="G809">
            <v>0</v>
          </cell>
          <cell r="H809">
            <v>-2000</v>
          </cell>
          <cell r="I809">
            <v>-4.5474735088646402E-13</v>
          </cell>
          <cell r="J809" t="str">
            <v>AP</v>
          </cell>
        </row>
        <row r="810">
          <cell r="B810" t="str">
            <v>S433030</v>
          </cell>
          <cell r="C810" t="str">
            <v>宁波华腾首研新材料有限公司</v>
          </cell>
          <cell r="D810">
            <v>0</v>
          </cell>
          <cell r="E810">
            <v>0</v>
          </cell>
          <cell r="F810">
            <v>4500</v>
          </cell>
          <cell r="G810">
            <v>0</v>
          </cell>
          <cell r="H810">
            <v>0</v>
          </cell>
          <cell r="I810">
            <v>-1.8189894035458601E-12</v>
          </cell>
          <cell r="J810" t="str">
            <v>AP</v>
          </cell>
        </row>
        <row r="811">
          <cell r="B811" t="str">
            <v>S513013</v>
          </cell>
          <cell r="C811" t="str">
            <v>黄骅市龙腾五金机电门市部</v>
          </cell>
          <cell r="D811">
            <v>-3.6379788070917101E-12</v>
          </cell>
          <cell r="E811">
            <v>-3.6379788070917101E-12</v>
          </cell>
          <cell r="F811">
            <v>-3.6379788070917101E-12</v>
          </cell>
          <cell r="G811">
            <v>-3.6379788070917101E-12</v>
          </cell>
          <cell r="H811">
            <v>0</v>
          </cell>
          <cell r="I811">
            <v>-3.6379788070917101E-12</v>
          </cell>
          <cell r="J811" t="str">
            <v>AP</v>
          </cell>
        </row>
        <row r="812">
          <cell r="B812" t="str">
            <v>C437013</v>
          </cell>
          <cell r="C812" t="str">
            <v>北汽福田汽车股份有限营销公司诸城分公司</v>
          </cell>
          <cell r="D812">
            <v>-7.2759576141834308E-12</v>
          </cell>
          <cell r="E812">
            <v>-7.2759576141834308E-12</v>
          </cell>
          <cell r="F812">
            <v>-7.2759576141834308E-12</v>
          </cell>
          <cell r="G812">
            <v>-7.2759576141834308E-12</v>
          </cell>
          <cell r="H812">
            <v>0</v>
          </cell>
          <cell r="I812">
            <v>-7.2759576141834308E-12</v>
          </cell>
          <cell r="J812" t="str">
            <v>AR</v>
          </cell>
        </row>
        <row r="813">
          <cell r="B813" t="str">
            <v>S413075</v>
          </cell>
          <cell r="C813" t="str">
            <v>沃尔瓦格涂料(廊坊)有限公司</v>
          </cell>
          <cell r="D813">
            <v>192908.6</v>
          </cell>
          <cell r="E813">
            <v>167908.6</v>
          </cell>
          <cell r="F813">
            <v>8.7311491370201098E-11</v>
          </cell>
          <cell r="G813">
            <v>0</v>
          </cell>
          <cell r="H813">
            <v>52285.47</v>
          </cell>
          <cell r="I813">
            <v>-2.91038304567337E-11</v>
          </cell>
          <cell r="J813" t="str">
            <v>AP</v>
          </cell>
        </row>
        <row r="814">
          <cell r="B814" t="str">
            <v>S513019</v>
          </cell>
          <cell r="C814" t="str">
            <v>沧州其源盛环保设备有限公司</v>
          </cell>
          <cell r="D814">
            <v>58591.1</v>
          </cell>
          <cell r="E814">
            <v>58591.1</v>
          </cell>
          <cell r="F814">
            <v>58591.1</v>
          </cell>
          <cell r="G814">
            <v>-7.2759576141834308E-12</v>
          </cell>
          <cell r="H814">
            <v>0</v>
          </cell>
          <cell r="I814">
            <v>-2.91038304567337E-11</v>
          </cell>
          <cell r="J814" t="str">
            <v>AP</v>
          </cell>
        </row>
        <row r="815">
          <cell r="B815" t="str">
            <v>S413038</v>
          </cell>
          <cell r="C815" t="str">
            <v>黄骅市万昌五金制品有限公司</v>
          </cell>
          <cell r="D815">
            <v>507433.68</v>
          </cell>
          <cell r="E815">
            <v>113000</v>
          </cell>
          <cell r="F815">
            <v>2.3283064365386999E-10</v>
          </cell>
          <cell r="G815">
            <v>-4.65661287307739E-10</v>
          </cell>
          <cell r="H815">
            <v>0</v>
          </cell>
          <cell r="I815">
            <v>-4.65661287307739E-10</v>
          </cell>
          <cell r="J815" t="str">
            <v>AP</v>
          </cell>
        </row>
        <row r="816">
          <cell r="B816" t="str">
            <v>S551002</v>
          </cell>
          <cell r="C816" t="str">
            <v>成都龙洋科技有限公司</v>
          </cell>
          <cell r="D816">
            <v>-0.2</v>
          </cell>
          <cell r="E816">
            <v>-0.2</v>
          </cell>
          <cell r="F816">
            <v>-0.2</v>
          </cell>
          <cell r="G816">
            <v>-0.2</v>
          </cell>
          <cell r="H816">
            <v>-0.2</v>
          </cell>
          <cell r="I816">
            <v>-0.2</v>
          </cell>
          <cell r="J816" t="str">
            <v>AP</v>
          </cell>
        </row>
        <row r="817">
          <cell r="B817" t="str">
            <v>C713002</v>
          </cell>
          <cell r="C817" t="str">
            <v>超市微信押金</v>
          </cell>
          <cell r="D817">
            <v>-50</v>
          </cell>
          <cell r="E817">
            <v>-50</v>
          </cell>
          <cell r="F817">
            <v>-50</v>
          </cell>
          <cell r="G817">
            <v>-50</v>
          </cell>
          <cell r="H817">
            <v>-50</v>
          </cell>
          <cell r="I817">
            <v>-50</v>
          </cell>
          <cell r="J817" t="str">
            <v>AR</v>
          </cell>
        </row>
        <row r="818">
          <cell r="B818" t="str">
            <v>S432028</v>
          </cell>
          <cell r="C818" t="str">
            <v>江阴宝曼电子科技有限公司</v>
          </cell>
          <cell r="D818">
            <v>-7526</v>
          </cell>
          <cell r="E818">
            <v>-7526</v>
          </cell>
          <cell r="F818">
            <v>-282.7</v>
          </cell>
          <cell r="G818">
            <v>-5895</v>
          </cell>
          <cell r="H818">
            <v>-123.86</v>
          </cell>
          <cell r="I818">
            <v>-123.86000000000099</v>
          </cell>
          <cell r="J818" t="str">
            <v>AP</v>
          </cell>
        </row>
        <row r="819">
          <cell r="B819" t="str">
            <v>S513228</v>
          </cell>
          <cell r="C819" t="str">
            <v>河北省特种设备监督检验研究院沧州分院</v>
          </cell>
          <cell r="D819">
            <v>-8400</v>
          </cell>
          <cell r="E819">
            <v>1.8189894035458601E-12</v>
          </cell>
          <cell r="F819">
            <v>0</v>
          </cell>
          <cell r="G819">
            <v>0</v>
          </cell>
          <cell r="H819">
            <v>-2000</v>
          </cell>
          <cell r="I819">
            <v>-150</v>
          </cell>
          <cell r="J819" t="str">
            <v>AP</v>
          </cell>
        </row>
        <row r="820">
          <cell r="B820" t="str">
            <v>S411026</v>
          </cell>
          <cell r="C820" t="str">
            <v>北京怀安知恒机电设备有限公司</v>
          </cell>
          <cell r="D820">
            <v>3800</v>
          </cell>
          <cell r="E820">
            <v>-1650</v>
          </cell>
          <cell r="F820">
            <v>0</v>
          </cell>
          <cell r="G820">
            <v>0</v>
          </cell>
          <cell r="H820">
            <v>-5700</v>
          </cell>
          <cell r="I820">
            <v>-200</v>
          </cell>
          <cell r="J820" t="str">
            <v>AP</v>
          </cell>
        </row>
        <row r="821">
          <cell r="B821" t="str">
            <v>S513031</v>
          </cell>
          <cell r="C821" t="str">
            <v>沧州市徐锻机床销售有限公司</v>
          </cell>
          <cell r="D821">
            <v>-220</v>
          </cell>
          <cell r="E821">
            <v>-220</v>
          </cell>
          <cell r="F821">
            <v>-220</v>
          </cell>
          <cell r="G821">
            <v>-220</v>
          </cell>
          <cell r="H821">
            <v>-220</v>
          </cell>
          <cell r="I821">
            <v>-220</v>
          </cell>
          <cell r="J821" t="str">
            <v>AP</v>
          </cell>
        </row>
        <row r="822">
          <cell r="B822" t="str">
            <v>S413164</v>
          </cell>
          <cell r="C822" t="str">
            <v>黄骅市国贸物资有限公司</v>
          </cell>
          <cell r="D822">
            <v>-313.599999999977</v>
          </cell>
          <cell r="E822">
            <v>-313.599999999977</v>
          </cell>
          <cell r="F822">
            <v>-313.599999999977</v>
          </cell>
          <cell r="G822">
            <v>-313.599999999977</v>
          </cell>
          <cell r="H822">
            <v>-313.599999999977</v>
          </cell>
          <cell r="I822">
            <v>-313.599999999977</v>
          </cell>
          <cell r="J822" t="str">
            <v>AP</v>
          </cell>
        </row>
        <row r="823">
          <cell r="B823" t="str">
            <v>S513008</v>
          </cell>
          <cell r="C823" t="str">
            <v>黄骅市三江商贸有限公司</v>
          </cell>
          <cell r="D823">
            <v>17312</v>
          </cell>
          <cell r="E823">
            <v>17312</v>
          </cell>
          <cell r="F823">
            <v>9744</v>
          </cell>
          <cell r="G823">
            <v>-8000</v>
          </cell>
          <cell r="H823">
            <v>-8000</v>
          </cell>
          <cell r="I823">
            <v>-462</v>
          </cell>
          <cell r="J823" t="str">
            <v>AP</v>
          </cell>
        </row>
        <row r="824">
          <cell r="B824" t="str">
            <v>S441002</v>
          </cell>
          <cell r="C824" t="str">
            <v>鹤壁市恒通电气有限公司</v>
          </cell>
          <cell r="D824">
            <v>-471.78</v>
          </cell>
          <cell r="E824">
            <v>-471.78</v>
          </cell>
          <cell r="F824">
            <v>-471.78</v>
          </cell>
          <cell r="G824">
            <v>-471.78</v>
          </cell>
          <cell r="H824">
            <v>-471.78</v>
          </cell>
          <cell r="I824">
            <v>-471.78</v>
          </cell>
          <cell r="J824" t="str">
            <v>AP</v>
          </cell>
        </row>
        <row r="825">
          <cell r="B825" t="str">
            <v>S513023</v>
          </cell>
          <cell r="C825" t="str">
            <v>河北碧云建筑劳务分包有限公司</v>
          </cell>
          <cell r="D825">
            <v>-559</v>
          </cell>
          <cell r="E825">
            <v>-559</v>
          </cell>
          <cell r="F825">
            <v>-559</v>
          </cell>
          <cell r="G825">
            <v>-559</v>
          </cell>
          <cell r="H825">
            <v>-559</v>
          </cell>
          <cell r="I825">
            <v>-559</v>
          </cell>
          <cell r="J825" t="str">
            <v>AP</v>
          </cell>
        </row>
        <row r="826">
          <cell r="B826" t="str">
            <v>S613199</v>
          </cell>
          <cell r="C826" t="str">
            <v>李永超</v>
          </cell>
          <cell r="D826">
            <v>0</v>
          </cell>
          <cell r="E826">
            <v>-4000</v>
          </cell>
          <cell r="F826">
            <v>-4000</v>
          </cell>
          <cell r="G826">
            <v>-4000</v>
          </cell>
          <cell r="H826">
            <v>-4000</v>
          </cell>
          <cell r="I826">
            <v>-612.5</v>
          </cell>
          <cell r="J826" t="str">
            <v>AP</v>
          </cell>
        </row>
        <row r="827">
          <cell r="B827" t="str">
            <v>S613187</v>
          </cell>
          <cell r="C827" t="str">
            <v>席智伟</v>
          </cell>
          <cell r="D827">
            <v>-1000</v>
          </cell>
          <cell r="E827">
            <v>-1000</v>
          </cell>
          <cell r="F827">
            <v>-1000</v>
          </cell>
          <cell r="G827">
            <v>-1000</v>
          </cell>
          <cell r="H827">
            <v>-1000</v>
          </cell>
          <cell r="I827">
            <v>-1000</v>
          </cell>
          <cell r="J827" t="str">
            <v>AP</v>
          </cell>
        </row>
        <row r="828">
          <cell r="B828" t="str">
            <v>S432033</v>
          </cell>
          <cell r="C828" t="str">
            <v>南京磐纳科技发展有限公司</v>
          </cell>
          <cell r="D828">
            <v>-1000.38</v>
          </cell>
          <cell r="E828">
            <v>-1000.38</v>
          </cell>
          <cell r="F828">
            <v>-1000.38</v>
          </cell>
          <cell r="G828">
            <v>-1000.38</v>
          </cell>
          <cell r="H828">
            <v>-1000.38</v>
          </cell>
          <cell r="I828">
            <v>-1000.38</v>
          </cell>
          <cell r="J828" t="str">
            <v>AP</v>
          </cell>
        </row>
        <row r="829">
          <cell r="B829" t="str">
            <v>S544007</v>
          </cell>
          <cell r="C829" t="str">
            <v>东莞市江顺模具科技有限公司</v>
          </cell>
          <cell r="D829">
            <v>-1080</v>
          </cell>
          <cell r="E829">
            <v>-1080</v>
          </cell>
          <cell r="F829">
            <v>-1080</v>
          </cell>
          <cell r="G829">
            <v>-1080</v>
          </cell>
          <cell r="H829">
            <v>-1080</v>
          </cell>
          <cell r="I829">
            <v>-1080</v>
          </cell>
          <cell r="J829" t="str">
            <v>AP</v>
          </cell>
        </row>
        <row r="830">
          <cell r="B830" t="str">
            <v>C433005</v>
          </cell>
          <cell r="C830" t="str">
            <v>超达汽车配件有限公司</v>
          </cell>
          <cell r="D830">
            <v>-1583.2</v>
          </cell>
          <cell r="E830">
            <v>-1583.2</v>
          </cell>
          <cell r="F830">
            <v>-1583.2</v>
          </cell>
          <cell r="G830">
            <v>-1583.2</v>
          </cell>
          <cell r="H830">
            <v>-1583.2</v>
          </cell>
          <cell r="I830">
            <v>-1583.2</v>
          </cell>
          <cell r="J830" t="str">
            <v>AR</v>
          </cell>
        </row>
        <row r="831">
          <cell r="B831" t="str">
            <v>S413139</v>
          </cell>
          <cell r="C831" t="str">
            <v>河北定国紧固件制造有限公司</v>
          </cell>
          <cell r="D831">
            <v>1584</v>
          </cell>
          <cell r="E831">
            <v>1584</v>
          </cell>
          <cell r="F831">
            <v>1584</v>
          </cell>
          <cell r="G831">
            <v>1584</v>
          </cell>
          <cell r="H831">
            <v>1584</v>
          </cell>
          <cell r="I831">
            <v>-1584</v>
          </cell>
          <cell r="J831" t="str">
            <v>AP</v>
          </cell>
        </row>
        <row r="832">
          <cell r="B832" t="str">
            <v>S561001</v>
          </cell>
          <cell r="C832" t="str">
            <v>陕西华臻工贸服务有限公司</v>
          </cell>
          <cell r="D832">
            <v>-1883.11</v>
          </cell>
          <cell r="E832">
            <v>-1883.11</v>
          </cell>
          <cell r="F832">
            <v>-1883.11</v>
          </cell>
          <cell r="G832">
            <v>-1883.11</v>
          </cell>
          <cell r="H832">
            <v>-1883.11</v>
          </cell>
          <cell r="I832">
            <v>-1883.11</v>
          </cell>
          <cell r="J832" t="str">
            <v>AP</v>
          </cell>
        </row>
        <row r="833">
          <cell r="B833" t="str">
            <v>S513043</v>
          </cell>
          <cell r="C833" t="str">
            <v>河北清旭科技服务有限公司</v>
          </cell>
          <cell r="D833">
            <v>-102000</v>
          </cell>
          <cell r="E833">
            <v>-82000</v>
          </cell>
          <cell r="F833">
            <v>-82000</v>
          </cell>
          <cell r="G833">
            <v>-82000</v>
          </cell>
          <cell r="H833">
            <v>-82000</v>
          </cell>
          <cell r="I833">
            <v>-2000</v>
          </cell>
          <cell r="J833" t="str">
            <v>AP</v>
          </cell>
        </row>
        <row r="834">
          <cell r="B834" t="str">
            <v>S513034</v>
          </cell>
          <cell r="C834" t="str">
            <v>中国移动通信集团河北有限公司沧州分公司</v>
          </cell>
          <cell r="D834">
            <v>-5081</v>
          </cell>
          <cell r="E834">
            <v>-2424</v>
          </cell>
          <cell r="F834">
            <v>-2424</v>
          </cell>
          <cell r="G834">
            <v>-2424</v>
          </cell>
          <cell r="H834">
            <v>-2424</v>
          </cell>
          <cell r="I834">
            <v>-2424</v>
          </cell>
          <cell r="J834" t="str">
            <v>AP</v>
          </cell>
        </row>
        <row r="835">
          <cell r="B835" t="str">
            <v>S437054</v>
          </cell>
          <cell r="C835" t="str">
            <v>山东朗迪铝业有限公司</v>
          </cell>
          <cell r="D835">
            <v>-2749.4</v>
          </cell>
          <cell r="E835">
            <v>-2749.4</v>
          </cell>
          <cell r="F835">
            <v>-2749.4</v>
          </cell>
          <cell r="G835">
            <v>-2749.4</v>
          </cell>
          <cell r="H835">
            <v>-2749.4</v>
          </cell>
          <cell r="I835">
            <v>-2749.4</v>
          </cell>
          <cell r="J835" t="str">
            <v>AP</v>
          </cell>
        </row>
        <row r="836">
          <cell r="B836" t="str">
            <v>S432039</v>
          </cell>
          <cell r="C836" t="str">
            <v>吴江市拓研电子材料有限公司</v>
          </cell>
          <cell r="D836">
            <v>2080</v>
          </cell>
          <cell r="E836">
            <v>2080</v>
          </cell>
          <cell r="F836">
            <v>2080</v>
          </cell>
          <cell r="G836">
            <v>2080</v>
          </cell>
          <cell r="H836">
            <v>-1990</v>
          </cell>
          <cell r="I836">
            <v>-3030</v>
          </cell>
          <cell r="J836" t="str">
            <v>AP</v>
          </cell>
        </row>
        <row r="837">
          <cell r="B837" t="str">
            <v>S444015</v>
          </cell>
          <cell r="C837" t="str">
            <v>欣瑞联电子（肇庆）有限公司</v>
          </cell>
          <cell r="D837">
            <v>44424.93</v>
          </cell>
          <cell r="E837">
            <v>39424.93</v>
          </cell>
          <cell r="F837">
            <v>39424.93</v>
          </cell>
          <cell r="G837">
            <v>34424.93</v>
          </cell>
          <cell r="H837">
            <v>34424.93</v>
          </cell>
          <cell r="I837">
            <v>-3277.34</v>
          </cell>
          <cell r="J837" t="str">
            <v>AP</v>
          </cell>
        </row>
        <row r="838">
          <cell r="B838" t="str">
            <v>S613205</v>
          </cell>
          <cell r="C838" t="str">
            <v>王明傲</v>
          </cell>
          <cell r="D838">
            <v>0</v>
          </cell>
          <cell r="E838">
            <v>0</v>
          </cell>
          <cell r="F838">
            <v>0</v>
          </cell>
          <cell r="G838">
            <v>0</v>
          </cell>
          <cell r="H838">
            <v>-3376</v>
          </cell>
          <cell r="I838">
            <v>-3376</v>
          </cell>
          <cell r="J838" t="str">
            <v>AP</v>
          </cell>
        </row>
        <row r="839">
          <cell r="B839" t="str">
            <v>S461001</v>
          </cell>
          <cell r="C839" t="str">
            <v>西安海容塑料制品有限责任公司</v>
          </cell>
          <cell r="D839">
            <v>-3476.9200000000101</v>
          </cell>
          <cell r="E839">
            <v>0</v>
          </cell>
          <cell r="F839">
            <v>0</v>
          </cell>
          <cell r="G839">
            <v>0</v>
          </cell>
          <cell r="H839">
            <v>0</v>
          </cell>
          <cell r="I839">
            <v>0</v>
          </cell>
          <cell r="J839">
            <v>0</v>
          </cell>
        </row>
        <row r="840">
          <cell r="B840" t="str">
            <v>S411031</v>
          </cell>
          <cell r="C840" t="str">
            <v>北京长地集思信息技术有限公司</v>
          </cell>
          <cell r="D840">
            <v>-3600</v>
          </cell>
          <cell r="E840">
            <v>-3600</v>
          </cell>
          <cell r="F840">
            <v>-3600</v>
          </cell>
          <cell r="G840">
            <v>-3600</v>
          </cell>
          <cell r="H840">
            <v>-3600</v>
          </cell>
          <cell r="I840">
            <v>-3600</v>
          </cell>
          <cell r="J840" t="str">
            <v>AP</v>
          </cell>
        </row>
        <row r="841">
          <cell r="B841" t="str">
            <v>S422008</v>
          </cell>
          <cell r="C841" t="str">
            <v>吉林省伟孚实业有限公司</v>
          </cell>
          <cell r="D841">
            <v>0</v>
          </cell>
          <cell r="E841">
            <v>0</v>
          </cell>
          <cell r="F841">
            <v>-3812.62</v>
          </cell>
          <cell r="G841">
            <v>-3812.62</v>
          </cell>
          <cell r="H841">
            <v>-3812.62</v>
          </cell>
          <cell r="I841">
            <v>-3812.62</v>
          </cell>
          <cell r="J841" t="str">
            <v>AP</v>
          </cell>
        </row>
        <row r="842">
          <cell r="B842" t="str">
            <v>S613181</v>
          </cell>
          <cell r="C842" t="str">
            <v>王伟</v>
          </cell>
          <cell r="D842">
            <v>-1813</v>
          </cell>
          <cell r="E842">
            <v>-1813</v>
          </cell>
          <cell r="F842">
            <v>-1813</v>
          </cell>
          <cell r="G842">
            <v>-3813</v>
          </cell>
          <cell r="H842">
            <v>-3813</v>
          </cell>
          <cell r="I842">
            <v>-3813</v>
          </cell>
          <cell r="J842" t="str">
            <v>AP</v>
          </cell>
        </row>
        <row r="843">
          <cell r="B843" t="str">
            <v>S412006</v>
          </cell>
          <cell r="C843" t="str">
            <v>天津天龙得冷成型部件有限公司</v>
          </cell>
          <cell r="D843">
            <v>53343.53</v>
          </cell>
          <cell r="E843">
            <v>2.91038304567337E-11</v>
          </cell>
          <cell r="F843">
            <v>0</v>
          </cell>
          <cell r="G843">
            <v>-39274.28</v>
          </cell>
          <cell r="H843">
            <v>-39274.28</v>
          </cell>
          <cell r="I843">
            <v>-3901.04000000002</v>
          </cell>
          <cell r="J843" t="str">
            <v>AP</v>
          </cell>
        </row>
        <row r="844">
          <cell r="B844" t="str">
            <v>S412029</v>
          </cell>
          <cell r="C844" t="str">
            <v>天津金庄新材料科技有限公司</v>
          </cell>
          <cell r="D844">
            <v>43930</v>
          </cell>
          <cell r="E844">
            <v>43930</v>
          </cell>
          <cell r="F844">
            <v>-4000</v>
          </cell>
          <cell r="G844">
            <v>-4000</v>
          </cell>
          <cell r="H844">
            <v>-4000</v>
          </cell>
          <cell r="I844">
            <v>-4000</v>
          </cell>
          <cell r="J844" t="str">
            <v>AP</v>
          </cell>
        </row>
        <row r="845">
          <cell r="B845" t="str">
            <v>S544006</v>
          </cell>
          <cell r="C845" t="str">
            <v>鹤山市润源化工有限公司</v>
          </cell>
          <cell r="D845">
            <v>0</v>
          </cell>
          <cell r="E845">
            <v>0</v>
          </cell>
          <cell r="F845">
            <v>0</v>
          </cell>
          <cell r="G845">
            <v>-12000</v>
          </cell>
          <cell r="H845">
            <v>-4000</v>
          </cell>
          <cell r="I845">
            <v>-4000</v>
          </cell>
          <cell r="J845" t="str">
            <v>AP</v>
          </cell>
        </row>
        <row r="846">
          <cell r="B846" t="str">
            <v>S513064</v>
          </cell>
          <cell r="C846" t="str">
            <v>沧州强盛精密模具制造有限公司</v>
          </cell>
          <cell r="D846">
            <v>-4240</v>
          </cell>
          <cell r="E846">
            <v>-4240</v>
          </cell>
          <cell r="F846">
            <v>-4240</v>
          </cell>
          <cell r="G846">
            <v>-4240</v>
          </cell>
          <cell r="H846">
            <v>-4240</v>
          </cell>
          <cell r="I846">
            <v>-4240</v>
          </cell>
          <cell r="J846" t="str">
            <v>AP</v>
          </cell>
        </row>
        <row r="847">
          <cell r="B847" t="str">
            <v>S513193</v>
          </cell>
          <cell r="C847" t="str">
            <v>河北奥乐环保机械制造有限公司</v>
          </cell>
          <cell r="D847">
            <v>-4750</v>
          </cell>
          <cell r="E847">
            <v>-4750</v>
          </cell>
          <cell r="F847">
            <v>-4750</v>
          </cell>
          <cell r="G847">
            <v>-4750</v>
          </cell>
          <cell r="H847">
            <v>-4750</v>
          </cell>
          <cell r="I847">
            <v>-4750</v>
          </cell>
          <cell r="J847" t="str">
            <v>AP</v>
          </cell>
        </row>
        <row r="848">
          <cell r="B848" t="str">
            <v>S613137</v>
          </cell>
          <cell r="C848" t="str">
            <v>李鹏</v>
          </cell>
          <cell r="D848">
            <v>7.2759576141834308E-12</v>
          </cell>
          <cell r="E848">
            <v>0</v>
          </cell>
          <cell r="F848">
            <v>0</v>
          </cell>
          <cell r="G848">
            <v>-5000</v>
          </cell>
          <cell r="H848">
            <v>1257.8</v>
          </cell>
          <cell r="I848">
            <v>-5000</v>
          </cell>
          <cell r="J848" t="str">
            <v>AP</v>
          </cell>
        </row>
        <row r="849">
          <cell r="B849" t="str">
            <v>S541016</v>
          </cell>
          <cell r="C849" t="str">
            <v>郑州市欧瑞诺自动化设备有限公司</v>
          </cell>
          <cell r="D849">
            <v>-5000</v>
          </cell>
          <cell r="E849">
            <v>-5000</v>
          </cell>
          <cell r="F849">
            <v>-5000</v>
          </cell>
          <cell r="G849">
            <v>-5000</v>
          </cell>
          <cell r="H849">
            <v>-5000</v>
          </cell>
          <cell r="I849">
            <v>-5000</v>
          </cell>
          <cell r="J849" t="str">
            <v>AP</v>
          </cell>
        </row>
        <row r="850">
          <cell r="B850" t="str">
            <v>S613004</v>
          </cell>
          <cell r="C850" t="str">
            <v>吴英各</v>
          </cell>
          <cell r="D850">
            <v>0</v>
          </cell>
          <cell r="E850">
            <v>-11000</v>
          </cell>
          <cell r="F850">
            <v>-15519</v>
          </cell>
          <cell r="G850">
            <v>-15519</v>
          </cell>
          <cell r="H850">
            <v>0</v>
          </cell>
          <cell r="I850">
            <v>-5000</v>
          </cell>
          <cell r="J850" t="str">
            <v>AP</v>
          </cell>
        </row>
        <row r="851">
          <cell r="B851" t="str">
            <v>S432045</v>
          </cell>
          <cell r="C851" t="str">
            <v>苏州宏逸汽车零部件有限公司</v>
          </cell>
          <cell r="D851">
            <v>-63950</v>
          </cell>
          <cell r="E851">
            <v>-63950</v>
          </cell>
          <cell r="F851">
            <v>0</v>
          </cell>
          <cell r="G851">
            <v>-5400</v>
          </cell>
          <cell r="H851">
            <v>-5400</v>
          </cell>
          <cell r="I851">
            <v>-5400</v>
          </cell>
          <cell r="J851" t="str">
            <v>AP</v>
          </cell>
        </row>
        <row r="852">
          <cell r="B852" t="str">
            <v>S543005</v>
          </cell>
          <cell r="C852" t="str">
            <v>卫辉市华伟矿山机械有限公司</v>
          </cell>
          <cell r="D852">
            <v>-5400</v>
          </cell>
          <cell r="E852">
            <v>-5400</v>
          </cell>
          <cell r="F852">
            <v>2185.9299999999998</v>
          </cell>
          <cell r="G852">
            <v>0</v>
          </cell>
          <cell r="H852">
            <v>0</v>
          </cell>
          <cell r="I852">
            <v>0</v>
          </cell>
          <cell r="J852">
            <v>0</v>
          </cell>
        </row>
        <row r="853">
          <cell r="B853" t="str">
            <v>S513226</v>
          </cell>
          <cell r="C853" t="str">
            <v>黄骅市沧鑫商贸有限公司</v>
          </cell>
          <cell r="D853">
            <v>0</v>
          </cell>
          <cell r="E853">
            <v>-4000</v>
          </cell>
          <cell r="F853">
            <v>-4000</v>
          </cell>
          <cell r="G853">
            <v>-4000</v>
          </cell>
          <cell r="H853">
            <v>-4000</v>
          </cell>
          <cell r="I853">
            <v>-5627.4</v>
          </cell>
          <cell r="J853" t="str">
            <v>AP</v>
          </cell>
        </row>
        <row r="854">
          <cell r="B854" t="str">
            <v>S544025</v>
          </cell>
          <cell r="C854" t="str">
            <v>中山市松欣自动化设备有限公司</v>
          </cell>
          <cell r="E854">
            <v>0</v>
          </cell>
          <cell r="F854">
            <v>0</v>
          </cell>
          <cell r="G854">
            <v>-5800</v>
          </cell>
          <cell r="H854">
            <v>-5800</v>
          </cell>
          <cell r="I854">
            <v>-5800</v>
          </cell>
          <cell r="J854" t="str">
            <v>AP</v>
          </cell>
        </row>
        <row r="855">
          <cell r="B855" t="str">
            <v>S444019</v>
          </cell>
          <cell r="C855" t="str">
            <v>汕头市永捷机电科技有限公司</v>
          </cell>
          <cell r="D855">
            <v>-6800</v>
          </cell>
          <cell r="E855">
            <v>-6800</v>
          </cell>
          <cell r="F855">
            <v>-6800</v>
          </cell>
          <cell r="G855">
            <v>-3000</v>
          </cell>
          <cell r="H855">
            <v>0</v>
          </cell>
          <cell r="I855">
            <v>0</v>
          </cell>
          <cell r="J855">
            <v>0</v>
          </cell>
        </row>
        <row r="856">
          <cell r="B856" t="str">
            <v>S412019</v>
          </cell>
          <cell r="C856" t="str">
            <v>天津海菲焊接技术有限公司</v>
          </cell>
          <cell r="G856">
            <v>-7000</v>
          </cell>
          <cell r="H856">
            <v>-3376</v>
          </cell>
          <cell r="I856">
            <v>-3376</v>
          </cell>
          <cell r="J856">
            <v>0</v>
          </cell>
        </row>
        <row r="857">
          <cell r="B857" t="str">
            <v>S511018</v>
          </cell>
          <cell r="C857" t="str">
            <v>中国质量认证中心</v>
          </cell>
          <cell r="D857">
            <v>0</v>
          </cell>
          <cell r="E857">
            <v>0</v>
          </cell>
          <cell r="F857">
            <v>0</v>
          </cell>
          <cell r="G857">
            <v>0</v>
          </cell>
          <cell r="H857">
            <v>0</v>
          </cell>
          <cell r="I857">
            <v>-7000</v>
          </cell>
          <cell r="J857" t="str">
            <v>AP</v>
          </cell>
        </row>
        <row r="858">
          <cell r="B858" t="str">
            <v>S437048</v>
          </cell>
          <cell r="C858" t="str">
            <v>宁津县永胜胶合板厂</v>
          </cell>
          <cell r="D858">
            <v>-7350</v>
          </cell>
          <cell r="E858">
            <v>-7350</v>
          </cell>
          <cell r="F858">
            <v>-7350</v>
          </cell>
          <cell r="G858">
            <v>-7350</v>
          </cell>
          <cell r="H858">
            <v>-7350</v>
          </cell>
          <cell r="I858">
            <v>-7350</v>
          </cell>
          <cell r="J858" t="str">
            <v>AP</v>
          </cell>
        </row>
        <row r="859">
          <cell r="B859" t="str">
            <v>S432032</v>
          </cell>
          <cell r="C859" t="str">
            <v>明阳科技(苏州)股份有限公司</v>
          </cell>
          <cell r="D859">
            <v>10645.17</v>
          </cell>
          <cell r="E859">
            <v>10645.17</v>
          </cell>
          <cell r="F859">
            <v>10645.17</v>
          </cell>
          <cell r="G859">
            <v>1.8189894035458601E-12</v>
          </cell>
          <cell r="H859">
            <v>-7910</v>
          </cell>
          <cell r="I859">
            <v>-7910</v>
          </cell>
          <cell r="J859" t="str">
            <v>AP</v>
          </cell>
        </row>
        <row r="860">
          <cell r="B860" t="str">
            <v>S413172</v>
          </cell>
          <cell r="C860" t="str">
            <v>南宫市宏勇汽配塑料卡扣制造厂</v>
          </cell>
          <cell r="D860">
            <v>-5150</v>
          </cell>
          <cell r="E860">
            <v>-5150</v>
          </cell>
          <cell r="F860">
            <v>-5150</v>
          </cell>
          <cell r="G860">
            <v>-8150</v>
          </cell>
          <cell r="H860">
            <v>-8150</v>
          </cell>
          <cell r="I860">
            <v>-8150</v>
          </cell>
          <cell r="J860" t="str">
            <v>AP</v>
          </cell>
        </row>
        <row r="861">
          <cell r="B861" t="str">
            <v>C451001</v>
          </cell>
          <cell r="C861" t="str">
            <v>四川野马汽车股份有限公司</v>
          </cell>
          <cell r="D861">
            <v>-8304.75</v>
          </cell>
          <cell r="E861">
            <v>-8304.75</v>
          </cell>
          <cell r="F861">
            <v>-8304.75</v>
          </cell>
          <cell r="G861">
            <v>-8304.75</v>
          </cell>
          <cell r="H861">
            <v>-8304.75</v>
          </cell>
          <cell r="I861">
            <v>-8304.75</v>
          </cell>
          <cell r="J861" t="str">
            <v>AR</v>
          </cell>
        </row>
        <row r="862">
          <cell r="B862" t="str">
            <v>S437045</v>
          </cell>
          <cell r="C862" t="str">
            <v>曹县亿昌木制品有限公司</v>
          </cell>
          <cell r="D862">
            <v>0</v>
          </cell>
          <cell r="E862">
            <v>0</v>
          </cell>
          <cell r="F862">
            <v>-8800</v>
          </cell>
          <cell r="G862">
            <v>0</v>
          </cell>
          <cell r="H862">
            <v>-8800</v>
          </cell>
          <cell r="I862">
            <v>-8800</v>
          </cell>
          <cell r="J862" t="str">
            <v>AP</v>
          </cell>
        </row>
        <row r="863">
          <cell r="B863" t="str">
            <v>C441001</v>
          </cell>
          <cell r="C863" t="str">
            <v>河南福田智蓝新能源有限公司</v>
          </cell>
          <cell r="D863">
            <v>-9498.89</v>
          </cell>
          <cell r="E863">
            <v>-9498.89</v>
          </cell>
          <cell r="F863">
            <v>-9498.89</v>
          </cell>
          <cell r="G863">
            <v>-9498.89</v>
          </cell>
          <cell r="H863">
            <v>-8998.89</v>
          </cell>
          <cell r="I863">
            <v>-8998.89</v>
          </cell>
          <cell r="J863" t="str">
            <v>AR</v>
          </cell>
        </row>
        <row r="864">
          <cell r="B864" t="str">
            <v>S613201</v>
          </cell>
          <cell r="C864" t="str">
            <v>张英键</v>
          </cell>
          <cell r="D864">
            <v>-1000</v>
          </cell>
          <cell r="E864">
            <v>-1000</v>
          </cell>
          <cell r="F864">
            <v>-1000</v>
          </cell>
          <cell r="G864">
            <v>-9100</v>
          </cell>
          <cell r="H864">
            <v>-9100</v>
          </cell>
          <cell r="I864">
            <v>-9100</v>
          </cell>
          <cell r="J864" t="str">
            <v>AP</v>
          </cell>
        </row>
        <row r="865">
          <cell r="B865" t="str">
            <v>S512010</v>
          </cell>
          <cell r="C865" t="str">
            <v>天津市恒卓科技有限公司</v>
          </cell>
          <cell r="D865">
            <v>0</v>
          </cell>
          <cell r="E865">
            <v>0</v>
          </cell>
          <cell r="F865">
            <v>0</v>
          </cell>
          <cell r="G865">
            <v>0</v>
          </cell>
          <cell r="H865">
            <v>-9700</v>
          </cell>
          <cell r="I865">
            <v>-9700</v>
          </cell>
          <cell r="J865" t="str">
            <v>AP</v>
          </cell>
        </row>
        <row r="866">
          <cell r="B866" t="str">
            <v>C413080</v>
          </cell>
          <cell r="C866" t="str">
            <v>衡水斑马汽车制造有限公司</v>
          </cell>
          <cell r="D866">
            <v>-9931.9899999999907</v>
          </cell>
          <cell r="E866">
            <v>-9931.9899999999907</v>
          </cell>
          <cell r="F866">
            <v>-9931.9899999999907</v>
          </cell>
          <cell r="G866">
            <v>-9931.9899999999907</v>
          </cell>
          <cell r="H866">
            <v>-9931.9899999999907</v>
          </cell>
          <cell r="I866">
            <v>-9931.9899999999907</v>
          </cell>
          <cell r="J866" t="str">
            <v>AR</v>
          </cell>
        </row>
        <row r="867">
          <cell r="B867" t="str">
            <v>C435002</v>
          </cell>
          <cell r="C867" t="str">
            <v>中国重汽集团福建海西汽车有限公司</v>
          </cell>
          <cell r="D867">
            <v>-10856.28</v>
          </cell>
          <cell r="E867">
            <v>-10856.28</v>
          </cell>
          <cell r="F867">
            <v>-10856.28</v>
          </cell>
          <cell r="G867">
            <v>-10856.28</v>
          </cell>
          <cell r="H867">
            <v>-10856.28</v>
          </cell>
          <cell r="I867">
            <v>-10769.12</v>
          </cell>
          <cell r="J867" t="str">
            <v>AR</v>
          </cell>
        </row>
        <row r="868">
          <cell r="B868" t="str">
            <v>S513083</v>
          </cell>
          <cell r="C868" t="str">
            <v>河北冀翔通电子科技有限公司</v>
          </cell>
          <cell r="D868">
            <v>-3383.27</v>
          </cell>
          <cell r="E868">
            <v>-3682.05</v>
          </cell>
          <cell r="F868">
            <v>-3387.27</v>
          </cell>
          <cell r="G868">
            <v>-3387.27</v>
          </cell>
          <cell r="H868">
            <v>-5970.97</v>
          </cell>
          <cell r="I868">
            <v>-11638.92</v>
          </cell>
          <cell r="J868" t="str">
            <v>AP</v>
          </cell>
        </row>
        <row r="869">
          <cell r="B869" t="str">
            <v>S413133</v>
          </cell>
          <cell r="C869" t="str">
            <v>深州市晶立泰机械配件有限公司</v>
          </cell>
          <cell r="D869">
            <v>-1060.1599999999901</v>
          </cell>
          <cell r="E869">
            <v>-11060.16</v>
          </cell>
          <cell r="F869">
            <v>-20060.16</v>
          </cell>
          <cell r="G869">
            <v>-20060.16</v>
          </cell>
          <cell r="H869">
            <v>16099.84</v>
          </cell>
          <cell r="I869">
            <v>-11980.16</v>
          </cell>
          <cell r="J869" t="str">
            <v>AP</v>
          </cell>
        </row>
        <row r="870">
          <cell r="B870" t="str">
            <v>S613155</v>
          </cell>
          <cell r="C870" t="str">
            <v>于磊磊</v>
          </cell>
          <cell r="D870">
            <v>-2000</v>
          </cell>
          <cell r="E870">
            <v>-2000</v>
          </cell>
          <cell r="F870">
            <v>-5000</v>
          </cell>
          <cell r="G870">
            <v>-28316</v>
          </cell>
          <cell r="H870">
            <v>-28316</v>
          </cell>
          <cell r="I870">
            <v>-13000</v>
          </cell>
          <cell r="J870" t="str">
            <v>AP</v>
          </cell>
        </row>
        <row r="871">
          <cell r="B871" t="str">
            <v>S613168</v>
          </cell>
          <cell r="C871" t="str">
            <v>张强</v>
          </cell>
          <cell r="D871">
            <v>7.2759576141834308E-12</v>
          </cell>
          <cell r="E871">
            <v>3.6379788070917101E-12</v>
          </cell>
          <cell r="F871">
            <v>0</v>
          </cell>
          <cell r="G871">
            <v>-9504.59</v>
          </cell>
          <cell r="H871">
            <v>-19279.34</v>
          </cell>
          <cell r="I871">
            <v>-13094.08</v>
          </cell>
          <cell r="J871" t="str">
            <v>AP</v>
          </cell>
        </row>
        <row r="872">
          <cell r="B872" t="str">
            <v>S512012</v>
          </cell>
          <cell r="C872" t="str">
            <v>天津市科特迪科技发展有限公司</v>
          </cell>
          <cell r="D872">
            <v>55000</v>
          </cell>
          <cell r="E872">
            <v>55000</v>
          </cell>
          <cell r="F872">
            <v>0</v>
          </cell>
          <cell r="G872">
            <v>-13500</v>
          </cell>
          <cell r="H872">
            <v>-13500</v>
          </cell>
          <cell r="I872">
            <v>-13500</v>
          </cell>
          <cell r="J872" t="str">
            <v>AP</v>
          </cell>
        </row>
        <row r="873">
          <cell r="B873" t="str">
            <v>S513142</v>
          </cell>
          <cell r="C873" t="str">
            <v>黄骅市双骏模具有限公司</v>
          </cell>
          <cell r="D873">
            <v>-20800</v>
          </cell>
          <cell r="E873">
            <v>0</v>
          </cell>
          <cell r="F873">
            <v>0</v>
          </cell>
          <cell r="G873">
            <v>-14500</v>
          </cell>
          <cell r="H873">
            <v>-14500</v>
          </cell>
          <cell r="I873">
            <v>-14500</v>
          </cell>
          <cell r="J873" t="str">
            <v>AP</v>
          </cell>
        </row>
        <row r="874">
          <cell r="B874" t="str">
            <v>C313001</v>
          </cell>
          <cell r="C874" t="str">
            <v>黄骅市益友恒远企业管理咨询中心(普通合伙)</v>
          </cell>
          <cell r="D874">
            <v>-15000</v>
          </cell>
          <cell r="E874">
            <v>-15000</v>
          </cell>
          <cell r="F874">
            <v>-15000</v>
          </cell>
          <cell r="G874">
            <v>-15000</v>
          </cell>
          <cell r="H874">
            <v>0</v>
          </cell>
          <cell r="I874">
            <v>-15000</v>
          </cell>
          <cell r="J874" t="str">
            <v>AR</v>
          </cell>
        </row>
        <row r="875">
          <cell r="B875" t="str">
            <v>S613071</v>
          </cell>
          <cell r="C875" t="str">
            <v>滕敬涛</v>
          </cell>
          <cell r="D875">
            <v>77.580000000001704</v>
          </cell>
          <cell r="E875">
            <v>-33237.5</v>
          </cell>
          <cell r="F875">
            <v>-1326.47999999999</v>
          </cell>
          <cell r="G875">
            <v>-2565.88</v>
          </cell>
          <cell r="H875">
            <v>-15050.28</v>
          </cell>
          <cell r="I875">
            <v>-15050.28</v>
          </cell>
          <cell r="J875" t="str">
            <v>AP</v>
          </cell>
        </row>
        <row r="876">
          <cell r="B876" t="str">
            <v>S411027</v>
          </cell>
          <cell r="C876" t="str">
            <v>北京鑫葆海化学科技有限公司</v>
          </cell>
          <cell r="D876">
            <v>-16000</v>
          </cell>
          <cell r="E876">
            <v>-16000</v>
          </cell>
          <cell r="F876">
            <v>-16000</v>
          </cell>
          <cell r="G876">
            <v>-16000</v>
          </cell>
          <cell r="H876">
            <v>-16000</v>
          </cell>
          <cell r="I876">
            <v>-16000</v>
          </cell>
          <cell r="J876" t="str">
            <v>AP</v>
          </cell>
        </row>
        <row r="877">
          <cell r="B877" t="str">
            <v>S513155</v>
          </cell>
          <cell r="C877" t="str">
            <v>黄骅市兴华石油有限责任公司宏坤加油站</v>
          </cell>
          <cell r="D877">
            <v>-10000</v>
          </cell>
          <cell r="E877">
            <v>0</v>
          </cell>
          <cell r="F877">
            <v>-15000</v>
          </cell>
          <cell r="G877">
            <v>-26000</v>
          </cell>
          <cell r="H877">
            <v>0</v>
          </cell>
          <cell r="I877">
            <v>-16000</v>
          </cell>
          <cell r="J877" t="str">
            <v>AP</v>
          </cell>
        </row>
        <row r="878">
          <cell r="B878" t="str">
            <v>S513198</v>
          </cell>
          <cell r="C878" t="str">
            <v>河北宇通特种胶管有限公司</v>
          </cell>
          <cell r="D878">
            <v>-19400</v>
          </cell>
          <cell r="E878">
            <v>-19400</v>
          </cell>
          <cell r="F878">
            <v>-19400</v>
          </cell>
          <cell r="G878">
            <v>-19400</v>
          </cell>
          <cell r="H878">
            <v>-19400</v>
          </cell>
          <cell r="I878">
            <v>-19400</v>
          </cell>
          <cell r="J878" t="str">
            <v>AP</v>
          </cell>
        </row>
        <row r="879">
          <cell r="B879" t="str">
            <v>S613195</v>
          </cell>
          <cell r="C879" t="str">
            <v>王孟力</v>
          </cell>
          <cell r="D879">
            <v>-20000</v>
          </cell>
          <cell r="E879">
            <v>-20000</v>
          </cell>
          <cell r="F879">
            <v>-20000</v>
          </cell>
          <cell r="G879">
            <v>-20000</v>
          </cell>
          <cell r="H879">
            <v>-20000</v>
          </cell>
          <cell r="I879">
            <v>-20000</v>
          </cell>
          <cell r="J879" t="str">
            <v>AP</v>
          </cell>
        </row>
        <row r="880">
          <cell r="B880" t="str">
            <v>S544024</v>
          </cell>
          <cell r="C880" t="str">
            <v>深圳市三合一五金有限公司</v>
          </cell>
          <cell r="D880">
            <v>507433.68</v>
          </cell>
          <cell r="E880">
            <v>113000</v>
          </cell>
          <cell r="F880">
            <v>2.3283064365386999E-10</v>
          </cell>
          <cell r="G880">
            <v>-21000</v>
          </cell>
          <cell r="H880">
            <v>-21000</v>
          </cell>
          <cell r="I880">
            <v>-21000</v>
          </cell>
          <cell r="J880" t="str">
            <v>AP</v>
          </cell>
        </row>
        <row r="881">
          <cell r="B881" t="str">
            <v>S521016</v>
          </cell>
          <cell r="C881" t="str">
            <v>大连安华物流系统有限公司</v>
          </cell>
          <cell r="D881">
            <v>-50</v>
          </cell>
          <cell r="E881">
            <v>-50</v>
          </cell>
          <cell r="F881">
            <v>-50</v>
          </cell>
          <cell r="G881">
            <v>-50</v>
          </cell>
          <cell r="H881">
            <v>-50</v>
          </cell>
          <cell r="I881">
            <v>-21057.55</v>
          </cell>
          <cell r="J881" t="str">
            <v>AP</v>
          </cell>
        </row>
        <row r="882">
          <cell r="B882" t="str">
            <v>S413069</v>
          </cell>
          <cell r="C882" t="str">
            <v>黄骅市峰霞科技有限公司</v>
          </cell>
          <cell r="D882">
            <v>206313.27</v>
          </cell>
          <cell r="E882">
            <v>206313.27</v>
          </cell>
          <cell r="F882">
            <v>-21480</v>
          </cell>
          <cell r="G882">
            <v>-21480</v>
          </cell>
          <cell r="H882">
            <v>-21480</v>
          </cell>
          <cell r="I882">
            <v>-21480</v>
          </cell>
          <cell r="J882" t="str">
            <v>AP</v>
          </cell>
        </row>
        <row r="883">
          <cell r="B883" t="str">
            <v>S541015</v>
          </cell>
          <cell r="C883" t="str">
            <v>河南云塔新能源科技开发有限公司</v>
          </cell>
          <cell r="D883">
            <v>-21500</v>
          </cell>
          <cell r="E883">
            <v>-21500</v>
          </cell>
          <cell r="F883">
            <v>-21500</v>
          </cell>
          <cell r="G883">
            <v>-21500</v>
          </cell>
          <cell r="H883">
            <v>-21500</v>
          </cell>
          <cell r="I883">
            <v>-21500</v>
          </cell>
          <cell r="J883" t="str">
            <v>AP</v>
          </cell>
        </row>
        <row r="884">
          <cell r="B884" t="str">
            <v>S413138</v>
          </cell>
          <cell r="C884" t="str">
            <v>河北润和职业健康评价有限公司</v>
          </cell>
          <cell r="D884">
            <v>-22500</v>
          </cell>
          <cell r="E884">
            <v>-22500</v>
          </cell>
          <cell r="F884">
            <v>-22500</v>
          </cell>
          <cell r="G884">
            <v>-22500</v>
          </cell>
          <cell r="H884">
            <v>-22500</v>
          </cell>
          <cell r="I884">
            <v>-22500</v>
          </cell>
          <cell r="J884" t="str">
            <v>AP</v>
          </cell>
        </row>
        <row r="885">
          <cell r="B885" t="str">
            <v>S613070</v>
          </cell>
          <cell r="C885" t="str">
            <v>滕奉伟</v>
          </cell>
          <cell r="D885">
            <v>-1.45519152283669E-11</v>
          </cell>
          <cell r="E885">
            <v>-20000</v>
          </cell>
          <cell r="F885">
            <v>0</v>
          </cell>
          <cell r="G885">
            <v>-27968.799999999999</v>
          </cell>
          <cell r="H885">
            <v>-27968.799999999999</v>
          </cell>
          <cell r="I885">
            <v>-23697.55</v>
          </cell>
          <cell r="J885" t="str">
            <v>AP</v>
          </cell>
        </row>
        <row r="886">
          <cell r="B886" t="str">
            <v>S412049</v>
          </cell>
          <cell r="C886" t="str">
            <v>天津佳其汽车内饰部件有限公司</v>
          </cell>
          <cell r="D886">
            <v>-102000</v>
          </cell>
          <cell r="E886">
            <v>-82000</v>
          </cell>
          <cell r="F886">
            <v>-82000</v>
          </cell>
          <cell r="G886">
            <v>2200</v>
          </cell>
          <cell r="H886">
            <v>0</v>
          </cell>
          <cell r="I886">
            <v>-24886.67</v>
          </cell>
          <cell r="J886" t="str">
            <v>AP</v>
          </cell>
        </row>
        <row r="887">
          <cell r="B887" t="str">
            <v>S513175</v>
          </cell>
          <cell r="C887" t="str">
            <v>黄骅市峰屹工程机械租赁公司</v>
          </cell>
          <cell r="D887">
            <v>0</v>
          </cell>
          <cell r="E887">
            <v>0</v>
          </cell>
          <cell r="F887">
            <v>-25000</v>
          </cell>
          <cell r="G887">
            <v>-25000</v>
          </cell>
          <cell r="H887">
            <v>-25000</v>
          </cell>
          <cell r="I887">
            <v>-25000</v>
          </cell>
          <cell r="J887" t="str">
            <v>AP</v>
          </cell>
        </row>
        <row r="888">
          <cell r="B888" t="str">
            <v>S412002</v>
          </cell>
          <cell r="C888" t="str">
            <v>天津市精美特表面技术有限公司</v>
          </cell>
          <cell r="D888">
            <v>-28219.389999999901</v>
          </cell>
          <cell r="E888">
            <v>-28219.390000000101</v>
          </cell>
          <cell r="F888">
            <v>-28219.390000000101</v>
          </cell>
          <cell r="G888">
            <v>-28219.390000000101</v>
          </cell>
          <cell r="H888">
            <v>-28219.390000000101</v>
          </cell>
          <cell r="I888">
            <v>-28219.390000000101</v>
          </cell>
          <cell r="J888" t="str">
            <v>AP</v>
          </cell>
        </row>
        <row r="889">
          <cell r="B889" t="str">
            <v>S413135</v>
          </cell>
          <cell r="C889" t="str">
            <v>黄骅市东鑫车镜厂</v>
          </cell>
          <cell r="D889">
            <v>-40793.79</v>
          </cell>
          <cell r="E889">
            <v>-40793.79</v>
          </cell>
          <cell r="F889">
            <v>-45709.29</v>
          </cell>
          <cell r="G889">
            <v>-29189</v>
          </cell>
          <cell r="H889">
            <v>-29189</v>
          </cell>
          <cell r="I889">
            <v>-29189</v>
          </cell>
          <cell r="J889" t="str">
            <v>AP</v>
          </cell>
        </row>
        <row r="890">
          <cell r="B890" t="str">
            <v>S537017</v>
          </cell>
          <cell r="C890" t="str">
            <v>潍坊鑫腾物流有限公司</v>
          </cell>
          <cell r="D890">
            <v>-30000</v>
          </cell>
          <cell r="E890">
            <v>-30000</v>
          </cell>
          <cell r="F890">
            <v>-30000</v>
          </cell>
          <cell r="G890">
            <v>-30000</v>
          </cell>
          <cell r="H890">
            <v>-30000</v>
          </cell>
          <cell r="I890">
            <v>-30000</v>
          </cell>
          <cell r="J890" t="str">
            <v>AP</v>
          </cell>
        </row>
        <row r="891">
          <cell r="B891" t="str">
            <v>S513152</v>
          </cell>
          <cell r="C891" t="str">
            <v>黄骅市源宏模具厂</v>
          </cell>
          <cell r="D891">
            <v>-31672</v>
          </cell>
          <cell r="E891">
            <v>-31672</v>
          </cell>
          <cell r="F891">
            <v>-31672</v>
          </cell>
          <cell r="G891">
            <v>-31672</v>
          </cell>
          <cell r="H891">
            <v>-31672</v>
          </cell>
          <cell r="I891">
            <v>-31672</v>
          </cell>
          <cell r="J891" t="str">
            <v>AP</v>
          </cell>
        </row>
        <row r="892">
          <cell r="B892" t="str">
            <v>S613007</v>
          </cell>
          <cell r="C892" t="str">
            <v>程丽宇</v>
          </cell>
          <cell r="D892">
            <v>-8940</v>
          </cell>
          <cell r="E892">
            <v>-12200</v>
          </cell>
          <cell r="F892">
            <v>0</v>
          </cell>
          <cell r="G892">
            <v>0</v>
          </cell>
          <cell r="H892">
            <v>-15000</v>
          </cell>
          <cell r="I892">
            <v>-33000</v>
          </cell>
          <cell r="J892" t="str">
            <v>AP</v>
          </cell>
        </row>
        <row r="893">
          <cell r="B893" t="str">
            <v>C713003</v>
          </cell>
          <cell r="C893" t="str">
            <v>黄骅市人民法院</v>
          </cell>
          <cell r="D893">
            <v>-2200000</v>
          </cell>
          <cell r="E893">
            <v>-2200000</v>
          </cell>
          <cell r="F893">
            <v>-2096554.69</v>
          </cell>
          <cell r="G893">
            <v>-2099099.54</v>
          </cell>
          <cell r="H893">
            <v>-2106599.84</v>
          </cell>
          <cell r="I893">
            <v>-36599.840000000302</v>
          </cell>
          <cell r="J893" t="str">
            <v>AR</v>
          </cell>
        </row>
        <row r="894">
          <cell r="B894" t="str">
            <v>C437021</v>
          </cell>
          <cell r="C894" t="str">
            <v>浙江飞碟汽车制造有限公司五征分公司</v>
          </cell>
          <cell r="D894">
            <v>-144243.75</v>
          </cell>
          <cell r="E894">
            <v>-42770.57</v>
          </cell>
          <cell r="F894">
            <v>-43611.330000000104</v>
          </cell>
          <cell r="G894">
            <v>-40797.610000000102</v>
          </cell>
          <cell r="H894">
            <v>-39955.9900000001</v>
          </cell>
          <cell r="I894">
            <v>-39766.730000000003</v>
          </cell>
          <cell r="J894" t="str">
            <v>AR</v>
          </cell>
        </row>
        <row r="895">
          <cell r="B895" t="str">
            <v>S444009</v>
          </cell>
          <cell r="C895" t="str">
            <v>广东尚研电子科技股份有限公司</v>
          </cell>
          <cell r="D895">
            <v>-40500</v>
          </cell>
          <cell r="E895">
            <v>-40500</v>
          </cell>
          <cell r="F895">
            <v>-40500</v>
          </cell>
          <cell r="G895">
            <v>-40500</v>
          </cell>
          <cell r="H895">
            <v>-40500</v>
          </cell>
          <cell r="I895">
            <v>-40500</v>
          </cell>
          <cell r="J895" t="str">
            <v>AP</v>
          </cell>
        </row>
        <row r="896">
          <cell r="B896" t="str">
            <v>S437051</v>
          </cell>
          <cell r="C896" t="str">
            <v>诸城恒信新材料科技有限公司</v>
          </cell>
          <cell r="D896">
            <v>56124.28</v>
          </cell>
          <cell r="E896">
            <v>43144.53</v>
          </cell>
          <cell r="F896">
            <v>139380.42000000001</v>
          </cell>
          <cell r="G896">
            <v>-41000</v>
          </cell>
          <cell r="H896">
            <v>-41000</v>
          </cell>
          <cell r="I896">
            <v>-41000</v>
          </cell>
          <cell r="J896" t="str">
            <v>AP</v>
          </cell>
        </row>
        <row r="897">
          <cell r="B897" t="str">
            <v>S513192</v>
          </cell>
          <cell r="C897" t="str">
            <v>沧州竹禾建筑工程有限公司</v>
          </cell>
          <cell r="D897">
            <v>-41310</v>
          </cell>
          <cell r="E897">
            <v>-41310</v>
          </cell>
          <cell r="F897">
            <v>-41310</v>
          </cell>
          <cell r="G897">
            <v>-41310</v>
          </cell>
          <cell r="H897">
            <v>-41310</v>
          </cell>
          <cell r="I897">
            <v>-41310</v>
          </cell>
          <cell r="J897" t="str">
            <v>AP</v>
          </cell>
        </row>
        <row r="898">
          <cell r="B898" t="str">
            <v>S513151</v>
          </cell>
          <cell r="C898" t="str">
            <v>沧州啸宇模具科技有限公司</v>
          </cell>
          <cell r="D898">
            <v>-64400</v>
          </cell>
          <cell r="E898">
            <v>80000</v>
          </cell>
          <cell r="F898">
            <v>407000</v>
          </cell>
          <cell r="G898">
            <v>146000</v>
          </cell>
          <cell r="H898">
            <v>146000</v>
          </cell>
          <cell r="I898">
            <v>-43000</v>
          </cell>
          <cell r="J898" t="str">
            <v>AP</v>
          </cell>
        </row>
        <row r="899">
          <cell r="B899" t="str">
            <v>S432047</v>
          </cell>
          <cell r="C899" t="str">
            <v>南通天飙汽车用品有限公司</v>
          </cell>
          <cell r="D899">
            <v>-9498.89</v>
          </cell>
          <cell r="E899">
            <v>-9498.89</v>
          </cell>
          <cell r="F899">
            <v>-18358.88</v>
          </cell>
          <cell r="G899">
            <v>-18358.88</v>
          </cell>
          <cell r="H899">
            <v>-18358.88</v>
          </cell>
          <cell r="I899">
            <v>-43582.06</v>
          </cell>
          <cell r="J899" t="str">
            <v>AP</v>
          </cell>
        </row>
        <row r="900">
          <cell r="B900" t="str">
            <v>S700002</v>
          </cell>
          <cell r="C900" t="str">
            <v>养老保险</v>
          </cell>
          <cell r="D900">
            <v>-183192.67</v>
          </cell>
          <cell r="E900">
            <v>-78046.53</v>
          </cell>
          <cell r="F900">
            <v>-49175.739999999903</v>
          </cell>
          <cell r="G900">
            <v>-149326.85</v>
          </cell>
          <cell r="H900">
            <v>-62530.610000000197</v>
          </cell>
          <cell r="I900">
            <v>-46806.370000000301</v>
          </cell>
          <cell r="J900" t="str">
            <v>AP</v>
          </cell>
        </row>
        <row r="901">
          <cell r="B901" t="str">
            <v>S513030</v>
          </cell>
          <cell r="C901" t="str">
            <v>中国石油化工股份有限公司河北沧州石油分公司</v>
          </cell>
          <cell r="D901">
            <v>-47968.83</v>
          </cell>
          <cell r="E901">
            <v>-47968.83</v>
          </cell>
          <cell r="F901">
            <v>-47968.83</v>
          </cell>
          <cell r="G901">
            <v>-47968.83</v>
          </cell>
          <cell r="H901">
            <v>-47968.83</v>
          </cell>
          <cell r="I901">
            <v>-47968.83</v>
          </cell>
          <cell r="J901" t="str">
            <v>AP</v>
          </cell>
        </row>
        <row r="902">
          <cell r="B902" t="str">
            <v>S512011</v>
          </cell>
          <cell r="C902" t="str">
            <v>天津市启光科技有限公司</v>
          </cell>
          <cell r="D902">
            <v>-50370</v>
          </cell>
          <cell r="E902">
            <v>-50370</v>
          </cell>
          <cell r="F902">
            <v>-50370</v>
          </cell>
          <cell r="G902">
            <v>-50370</v>
          </cell>
          <cell r="H902">
            <v>-50370</v>
          </cell>
          <cell r="I902">
            <v>-50370</v>
          </cell>
          <cell r="J902" t="str">
            <v>AP</v>
          </cell>
        </row>
        <row r="903">
          <cell r="B903" t="str">
            <v>S613067</v>
          </cell>
          <cell r="C903" t="str">
            <v>张文昌</v>
          </cell>
          <cell r="D903">
            <v>-56000</v>
          </cell>
          <cell r="E903">
            <v>-56000</v>
          </cell>
          <cell r="F903">
            <v>-56000</v>
          </cell>
          <cell r="G903">
            <v>-56000</v>
          </cell>
          <cell r="H903">
            <v>-56000</v>
          </cell>
          <cell r="I903">
            <v>-56000</v>
          </cell>
          <cell r="J903" t="str">
            <v>AP</v>
          </cell>
        </row>
        <row r="904">
          <cell r="B904" t="str">
            <v>C411029</v>
          </cell>
          <cell r="C904" t="str">
            <v>北京福田戴姆勒汽车有限公司(配件公司)</v>
          </cell>
          <cell r="D904">
            <v>-57903.93</v>
          </cell>
          <cell r="E904">
            <v>-57903.93</v>
          </cell>
          <cell r="F904">
            <v>-57903.93</v>
          </cell>
          <cell r="G904">
            <v>-57903.93</v>
          </cell>
          <cell r="H904">
            <v>-57903.93</v>
          </cell>
          <cell r="I904">
            <v>-57903.93</v>
          </cell>
          <cell r="J904" t="str">
            <v>AR</v>
          </cell>
        </row>
        <row r="905">
          <cell r="B905" t="str">
            <v>S413109</v>
          </cell>
          <cell r="C905" t="str">
            <v>河北盛德燃气有限公司</v>
          </cell>
          <cell r="D905">
            <v>3.90000000002328</v>
          </cell>
          <cell r="E905">
            <v>4.60000000002037</v>
          </cell>
          <cell r="F905">
            <v>-21495.3999999999</v>
          </cell>
          <cell r="G905">
            <v>4.6000000000931296</v>
          </cell>
          <cell r="H905">
            <v>4.6000000000931296</v>
          </cell>
          <cell r="I905">
            <v>-58195.3999999999</v>
          </cell>
          <cell r="J905" t="str">
            <v>AP</v>
          </cell>
        </row>
        <row r="906">
          <cell r="B906" t="str">
            <v>S434007</v>
          </cell>
          <cell r="C906" t="str">
            <v>滁州岳众汽车零部件有限公司</v>
          </cell>
          <cell r="D906">
            <v>-58565.780000000697</v>
          </cell>
          <cell r="E906">
            <v>-58565.780000000697</v>
          </cell>
          <cell r="F906">
            <v>-58565.780000000697</v>
          </cell>
          <cell r="G906">
            <v>-58565.780000000697</v>
          </cell>
          <cell r="H906">
            <v>-58565.780000000697</v>
          </cell>
          <cell r="I906">
            <v>-58565.780000000697</v>
          </cell>
          <cell r="J906" t="str">
            <v>AP</v>
          </cell>
        </row>
        <row r="907">
          <cell r="B907" t="str">
            <v>S411033</v>
          </cell>
          <cell r="C907" t="str">
            <v>北京德坤顺利金属制品加工部</v>
          </cell>
          <cell r="D907">
            <v>0</v>
          </cell>
          <cell r="E907">
            <v>0</v>
          </cell>
          <cell r="F907">
            <v>-58600</v>
          </cell>
          <cell r="G907">
            <v>-58600</v>
          </cell>
          <cell r="H907">
            <v>-58600</v>
          </cell>
          <cell r="I907">
            <v>-58600</v>
          </cell>
          <cell r="J907" t="str">
            <v>AP</v>
          </cell>
        </row>
        <row r="908">
          <cell r="B908" t="str">
            <v>S411009</v>
          </cell>
          <cell r="C908" t="str">
            <v>北京兴塑化工产品有限公司</v>
          </cell>
          <cell r="D908">
            <v>0</v>
          </cell>
          <cell r="E908">
            <v>-59500</v>
          </cell>
          <cell r="F908">
            <v>-59500</v>
          </cell>
          <cell r="G908">
            <v>-59500</v>
          </cell>
          <cell r="H908">
            <v>-59500</v>
          </cell>
          <cell r="I908">
            <v>-59500</v>
          </cell>
          <cell r="J908" t="str">
            <v>AP</v>
          </cell>
        </row>
        <row r="909">
          <cell r="B909" t="str">
            <v>C451004</v>
          </cell>
          <cell r="C909" t="str">
            <v>中国重汽集团济南卡车绵阳分公司</v>
          </cell>
          <cell r="D909">
            <v>-19400</v>
          </cell>
          <cell r="E909">
            <v>-19400</v>
          </cell>
          <cell r="F909">
            <v>-19400</v>
          </cell>
          <cell r="G909">
            <v>-19400</v>
          </cell>
          <cell r="H909">
            <v>-19400</v>
          </cell>
          <cell r="I909">
            <v>-62167.81</v>
          </cell>
          <cell r="J909" t="str">
            <v>AR</v>
          </cell>
        </row>
        <row r="910">
          <cell r="B910" t="str">
            <v>S413211</v>
          </cell>
          <cell r="C910" t="str">
            <v>南皮县鸿禧金属制品有限公司</v>
          </cell>
          <cell r="D910">
            <v>-1.45519152283669E-11</v>
          </cell>
          <cell r="E910">
            <v>-20000</v>
          </cell>
          <cell r="F910">
            <v>0</v>
          </cell>
          <cell r="G910">
            <v>-27968.799999999999</v>
          </cell>
          <cell r="H910">
            <v>-27968.799999999999</v>
          </cell>
          <cell r="I910">
            <v>-80000</v>
          </cell>
          <cell r="J910" t="str">
            <v>AP</v>
          </cell>
        </row>
        <row r="911">
          <cell r="B911" t="str">
            <v>S413048</v>
          </cell>
          <cell r="C911" t="str">
            <v>黄骅市聚兴制管有限公司</v>
          </cell>
          <cell r="D911">
            <v>-88716.28</v>
          </cell>
          <cell r="E911">
            <v>-88716.28</v>
          </cell>
          <cell r="F911">
            <v>-88716.28</v>
          </cell>
          <cell r="G911">
            <v>-88716.28</v>
          </cell>
          <cell r="H911">
            <v>-88716.28</v>
          </cell>
          <cell r="I911">
            <v>-88716.28</v>
          </cell>
          <cell r="J911" t="str">
            <v>AP</v>
          </cell>
        </row>
        <row r="912">
          <cell r="B912" t="str">
            <v>S511030</v>
          </cell>
          <cell r="C912" t="str">
            <v>中汽认证中心有限公司</v>
          </cell>
          <cell r="D912">
            <v>0</v>
          </cell>
          <cell r="E912">
            <v>-97410</v>
          </cell>
          <cell r="F912">
            <v>-96770</v>
          </cell>
          <cell r="G912">
            <v>-96770</v>
          </cell>
          <cell r="H912">
            <v>-96770</v>
          </cell>
          <cell r="I912">
            <v>-96770</v>
          </cell>
          <cell r="J912" t="str">
            <v>AP</v>
          </cell>
        </row>
        <row r="913">
          <cell r="B913" t="str">
            <v>S413121</v>
          </cell>
          <cell r="C913" t="str">
            <v>河北佳铸金属制品有限公司</v>
          </cell>
          <cell r="D913">
            <v>-55229.2</v>
          </cell>
          <cell r="E913">
            <v>-55229.2</v>
          </cell>
          <cell r="F913">
            <v>-66628.92</v>
          </cell>
          <cell r="G913">
            <v>-66628.92</v>
          </cell>
          <cell r="H913">
            <v>-66628.92</v>
          </cell>
          <cell r="I913">
            <v>-99405</v>
          </cell>
          <cell r="J913" t="str">
            <v>AP</v>
          </cell>
        </row>
        <row r="914">
          <cell r="B914" t="str">
            <v>S513207</v>
          </cell>
          <cell r="C914" t="str">
            <v>信誉楼百货集团有限公司黄骅信誉楼旗舰店</v>
          </cell>
          <cell r="D914">
            <v>-21500</v>
          </cell>
          <cell r="E914">
            <v>0</v>
          </cell>
          <cell r="F914">
            <v>0</v>
          </cell>
          <cell r="G914">
            <v>-100000</v>
          </cell>
          <cell r="H914">
            <v>-100000</v>
          </cell>
          <cell r="I914">
            <v>-100000</v>
          </cell>
          <cell r="J914" t="str">
            <v>AP</v>
          </cell>
        </row>
        <row r="915">
          <cell r="B915" t="str">
            <v>S513195</v>
          </cell>
          <cell r="C915" t="str">
            <v>南皮县恩杰五金制造有限公司</v>
          </cell>
          <cell r="D915">
            <v>0</v>
          </cell>
          <cell r="E915">
            <v>0</v>
          </cell>
          <cell r="F915">
            <v>0</v>
          </cell>
          <cell r="G915">
            <v>-105090</v>
          </cell>
          <cell r="H915">
            <v>-105090</v>
          </cell>
          <cell r="I915">
            <v>-105090</v>
          </cell>
          <cell r="J915" t="str">
            <v>AP</v>
          </cell>
        </row>
        <row r="916">
          <cell r="B916" t="str">
            <v>S700003</v>
          </cell>
          <cell r="C916" t="str">
            <v>医疗保险</v>
          </cell>
          <cell r="D916">
            <v>-153600.19</v>
          </cell>
          <cell r="E916">
            <v>-113916.94</v>
          </cell>
          <cell r="F916">
            <v>-103096.47</v>
          </cell>
          <cell r="G916">
            <v>-111476.78</v>
          </cell>
          <cell r="H916">
            <v>-110429.19</v>
          </cell>
          <cell r="I916">
            <v>-111539.83</v>
          </cell>
          <cell r="J916" t="str">
            <v>AP</v>
          </cell>
        </row>
        <row r="917">
          <cell r="B917" t="str">
            <v>S413095</v>
          </cell>
          <cell r="C917" t="str">
            <v>河北岳钢数控设备有限公司</v>
          </cell>
          <cell r="D917">
            <v>-151779.14000000001</v>
          </cell>
          <cell r="E917">
            <v>-151779.14000000001</v>
          </cell>
          <cell r="F917">
            <v>-151779.14000000001</v>
          </cell>
          <cell r="G917">
            <v>-151779.14000000001</v>
          </cell>
          <cell r="H917">
            <v>-151779.14000000001</v>
          </cell>
          <cell r="I917">
            <v>-151779.14000000001</v>
          </cell>
          <cell r="J917" t="str">
            <v>AP</v>
          </cell>
        </row>
        <row r="918">
          <cell r="B918" t="str">
            <v>C437020</v>
          </cell>
          <cell r="C918" t="str">
            <v>山东五征集团有限公司</v>
          </cell>
          <cell r="D918">
            <v>-344872.57</v>
          </cell>
          <cell r="E918">
            <v>-306306</v>
          </cell>
          <cell r="F918">
            <v>-307246.2</v>
          </cell>
          <cell r="G918">
            <v>-306921.07</v>
          </cell>
          <cell r="H918">
            <v>-306533.28000000003</v>
          </cell>
          <cell r="I918">
            <v>-156619.95000000001</v>
          </cell>
          <cell r="J918" t="str">
            <v>AR</v>
          </cell>
        </row>
        <row r="919">
          <cell r="B919" t="str">
            <v>C411015</v>
          </cell>
          <cell r="C919" t="str">
            <v>北汽福田汽车股份有限公司北京配件销售分公司</v>
          </cell>
          <cell r="D919">
            <v>-144243.75</v>
          </cell>
          <cell r="E919">
            <v>-42770.57</v>
          </cell>
          <cell r="F919">
            <v>-56909.22</v>
          </cell>
          <cell r="G919">
            <v>-78590.080000000002</v>
          </cell>
          <cell r="H919">
            <v>-104175.05</v>
          </cell>
          <cell r="I919">
            <v>-159737.31</v>
          </cell>
          <cell r="J919" t="str">
            <v>AR</v>
          </cell>
        </row>
        <row r="920">
          <cell r="B920" t="str">
            <v>S513032</v>
          </cell>
          <cell r="C920" t="str">
            <v>保定市齐稳精密机械设备制造有限公司</v>
          </cell>
          <cell r="D920">
            <v>-214900</v>
          </cell>
          <cell r="E920">
            <v>-214900</v>
          </cell>
          <cell r="F920">
            <v>-214900</v>
          </cell>
          <cell r="G920">
            <v>-214900</v>
          </cell>
          <cell r="H920">
            <v>-214900</v>
          </cell>
          <cell r="I920">
            <v>-214900</v>
          </cell>
          <cell r="J920" t="str">
            <v>AP</v>
          </cell>
        </row>
        <row r="921">
          <cell r="B921" t="str">
            <v>C437003</v>
          </cell>
          <cell r="C921" t="str">
            <v>中国重汽集团济南特种车有限公司</v>
          </cell>
          <cell r="D921">
            <v>-239663.39</v>
          </cell>
          <cell r="E921">
            <v>-230505.08</v>
          </cell>
          <cell r="F921">
            <v>-216715.81</v>
          </cell>
          <cell r="G921">
            <v>-234139.71</v>
          </cell>
          <cell r="H921">
            <v>-195920.55</v>
          </cell>
          <cell r="I921">
            <v>-215376.23</v>
          </cell>
          <cell r="J921" t="str">
            <v>AR</v>
          </cell>
        </row>
        <row r="922">
          <cell r="B922" t="str">
            <v>C411002</v>
          </cell>
          <cell r="C922" t="str">
            <v>北京福田戴姆勒汽车有限公司</v>
          </cell>
          <cell r="D922">
            <v>-294134.98</v>
          </cell>
          <cell r="E922">
            <v>-294134.98</v>
          </cell>
          <cell r="F922">
            <v>-294134.98</v>
          </cell>
          <cell r="G922">
            <v>-294134.98</v>
          </cell>
          <cell r="H922">
            <v>-294134.98</v>
          </cell>
          <cell r="I922">
            <v>-294134.98</v>
          </cell>
          <cell r="J922" t="str">
            <v>AR</v>
          </cell>
        </row>
        <row r="923">
          <cell r="B923" t="str">
            <v>S412004</v>
          </cell>
          <cell r="C923" t="str">
            <v>天津市朗力机械设备有限公司</v>
          </cell>
          <cell r="D923">
            <v>-52625</v>
          </cell>
          <cell r="E923">
            <v>-52625</v>
          </cell>
          <cell r="F923">
            <v>-156825</v>
          </cell>
          <cell r="G923">
            <v>-318825</v>
          </cell>
          <cell r="H923">
            <v>-318825</v>
          </cell>
          <cell r="I923">
            <v>-318825</v>
          </cell>
          <cell r="J923" t="str">
            <v>AP</v>
          </cell>
        </row>
        <row r="924">
          <cell r="B924" t="str">
            <v>S412050</v>
          </cell>
          <cell r="C924" t="str">
            <v>天津方昕易通科技发展有限公司</v>
          </cell>
          <cell r="D924">
            <v>-50370</v>
          </cell>
          <cell r="E924">
            <v>-50370</v>
          </cell>
          <cell r="F924">
            <v>-50370</v>
          </cell>
          <cell r="G924">
            <v>-50370</v>
          </cell>
          <cell r="H924">
            <v>-50370</v>
          </cell>
          <cell r="I924">
            <v>-330000</v>
          </cell>
          <cell r="J924" t="str">
            <v>AP</v>
          </cell>
        </row>
        <row r="925">
          <cell r="B925" t="str">
            <v>C436002</v>
          </cell>
          <cell r="C925" t="str">
            <v>江西昌河汽车有限责任公司</v>
          </cell>
          <cell r="D925">
            <v>-404970.67</v>
          </cell>
          <cell r="E925">
            <v>-404970.67</v>
          </cell>
          <cell r="F925">
            <v>-404970.67</v>
          </cell>
          <cell r="G925">
            <v>-393997.16</v>
          </cell>
          <cell r="H925">
            <v>-393997.16</v>
          </cell>
          <cell r="I925">
            <v>-393997.16</v>
          </cell>
          <cell r="J925" t="str">
            <v>AR</v>
          </cell>
        </row>
        <row r="926">
          <cell r="B926" t="str">
            <v>S413111</v>
          </cell>
          <cell r="C926" t="str">
            <v>国网河北省电力有限公司沧州供电分公司</v>
          </cell>
          <cell r="D926">
            <v>-293619.17</v>
          </cell>
          <cell r="E926">
            <v>-349583.98</v>
          </cell>
          <cell r="F926">
            <v>-284455.62</v>
          </cell>
          <cell r="G926">
            <v>-422521.68</v>
          </cell>
          <cell r="H926">
            <v>-400454.34</v>
          </cell>
          <cell r="I926">
            <v>-448421.16</v>
          </cell>
          <cell r="J926" t="str">
            <v>AP</v>
          </cell>
        </row>
        <row r="927">
          <cell r="B927" t="str">
            <v>S413112</v>
          </cell>
          <cell r="C927" t="str">
            <v>南皮县泰航五金制造有限公司</v>
          </cell>
          <cell r="D927">
            <v>-601400.42000000004</v>
          </cell>
          <cell r="E927">
            <v>-601400.42000000004</v>
          </cell>
          <cell r="F927">
            <v>-601400.42000000004</v>
          </cell>
          <cell r="G927">
            <v>-601400.42000000004</v>
          </cell>
          <cell r="H927">
            <v>-601400.42000000004</v>
          </cell>
          <cell r="I927">
            <v>-601400.42000000004</v>
          </cell>
          <cell r="J927" t="str">
            <v>AP</v>
          </cell>
        </row>
        <row r="928">
          <cell r="B928" t="str">
            <v>C413160</v>
          </cell>
          <cell r="C928" t="str">
            <v>黄骅市萧驰汽车配件销售有限公司</v>
          </cell>
          <cell r="D928">
            <v>-193305.63</v>
          </cell>
          <cell r="E928">
            <v>-193305.63</v>
          </cell>
          <cell r="F928">
            <v>-211043.32</v>
          </cell>
          <cell r="G928">
            <v>-440319.96</v>
          </cell>
          <cell r="H928">
            <v>-452413.43</v>
          </cell>
          <cell r="I928">
            <v>-647843.07999999996</v>
          </cell>
          <cell r="J928" t="str">
            <v>AR</v>
          </cell>
        </row>
        <row r="929">
          <cell r="B929" t="str">
            <v>C411043</v>
          </cell>
          <cell r="C929" t="str">
            <v>中国重汽集团济宁商用车有限公司</v>
          </cell>
          <cell r="D929">
            <v>-384870.67</v>
          </cell>
          <cell r="E929">
            <v>-344222.92</v>
          </cell>
          <cell r="F929">
            <v>-435145.22</v>
          </cell>
          <cell r="G929">
            <v>-506311.34</v>
          </cell>
          <cell r="H929">
            <v>-640071.43999999994</v>
          </cell>
          <cell r="I929">
            <v>-758356.06</v>
          </cell>
          <cell r="J929" t="str">
            <v>AR</v>
          </cell>
        </row>
        <row r="930">
          <cell r="B930" t="str">
            <v>C437049</v>
          </cell>
          <cell r="C930" t="str">
            <v>中国重汽集团济南橡塑件有限公司</v>
          </cell>
          <cell r="D930">
            <v>-2172017.2799999998</v>
          </cell>
          <cell r="E930">
            <v>-2236098.5600000001</v>
          </cell>
          <cell r="F930">
            <v>-1423089.47</v>
          </cell>
          <cell r="G930">
            <v>-1311803.71</v>
          </cell>
          <cell r="H930">
            <v>-1172137.1499999999</v>
          </cell>
          <cell r="I930">
            <v>-1009622.24</v>
          </cell>
          <cell r="J930">
            <v>-62400</v>
          </cell>
        </row>
        <row r="931">
          <cell r="B931" t="str">
            <v>C437002</v>
          </cell>
          <cell r="C931" t="str">
            <v>中国重汽集团济南商用车有限公司</v>
          </cell>
          <cell r="D931">
            <v>-1648753.09</v>
          </cell>
          <cell r="E931">
            <v>-1186913.26</v>
          </cell>
          <cell r="F931">
            <v>-1008281.09</v>
          </cell>
          <cell r="G931">
            <v>-1020340.7</v>
          </cell>
          <cell r="H931">
            <v>-1080435.19</v>
          </cell>
          <cell r="I931">
            <v>-62167.81</v>
          </cell>
          <cell r="J931">
            <v>-79327.990000000005</v>
          </cell>
        </row>
        <row r="932">
          <cell r="B932" t="str">
            <v>C437012</v>
          </cell>
          <cell r="C932" t="str">
            <v>北汽福田汽车股份有限公司诸城奥铃汽车厂(时代领航）</v>
          </cell>
          <cell r="D932">
            <v>-1845129.85</v>
          </cell>
          <cell r="E932">
            <v>-1552181.72</v>
          </cell>
          <cell r="F932">
            <v>-1514345.82</v>
          </cell>
          <cell r="G932">
            <v>-1271364.27</v>
          </cell>
          <cell r="H932">
            <v>-1447058.97</v>
          </cell>
          <cell r="I932">
            <v>-1376732.14</v>
          </cell>
          <cell r="J932" t="str">
            <v>AR</v>
          </cell>
        </row>
        <row r="933">
          <cell r="B933" t="str">
            <v>C437014</v>
          </cell>
          <cell r="C933" t="str">
            <v>北汽福田汽车股份有限公司诸城汽车厂</v>
          </cell>
          <cell r="D933">
            <v>-2850502.13</v>
          </cell>
          <cell r="E933">
            <v>-2152887.6</v>
          </cell>
          <cell r="F933">
            <v>-2068320.7</v>
          </cell>
          <cell r="G933">
            <v>-1958422.06</v>
          </cell>
          <cell r="H933">
            <v>-2094384.8</v>
          </cell>
          <cell r="I933">
            <v>-1966155.72</v>
          </cell>
          <cell r="J933" t="str">
            <v>AR</v>
          </cell>
        </row>
        <row r="934">
          <cell r="B934" t="str">
            <v>C451003</v>
          </cell>
          <cell r="C934" t="str">
            <v>中国重汽集团成都王牌商用车有限公司</v>
          </cell>
          <cell r="D934">
            <v>-2434778.91</v>
          </cell>
          <cell r="E934">
            <v>0</v>
          </cell>
          <cell r="F934">
            <v>0</v>
          </cell>
          <cell r="G934">
            <v>-100000</v>
          </cell>
          <cell r="H934">
            <v>-100000</v>
          </cell>
          <cell r="I934">
            <v>-100000</v>
          </cell>
          <cell r="J934">
            <v>-100000</v>
          </cell>
        </row>
        <row r="935">
          <cell r="B935" t="str">
            <v>C437001</v>
          </cell>
          <cell r="C935" t="str">
            <v>中国重汽集团济南卡车股份有限公司</v>
          </cell>
          <cell r="D935">
            <v>-3706207.58</v>
          </cell>
          <cell r="E935">
            <v>-3783603.34</v>
          </cell>
          <cell r="F935">
            <v>-2375066.54</v>
          </cell>
          <cell r="G935">
            <v>-2322727.0099999998</v>
          </cell>
          <cell r="H935">
            <v>-2840753.76</v>
          </cell>
          <cell r="I935">
            <v>-2915629.67</v>
          </cell>
          <cell r="J935" t="str">
            <v>AR</v>
          </cell>
        </row>
        <row r="936">
          <cell r="B936" t="str">
            <v>C437050</v>
          </cell>
          <cell r="C936" t="str">
            <v>中国重汽集团济南商用车有限公司轻卡部</v>
          </cell>
          <cell r="D936">
            <v>-3026975.02</v>
          </cell>
          <cell r="E936">
            <v>-3070563</v>
          </cell>
          <cell r="F936">
            <v>-4080278.37</v>
          </cell>
          <cell r="G936">
            <v>-4572574.5599999996</v>
          </cell>
          <cell r="H936">
            <v>-5397951.0199999996</v>
          </cell>
          <cell r="I936">
            <v>-5653994.9500000002</v>
          </cell>
          <cell r="J936" t="str">
            <v>AR</v>
          </cell>
        </row>
        <row r="937">
          <cell r="B937" t="str">
            <v>C413187</v>
          </cell>
          <cell r="C937" t="str">
            <v>北京北汽李尔汽车系统有限公司保定分公司</v>
          </cell>
          <cell r="D937">
            <v>-1252066.57</v>
          </cell>
          <cell r="E937">
            <v>-2990127.11</v>
          </cell>
          <cell r="F937">
            <v>-4667459.38</v>
          </cell>
          <cell r="G937">
            <v>-5757761.1500000004</v>
          </cell>
          <cell r="H937">
            <v>-7595078.3200000003</v>
          </cell>
          <cell r="I937">
            <v>-6790216.7999999998</v>
          </cell>
          <cell r="J937" t="str">
            <v>AR</v>
          </cell>
        </row>
        <row r="938">
          <cell r="B938" t="str">
            <v>C443005</v>
          </cell>
          <cell r="C938" t="str">
            <v>北汽福田汽车股份有限公司长沙汽车厂</v>
          </cell>
          <cell r="D938">
            <v>-1646885.77</v>
          </cell>
          <cell r="E938">
            <v>-2946190.18</v>
          </cell>
          <cell r="F938">
            <v>-3944876.79</v>
          </cell>
          <cell r="G938">
            <v>-5316390.7300000004</v>
          </cell>
          <cell r="H938">
            <v>-6881728.9400000004</v>
          </cell>
          <cell r="I938">
            <v>-7061885.3099999996</v>
          </cell>
          <cell r="J938" t="str">
            <v>AR</v>
          </cell>
        </row>
        <row r="939">
          <cell r="B939" t="str">
            <v>C437044</v>
          </cell>
          <cell r="C939" t="str">
            <v>北汽福田汽车股份有限公司诸城汽车厂（欧马可）</v>
          </cell>
          <cell r="D939">
            <v>-4819911.25</v>
          </cell>
          <cell r="E939">
            <v>-6879430.6299999999</v>
          </cell>
          <cell r="F939">
            <v>-56909.22</v>
          </cell>
          <cell r="G939">
            <v>-78590.080000000002</v>
          </cell>
          <cell r="H939">
            <v>-104175.05</v>
          </cell>
          <cell r="I939">
            <v>-159737.31</v>
          </cell>
          <cell r="J939">
            <v>-195948.41</v>
          </cell>
        </row>
        <row r="940">
          <cell r="B940" t="str">
            <v>S513032</v>
          </cell>
          <cell r="C940" t="str">
            <v>保定市齐稳精密机械设备制造有限公司</v>
          </cell>
          <cell r="D940">
            <v>-214900</v>
          </cell>
          <cell r="E940">
            <v>-214900</v>
          </cell>
          <cell r="F940">
            <v>-214900</v>
          </cell>
          <cell r="G940">
            <v>-214900</v>
          </cell>
          <cell r="H940">
            <v>-214900</v>
          </cell>
          <cell r="I940">
            <v>-214900</v>
          </cell>
          <cell r="J940">
            <v>-214900</v>
          </cell>
        </row>
        <row r="941">
          <cell r="B941" t="str">
            <v>C437003</v>
          </cell>
          <cell r="C941" t="str">
            <v>中国重汽集团济南特种车有限公司</v>
          </cell>
          <cell r="D941">
            <v>-239663.39</v>
          </cell>
          <cell r="E941">
            <v>-230505.08</v>
          </cell>
          <cell r="F941">
            <v>-216715.81</v>
          </cell>
          <cell r="G941">
            <v>-234139.71</v>
          </cell>
          <cell r="H941">
            <v>-195920.55</v>
          </cell>
          <cell r="I941">
            <v>-215376.23</v>
          </cell>
          <cell r="J941">
            <v>-234680.42</v>
          </cell>
        </row>
        <row r="942">
          <cell r="B942" t="str">
            <v>C411002</v>
          </cell>
          <cell r="C942" t="str">
            <v>北京福田戴姆勒汽车有限公司</v>
          </cell>
          <cell r="D942">
            <v>-294134.98</v>
          </cell>
          <cell r="E942">
            <v>-294134.98</v>
          </cell>
          <cell r="F942">
            <v>-294134.98</v>
          </cell>
          <cell r="G942">
            <v>-294134.98</v>
          </cell>
          <cell r="H942">
            <v>-294134.98</v>
          </cell>
          <cell r="I942">
            <v>-294134.98</v>
          </cell>
          <cell r="J942">
            <v>-294134.98</v>
          </cell>
        </row>
        <row r="943">
          <cell r="B943" t="str">
            <v>S412004</v>
          </cell>
          <cell r="C943" t="str">
            <v>天津市朗力机械设备有限公司</v>
          </cell>
          <cell r="D943">
            <v>-52625</v>
          </cell>
          <cell r="E943">
            <v>-52625</v>
          </cell>
          <cell r="F943">
            <v>-156825</v>
          </cell>
          <cell r="G943">
            <v>-318825</v>
          </cell>
          <cell r="H943">
            <v>-318825</v>
          </cell>
          <cell r="I943">
            <v>-318825</v>
          </cell>
          <cell r="J943">
            <v>-318825</v>
          </cell>
        </row>
        <row r="944">
          <cell r="B944" t="str">
            <v>C436002</v>
          </cell>
          <cell r="C944" t="str">
            <v>江西昌河汽车有限责任公司</v>
          </cell>
          <cell r="D944">
            <v>-404970.67</v>
          </cell>
          <cell r="E944">
            <v>-404970.67</v>
          </cell>
          <cell r="F944">
            <v>-404970.67</v>
          </cell>
          <cell r="G944">
            <v>-393997.16</v>
          </cell>
          <cell r="H944">
            <v>-393997.16</v>
          </cell>
          <cell r="I944">
            <v>-393997.16</v>
          </cell>
          <cell r="J944">
            <v>-393997.16</v>
          </cell>
        </row>
        <row r="945">
          <cell r="B945" t="str">
            <v>C437049</v>
          </cell>
          <cell r="C945" t="str">
            <v>中国重汽集团济南橡塑件有限公司</v>
          </cell>
          <cell r="D945">
            <v>-2172017.2799999998</v>
          </cell>
          <cell r="E945">
            <v>-2236098.5600000001</v>
          </cell>
          <cell r="F945">
            <v>-1423089.47</v>
          </cell>
          <cell r="G945">
            <v>-1311803.71</v>
          </cell>
          <cell r="H945">
            <v>-1172137.1499999999</v>
          </cell>
          <cell r="I945">
            <v>-1009622.24</v>
          </cell>
          <cell r="J945">
            <v>-439279.09</v>
          </cell>
        </row>
        <row r="946">
          <cell r="B946" t="str">
            <v>S413111</v>
          </cell>
          <cell r="C946" t="str">
            <v>国网河北省电力有限公司沧州供电分公司</v>
          </cell>
          <cell r="D946">
            <v>-293619.17</v>
          </cell>
          <cell r="E946">
            <v>-349583.98</v>
          </cell>
          <cell r="F946">
            <v>-284455.62</v>
          </cell>
          <cell r="G946">
            <v>-422521.68</v>
          </cell>
          <cell r="H946">
            <v>-400454.34</v>
          </cell>
          <cell r="I946">
            <v>-448421.16</v>
          </cell>
          <cell r="J946">
            <v>-556646.38</v>
          </cell>
        </row>
        <row r="947">
          <cell r="B947" t="str">
            <v>S413112</v>
          </cell>
          <cell r="C947" t="str">
            <v>南皮县泰航五金制造有限公司</v>
          </cell>
          <cell r="D947">
            <v>-601400.42000000004</v>
          </cell>
          <cell r="E947">
            <v>-601400.42000000004</v>
          </cell>
          <cell r="F947">
            <v>-601400.42000000004</v>
          </cell>
          <cell r="G947">
            <v>-601400.42000000004</v>
          </cell>
          <cell r="H947">
            <v>-601400.42000000004</v>
          </cell>
          <cell r="I947">
            <v>-601400.42000000004</v>
          </cell>
          <cell r="J947">
            <v>-601400.42000000004</v>
          </cell>
        </row>
        <row r="948">
          <cell r="B948" t="str">
            <v>C413160</v>
          </cell>
          <cell r="C948" t="str">
            <v>黄骅市萧驰汽车配件销售有限公司</v>
          </cell>
          <cell r="D948">
            <v>-193305.63</v>
          </cell>
          <cell r="E948">
            <v>-193305.63</v>
          </cell>
          <cell r="F948">
            <v>-211043.32</v>
          </cell>
          <cell r="G948">
            <v>-440319.96</v>
          </cell>
          <cell r="H948">
            <v>-452413.43</v>
          </cell>
          <cell r="I948">
            <v>-647843.07999999996</v>
          </cell>
          <cell r="J948">
            <v>-700917.29</v>
          </cell>
        </row>
        <row r="949">
          <cell r="B949" t="str">
            <v>C411043</v>
          </cell>
          <cell r="C949" t="str">
            <v>中国重汽集团济宁商用车有限公司</v>
          </cell>
          <cell r="D949">
            <v>-384870.67</v>
          </cell>
          <cell r="E949">
            <v>-344222.92</v>
          </cell>
          <cell r="F949">
            <v>-435145.22</v>
          </cell>
          <cell r="G949">
            <v>-506311.34</v>
          </cell>
          <cell r="H949">
            <v>-640071.43999999994</v>
          </cell>
          <cell r="I949">
            <v>-758356.06</v>
          </cell>
          <cell r="J949">
            <v>-809753.35</v>
          </cell>
        </row>
        <row r="950">
          <cell r="B950" t="str">
            <v>C437002</v>
          </cell>
          <cell r="C950" t="str">
            <v>中国重汽集团济南商用车有限公司</v>
          </cell>
          <cell r="D950">
            <v>-1648753.09</v>
          </cell>
          <cell r="E950">
            <v>-1186913.26</v>
          </cell>
          <cell r="F950">
            <v>-1008281.09</v>
          </cell>
          <cell r="G950">
            <v>-1020340.7</v>
          </cell>
          <cell r="H950">
            <v>-1080435.19</v>
          </cell>
          <cell r="I950">
            <v>-1096757.07</v>
          </cell>
          <cell r="J950">
            <v>-1115843.8500000001</v>
          </cell>
        </row>
        <row r="951">
          <cell r="B951" t="str">
            <v>C437012</v>
          </cell>
          <cell r="C951" t="str">
            <v>北汽福田汽车股份有限公司诸城奥铃汽车厂(时代领航）</v>
          </cell>
          <cell r="D951">
            <v>-1845129.85</v>
          </cell>
          <cell r="E951">
            <v>-1552181.72</v>
          </cell>
          <cell r="F951">
            <v>-1514345.82</v>
          </cell>
          <cell r="G951">
            <v>-1271364.27</v>
          </cell>
          <cell r="H951">
            <v>-1447058.97</v>
          </cell>
          <cell r="I951">
            <v>-1376732.14</v>
          </cell>
          <cell r="J951">
            <v>-1197370.81</v>
          </cell>
        </row>
        <row r="952">
          <cell r="B952" t="str">
            <v>C437001</v>
          </cell>
          <cell r="C952" t="str">
            <v>中国重汽集团济南卡车股份有限公司</v>
          </cell>
          <cell r="D952">
            <v>-3706207.58</v>
          </cell>
          <cell r="E952">
            <v>-3783603.34</v>
          </cell>
          <cell r="F952">
            <v>-2375066.54</v>
          </cell>
          <cell r="G952">
            <v>-2322727.0099999998</v>
          </cell>
          <cell r="H952">
            <v>-2840753.76</v>
          </cell>
          <cell r="I952">
            <v>-2915629.67</v>
          </cell>
          <cell r="J952">
            <v>-1899391.72</v>
          </cell>
        </row>
        <row r="953">
          <cell r="B953" t="str">
            <v>C437014</v>
          </cell>
          <cell r="C953" t="str">
            <v>北汽福田汽车股份有限公司诸城汽车厂</v>
          </cell>
          <cell r="D953">
            <v>-2850502.13</v>
          </cell>
          <cell r="E953">
            <v>-2152887.6</v>
          </cell>
          <cell r="F953">
            <v>-2068320.7</v>
          </cell>
          <cell r="G953">
            <v>-1958422.06</v>
          </cell>
          <cell r="H953">
            <v>-2094384.8</v>
          </cell>
          <cell r="I953">
            <v>-1966155.72</v>
          </cell>
          <cell r="J953">
            <v>-1960620.9</v>
          </cell>
        </row>
        <row r="954">
          <cell r="B954" t="str">
            <v>C437050</v>
          </cell>
          <cell r="C954" t="str">
            <v>中国重汽集团济南商用车有限公司轻卡部</v>
          </cell>
          <cell r="D954">
            <v>-3026975.02</v>
          </cell>
          <cell r="E954">
            <v>-3070563</v>
          </cell>
          <cell r="F954">
            <v>-4080278.37</v>
          </cell>
          <cell r="G954">
            <v>-4572574.5599999996</v>
          </cell>
          <cell r="H954">
            <v>-5397951.0199999996</v>
          </cell>
          <cell r="I954">
            <v>-5653994.9500000002</v>
          </cell>
          <cell r="J954">
            <v>-2056991.11</v>
          </cell>
        </row>
        <row r="955">
          <cell r="B955" t="str">
            <v>C451003</v>
          </cell>
          <cell r="C955" t="str">
            <v>中国重汽集团成都王牌商用车有限公司</v>
          </cell>
          <cell r="D955">
            <v>-2434778.91</v>
          </cell>
          <cell r="E955">
            <v>-2358048.1</v>
          </cell>
          <cell r="F955">
            <v>-2510091.12</v>
          </cell>
          <cell r="G955">
            <v>-2186544.7599999998</v>
          </cell>
          <cell r="H955">
            <v>-2376336.7200000002</v>
          </cell>
          <cell r="I955">
            <v>-2489151.79</v>
          </cell>
          <cell r="J955">
            <v>-3239767.45</v>
          </cell>
        </row>
        <row r="956">
          <cell r="B956" t="str">
            <v>CLX9999</v>
          </cell>
          <cell r="C956" t="str">
            <v>零星业务</v>
          </cell>
          <cell r="J956">
            <v>-5950145.0499999998</v>
          </cell>
        </row>
        <row r="957">
          <cell r="B957" t="str">
            <v>C443005</v>
          </cell>
          <cell r="C957" t="str">
            <v>北汽福田汽车股份有限公司长沙汽车厂</v>
          </cell>
          <cell r="D957">
            <v>-1646885.77</v>
          </cell>
          <cell r="E957">
            <v>-2946190.18</v>
          </cell>
          <cell r="F957">
            <v>-3944876.79</v>
          </cell>
          <cell r="G957">
            <v>-5316390.7300000004</v>
          </cell>
          <cell r="H957">
            <v>-6881728.9400000004</v>
          </cell>
          <cell r="I957">
            <v>-7061885.3099999996</v>
          </cell>
          <cell r="J957">
            <v>-7499766.6100000003</v>
          </cell>
        </row>
        <row r="958">
          <cell r="B958" t="str">
            <v>C413187</v>
          </cell>
          <cell r="C958" t="str">
            <v>北京北汽李尔汽车系统有限公司保定分公司</v>
          </cell>
          <cell r="D958">
            <v>-1252066.57</v>
          </cell>
          <cell r="E958">
            <v>-2990127.11</v>
          </cell>
          <cell r="F958">
            <v>-4667459.38</v>
          </cell>
          <cell r="G958">
            <v>-5757761.1500000004</v>
          </cell>
          <cell r="H958">
            <v>-7595078.3200000003</v>
          </cell>
          <cell r="I958">
            <v>-6790216.7999999998</v>
          </cell>
          <cell r="J958">
            <v>-7621220.6299999999</v>
          </cell>
        </row>
        <row r="959">
          <cell r="B959" t="str">
            <v>C437044</v>
          </cell>
          <cell r="C959" t="str">
            <v>北汽福田汽车股份有限公司诸城汽车厂（欧马可）</v>
          </cell>
          <cell r="D959">
            <v>-4819911.25</v>
          </cell>
          <cell r="E959">
            <v>-6879430.6299999999</v>
          </cell>
          <cell r="F959">
            <v>-8031530.46</v>
          </cell>
          <cell r="G959">
            <v>-9497750.7200000007</v>
          </cell>
          <cell r="H959">
            <v>-9823777.75</v>
          </cell>
          <cell r="I959">
            <v>-9281932.7300000004</v>
          </cell>
          <cell r="J959">
            <v>-8089272.9400000004</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资金支出计划提报说明"/>
      <sheetName val="2024.01月汇总"/>
      <sheetName val="2024.01月支付计划"/>
      <sheetName val="基参"/>
      <sheetName val="支付进度统计"/>
      <sheetName val="支付进度统计-数值化版"/>
      <sheetName val="Sheet1"/>
    </sheetNames>
    <sheetDataSet>
      <sheetData sheetId="0"/>
      <sheetData sheetId="1"/>
      <sheetData sheetId="2"/>
      <sheetData sheetId="3"/>
      <sheetData sheetId="4">
        <row r="8">
          <cell r="C8" t="str">
            <v>黄骅市长生汽车灯镜有限公司</v>
          </cell>
          <cell r="D8" t="str">
            <v>比例规则</v>
          </cell>
          <cell r="E8" t="str">
            <v>金属件、座椅</v>
          </cell>
          <cell r="F8" t="e">
            <v>#NAME?</v>
          </cell>
          <cell r="G8" t="e">
            <v>#NAME?</v>
          </cell>
          <cell r="H8" t="e">
            <v>#NAME?</v>
          </cell>
          <cell r="I8" t="e">
            <v>#NAME?</v>
          </cell>
          <cell r="J8">
            <v>2831570</v>
          </cell>
          <cell r="K8" t="e">
            <v>#NAME?</v>
          </cell>
          <cell r="L8">
            <v>1000000</v>
          </cell>
          <cell r="M8">
            <v>910000</v>
          </cell>
          <cell r="N8">
            <v>90000</v>
          </cell>
          <cell r="O8" t="e">
            <v>#NAME?</v>
          </cell>
          <cell r="P8">
            <v>58200</v>
          </cell>
          <cell r="Q8" t="e">
            <v>#NAME?</v>
          </cell>
          <cell r="R8" t="e">
            <v>#NAME?</v>
          </cell>
          <cell r="T8" t="e">
            <v>#NAME?</v>
          </cell>
          <cell r="U8" t="e">
            <v>#NAME?</v>
          </cell>
          <cell r="V8">
            <v>436500</v>
          </cell>
          <cell r="W8" t="e">
            <v>#NAME?</v>
          </cell>
          <cell r="X8">
            <v>454204.00799999997</v>
          </cell>
          <cell r="Y8">
            <v>280330</v>
          </cell>
          <cell r="Z8">
            <v>173874.00799999997</v>
          </cell>
          <cell r="AA8">
            <v>489000</v>
          </cell>
          <cell r="AB8">
            <v>194000</v>
          </cell>
          <cell r="AC8">
            <v>295000</v>
          </cell>
          <cell r="AD8">
            <v>486000</v>
          </cell>
          <cell r="AE8">
            <v>471420</v>
          </cell>
          <cell r="AF8">
            <v>14580</v>
          </cell>
          <cell r="AG8">
            <v>496341.53333333298</v>
          </cell>
          <cell r="AH8">
            <v>481120</v>
          </cell>
          <cell r="AI8">
            <v>15221.533333332976</v>
          </cell>
          <cell r="AK8">
            <v>906024.45866666688</v>
          </cell>
          <cell r="AL8" t="e">
            <v>#NAME?</v>
          </cell>
          <cell r="AM8" t="e">
            <v>#NAME?</v>
          </cell>
          <cell r="AN8" t="e">
            <v>#NAME?</v>
          </cell>
          <cell r="AO8" t="e">
            <v>#N/A</v>
          </cell>
          <cell r="AP8" t="str">
            <v>高</v>
          </cell>
        </row>
        <row r="9">
          <cell r="C9" t="str">
            <v>黄骅市鑫昌五金制品厂</v>
          </cell>
          <cell r="D9" t="str">
            <v>比例规则</v>
          </cell>
          <cell r="E9" t="str">
            <v>金属件</v>
          </cell>
          <cell r="F9" t="e">
            <v>#NAME?</v>
          </cell>
          <cell r="G9" t="e">
            <v>#NAME?</v>
          </cell>
          <cell r="H9" t="e">
            <v>#NAME?</v>
          </cell>
          <cell r="I9" t="e">
            <v>#NAME?</v>
          </cell>
          <cell r="J9">
            <v>3668770</v>
          </cell>
          <cell r="K9" t="e">
            <v>#NAME?</v>
          </cell>
          <cell r="L9">
            <v>200000</v>
          </cell>
          <cell r="M9">
            <v>300000</v>
          </cell>
          <cell r="N9">
            <v>200000</v>
          </cell>
          <cell r="O9" t="e">
            <v>#NAME?</v>
          </cell>
          <cell r="P9">
            <v>682000</v>
          </cell>
          <cell r="Q9" t="e">
            <v>#NAME?</v>
          </cell>
          <cell r="R9" t="e">
            <v>#NAME?</v>
          </cell>
          <cell r="S9">
            <v>561300</v>
          </cell>
          <cell r="T9" t="e">
            <v>#NAME?</v>
          </cell>
          <cell r="U9" t="e">
            <v>#NAME?</v>
          </cell>
          <cell r="V9">
            <v>358900</v>
          </cell>
          <cell r="W9" t="e">
            <v>#NAME?</v>
          </cell>
          <cell r="X9">
            <v>521195.95333333401</v>
          </cell>
          <cell r="Y9">
            <v>339500</v>
          </cell>
          <cell r="Z9">
            <v>181695.95333333401</v>
          </cell>
          <cell r="AA9">
            <v>484000</v>
          </cell>
          <cell r="AB9">
            <v>465600</v>
          </cell>
          <cell r="AC9">
            <v>18400</v>
          </cell>
          <cell r="AD9">
            <v>529000</v>
          </cell>
          <cell r="AE9">
            <v>513130</v>
          </cell>
          <cell r="AF9">
            <v>15870</v>
          </cell>
          <cell r="AG9">
            <v>496465.29066666699</v>
          </cell>
          <cell r="AH9">
            <v>448340</v>
          </cell>
          <cell r="AI9">
            <v>48125.290666666988</v>
          </cell>
          <cell r="AK9">
            <v>1638108.7559999991</v>
          </cell>
          <cell r="AL9" t="e">
            <v>#NAME?</v>
          </cell>
          <cell r="AM9" t="e">
            <v>#NAME?</v>
          </cell>
          <cell r="AN9" t="e">
            <v>#NAME?</v>
          </cell>
          <cell r="AO9" t="e">
            <v>#N/A</v>
          </cell>
          <cell r="AP9" t="str">
            <v>极高</v>
          </cell>
        </row>
        <row r="10">
          <cell r="C10" t="str">
            <v>天津市鹏升汽车部件有限公司</v>
          </cell>
          <cell r="D10" t="str">
            <v>比例规则</v>
          </cell>
          <cell r="E10" t="str">
            <v>座椅</v>
          </cell>
          <cell r="F10" t="e">
            <v>#NAME?</v>
          </cell>
          <cell r="G10" t="e">
            <v>#NAME?</v>
          </cell>
          <cell r="H10" t="e">
            <v>#NAME?</v>
          </cell>
          <cell r="I10" t="e">
            <v>#NAME?</v>
          </cell>
          <cell r="J10">
            <v>1505620</v>
          </cell>
          <cell r="K10" t="e">
            <v>#NAME?</v>
          </cell>
          <cell r="L10">
            <v>400000</v>
          </cell>
          <cell r="N10">
            <v>400000</v>
          </cell>
          <cell r="O10" t="e">
            <v>#NAME?</v>
          </cell>
          <cell r="P10">
            <v>685000</v>
          </cell>
          <cell r="Q10" t="e">
            <v>#NAME?</v>
          </cell>
          <cell r="R10" t="e">
            <v>#NAME?</v>
          </cell>
          <cell r="T10" t="e">
            <v>#NAME?</v>
          </cell>
          <cell r="U10" t="e">
            <v>#NAME?</v>
          </cell>
          <cell r="V10">
            <v>155200</v>
          </cell>
          <cell r="W10" t="e">
            <v>#NAME?</v>
          </cell>
          <cell r="X10">
            <v>205553.63466666601</v>
          </cell>
          <cell r="Y10">
            <v>175570</v>
          </cell>
          <cell r="Z10">
            <v>29983.63466666601</v>
          </cell>
          <cell r="AA10">
            <v>231000</v>
          </cell>
          <cell r="AB10">
            <v>221160</v>
          </cell>
          <cell r="AC10">
            <v>9840</v>
          </cell>
          <cell r="AD10">
            <v>228000</v>
          </cell>
          <cell r="AE10">
            <v>48500</v>
          </cell>
          <cell r="AF10">
            <v>179500</v>
          </cell>
          <cell r="AG10">
            <v>227094.24266666701</v>
          </cell>
          <cell r="AH10">
            <v>220190</v>
          </cell>
          <cell r="AI10">
            <v>6904.2426666670071</v>
          </cell>
          <cell r="AK10">
            <v>613972.12266666687</v>
          </cell>
          <cell r="AL10" t="e">
            <v>#NAME?</v>
          </cell>
          <cell r="AM10" t="e">
            <v>#NAME?</v>
          </cell>
          <cell r="AN10" t="e">
            <v>#NAME?</v>
          </cell>
          <cell r="AO10" t="e">
            <v>#N/A</v>
          </cell>
          <cell r="AP10" t="str">
            <v>极高</v>
          </cell>
        </row>
        <row r="11">
          <cell r="C11" t="str">
            <v>深州市卓伦橡塑磨具有限公司</v>
          </cell>
          <cell r="D11" t="str">
            <v>比例规则</v>
          </cell>
          <cell r="E11" t="str">
            <v>金属件</v>
          </cell>
          <cell r="F11" t="e">
            <v>#NAME?</v>
          </cell>
          <cell r="G11" t="e">
            <v>#NAME?</v>
          </cell>
          <cell r="H11" t="e">
            <v>#NAME?</v>
          </cell>
          <cell r="I11" t="e">
            <v>#NAME?</v>
          </cell>
          <cell r="J11">
            <v>1292750</v>
          </cell>
          <cell r="K11" t="e">
            <v>#NAME?</v>
          </cell>
          <cell r="N11">
            <v>0</v>
          </cell>
          <cell r="O11">
            <v>165000</v>
          </cell>
          <cell r="P11">
            <v>677820</v>
          </cell>
          <cell r="Q11">
            <v>-512820</v>
          </cell>
          <cell r="R11" t="e">
            <v>#NAME?</v>
          </cell>
          <cell r="T11" t="e">
            <v>#NAME?</v>
          </cell>
          <cell r="U11" t="e">
            <v>#NAME?</v>
          </cell>
          <cell r="V11">
            <v>160000</v>
          </cell>
          <cell r="W11" t="e">
            <v>#NAME?</v>
          </cell>
          <cell r="X11">
            <v>149537.24533333399</v>
          </cell>
          <cell r="Z11">
            <v>149537.24533333399</v>
          </cell>
          <cell r="AA11">
            <v>126000</v>
          </cell>
          <cell r="AB11">
            <v>213400</v>
          </cell>
          <cell r="AC11">
            <v>-87400</v>
          </cell>
          <cell r="AD11">
            <v>123000</v>
          </cell>
          <cell r="AE11">
            <v>119310</v>
          </cell>
          <cell r="AF11">
            <v>3690</v>
          </cell>
          <cell r="AG11">
            <v>126631.869333333</v>
          </cell>
          <cell r="AH11">
            <v>122220</v>
          </cell>
          <cell r="AI11">
            <v>4411.8693333330011</v>
          </cell>
          <cell r="AK11">
            <v>767580.88533333293</v>
          </cell>
          <cell r="AL11" t="e">
            <v>#NAME?</v>
          </cell>
          <cell r="AM11" t="e">
            <v>#NAME?</v>
          </cell>
          <cell r="AN11" t="e">
            <v>#NAME?</v>
          </cell>
          <cell r="AO11" t="e">
            <v>#N/A</v>
          </cell>
        </row>
        <row r="12">
          <cell r="C12" t="str">
            <v>海兴中盛弹簧有限公司</v>
          </cell>
          <cell r="D12" t="str">
            <v>比例规则</v>
          </cell>
          <cell r="E12" t="str">
            <v>金属件、座椅</v>
          </cell>
          <cell r="F12" t="e">
            <v>#NAME?</v>
          </cell>
          <cell r="G12" t="e">
            <v>#NAME?</v>
          </cell>
          <cell r="H12" t="e">
            <v>#NAME?</v>
          </cell>
          <cell r="I12" t="e">
            <v>#NAME?</v>
          </cell>
          <cell r="J12">
            <v>2301593.52</v>
          </cell>
          <cell r="K12" t="e">
            <v>#NAME?</v>
          </cell>
          <cell r="M12">
            <v>340000</v>
          </cell>
          <cell r="N12">
            <v>0</v>
          </cell>
          <cell r="O12" t="e">
            <v>#NAME?</v>
          </cell>
          <cell r="P12">
            <v>274247.89</v>
          </cell>
          <cell r="Q12" t="e">
            <v>#NAME?</v>
          </cell>
          <cell r="R12" t="e">
            <v>#NAME?</v>
          </cell>
          <cell r="S12">
            <v>310400</v>
          </cell>
          <cell r="T12" t="e">
            <v>#NAME?</v>
          </cell>
          <cell r="U12" t="e">
            <v>#NAME?</v>
          </cell>
          <cell r="V12">
            <v>320100</v>
          </cell>
          <cell r="W12" t="e">
            <v>#NAME?</v>
          </cell>
          <cell r="X12">
            <v>427440.95199999999</v>
          </cell>
          <cell r="Y12">
            <v>297000</v>
          </cell>
          <cell r="Z12">
            <v>130440.95199999999</v>
          </cell>
          <cell r="AA12">
            <v>287000</v>
          </cell>
          <cell r="AB12">
            <v>286485.63</v>
          </cell>
          <cell r="AC12">
            <v>514.36999999999534</v>
          </cell>
          <cell r="AD12">
            <v>261000</v>
          </cell>
          <cell r="AE12">
            <v>253170</v>
          </cell>
          <cell r="AF12">
            <v>7830</v>
          </cell>
          <cell r="AG12">
            <v>227301.237333333</v>
          </cell>
          <cell r="AH12">
            <v>220190</v>
          </cell>
          <cell r="AI12">
            <v>7111.2373333330033</v>
          </cell>
          <cell r="AK12">
            <v>1098851.3306666669</v>
          </cell>
          <cell r="AL12" t="e">
            <v>#NAME?</v>
          </cell>
          <cell r="AM12" t="e">
            <v>#NAME?</v>
          </cell>
          <cell r="AN12" t="e">
            <v>#NAME?</v>
          </cell>
          <cell r="AO12" t="e">
            <v>#N/A</v>
          </cell>
        </row>
        <row r="13">
          <cell r="C13" t="str">
            <v>黄骅市成卓汽车部件厂</v>
          </cell>
          <cell r="D13" t="str">
            <v>比例规则</v>
          </cell>
          <cell r="E13" t="str">
            <v>金属件</v>
          </cell>
          <cell r="F13" t="e">
            <v>#NAME?</v>
          </cell>
          <cell r="G13" t="e">
            <v>#NAME?</v>
          </cell>
          <cell r="H13" t="e">
            <v>#NAME?</v>
          </cell>
          <cell r="I13" t="e">
            <v>#NAME?</v>
          </cell>
          <cell r="J13">
            <v>3359558.24</v>
          </cell>
          <cell r="K13" t="e">
            <v>#NAME?</v>
          </cell>
          <cell r="L13">
            <v>200000</v>
          </cell>
          <cell r="M13">
            <v>300000</v>
          </cell>
          <cell r="N13">
            <v>200000</v>
          </cell>
          <cell r="O13" t="e">
            <v>#NAME?</v>
          </cell>
          <cell r="P13">
            <v>727500</v>
          </cell>
          <cell r="Q13" t="e">
            <v>#NAME?</v>
          </cell>
          <cell r="R13" t="e">
            <v>#NAME?</v>
          </cell>
          <cell r="S13">
            <v>463700</v>
          </cell>
          <cell r="T13" t="e">
            <v>#NAME?</v>
          </cell>
          <cell r="U13" t="e">
            <v>#NAME?</v>
          </cell>
          <cell r="V13">
            <v>271600</v>
          </cell>
          <cell r="W13" t="e">
            <v>#NAME?</v>
          </cell>
          <cell r="X13">
            <v>429007.20133333397</v>
          </cell>
          <cell r="Y13">
            <v>339500</v>
          </cell>
          <cell r="Z13">
            <v>89507.201333333971</v>
          </cell>
          <cell r="AA13">
            <v>442000</v>
          </cell>
          <cell r="AB13">
            <v>426800</v>
          </cell>
          <cell r="AC13">
            <v>15200</v>
          </cell>
          <cell r="AD13">
            <v>432000</v>
          </cell>
          <cell r="AE13">
            <v>419040</v>
          </cell>
          <cell r="AF13">
            <v>12960</v>
          </cell>
          <cell r="AG13">
            <v>417976.16266666702</v>
          </cell>
          <cell r="AH13">
            <v>411418.24</v>
          </cell>
          <cell r="AI13">
            <v>6557.9226666670293</v>
          </cell>
          <cell r="AK13">
            <v>1638574.875999999</v>
          </cell>
          <cell r="AL13" t="e">
            <v>#NAME?</v>
          </cell>
          <cell r="AM13" t="e">
            <v>#NAME?</v>
          </cell>
          <cell r="AN13" t="e">
            <v>#NAME?</v>
          </cell>
          <cell r="AO13" t="e">
            <v>#N/A</v>
          </cell>
          <cell r="AP13" t="str">
            <v>极高</v>
          </cell>
        </row>
        <row r="14">
          <cell r="C14" t="str">
            <v>吉林省德邦汽车电子有限公司</v>
          </cell>
          <cell r="D14" t="str">
            <v>比例规则</v>
          </cell>
          <cell r="E14" t="str">
            <v>座椅</v>
          </cell>
          <cell r="F14" t="e">
            <v>#NAME?</v>
          </cell>
          <cell r="G14" t="e">
            <v>#NAME?</v>
          </cell>
          <cell r="H14" t="e">
            <v>#NAME?</v>
          </cell>
          <cell r="I14" t="e">
            <v>#NAME?</v>
          </cell>
          <cell r="J14">
            <v>2374878.17</v>
          </cell>
          <cell r="K14" t="e">
            <v>#NAME?</v>
          </cell>
          <cell r="M14">
            <v>100000</v>
          </cell>
          <cell r="N14">
            <v>0</v>
          </cell>
          <cell r="O14" t="e">
            <v>#NAME?</v>
          </cell>
          <cell r="P14">
            <v>394988.17</v>
          </cell>
          <cell r="Q14" t="e">
            <v>#NAME?</v>
          </cell>
          <cell r="R14" t="e">
            <v>#NAME?</v>
          </cell>
          <cell r="S14">
            <v>247000</v>
          </cell>
          <cell r="T14" t="e">
            <v>#NAME?</v>
          </cell>
          <cell r="U14" t="e">
            <v>#NAME?</v>
          </cell>
          <cell r="V14">
            <v>386000</v>
          </cell>
          <cell r="W14" t="e">
            <v>#NAME?</v>
          </cell>
          <cell r="X14">
            <v>186734.196</v>
          </cell>
          <cell r="Y14">
            <v>246000</v>
          </cell>
          <cell r="Z14">
            <v>-59265.804000000004</v>
          </cell>
          <cell r="AA14">
            <v>183000</v>
          </cell>
          <cell r="AB14">
            <v>490000</v>
          </cell>
          <cell r="AC14">
            <v>-307000</v>
          </cell>
          <cell r="AD14">
            <v>148000</v>
          </cell>
          <cell r="AE14">
            <v>194040</v>
          </cell>
          <cell r="AF14">
            <v>-46040</v>
          </cell>
          <cell r="AG14">
            <v>126469.588</v>
          </cell>
          <cell r="AH14">
            <v>316850</v>
          </cell>
          <cell r="AI14">
            <v>-190380.41200000001</v>
          </cell>
          <cell r="AK14">
            <v>1730674.3859999999</v>
          </cell>
          <cell r="AL14" t="e">
            <v>#NAME?</v>
          </cell>
          <cell r="AM14" t="e">
            <v>#NAME?</v>
          </cell>
          <cell r="AN14" t="e">
            <v>#NAME?</v>
          </cell>
          <cell r="AO14">
            <v>111740</v>
          </cell>
        </row>
        <row r="15">
          <cell r="C15" t="str">
            <v>黄骅市汇铭汽车部件有限公司</v>
          </cell>
          <cell r="D15" t="str">
            <v>比例规则</v>
          </cell>
          <cell r="E15" t="str">
            <v>金属件、座椅、后视镜</v>
          </cell>
          <cell r="F15" t="e">
            <v>#NAME?</v>
          </cell>
          <cell r="G15" t="e">
            <v>#NAME?</v>
          </cell>
          <cell r="H15" t="e">
            <v>#NAME?</v>
          </cell>
          <cell r="I15" t="e">
            <v>#NAME?</v>
          </cell>
          <cell r="J15">
            <v>2849670</v>
          </cell>
          <cell r="K15" t="e">
            <v>#NAME?</v>
          </cell>
          <cell r="L15">
            <v>150000</v>
          </cell>
          <cell r="M15">
            <v>100000</v>
          </cell>
          <cell r="N15">
            <v>50000</v>
          </cell>
          <cell r="O15" t="e">
            <v>#NAME?</v>
          </cell>
          <cell r="P15">
            <v>155200</v>
          </cell>
          <cell r="Q15" t="e">
            <v>#NAME?</v>
          </cell>
          <cell r="R15" t="e">
            <v>#NAME?</v>
          </cell>
          <cell r="S15">
            <v>48500</v>
          </cell>
          <cell r="T15" t="e">
            <v>#NAME?</v>
          </cell>
          <cell r="U15" t="e">
            <v>#NAME?</v>
          </cell>
          <cell r="V15">
            <v>77600</v>
          </cell>
          <cell r="W15" t="e">
            <v>#NAME?</v>
          </cell>
          <cell r="X15">
            <v>484199.25400000002</v>
          </cell>
          <cell r="Y15">
            <v>276450</v>
          </cell>
          <cell r="Z15">
            <v>207749.25400000002</v>
          </cell>
          <cell r="AA15">
            <v>285000</v>
          </cell>
          <cell r="AB15">
            <v>1090000</v>
          </cell>
          <cell r="AC15">
            <v>-805000</v>
          </cell>
          <cell r="AD15">
            <v>285000</v>
          </cell>
          <cell r="AE15">
            <v>955450</v>
          </cell>
          <cell r="AF15">
            <v>-670450</v>
          </cell>
          <cell r="AG15">
            <v>151969.33733333301</v>
          </cell>
          <cell r="AH15">
            <v>146470</v>
          </cell>
          <cell r="AI15">
            <v>5499.3373333330092</v>
          </cell>
          <cell r="AK15">
            <v>1643501.4086666668</v>
          </cell>
          <cell r="AL15" t="e">
            <v>#NAME?</v>
          </cell>
          <cell r="AM15" t="e">
            <v>#NAME?</v>
          </cell>
          <cell r="AN15" t="e">
            <v>#NAME?</v>
          </cell>
          <cell r="AO15" t="e">
            <v>#N/A</v>
          </cell>
          <cell r="AP15" t="str">
            <v>极高</v>
          </cell>
        </row>
        <row r="16">
          <cell r="C16" t="str">
            <v>邓景亮</v>
          </cell>
          <cell r="D16" t="str">
            <v>比例规则</v>
          </cell>
          <cell r="E16" t="str">
            <v>金属件、座椅、后视镜</v>
          </cell>
          <cell r="F16" t="e">
            <v>#NAME?</v>
          </cell>
          <cell r="G16" t="e">
            <v>#NAME?</v>
          </cell>
          <cell r="H16" t="e">
            <v>#NAME?</v>
          </cell>
          <cell r="I16" t="e">
            <v>#NAME?</v>
          </cell>
          <cell r="J16">
            <v>1380320</v>
          </cell>
          <cell r="K16" t="e">
            <v>#NAME?</v>
          </cell>
          <cell r="N16">
            <v>0</v>
          </cell>
          <cell r="O16" t="e">
            <v>#NAME?</v>
          </cell>
          <cell r="P16">
            <v>490000</v>
          </cell>
          <cell r="Q16" t="e">
            <v>#NAME?</v>
          </cell>
          <cell r="R16" t="e">
            <v>#NAME?</v>
          </cell>
          <cell r="S16">
            <v>229800</v>
          </cell>
          <cell r="T16" t="e">
            <v>#NAME?</v>
          </cell>
          <cell r="U16" t="e">
            <v>#NAME?</v>
          </cell>
          <cell r="W16" t="e">
            <v>#NAME?</v>
          </cell>
          <cell r="X16">
            <v>218000</v>
          </cell>
          <cell r="Z16">
            <v>218000</v>
          </cell>
          <cell r="AA16">
            <v>167000</v>
          </cell>
          <cell r="AB16">
            <v>147000</v>
          </cell>
          <cell r="AC16">
            <v>20000</v>
          </cell>
          <cell r="AD16">
            <v>155000</v>
          </cell>
          <cell r="AE16">
            <v>219520</v>
          </cell>
          <cell r="AF16">
            <v>-64520</v>
          </cell>
          <cell r="AG16">
            <v>122746.56</v>
          </cell>
          <cell r="AH16">
            <v>294000</v>
          </cell>
          <cell r="AI16">
            <v>-171253.44</v>
          </cell>
          <cell r="AK16">
            <v>717573.44</v>
          </cell>
          <cell r="AL16" t="e">
            <v>#NAME?</v>
          </cell>
          <cell r="AM16" t="e">
            <v>#NAME?</v>
          </cell>
          <cell r="AN16" t="e">
            <v>#NAME?</v>
          </cell>
          <cell r="AO16" t="e">
            <v>#N/A</v>
          </cell>
        </row>
        <row r="17">
          <cell r="C17" t="str">
            <v>北京浦东三浦标准件有限公司</v>
          </cell>
          <cell r="D17" t="str">
            <v>比例规则</v>
          </cell>
          <cell r="E17" t="str">
            <v>金属件、座椅、后视镜</v>
          </cell>
          <cell r="F17" t="e">
            <v>#NAME?</v>
          </cell>
          <cell r="G17" t="e">
            <v>#NAME?</v>
          </cell>
          <cell r="H17" t="e">
            <v>#NAME?</v>
          </cell>
          <cell r="I17" t="e">
            <v>#NAME?</v>
          </cell>
          <cell r="J17">
            <v>892400</v>
          </cell>
          <cell r="K17" t="e">
            <v>#NAME?</v>
          </cell>
          <cell r="L17">
            <v>50000</v>
          </cell>
          <cell r="N17">
            <v>50000</v>
          </cell>
          <cell r="O17" t="e">
            <v>#NAME?</v>
          </cell>
          <cell r="P17">
            <v>232800</v>
          </cell>
          <cell r="Q17" t="e">
            <v>#NAME?</v>
          </cell>
          <cell r="R17" t="e">
            <v>#NAME?</v>
          </cell>
          <cell r="S17">
            <v>126100</v>
          </cell>
          <cell r="T17" t="e">
            <v>#NAME?</v>
          </cell>
          <cell r="U17" t="e">
            <v>#NAME?</v>
          </cell>
          <cell r="V17">
            <v>135800</v>
          </cell>
          <cell r="W17" t="e">
            <v>#NAME?</v>
          </cell>
          <cell r="X17">
            <v>142967.95800000001</v>
          </cell>
          <cell r="Z17">
            <v>142967.95800000001</v>
          </cell>
          <cell r="AA17">
            <v>100000</v>
          </cell>
          <cell r="AB17">
            <v>97000</v>
          </cell>
          <cell r="AC17">
            <v>3000</v>
          </cell>
          <cell r="AD17">
            <v>110000</v>
          </cell>
          <cell r="AE17">
            <v>106700</v>
          </cell>
          <cell r="AF17">
            <v>3300</v>
          </cell>
          <cell r="AG17">
            <v>94315.224000000002</v>
          </cell>
          <cell r="AH17">
            <v>194000</v>
          </cell>
          <cell r="AI17">
            <v>-99684.775999999998</v>
          </cell>
          <cell r="AK17">
            <v>445116.81799999997</v>
          </cell>
          <cell r="AL17" t="e">
            <v>#NAME?</v>
          </cell>
          <cell r="AM17" t="e">
            <v>#NAME?</v>
          </cell>
          <cell r="AN17" t="e">
            <v>#NAME?</v>
          </cell>
          <cell r="AO17" t="e">
            <v>#N/A</v>
          </cell>
          <cell r="AP17" t="str">
            <v>中</v>
          </cell>
        </row>
        <row r="18">
          <cell r="C18" t="str">
            <v>黄骅市建昌塑料制品有限公司</v>
          </cell>
          <cell r="D18" t="str">
            <v>比例规则</v>
          </cell>
          <cell r="E18" t="str">
            <v>座椅</v>
          </cell>
          <cell r="F18" t="e">
            <v>#NAME?</v>
          </cell>
          <cell r="G18" t="e">
            <v>#NAME?</v>
          </cell>
          <cell r="H18" t="e">
            <v>#NAME?</v>
          </cell>
          <cell r="I18" t="e">
            <v>#NAME?</v>
          </cell>
          <cell r="J18">
            <v>608190</v>
          </cell>
          <cell r="K18" t="e">
            <v>#NAME?</v>
          </cell>
          <cell r="L18">
            <v>100000</v>
          </cell>
          <cell r="N18">
            <v>100000</v>
          </cell>
          <cell r="O18" t="e">
            <v>#NAME?</v>
          </cell>
          <cell r="P18">
            <v>116400</v>
          </cell>
          <cell r="Q18" t="e">
            <v>#NAME?</v>
          </cell>
          <cell r="R18" t="e">
            <v>#NAME?</v>
          </cell>
          <cell r="S18">
            <v>29100</v>
          </cell>
          <cell r="T18" t="e">
            <v>#NAME?</v>
          </cell>
          <cell r="U18" t="e">
            <v>#NAME?</v>
          </cell>
          <cell r="V18">
            <v>135800</v>
          </cell>
          <cell r="W18" t="e">
            <v>#NAME?</v>
          </cell>
          <cell r="X18">
            <v>126184.3168</v>
          </cell>
          <cell r="Z18">
            <v>126184.3168</v>
          </cell>
          <cell r="AA18">
            <v>107000</v>
          </cell>
          <cell r="AB18">
            <v>104760</v>
          </cell>
          <cell r="AC18">
            <v>2240</v>
          </cell>
          <cell r="AD18">
            <v>109000</v>
          </cell>
          <cell r="AE18">
            <v>105730</v>
          </cell>
          <cell r="AF18">
            <v>3270</v>
          </cell>
          <cell r="AG18">
            <v>118618.021333333</v>
          </cell>
          <cell r="AH18">
            <v>116400</v>
          </cell>
          <cell r="AI18">
            <v>2218.021333333003</v>
          </cell>
          <cell r="AK18">
            <v>147387.66186666701</v>
          </cell>
          <cell r="AL18" t="e">
            <v>#NAME?</v>
          </cell>
          <cell r="AM18" t="e">
            <v>#NAME?</v>
          </cell>
          <cell r="AN18" t="e">
            <v>#NAME?</v>
          </cell>
          <cell r="AO18" t="e">
            <v>#N/A</v>
          </cell>
          <cell r="AP18" t="str">
            <v>极高</v>
          </cell>
        </row>
        <row r="19">
          <cell r="C19" t="str">
            <v>黄骅市雍丰塑料制品有限公司</v>
          </cell>
          <cell r="D19" t="str">
            <v>比例规则</v>
          </cell>
          <cell r="E19" t="str">
            <v>后视镜、座椅</v>
          </cell>
          <cell r="F19" t="e">
            <v>#NAME?</v>
          </cell>
          <cell r="G19" t="e">
            <v>#NAME?</v>
          </cell>
          <cell r="H19" t="e">
            <v>#NAME?</v>
          </cell>
          <cell r="I19" t="e">
            <v>#NAME?</v>
          </cell>
          <cell r="J19">
            <v>559690</v>
          </cell>
          <cell r="K19" t="e">
            <v>#NAME?</v>
          </cell>
          <cell r="L19">
            <v>50000</v>
          </cell>
          <cell r="N19">
            <v>50000</v>
          </cell>
          <cell r="O19" t="e">
            <v>#NAME?</v>
          </cell>
          <cell r="P19">
            <v>106700</v>
          </cell>
          <cell r="Q19" t="e">
            <v>#NAME?</v>
          </cell>
          <cell r="R19" t="e">
            <v>#NAME?</v>
          </cell>
          <cell r="S19">
            <v>48500</v>
          </cell>
          <cell r="T19" t="e">
            <v>#NAME?</v>
          </cell>
          <cell r="U19" t="e">
            <v>#NAME?</v>
          </cell>
          <cell r="V19">
            <v>116400</v>
          </cell>
          <cell r="W19" t="e">
            <v>#NAME?</v>
          </cell>
          <cell r="X19">
            <v>116819.874666666</v>
          </cell>
          <cell r="Z19">
            <v>116819.874666666</v>
          </cell>
          <cell r="AA19">
            <v>106000</v>
          </cell>
          <cell r="AB19">
            <v>103790</v>
          </cell>
          <cell r="AC19">
            <v>2210</v>
          </cell>
          <cell r="AD19">
            <v>101000</v>
          </cell>
          <cell r="AE19">
            <v>97970</v>
          </cell>
          <cell r="AF19">
            <v>3030</v>
          </cell>
          <cell r="AG19">
            <v>88337.997333333304</v>
          </cell>
          <cell r="AH19">
            <v>86330</v>
          </cell>
          <cell r="AI19">
            <v>2007.9973333333037</v>
          </cell>
          <cell r="AK19">
            <v>147532.1280000007</v>
          </cell>
          <cell r="AL19" t="e">
            <v>#NAME?</v>
          </cell>
          <cell r="AM19" t="e">
            <v>#NAME?</v>
          </cell>
          <cell r="AN19" t="e">
            <v>#NAME?</v>
          </cell>
          <cell r="AO19" t="e">
            <v>#N/A</v>
          </cell>
          <cell r="AP19" t="str">
            <v>中高</v>
          </cell>
        </row>
        <row r="20">
          <cell r="C20" t="str">
            <v>黄骅市恒伟五金制品有限公司</v>
          </cell>
          <cell r="D20" t="str">
            <v>比例规则</v>
          </cell>
          <cell r="E20" t="str">
            <v>后视镜、座椅</v>
          </cell>
          <cell r="F20" t="e">
            <v>#NAME?</v>
          </cell>
          <cell r="G20" t="e">
            <v>#NAME?</v>
          </cell>
          <cell r="H20" t="e">
            <v>#NAME?</v>
          </cell>
          <cell r="I20" t="e">
            <v>#NAME?</v>
          </cell>
          <cell r="J20">
            <v>1632510</v>
          </cell>
          <cell r="K20" t="e">
            <v>#NAME?</v>
          </cell>
          <cell r="N20">
            <v>0</v>
          </cell>
          <cell r="O20" t="e">
            <v>#NAME?</v>
          </cell>
          <cell r="P20">
            <v>485000</v>
          </cell>
          <cell r="Q20" t="e">
            <v>#NAME?</v>
          </cell>
          <cell r="R20" t="e">
            <v>#NAME?</v>
          </cell>
          <cell r="S20">
            <v>29100</v>
          </cell>
          <cell r="T20" t="e">
            <v>#NAME?</v>
          </cell>
          <cell r="U20" t="e">
            <v>#NAME?</v>
          </cell>
          <cell r="V20">
            <v>329800</v>
          </cell>
          <cell r="W20" t="e">
            <v>#NAME?</v>
          </cell>
          <cell r="X20">
            <v>202634.40400000001</v>
          </cell>
          <cell r="Y20">
            <v>106700</v>
          </cell>
          <cell r="Z20">
            <v>95934.40400000001</v>
          </cell>
          <cell r="AA20">
            <v>215000</v>
          </cell>
          <cell r="AB20">
            <v>260930</v>
          </cell>
          <cell r="AC20">
            <v>-45930</v>
          </cell>
          <cell r="AD20">
            <v>219000</v>
          </cell>
          <cell r="AE20">
            <v>212430</v>
          </cell>
          <cell r="AF20">
            <v>6570</v>
          </cell>
          <cell r="AG20">
            <v>213796.705333333</v>
          </cell>
          <cell r="AH20">
            <v>208550</v>
          </cell>
          <cell r="AI20">
            <v>5246.7053333329968</v>
          </cell>
          <cell r="AK20">
            <v>782078.89066666702</v>
          </cell>
          <cell r="AL20" t="e">
            <v>#NAME?</v>
          </cell>
          <cell r="AM20" t="e">
            <v>#NAME?</v>
          </cell>
          <cell r="AN20" t="e">
            <v>#NAME?</v>
          </cell>
          <cell r="AO20" t="e">
            <v>#N/A</v>
          </cell>
        </row>
        <row r="21">
          <cell r="C21" t="str">
            <v>黄骅市泰行汽车配件有限公司</v>
          </cell>
          <cell r="D21" t="str">
            <v>比例规则</v>
          </cell>
          <cell r="E21" t="str">
            <v>后视镜、座椅</v>
          </cell>
          <cell r="F21" t="e">
            <v>#NAME?</v>
          </cell>
          <cell r="G21" t="e">
            <v>#NAME?</v>
          </cell>
          <cell r="H21" t="e">
            <v>#NAME?</v>
          </cell>
          <cell r="I21" t="e">
            <v>#NAME?</v>
          </cell>
          <cell r="J21">
            <v>1336220</v>
          </cell>
          <cell r="K21" t="e">
            <v>#NAME?</v>
          </cell>
          <cell r="L21">
            <v>300000</v>
          </cell>
          <cell r="M21">
            <v>50000</v>
          </cell>
          <cell r="N21">
            <v>250000</v>
          </cell>
          <cell r="O21" t="e">
            <v>#NAME?</v>
          </cell>
          <cell r="P21">
            <v>155200</v>
          </cell>
          <cell r="Q21" t="e">
            <v>#NAME?</v>
          </cell>
          <cell r="R21" t="e">
            <v>#NAME?</v>
          </cell>
          <cell r="T21" t="e">
            <v>#NAME?</v>
          </cell>
          <cell r="U21" t="e">
            <v>#NAME?</v>
          </cell>
          <cell r="V21">
            <v>242500</v>
          </cell>
          <cell r="W21" t="e">
            <v>#NAME?</v>
          </cell>
          <cell r="X21">
            <v>246470.91200000001</v>
          </cell>
          <cell r="Y21">
            <v>101850</v>
          </cell>
          <cell r="Z21">
            <v>144620.91200000001</v>
          </cell>
          <cell r="AA21">
            <v>302000</v>
          </cell>
          <cell r="AB21">
            <v>194000</v>
          </cell>
          <cell r="AC21">
            <v>108000</v>
          </cell>
          <cell r="AD21">
            <v>308000</v>
          </cell>
          <cell r="AE21">
            <v>298760</v>
          </cell>
          <cell r="AF21">
            <v>9240</v>
          </cell>
          <cell r="AG21">
            <v>301699.48266666703</v>
          </cell>
          <cell r="AH21">
            <v>293910</v>
          </cell>
          <cell r="AI21">
            <v>7789.4826666670269</v>
          </cell>
          <cell r="AK21">
            <v>178049.6053333329</v>
          </cell>
          <cell r="AL21" t="e">
            <v>#NAME?</v>
          </cell>
          <cell r="AM21" t="e">
            <v>#NAME?</v>
          </cell>
          <cell r="AN21" t="e">
            <v>#NAME?</v>
          </cell>
          <cell r="AO21" t="e">
            <v>#N/A</v>
          </cell>
          <cell r="AP21" t="str">
            <v>极高</v>
          </cell>
        </row>
        <row r="22">
          <cell r="C22" t="str">
            <v>黄骅市鑫祺汽车配件有限公司</v>
          </cell>
          <cell r="D22" t="str">
            <v>比例规则</v>
          </cell>
          <cell r="E22" t="str">
            <v>金属件、座椅、后视镜</v>
          </cell>
          <cell r="F22" t="e">
            <v>#NAME?</v>
          </cell>
          <cell r="G22" t="e">
            <v>#NAME?</v>
          </cell>
          <cell r="H22" t="e">
            <v>#NAME?</v>
          </cell>
          <cell r="I22" t="e">
            <v>#NAME?</v>
          </cell>
          <cell r="J22">
            <v>924410</v>
          </cell>
          <cell r="K22" t="e">
            <v>#NAME?</v>
          </cell>
          <cell r="N22">
            <v>0</v>
          </cell>
          <cell r="O22" t="e">
            <v>#NAME?</v>
          </cell>
          <cell r="P22">
            <v>87300</v>
          </cell>
          <cell r="Q22" t="e">
            <v>#NAME?</v>
          </cell>
          <cell r="R22" t="e">
            <v>#NAME?</v>
          </cell>
          <cell r="T22" t="e">
            <v>#NAME?</v>
          </cell>
          <cell r="U22" t="e">
            <v>#NAME?</v>
          </cell>
          <cell r="V22">
            <v>38800</v>
          </cell>
          <cell r="W22" t="e">
            <v>#NAME?</v>
          </cell>
          <cell r="X22">
            <v>110386.976</v>
          </cell>
          <cell r="Y22">
            <v>582000</v>
          </cell>
          <cell r="Z22">
            <v>-471613.02399999998</v>
          </cell>
          <cell r="AA22">
            <v>109000</v>
          </cell>
          <cell r="AB22">
            <v>48500</v>
          </cell>
          <cell r="AC22">
            <v>60500</v>
          </cell>
          <cell r="AD22">
            <v>83000</v>
          </cell>
          <cell r="AE22">
            <v>80510</v>
          </cell>
          <cell r="AF22">
            <v>2490</v>
          </cell>
          <cell r="AG22">
            <v>90262.290666666697</v>
          </cell>
          <cell r="AH22">
            <v>87300</v>
          </cell>
          <cell r="AI22">
            <v>2962.2906666666968</v>
          </cell>
          <cell r="AK22">
            <v>531760.73333333328</v>
          </cell>
          <cell r="AL22" t="e">
            <v>#NAME?</v>
          </cell>
          <cell r="AM22" t="e">
            <v>#NAME?</v>
          </cell>
          <cell r="AN22" t="e">
            <v>#NAME?</v>
          </cell>
          <cell r="AO22" t="e">
            <v>#N/A</v>
          </cell>
        </row>
        <row r="23">
          <cell r="C23" t="str">
            <v>黄骅市赵福增运输队</v>
          </cell>
          <cell r="D23" t="str">
            <v>比例规则</v>
          </cell>
          <cell r="E23" t="str">
            <v>金属件、座椅、后视镜</v>
          </cell>
          <cell r="F23" t="e">
            <v>#NAME?</v>
          </cell>
          <cell r="G23" t="e">
            <v>#NAME?</v>
          </cell>
          <cell r="H23" t="e">
            <v>#NAME?</v>
          </cell>
          <cell r="I23" t="e">
            <v>#NAME?</v>
          </cell>
          <cell r="J23">
            <v>1766180</v>
          </cell>
          <cell r="K23" t="e">
            <v>#NAME?</v>
          </cell>
          <cell r="L23">
            <v>150000</v>
          </cell>
          <cell r="N23">
            <v>150000</v>
          </cell>
          <cell r="O23" t="e">
            <v>#NAME?</v>
          </cell>
          <cell r="P23">
            <v>196000</v>
          </cell>
          <cell r="Q23" t="e">
            <v>#NAME?</v>
          </cell>
          <cell r="R23" t="e">
            <v>#NAME?</v>
          </cell>
          <cell r="S23">
            <v>226000</v>
          </cell>
          <cell r="T23" t="e">
            <v>#NAME?</v>
          </cell>
          <cell r="U23" t="e">
            <v>#NAME?</v>
          </cell>
          <cell r="V23">
            <v>588000</v>
          </cell>
          <cell r="W23" t="e">
            <v>#NAME?</v>
          </cell>
          <cell r="X23">
            <v>231768.586666666</v>
          </cell>
          <cell r="Y23">
            <v>226000</v>
          </cell>
          <cell r="Z23">
            <v>5768.5866666660004</v>
          </cell>
          <cell r="AA23">
            <v>233000</v>
          </cell>
          <cell r="AB23">
            <v>245000</v>
          </cell>
          <cell r="AC23">
            <v>-12000</v>
          </cell>
          <cell r="AD23">
            <v>224000</v>
          </cell>
          <cell r="AE23">
            <v>151900</v>
          </cell>
          <cell r="AF23">
            <v>72100</v>
          </cell>
          <cell r="AG23">
            <v>236874.96666666601</v>
          </cell>
          <cell r="AH23">
            <v>133280</v>
          </cell>
          <cell r="AI23">
            <v>103594.96666666601</v>
          </cell>
          <cell r="AK23">
            <v>840536.44666666794</v>
          </cell>
          <cell r="AL23" t="e">
            <v>#NAME?</v>
          </cell>
          <cell r="AM23" t="e">
            <v>#NAME?</v>
          </cell>
          <cell r="AN23" t="e">
            <v>#NAME?</v>
          </cell>
          <cell r="AO23" t="e">
            <v>#N/A</v>
          </cell>
          <cell r="AP23" t="str">
            <v>极高</v>
          </cell>
        </row>
        <row r="24">
          <cell r="C24" t="str">
            <v>黄骅市广亿汽车部件有限公司</v>
          </cell>
          <cell r="D24" t="str">
            <v>比例规则</v>
          </cell>
          <cell r="E24" t="str">
            <v>座椅</v>
          </cell>
          <cell r="F24" t="e">
            <v>#NAME?</v>
          </cell>
          <cell r="G24" t="e">
            <v>#NAME?</v>
          </cell>
          <cell r="H24" t="e">
            <v>#NAME?</v>
          </cell>
          <cell r="I24" t="e">
            <v>#NAME?</v>
          </cell>
          <cell r="J24">
            <v>713435</v>
          </cell>
          <cell r="K24" t="e">
            <v>#NAME?</v>
          </cell>
          <cell r="L24">
            <v>100000</v>
          </cell>
          <cell r="N24">
            <v>100000</v>
          </cell>
          <cell r="O24" t="e">
            <v>#NAME?</v>
          </cell>
          <cell r="P24">
            <v>145500</v>
          </cell>
          <cell r="Q24" t="e">
            <v>#NAME?</v>
          </cell>
          <cell r="R24" t="e">
            <v>#NAME?</v>
          </cell>
          <cell r="S24">
            <v>38800</v>
          </cell>
          <cell r="T24" t="e">
            <v>#NAME?</v>
          </cell>
          <cell r="U24" t="e">
            <v>#NAME?</v>
          </cell>
          <cell r="V24">
            <v>116400</v>
          </cell>
          <cell r="W24" t="e">
            <v>#NAME?</v>
          </cell>
          <cell r="X24">
            <v>174274.38200000001</v>
          </cell>
          <cell r="Y24">
            <v>48500</v>
          </cell>
          <cell r="Z24">
            <v>125774.38200000001</v>
          </cell>
          <cell r="AA24">
            <v>135000</v>
          </cell>
          <cell r="AB24">
            <v>132405</v>
          </cell>
          <cell r="AC24">
            <v>2595</v>
          </cell>
          <cell r="AD24">
            <v>119000</v>
          </cell>
          <cell r="AE24">
            <v>115430</v>
          </cell>
          <cell r="AF24">
            <v>3570</v>
          </cell>
          <cell r="AG24">
            <v>88785.773333333302</v>
          </cell>
          <cell r="AH24">
            <v>116400</v>
          </cell>
          <cell r="AI24">
            <v>-27614.226666666698</v>
          </cell>
          <cell r="AK24">
            <v>196374.84466666667</v>
          </cell>
          <cell r="AL24" t="e">
            <v>#NAME?</v>
          </cell>
          <cell r="AM24" t="e">
            <v>#NAME?</v>
          </cell>
          <cell r="AN24" t="e">
            <v>#NAME?</v>
          </cell>
          <cell r="AO24" t="e">
            <v>#N/A</v>
          </cell>
          <cell r="AP24" t="str">
            <v>极高</v>
          </cell>
        </row>
        <row r="25">
          <cell r="C25" t="str">
            <v>湘乡简美新材料科技有限公司</v>
          </cell>
          <cell r="D25" t="str">
            <v>比例规则</v>
          </cell>
          <cell r="E25" t="str">
            <v>座椅</v>
          </cell>
          <cell r="F25">
            <v>3160794.99</v>
          </cell>
          <cell r="G25">
            <v>2433921.1</v>
          </cell>
          <cell r="H25">
            <v>405653.51666666701</v>
          </cell>
          <cell r="I25">
            <v>1648863.5973333346</v>
          </cell>
          <cell r="J25">
            <v>1870900</v>
          </cell>
          <cell r="K25">
            <v>-222036.40266666538</v>
          </cell>
          <cell r="L25">
            <v>100000</v>
          </cell>
          <cell r="N25">
            <v>100000</v>
          </cell>
          <cell r="O25">
            <v>325000</v>
          </cell>
          <cell r="P25">
            <v>347000</v>
          </cell>
          <cell r="Q25">
            <v>-22000</v>
          </cell>
          <cell r="R25">
            <v>324522.81333333364</v>
          </cell>
          <cell r="S25">
            <v>147000</v>
          </cell>
          <cell r="T25">
            <v>177522.81333333364</v>
          </cell>
          <cell r="U25">
            <v>230000</v>
          </cell>
          <cell r="V25">
            <v>245000</v>
          </cell>
          <cell r="W25">
            <v>-15000</v>
          </cell>
          <cell r="X25">
            <v>203593.94933333399</v>
          </cell>
          <cell r="Y25">
            <v>490000</v>
          </cell>
          <cell r="Z25">
            <v>-286406.05066666601</v>
          </cell>
          <cell r="AA25">
            <v>160000</v>
          </cell>
          <cell r="AB25">
            <v>343000</v>
          </cell>
          <cell r="AC25">
            <v>-183000</v>
          </cell>
          <cell r="AD25">
            <v>158000</v>
          </cell>
          <cell r="AE25">
            <v>154840</v>
          </cell>
          <cell r="AF25">
            <v>3160</v>
          </cell>
          <cell r="AG25">
            <v>147746.83466666701</v>
          </cell>
          <cell r="AH25">
            <v>144060</v>
          </cell>
          <cell r="AI25">
            <v>3686.8346666670113</v>
          </cell>
          <cell r="AK25">
            <v>1201559.2159999991</v>
          </cell>
          <cell r="AL25">
            <v>971559.21599999908</v>
          </cell>
          <cell r="AM25">
            <v>647036.40266666538</v>
          </cell>
          <cell r="AN25">
            <v>322036.40266666538</v>
          </cell>
          <cell r="AO25" t="e">
            <v>#N/A</v>
          </cell>
          <cell r="AP25" t="str">
            <v>高</v>
          </cell>
        </row>
        <row r="26">
          <cell r="C26" t="str">
            <v>江苏万金汽车零部件制造有限公司</v>
          </cell>
          <cell r="D26" t="str">
            <v>比例规则</v>
          </cell>
          <cell r="E26" t="str">
            <v>金属件</v>
          </cell>
          <cell r="F26" t="e">
            <v>#NAME?</v>
          </cell>
          <cell r="G26" t="e">
            <v>#NAME?</v>
          </cell>
          <cell r="H26" t="e">
            <v>#NAME?</v>
          </cell>
          <cell r="I26" t="e">
            <v>#NAME?</v>
          </cell>
          <cell r="J26">
            <v>723620</v>
          </cell>
          <cell r="K26" t="e">
            <v>#NAME?</v>
          </cell>
          <cell r="N26">
            <v>0</v>
          </cell>
          <cell r="O26" t="e">
            <v>#NAME?</v>
          </cell>
          <cell r="P26">
            <v>242500</v>
          </cell>
          <cell r="Q26" t="e">
            <v>#NAME?</v>
          </cell>
          <cell r="R26" t="e">
            <v>#NAME?</v>
          </cell>
          <cell r="S26">
            <v>145500</v>
          </cell>
          <cell r="T26" t="e">
            <v>#NAME?</v>
          </cell>
          <cell r="U26" t="e">
            <v>#NAME?</v>
          </cell>
          <cell r="V26">
            <v>87300</v>
          </cell>
          <cell r="W26" t="e">
            <v>#NAME?</v>
          </cell>
          <cell r="X26">
            <v>64381.442666666597</v>
          </cell>
          <cell r="Y26">
            <v>58200</v>
          </cell>
          <cell r="Z26">
            <v>6181.4426666665968</v>
          </cell>
          <cell r="AA26">
            <v>67000</v>
          </cell>
          <cell r="AB26">
            <v>64990</v>
          </cell>
          <cell r="AC26">
            <v>2010</v>
          </cell>
          <cell r="AD26">
            <v>66000</v>
          </cell>
          <cell r="AE26">
            <v>64020</v>
          </cell>
          <cell r="AF26">
            <v>1980</v>
          </cell>
          <cell r="AG26">
            <v>63275.98</v>
          </cell>
          <cell r="AH26">
            <v>61110</v>
          </cell>
          <cell r="AI26">
            <v>2165.9800000000032</v>
          </cell>
          <cell r="AK26">
            <v>462962.57733333344</v>
          </cell>
          <cell r="AL26" t="e">
            <v>#NAME?</v>
          </cell>
          <cell r="AM26" t="e">
            <v>#NAME?</v>
          </cell>
          <cell r="AN26" t="e">
            <v>#NAME?</v>
          </cell>
          <cell r="AO26" t="e">
            <v>#N/A</v>
          </cell>
        </row>
        <row r="27">
          <cell r="C27" t="str">
            <v>黄骅市再兴汽车配件有限公司</v>
          </cell>
          <cell r="D27" t="str">
            <v>比例规则</v>
          </cell>
          <cell r="E27" t="str">
            <v>金属件</v>
          </cell>
          <cell r="F27" t="e">
            <v>#NAME?</v>
          </cell>
          <cell r="G27" t="e">
            <v>#NAME?</v>
          </cell>
          <cell r="H27" t="e">
            <v>#NAME?</v>
          </cell>
          <cell r="I27" t="e">
            <v>#NAME?</v>
          </cell>
          <cell r="J27">
            <v>715325</v>
          </cell>
          <cell r="K27" t="e">
            <v>#NAME?</v>
          </cell>
          <cell r="M27">
            <v>60000</v>
          </cell>
          <cell r="N27">
            <v>0</v>
          </cell>
          <cell r="O27" t="e">
            <v>#NAME?</v>
          </cell>
          <cell r="P27">
            <v>148500</v>
          </cell>
          <cell r="Q27" t="e">
            <v>#NAME?</v>
          </cell>
          <cell r="R27" t="e">
            <v>#NAME?</v>
          </cell>
          <cell r="S27">
            <v>38800</v>
          </cell>
          <cell r="T27" t="e">
            <v>#NAME?</v>
          </cell>
          <cell r="U27" t="e">
            <v>#NAME?</v>
          </cell>
          <cell r="V27">
            <v>97000</v>
          </cell>
          <cell r="W27" t="e">
            <v>#NAME?</v>
          </cell>
          <cell r="X27">
            <v>105712.98</v>
          </cell>
          <cell r="Y27">
            <v>58200</v>
          </cell>
          <cell r="Z27">
            <v>47512.979999999996</v>
          </cell>
          <cell r="AA27">
            <v>111000</v>
          </cell>
          <cell r="AB27">
            <v>109125</v>
          </cell>
          <cell r="AC27">
            <v>1875</v>
          </cell>
          <cell r="AD27">
            <v>114000</v>
          </cell>
          <cell r="AE27">
            <v>110580</v>
          </cell>
          <cell r="AF27">
            <v>3420</v>
          </cell>
          <cell r="AG27">
            <v>106282.565333333</v>
          </cell>
          <cell r="AH27">
            <v>93120</v>
          </cell>
          <cell r="AI27">
            <v>13162.565333332997</v>
          </cell>
          <cell r="AK27">
            <v>278329.45466666704</v>
          </cell>
          <cell r="AL27" t="e">
            <v>#NAME?</v>
          </cell>
          <cell r="AM27" t="e">
            <v>#NAME?</v>
          </cell>
          <cell r="AN27" t="e">
            <v>#NAME?</v>
          </cell>
          <cell r="AO27" t="e">
            <v>#N/A</v>
          </cell>
        </row>
        <row r="28">
          <cell r="C28" t="str">
            <v>黄骅市正大纺织机械配件厂</v>
          </cell>
          <cell r="D28" t="str">
            <v>比例规则</v>
          </cell>
          <cell r="E28" t="str">
            <v>金属件、座椅、后视镜</v>
          </cell>
          <cell r="F28" t="e">
            <v>#NAME?</v>
          </cell>
          <cell r="G28" t="e">
            <v>#NAME?</v>
          </cell>
          <cell r="H28" t="e">
            <v>#NAME?</v>
          </cell>
          <cell r="I28" t="e">
            <v>#NAME?</v>
          </cell>
          <cell r="J28">
            <v>1060240</v>
          </cell>
          <cell r="K28" t="e">
            <v>#NAME?</v>
          </cell>
          <cell r="L28">
            <v>50000</v>
          </cell>
          <cell r="N28">
            <v>50000</v>
          </cell>
          <cell r="O28" t="e">
            <v>#NAME?</v>
          </cell>
          <cell r="P28">
            <v>48500</v>
          </cell>
          <cell r="Q28" t="e">
            <v>#NAME?</v>
          </cell>
          <cell r="R28" t="e">
            <v>#NAME?</v>
          </cell>
          <cell r="S28">
            <v>689700</v>
          </cell>
          <cell r="T28" t="e">
            <v>#NAME?</v>
          </cell>
          <cell r="U28" t="e">
            <v>#NAME?</v>
          </cell>
          <cell r="V28">
            <v>145500</v>
          </cell>
          <cell r="W28" t="e">
            <v>#NAME?</v>
          </cell>
          <cell r="X28">
            <v>339714.02399999998</v>
          </cell>
          <cell r="Y28">
            <v>29100</v>
          </cell>
          <cell r="Z28">
            <v>310614.02399999998</v>
          </cell>
          <cell r="AA28">
            <v>72000</v>
          </cell>
          <cell r="AB28">
            <v>58200</v>
          </cell>
          <cell r="AC28">
            <v>13800</v>
          </cell>
          <cell r="AD28">
            <v>72000</v>
          </cell>
          <cell r="AE28">
            <v>89240</v>
          </cell>
          <cell r="AF28">
            <v>-17240</v>
          </cell>
          <cell r="AG28">
            <v>71589.547999999995</v>
          </cell>
          <cell r="AI28">
            <v>71589.547999999995</v>
          </cell>
          <cell r="AK28">
            <v>504936.42800000007</v>
          </cell>
          <cell r="AL28" t="e">
            <v>#NAME?</v>
          </cell>
          <cell r="AM28" t="e">
            <v>#NAME?</v>
          </cell>
          <cell r="AN28" t="e">
            <v>#NAME?</v>
          </cell>
          <cell r="AO28" t="e">
            <v>#N/A</v>
          </cell>
          <cell r="AP28" t="str">
            <v>中高</v>
          </cell>
        </row>
        <row r="29">
          <cell r="C29" t="str">
            <v>青岛福基纺织有限公司</v>
          </cell>
          <cell r="D29" t="str">
            <v>比例规则</v>
          </cell>
          <cell r="E29" t="str">
            <v>座椅</v>
          </cell>
          <cell r="F29" t="e">
            <v>#NAME?</v>
          </cell>
          <cell r="G29" t="e">
            <v>#NAME?</v>
          </cell>
          <cell r="H29" t="e">
            <v>#NAME?</v>
          </cell>
          <cell r="I29" t="e">
            <v>#NAME?</v>
          </cell>
          <cell r="J29">
            <v>900000</v>
          </cell>
          <cell r="K29" t="e">
            <v>#NAME?</v>
          </cell>
          <cell r="N29">
            <v>0</v>
          </cell>
          <cell r="O29" t="e">
            <v>#NAME?</v>
          </cell>
          <cell r="P29">
            <v>300000</v>
          </cell>
          <cell r="Q29" t="e">
            <v>#NAME?</v>
          </cell>
          <cell r="T29">
            <v>0</v>
          </cell>
          <cell r="W29">
            <v>0</v>
          </cell>
          <cell r="Z29">
            <v>0</v>
          </cell>
          <cell r="AC29">
            <v>0</v>
          </cell>
          <cell r="AF29">
            <v>0</v>
          </cell>
          <cell r="AG29">
            <v>612363.08266666695</v>
          </cell>
          <cell r="AH29">
            <v>600000</v>
          </cell>
          <cell r="AI29">
            <v>12363.082666666945</v>
          </cell>
          <cell r="AK29">
            <v>287636.91733333305</v>
          </cell>
          <cell r="AL29">
            <v>287636.91733333305</v>
          </cell>
          <cell r="AM29">
            <v>287636.91733333305</v>
          </cell>
          <cell r="AN29" t="e">
            <v>#NAME?</v>
          </cell>
          <cell r="AO29" t="e">
            <v>#N/A</v>
          </cell>
        </row>
        <row r="30">
          <cell r="C30" t="str">
            <v>黄骅市常郭镇街西纸箱厂</v>
          </cell>
          <cell r="D30" t="str">
            <v>比例规则</v>
          </cell>
          <cell r="E30" t="str">
            <v>后视镜、金属件</v>
          </cell>
          <cell r="F30" t="e">
            <v>#NAME?</v>
          </cell>
          <cell r="G30" t="e">
            <v>#NAME?</v>
          </cell>
          <cell r="H30" t="e">
            <v>#NAME?</v>
          </cell>
          <cell r="I30" t="e">
            <v>#NAME?</v>
          </cell>
          <cell r="J30">
            <v>233770</v>
          </cell>
          <cell r="K30" t="e">
            <v>#NAME?</v>
          </cell>
          <cell r="N30">
            <v>0</v>
          </cell>
          <cell r="O30" t="e">
            <v>#NAME?</v>
          </cell>
          <cell r="P30">
            <v>58200</v>
          </cell>
          <cell r="Q30" t="e">
            <v>#NAME?</v>
          </cell>
          <cell r="R30" t="e">
            <v>#NAME?</v>
          </cell>
          <cell r="T30" t="e">
            <v>#NAME?</v>
          </cell>
          <cell r="U30" t="e">
            <v>#NAME?</v>
          </cell>
          <cell r="W30" t="e">
            <v>#NAME?</v>
          </cell>
          <cell r="X30">
            <v>39744.910666666598</v>
          </cell>
          <cell r="Y30">
            <v>38800</v>
          </cell>
          <cell r="Z30">
            <v>944.91066666659754</v>
          </cell>
          <cell r="AA30">
            <v>45000</v>
          </cell>
          <cell r="AB30">
            <v>43650</v>
          </cell>
          <cell r="AC30">
            <v>1350</v>
          </cell>
          <cell r="AD30">
            <v>47000</v>
          </cell>
          <cell r="AE30">
            <v>45590</v>
          </cell>
          <cell r="AF30">
            <v>1410</v>
          </cell>
          <cell r="AG30">
            <v>48794.353333333303</v>
          </cell>
          <cell r="AH30">
            <v>47530</v>
          </cell>
          <cell r="AI30">
            <v>1264.3533333333035</v>
          </cell>
          <cell r="AK30">
            <v>53230.736000000099</v>
          </cell>
          <cell r="AL30" t="e">
            <v>#NAME?</v>
          </cell>
          <cell r="AM30" t="e">
            <v>#NAME?</v>
          </cell>
          <cell r="AN30" t="e">
            <v>#NAME?</v>
          </cell>
          <cell r="AO30" t="e">
            <v>#N/A</v>
          </cell>
        </row>
        <row r="31">
          <cell r="C31" t="str">
            <v>文安县德实汽车配件有限公司</v>
          </cell>
          <cell r="D31" t="str">
            <v>比例规则</v>
          </cell>
          <cell r="E31" t="str">
            <v>金属件、座椅</v>
          </cell>
          <cell r="F31" t="e">
            <v>#NAME?</v>
          </cell>
          <cell r="G31" t="e">
            <v>#NAME?</v>
          </cell>
          <cell r="H31" t="e">
            <v>#NAME?</v>
          </cell>
          <cell r="I31" t="e">
            <v>#NAME?</v>
          </cell>
          <cell r="J31">
            <v>1991310.04</v>
          </cell>
          <cell r="K31" t="e">
            <v>#NAME?</v>
          </cell>
          <cell r="M31">
            <v>200000</v>
          </cell>
          <cell r="N31">
            <v>0</v>
          </cell>
          <cell r="O31" t="e">
            <v>#NAME?</v>
          </cell>
          <cell r="Q31" t="e">
            <v>#NAME?</v>
          </cell>
          <cell r="R31" t="e">
            <v>#NAME?</v>
          </cell>
          <cell r="S31">
            <v>558300</v>
          </cell>
          <cell r="T31" t="e">
            <v>#NAME?</v>
          </cell>
          <cell r="U31" t="e">
            <v>#NAME?</v>
          </cell>
          <cell r="V31">
            <v>310390.8</v>
          </cell>
          <cell r="W31" t="e">
            <v>#NAME?</v>
          </cell>
          <cell r="X31">
            <v>246901.66399999999</v>
          </cell>
          <cell r="Y31">
            <v>242500</v>
          </cell>
          <cell r="Z31">
            <v>4401.6639999999898</v>
          </cell>
          <cell r="AA31">
            <v>254000</v>
          </cell>
          <cell r="AB31">
            <v>330919.24</v>
          </cell>
          <cell r="AC31">
            <v>-76919.239999999991</v>
          </cell>
          <cell r="AD31">
            <v>235000</v>
          </cell>
          <cell r="AE31">
            <v>227950</v>
          </cell>
          <cell r="AF31">
            <v>7050</v>
          </cell>
          <cell r="AG31">
            <v>219902.11333333299</v>
          </cell>
          <cell r="AH31">
            <v>121250</v>
          </cell>
          <cell r="AI31">
            <v>98652.113333332993</v>
          </cell>
          <cell r="AK31">
            <v>1035506.262666667</v>
          </cell>
          <cell r="AL31" t="e">
            <v>#NAME?</v>
          </cell>
          <cell r="AM31" t="e">
            <v>#NAME?</v>
          </cell>
          <cell r="AN31" t="e">
            <v>#NAME?</v>
          </cell>
          <cell r="AO31" t="e">
            <v>#N/A</v>
          </cell>
        </row>
        <row r="32">
          <cell r="C32" t="str">
            <v>河北新强力机械制造有限公司</v>
          </cell>
          <cell r="D32" t="str">
            <v>比例规则</v>
          </cell>
          <cell r="E32" t="str">
            <v>金属件、座椅</v>
          </cell>
          <cell r="F32" t="e">
            <v>#NAME?</v>
          </cell>
          <cell r="G32" t="e">
            <v>#NAME?</v>
          </cell>
          <cell r="H32" t="e">
            <v>#NAME?</v>
          </cell>
          <cell r="I32" t="e">
            <v>#NAME?</v>
          </cell>
          <cell r="J32">
            <v>569920</v>
          </cell>
          <cell r="K32" t="e">
            <v>#NAME?</v>
          </cell>
          <cell r="L32">
            <v>100000</v>
          </cell>
          <cell r="M32">
            <v>50000</v>
          </cell>
          <cell r="N32">
            <v>50000</v>
          </cell>
          <cell r="O32" t="e">
            <v>#NAME?</v>
          </cell>
          <cell r="P32">
            <v>145500</v>
          </cell>
          <cell r="Q32" t="e">
            <v>#NAME?</v>
          </cell>
          <cell r="R32" t="e">
            <v>#NAME?</v>
          </cell>
          <cell r="S32">
            <v>77600</v>
          </cell>
          <cell r="T32" t="e">
            <v>#NAME?</v>
          </cell>
          <cell r="U32" t="e">
            <v>#NAME?</v>
          </cell>
          <cell r="V32">
            <v>48500</v>
          </cell>
          <cell r="W32" t="e">
            <v>#NAME?</v>
          </cell>
          <cell r="X32">
            <v>63371.928</v>
          </cell>
          <cell r="Y32">
            <v>58200</v>
          </cell>
          <cell r="Z32">
            <v>5171.9279999999999</v>
          </cell>
          <cell r="AA32">
            <v>58000</v>
          </cell>
          <cell r="AB32">
            <v>56260</v>
          </cell>
          <cell r="AC32">
            <v>1740</v>
          </cell>
          <cell r="AD32">
            <v>69000</v>
          </cell>
          <cell r="AE32">
            <v>66930</v>
          </cell>
          <cell r="AF32">
            <v>2070</v>
          </cell>
          <cell r="AG32">
            <v>68493.039999999994</v>
          </cell>
          <cell r="AH32">
            <v>66930</v>
          </cell>
          <cell r="AI32">
            <v>1563.0399999999936</v>
          </cell>
          <cell r="AK32">
            <v>311055.03200000001</v>
          </cell>
          <cell r="AL32" t="e">
            <v>#NAME?</v>
          </cell>
          <cell r="AM32" t="e">
            <v>#NAME?</v>
          </cell>
          <cell r="AN32" t="e">
            <v>#NAME?</v>
          </cell>
          <cell r="AO32" t="e">
            <v>#N/A</v>
          </cell>
          <cell r="AP32" t="str">
            <v>极高</v>
          </cell>
        </row>
        <row r="33">
          <cell r="C33" t="str">
            <v>宁波精成车业有限公司</v>
          </cell>
          <cell r="D33" t="str">
            <v>比例规则</v>
          </cell>
          <cell r="E33" t="str">
            <v>后视镜、座椅</v>
          </cell>
          <cell r="F33" t="e">
            <v>#NAME?</v>
          </cell>
          <cell r="G33" t="e">
            <v>#NAME?</v>
          </cell>
          <cell r="H33" t="e">
            <v>#NAME?</v>
          </cell>
          <cell r="I33" t="e">
            <v>#NAME?</v>
          </cell>
          <cell r="J33">
            <v>1057600</v>
          </cell>
          <cell r="K33" t="e">
            <v>#NAME?</v>
          </cell>
          <cell r="N33">
            <v>0</v>
          </cell>
          <cell r="O33" t="e">
            <v>#NAME?</v>
          </cell>
          <cell r="P33">
            <v>173600</v>
          </cell>
          <cell r="Q33" t="e">
            <v>#NAME?</v>
          </cell>
          <cell r="R33" t="e">
            <v>#NAME?</v>
          </cell>
          <cell r="S33">
            <v>100000</v>
          </cell>
          <cell r="T33" t="e">
            <v>#NAME?</v>
          </cell>
          <cell r="U33" t="e">
            <v>#NAME?</v>
          </cell>
          <cell r="V33">
            <v>320000</v>
          </cell>
          <cell r="W33" t="e">
            <v>#NAME?</v>
          </cell>
          <cell r="X33">
            <v>163224.01466666599</v>
          </cell>
          <cell r="Y33">
            <v>162000</v>
          </cell>
          <cell r="Z33">
            <v>1224.0146666659857</v>
          </cell>
          <cell r="AA33">
            <v>162000</v>
          </cell>
          <cell r="AB33">
            <v>122000</v>
          </cell>
          <cell r="AC33">
            <v>40000</v>
          </cell>
          <cell r="AD33">
            <v>122000</v>
          </cell>
          <cell r="AF33">
            <v>122000</v>
          </cell>
          <cell r="AG33">
            <v>180000</v>
          </cell>
          <cell r="AH33">
            <v>180000</v>
          </cell>
          <cell r="AI33">
            <v>0</v>
          </cell>
          <cell r="AK33">
            <v>430375.98533333401</v>
          </cell>
          <cell r="AL33" t="e">
            <v>#NAME?</v>
          </cell>
          <cell r="AM33" t="e">
            <v>#NAME?</v>
          </cell>
          <cell r="AN33" t="e">
            <v>#NAME?</v>
          </cell>
          <cell r="AO33" t="e">
            <v>#N/A</v>
          </cell>
        </row>
        <row r="34">
          <cell r="C34" t="str">
            <v>恺博（常熟）座椅机械部件有限公司</v>
          </cell>
          <cell r="D34" t="str">
            <v>比例规则</v>
          </cell>
          <cell r="E34" t="str">
            <v>座椅</v>
          </cell>
          <cell r="F34">
            <v>1699196.24</v>
          </cell>
          <cell r="G34">
            <v>555500</v>
          </cell>
          <cell r="H34">
            <v>92583.333333333299</v>
          </cell>
          <cell r="I34">
            <v>853861.54666666663</v>
          </cell>
          <cell r="J34">
            <v>404000</v>
          </cell>
          <cell r="K34">
            <v>449861.54666666663</v>
          </cell>
          <cell r="N34">
            <v>0</v>
          </cell>
          <cell r="O34">
            <v>74000</v>
          </cell>
          <cell r="Q34">
            <v>74000</v>
          </cell>
          <cell r="R34">
            <v>74066.666666666642</v>
          </cell>
          <cell r="T34">
            <v>74066.666666666642</v>
          </cell>
          <cell r="U34">
            <v>140000</v>
          </cell>
          <cell r="V34">
            <v>150000</v>
          </cell>
          <cell r="W34">
            <v>-10000</v>
          </cell>
          <cell r="X34">
            <v>282800</v>
          </cell>
          <cell r="Z34">
            <v>282800</v>
          </cell>
          <cell r="AA34">
            <v>108000</v>
          </cell>
          <cell r="AB34">
            <v>154000</v>
          </cell>
          <cell r="AC34">
            <v>-46000</v>
          </cell>
          <cell r="AD34">
            <v>74000</v>
          </cell>
          <cell r="AF34">
            <v>74000</v>
          </cell>
          <cell r="AG34">
            <v>100994.88</v>
          </cell>
          <cell r="AH34">
            <v>100000</v>
          </cell>
          <cell r="AI34">
            <v>994.88000000000466</v>
          </cell>
          <cell r="AK34">
            <v>-161794.88</v>
          </cell>
          <cell r="AL34">
            <v>-301794.88</v>
          </cell>
          <cell r="AM34">
            <v>-375861.54666666663</v>
          </cell>
          <cell r="AN34">
            <v>-449861.54666666663</v>
          </cell>
          <cell r="AO34" t="e">
            <v>#N/A</v>
          </cell>
        </row>
        <row r="35">
          <cell r="C35" t="str">
            <v>天津生隆纤维材料股份有限公司</v>
          </cell>
          <cell r="D35" t="str">
            <v>比例规则</v>
          </cell>
          <cell r="E35" t="str">
            <v>座椅</v>
          </cell>
          <cell r="F35" t="e">
            <v>#NAME?</v>
          </cell>
          <cell r="G35" t="e">
            <v>#NAME?</v>
          </cell>
          <cell r="H35" t="e">
            <v>#NAME?</v>
          </cell>
          <cell r="I35" t="e">
            <v>#NAME?</v>
          </cell>
          <cell r="J35">
            <v>937268</v>
          </cell>
          <cell r="K35" t="e">
            <v>#NAME?</v>
          </cell>
          <cell r="L35">
            <v>150000</v>
          </cell>
          <cell r="N35">
            <v>150000</v>
          </cell>
          <cell r="O35" t="e">
            <v>#NAME?</v>
          </cell>
          <cell r="P35">
            <v>271600</v>
          </cell>
          <cell r="Q35" t="e">
            <v>#NAME?</v>
          </cell>
          <cell r="R35" t="e">
            <v>#NAME?</v>
          </cell>
          <cell r="S35">
            <v>97000</v>
          </cell>
          <cell r="T35" t="e">
            <v>#NAME?</v>
          </cell>
          <cell r="U35" t="e">
            <v>#NAME?</v>
          </cell>
          <cell r="V35">
            <v>174600</v>
          </cell>
          <cell r="W35" t="e">
            <v>#NAME?</v>
          </cell>
          <cell r="X35">
            <v>184850.75</v>
          </cell>
          <cell r="Z35">
            <v>184850.75</v>
          </cell>
          <cell r="AA35">
            <v>144000</v>
          </cell>
          <cell r="AB35">
            <v>142008</v>
          </cell>
          <cell r="AC35">
            <v>1992</v>
          </cell>
          <cell r="AD35">
            <v>150000</v>
          </cell>
          <cell r="AE35">
            <v>145500</v>
          </cell>
          <cell r="AF35">
            <v>4500</v>
          </cell>
          <cell r="AG35">
            <v>108928.769333333</v>
          </cell>
          <cell r="AH35">
            <v>106560</v>
          </cell>
          <cell r="AI35">
            <v>2368.7693333329953</v>
          </cell>
          <cell r="AK35">
            <v>349488.48066666699</v>
          </cell>
          <cell r="AL35" t="e">
            <v>#NAME?</v>
          </cell>
          <cell r="AM35" t="e">
            <v>#NAME?</v>
          </cell>
          <cell r="AN35" t="e">
            <v>#NAME?</v>
          </cell>
          <cell r="AO35" t="e">
            <v>#N/A</v>
          </cell>
          <cell r="AP35" t="str">
            <v>极高</v>
          </cell>
        </row>
        <row r="36">
          <cell r="C36" t="str">
            <v>浙江松原汽车安全系统股份有限公司</v>
          </cell>
          <cell r="D36" t="str">
            <v>比例规则</v>
          </cell>
          <cell r="E36" t="str">
            <v>座椅</v>
          </cell>
          <cell r="F36" t="e">
            <v>#NAME?</v>
          </cell>
          <cell r="G36" t="e">
            <v>#NAME?</v>
          </cell>
          <cell r="H36" t="e">
            <v>#NAME?</v>
          </cell>
          <cell r="I36" t="e">
            <v>#NAME?</v>
          </cell>
          <cell r="J36">
            <v>1294800</v>
          </cell>
          <cell r="K36" t="e">
            <v>#NAME?</v>
          </cell>
          <cell r="N36">
            <v>0</v>
          </cell>
          <cell r="O36" t="e">
            <v>#NAME?</v>
          </cell>
          <cell r="Q36" t="e">
            <v>#NAME?</v>
          </cell>
          <cell r="R36" t="e">
            <v>#NAME?</v>
          </cell>
          <cell r="T36" t="e">
            <v>#NAME?</v>
          </cell>
          <cell r="U36" t="e">
            <v>#NAME?</v>
          </cell>
          <cell r="V36">
            <v>195000</v>
          </cell>
          <cell r="W36" t="e">
            <v>#NAME?</v>
          </cell>
          <cell r="X36">
            <v>237280.52</v>
          </cell>
          <cell r="Y36">
            <v>195000</v>
          </cell>
          <cell r="Z36">
            <v>42280.51999999999</v>
          </cell>
          <cell r="AA36">
            <v>219000</v>
          </cell>
          <cell r="AB36">
            <v>195000</v>
          </cell>
          <cell r="AC36">
            <v>24000</v>
          </cell>
          <cell r="AD36">
            <v>219000</v>
          </cell>
          <cell r="AE36">
            <v>506025</v>
          </cell>
          <cell r="AF36">
            <v>-287025</v>
          </cell>
          <cell r="AG36">
            <v>209958.365333333</v>
          </cell>
          <cell r="AH36">
            <v>203775</v>
          </cell>
          <cell r="AI36">
            <v>6183.3653333330003</v>
          </cell>
          <cell r="AK36">
            <v>409561.11466666707</v>
          </cell>
          <cell r="AL36" t="e">
            <v>#NAME?</v>
          </cell>
          <cell r="AM36" t="e">
            <v>#NAME?</v>
          </cell>
          <cell r="AN36" t="e">
            <v>#NAME?</v>
          </cell>
          <cell r="AO36" t="e">
            <v>#N/A</v>
          </cell>
        </row>
        <row r="37">
          <cell r="C37" t="str">
            <v>高唐强盛机械有限公司</v>
          </cell>
          <cell r="D37" t="str">
            <v>比例规则</v>
          </cell>
          <cell r="E37" t="str">
            <v>金属件</v>
          </cell>
          <cell r="F37" t="e">
            <v>#NAME?</v>
          </cell>
          <cell r="G37" t="e">
            <v>#NAME?</v>
          </cell>
          <cell r="H37" t="e">
            <v>#NAME?</v>
          </cell>
          <cell r="I37" t="e">
            <v>#NAME?</v>
          </cell>
          <cell r="J37">
            <v>30070</v>
          </cell>
          <cell r="K37" t="e">
            <v>#NAME?</v>
          </cell>
          <cell r="L37">
            <v>30000</v>
          </cell>
          <cell r="N37">
            <v>30000</v>
          </cell>
          <cell r="O37" t="e">
            <v>#NAME?</v>
          </cell>
          <cell r="Q37" t="e">
            <v>#NAME?</v>
          </cell>
          <cell r="R37" t="e">
            <v>#NAME?</v>
          </cell>
          <cell r="T37" t="e">
            <v>#NAME?</v>
          </cell>
          <cell r="U37" t="e">
            <v>#NAME?</v>
          </cell>
          <cell r="W37" t="e">
            <v>#NAME?</v>
          </cell>
          <cell r="X37">
            <v>27040</v>
          </cell>
          <cell r="Y37">
            <v>4850</v>
          </cell>
          <cell r="Z37">
            <v>22190</v>
          </cell>
          <cell r="AA37">
            <v>5000</v>
          </cell>
          <cell r="AC37">
            <v>5000</v>
          </cell>
          <cell r="AF37">
            <v>0</v>
          </cell>
          <cell r="AG37">
            <v>26221.526666666701</v>
          </cell>
          <cell r="AH37">
            <v>25220</v>
          </cell>
          <cell r="AI37">
            <v>1001.5266666667012</v>
          </cell>
          <cell r="AK37">
            <v>-28191.526666666701</v>
          </cell>
          <cell r="AL37" t="e">
            <v>#NAME?</v>
          </cell>
          <cell r="AM37" t="e">
            <v>#NAME?</v>
          </cell>
          <cell r="AN37" t="e">
            <v>#NAME?</v>
          </cell>
          <cell r="AO37" t="e">
            <v>#N/A</v>
          </cell>
          <cell r="AP37" t="str">
            <v>中</v>
          </cell>
        </row>
        <row r="38">
          <cell r="C38" t="str">
            <v>长春市天利得科技有限公司</v>
          </cell>
          <cell r="D38" t="str">
            <v>比例规则</v>
          </cell>
          <cell r="E38" t="str">
            <v>座椅</v>
          </cell>
          <cell r="F38" t="e">
            <v>#NAME?</v>
          </cell>
          <cell r="G38" t="e">
            <v>#NAME?</v>
          </cell>
          <cell r="H38" t="e">
            <v>#NAME?</v>
          </cell>
          <cell r="I38" t="e">
            <v>#NAME?</v>
          </cell>
          <cell r="J38">
            <v>1468140</v>
          </cell>
          <cell r="K38" t="e">
            <v>#NAME?</v>
          </cell>
          <cell r="L38">
            <v>150000</v>
          </cell>
          <cell r="M38">
            <v>50000</v>
          </cell>
          <cell r="N38">
            <v>100000</v>
          </cell>
          <cell r="O38" t="e">
            <v>#NAME?</v>
          </cell>
          <cell r="P38">
            <v>97000</v>
          </cell>
          <cell r="Q38" t="e">
            <v>#NAME?</v>
          </cell>
          <cell r="R38" t="e">
            <v>#NAME?</v>
          </cell>
          <cell r="S38">
            <v>194000</v>
          </cell>
          <cell r="T38" t="e">
            <v>#NAME?</v>
          </cell>
          <cell r="U38" t="e">
            <v>#NAME?</v>
          </cell>
          <cell r="V38">
            <v>320100</v>
          </cell>
          <cell r="W38" t="e">
            <v>#NAME?</v>
          </cell>
          <cell r="X38">
            <v>226425.948</v>
          </cell>
          <cell r="Y38">
            <v>48500</v>
          </cell>
          <cell r="Z38">
            <v>177925.948</v>
          </cell>
          <cell r="AA38">
            <v>241000</v>
          </cell>
          <cell r="AB38">
            <v>294880</v>
          </cell>
          <cell r="AC38">
            <v>-53880</v>
          </cell>
          <cell r="AD38">
            <v>214000</v>
          </cell>
          <cell r="AE38">
            <v>207580</v>
          </cell>
          <cell r="AF38">
            <v>6420</v>
          </cell>
          <cell r="AG38">
            <v>264234.94400000002</v>
          </cell>
          <cell r="AH38">
            <v>256080</v>
          </cell>
          <cell r="AI38">
            <v>8154.9440000000177</v>
          </cell>
          <cell r="AK38">
            <v>522479.10799999989</v>
          </cell>
          <cell r="AL38" t="e">
            <v>#NAME?</v>
          </cell>
          <cell r="AM38" t="e">
            <v>#NAME?</v>
          </cell>
          <cell r="AN38" t="e">
            <v>#NAME?</v>
          </cell>
          <cell r="AO38" t="e">
            <v>#N/A</v>
          </cell>
          <cell r="AP38" t="str">
            <v>高</v>
          </cell>
        </row>
        <row r="39">
          <cell r="C39" t="str">
            <v>日照浩利橡塑有限公司</v>
          </cell>
          <cell r="D39" t="str">
            <v>比例规则</v>
          </cell>
          <cell r="E39" t="str">
            <v>金属件、座椅</v>
          </cell>
          <cell r="F39" t="e">
            <v>#NAME?</v>
          </cell>
          <cell r="G39" t="e">
            <v>#NAME?</v>
          </cell>
          <cell r="H39" t="e">
            <v>#NAME?</v>
          </cell>
          <cell r="I39" t="e">
            <v>#NAME?</v>
          </cell>
          <cell r="J39">
            <v>531650</v>
          </cell>
          <cell r="K39" t="e">
            <v>#NAME?</v>
          </cell>
          <cell r="L39">
            <v>150000</v>
          </cell>
          <cell r="N39">
            <v>150000</v>
          </cell>
          <cell r="O39" t="e">
            <v>#NAME?</v>
          </cell>
          <cell r="P39">
            <v>60000</v>
          </cell>
          <cell r="Q39" t="e">
            <v>#NAME?</v>
          </cell>
          <cell r="R39" t="e">
            <v>#NAME?</v>
          </cell>
          <cell r="T39" t="e">
            <v>#NAME?</v>
          </cell>
          <cell r="U39" t="e">
            <v>#NAME?</v>
          </cell>
          <cell r="V39">
            <v>7900</v>
          </cell>
          <cell r="W39" t="e">
            <v>#NAME?</v>
          </cell>
          <cell r="X39">
            <v>82628.914666666402</v>
          </cell>
          <cell r="Y39">
            <v>197000</v>
          </cell>
          <cell r="Z39">
            <v>-114371.0853333336</v>
          </cell>
          <cell r="AA39">
            <v>117000</v>
          </cell>
          <cell r="AC39">
            <v>117000</v>
          </cell>
          <cell r="AD39">
            <v>139000</v>
          </cell>
          <cell r="AE39">
            <v>134830</v>
          </cell>
          <cell r="AF39">
            <v>4170</v>
          </cell>
          <cell r="AG39">
            <v>136686.94533333299</v>
          </cell>
          <cell r="AH39">
            <v>131920</v>
          </cell>
          <cell r="AI39">
            <v>4766.9453333329875</v>
          </cell>
          <cell r="AK39">
            <v>56334.140000000611</v>
          </cell>
          <cell r="AL39" t="e">
            <v>#NAME?</v>
          </cell>
          <cell r="AM39" t="e">
            <v>#NAME?</v>
          </cell>
          <cell r="AN39" t="e">
            <v>#NAME?</v>
          </cell>
          <cell r="AO39" t="e">
            <v>#N/A</v>
          </cell>
          <cell r="AP39" t="str">
            <v>极高</v>
          </cell>
        </row>
        <row r="40">
          <cell r="C40" t="str">
            <v>黄骅市津华汽车部件有限公司</v>
          </cell>
          <cell r="D40" t="str">
            <v>比例规则</v>
          </cell>
          <cell r="F40" t="e">
            <v>#NAME?</v>
          </cell>
          <cell r="G40" t="e">
            <v>#NAME?</v>
          </cell>
          <cell r="H40" t="e">
            <v>#NAME?</v>
          </cell>
          <cell r="I40" t="e">
            <v>#NAME?</v>
          </cell>
          <cell r="J40">
            <v>0</v>
          </cell>
          <cell r="K40" t="e">
            <v>#NAME?</v>
          </cell>
          <cell r="N40">
            <v>0</v>
          </cell>
          <cell r="O40" t="e">
            <v>#NAME?</v>
          </cell>
          <cell r="Q40" t="e">
            <v>#NAME?</v>
          </cell>
          <cell r="R40" t="e">
            <v>#NAME?</v>
          </cell>
          <cell r="T40" t="e">
            <v>#NAME?</v>
          </cell>
          <cell r="U40" t="e">
            <v>#NAME?</v>
          </cell>
          <cell r="W40" t="e">
            <v>#NAME?</v>
          </cell>
          <cell r="X40">
            <v>0</v>
          </cell>
          <cell r="Z40">
            <v>0</v>
          </cell>
          <cell r="AC40">
            <v>0</v>
          </cell>
          <cell r="AF40">
            <v>0</v>
          </cell>
          <cell r="AI40">
            <v>0</v>
          </cell>
          <cell r="AK40">
            <v>0</v>
          </cell>
          <cell r="AL40" t="e">
            <v>#NAME?</v>
          </cell>
          <cell r="AM40" t="e">
            <v>#NAME?</v>
          </cell>
          <cell r="AN40" t="e">
            <v>#NAME?</v>
          </cell>
          <cell r="AO40" t="e">
            <v>#N/A</v>
          </cell>
        </row>
        <row r="41">
          <cell r="C41" t="str">
            <v>黄骅市京港机电设备有限公司</v>
          </cell>
          <cell r="D41" t="str">
            <v>比例规则</v>
          </cell>
          <cell r="E41" t="str">
            <v>金属件、座椅、后视镜</v>
          </cell>
          <cell r="F41" t="e">
            <v>#NAME?</v>
          </cell>
          <cell r="G41" t="e">
            <v>#NAME?</v>
          </cell>
          <cell r="H41" t="e">
            <v>#NAME?</v>
          </cell>
          <cell r="I41" t="e">
            <v>#NAME?</v>
          </cell>
          <cell r="J41">
            <v>260930</v>
          </cell>
          <cell r="K41" t="e">
            <v>#NAME?</v>
          </cell>
          <cell r="N41">
            <v>0</v>
          </cell>
          <cell r="O41" t="e">
            <v>#NAME?</v>
          </cell>
          <cell r="Q41" t="e">
            <v>#NAME?</v>
          </cell>
          <cell r="R41" t="e">
            <v>#NAME?</v>
          </cell>
          <cell r="T41" t="e">
            <v>#NAME?</v>
          </cell>
          <cell r="U41" t="e">
            <v>#NAME?</v>
          </cell>
          <cell r="V41">
            <v>9700</v>
          </cell>
          <cell r="W41" t="e">
            <v>#NAME?</v>
          </cell>
          <cell r="X41">
            <v>5882.3119999999999</v>
          </cell>
          <cell r="Y41">
            <v>9700</v>
          </cell>
          <cell r="Z41">
            <v>-3817.6880000000001</v>
          </cell>
          <cell r="AA41">
            <v>10000</v>
          </cell>
          <cell r="AC41">
            <v>10000</v>
          </cell>
          <cell r="AD41">
            <v>23000</v>
          </cell>
          <cell r="AE41">
            <v>216310</v>
          </cell>
          <cell r="AF41">
            <v>-193310</v>
          </cell>
          <cell r="AG41">
            <v>26252.066666666698</v>
          </cell>
          <cell r="AH41">
            <v>25220</v>
          </cell>
          <cell r="AI41">
            <v>1032.0666666666984</v>
          </cell>
          <cell r="AK41">
            <v>195795.62133333329</v>
          </cell>
          <cell r="AL41" t="e">
            <v>#NAME?</v>
          </cell>
          <cell r="AM41" t="e">
            <v>#NAME?</v>
          </cell>
          <cell r="AN41" t="e">
            <v>#NAME?</v>
          </cell>
          <cell r="AO41" t="e">
            <v>#N/A</v>
          </cell>
        </row>
        <row r="42">
          <cell r="C42" t="str">
            <v>霸州市政锦五金制品有限公司</v>
          </cell>
          <cell r="D42" t="str">
            <v>比例规则</v>
          </cell>
          <cell r="E42" t="str">
            <v>金属件、座椅</v>
          </cell>
          <cell r="F42" t="e">
            <v>#NAME?</v>
          </cell>
          <cell r="G42" t="e">
            <v>#NAME?</v>
          </cell>
          <cell r="H42" t="e">
            <v>#NAME?</v>
          </cell>
          <cell r="I42" t="e">
            <v>#NAME?</v>
          </cell>
          <cell r="J42">
            <v>865240</v>
          </cell>
          <cell r="K42" t="e">
            <v>#NAME?</v>
          </cell>
          <cell r="L42">
            <v>50000</v>
          </cell>
          <cell r="N42">
            <v>50000</v>
          </cell>
          <cell r="O42" t="e">
            <v>#NAME?</v>
          </cell>
          <cell r="P42">
            <v>145500</v>
          </cell>
          <cell r="Q42" t="e">
            <v>#NAME?</v>
          </cell>
          <cell r="R42" t="e">
            <v>#NAME?</v>
          </cell>
          <cell r="S42">
            <v>145500</v>
          </cell>
          <cell r="T42" t="e">
            <v>#NAME?</v>
          </cell>
          <cell r="U42" t="e">
            <v>#NAME?</v>
          </cell>
          <cell r="V42">
            <v>87300</v>
          </cell>
          <cell r="W42" t="e">
            <v>#NAME?</v>
          </cell>
          <cell r="X42">
            <v>103335.97866666599</v>
          </cell>
          <cell r="Y42">
            <v>195940</v>
          </cell>
          <cell r="Z42">
            <v>-92604.021333334007</v>
          </cell>
          <cell r="AA42">
            <v>102000</v>
          </cell>
          <cell r="AB42">
            <v>48500</v>
          </cell>
          <cell r="AC42">
            <v>53500</v>
          </cell>
          <cell r="AD42">
            <v>123000</v>
          </cell>
          <cell r="AE42">
            <v>119310</v>
          </cell>
          <cell r="AF42">
            <v>3690</v>
          </cell>
          <cell r="AG42">
            <v>126561.217333333</v>
          </cell>
          <cell r="AH42">
            <v>123190</v>
          </cell>
          <cell r="AI42">
            <v>3371.2173333329993</v>
          </cell>
          <cell r="AK42">
            <v>410342.80400000105</v>
          </cell>
          <cell r="AL42" t="e">
            <v>#NAME?</v>
          </cell>
          <cell r="AM42" t="e">
            <v>#NAME?</v>
          </cell>
          <cell r="AN42" t="e">
            <v>#NAME?</v>
          </cell>
          <cell r="AO42" t="e">
            <v>#N/A</v>
          </cell>
          <cell r="AP42" t="str">
            <v>中高</v>
          </cell>
        </row>
        <row r="43">
          <cell r="C43" t="str">
            <v>北京多宾城建筑机械有限公司</v>
          </cell>
          <cell r="D43" t="str">
            <v>比例规则</v>
          </cell>
          <cell r="F43" t="e">
            <v>#NAME?</v>
          </cell>
          <cell r="G43" t="e">
            <v>#NAME?</v>
          </cell>
          <cell r="H43" t="e">
            <v>#NAME?</v>
          </cell>
          <cell r="I43" t="e">
            <v>#NAME?</v>
          </cell>
          <cell r="J43">
            <v>520920</v>
          </cell>
          <cell r="K43" t="e">
            <v>#NAME?</v>
          </cell>
          <cell r="N43">
            <v>0</v>
          </cell>
          <cell r="O43" t="e">
            <v>#NAME?</v>
          </cell>
          <cell r="P43">
            <v>48500</v>
          </cell>
          <cell r="Q43" t="e">
            <v>#NAME?</v>
          </cell>
          <cell r="R43" t="e">
            <v>#NAME?</v>
          </cell>
          <cell r="T43" t="e">
            <v>#NAME?</v>
          </cell>
          <cell r="U43" t="e">
            <v>#NAME?</v>
          </cell>
          <cell r="V43">
            <v>145500</v>
          </cell>
          <cell r="W43" t="e">
            <v>#NAME?</v>
          </cell>
          <cell r="X43">
            <v>71530.634666666694</v>
          </cell>
          <cell r="Y43">
            <v>97000</v>
          </cell>
          <cell r="Z43">
            <v>-25469.365333333306</v>
          </cell>
          <cell r="AA43">
            <v>75000</v>
          </cell>
          <cell r="AB43">
            <v>122250</v>
          </cell>
          <cell r="AC43">
            <v>-47250</v>
          </cell>
          <cell r="AD43">
            <v>79000</v>
          </cell>
          <cell r="AE43">
            <v>76630</v>
          </cell>
          <cell r="AF43">
            <v>2370</v>
          </cell>
          <cell r="AG43">
            <v>80563.792000000001</v>
          </cell>
          <cell r="AH43">
            <v>31040</v>
          </cell>
          <cell r="AI43">
            <v>49523.792000000001</v>
          </cell>
          <cell r="AK43">
            <v>214825.5733333333</v>
          </cell>
          <cell r="AL43" t="e">
            <v>#NAME?</v>
          </cell>
          <cell r="AM43" t="e">
            <v>#NAME?</v>
          </cell>
          <cell r="AN43" t="e">
            <v>#NAME?</v>
          </cell>
          <cell r="AO43" t="e">
            <v>#N/A</v>
          </cell>
        </row>
        <row r="44">
          <cell r="C44" t="str">
            <v>河北利达金属制品集团有限公司</v>
          </cell>
          <cell r="D44" t="str">
            <v>比例规则</v>
          </cell>
          <cell r="E44" t="str">
            <v>金属件</v>
          </cell>
          <cell r="F44" t="e">
            <v>#NAME?</v>
          </cell>
          <cell r="G44" t="e">
            <v>#NAME?</v>
          </cell>
          <cell r="H44" t="e">
            <v>#NAME?</v>
          </cell>
          <cell r="I44" t="e">
            <v>#NAME?</v>
          </cell>
          <cell r="J44">
            <v>887000</v>
          </cell>
          <cell r="K44" t="e">
            <v>#NAME?</v>
          </cell>
          <cell r="L44">
            <v>350000</v>
          </cell>
          <cell r="N44">
            <v>350000</v>
          </cell>
          <cell r="O44" t="e">
            <v>#NAME?</v>
          </cell>
          <cell r="P44">
            <v>200000</v>
          </cell>
          <cell r="Q44" t="e">
            <v>#NAME?</v>
          </cell>
          <cell r="R44" t="e">
            <v>#NAME?</v>
          </cell>
          <cell r="T44" t="e">
            <v>#NAME?</v>
          </cell>
          <cell r="U44" t="e">
            <v>#NAME?</v>
          </cell>
          <cell r="V44">
            <v>270000</v>
          </cell>
          <cell r="W44" t="e">
            <v>#NAME?</v>
          </cell>
          <cell r="X44">
            <v>269504</v>
          </cell>
          <cell r="Z44">
            <v>269504</v>
          </cell>
          <cell r="AA44">
            <v>255000</v>
          </cell>
          <cell r="AB44">
            <v>317000</v>
          </cell>
          <cell r="AC44">
            <v>-62000</v>
          </cell>
          <cell r="AD44">
            <v>217000</v>
          </cell>
          <cell r="AE44">
            <v>100000</v>
          </cell>
          <cell r="AF44">
            <v>117000</v>
          </cell>
          <cell r="AG44">
            <v>175336.838666667</v>
          </cell>
          <cell r="AI44">
            <v>175336.838666667</v>
          </cell>
          <cell r="AK44">
            <v>-29840.838666666998</v>
          </cell>
          <cell r="AL44" t="e">
            <v>#NAME?</v>
          </cell>
          <cell r="AM44" t="e">
            <v>#NAME?</v>
          </cell>
          <cell r="AN44" t="e">
            <v>#NAME?</v>
          </cell>
          <cell r="AO44" t="e">
            <v>#N/A</v>
          </cell>
          <cell r="AP44" t="str">
            <v>极高</v>
          </cell>
        </row>
        <row r="45">
          <cell r="C45" t="str">
            <v>山东金达汽车部件制造股份有限公司</v>
          </cell>
          <cell r="D45" t="str">
            <v>比例规则</v>
          </cell>
          <cell r="E45" t="str">
            <v>座椅</v>
          </cell>
          <cell r="F45" t="e">
            <v>#NAME?</v>
          </cell>
          <cell r="G45" t="e">
            <v>#NAME?</v>
          </cell>
          <cell r="H45" t="e">
            <v>#NAME?</v>
          </cell>
          <cell r="I45" t="e">
            <v>#NAME?</v>
          </cell>
          <cell r="J45">
            <v>61500</v>
          </cell>
          <cell r="K45" t="e">
            <v>#NAME?</v>
          </cell>
          <cell r="L45">
            <v>100000</v>
          </cell>
          <cell r="N45">
            <v>100000</v>
          </cell>
          <cell r="O45" t="e">
            <v>#NAME?</v>
          </cell>
          <cell r="Q45" t="e">
            <v>#NAME?</v>
          </cell>
          <cell r="R45" t="e">
            <v>#NAME?</v>
          </cell>
          <cell r="T45" t="e">
            <v>#NAME?</v>
          </cell>
          <cell r="U45" t="e">
            <v>#NAME?</v>
          </cell>
          <cell r="V45">
            <v>48500</v>
          </cell>
          <cell r="W45" t="e">
            <v>#NAME?</v>
          </cell>
          <cell r="X45">
            <v>51920</v>
          </cell>
          <cell r="Y45">
            <v>10000</v>
          </cell>
          <cell r="Z45">
            <v>41920</v>
          </cell>
          <cell r="AA45">
            <v>10000</v>
          </cell>
          <cell r="AB45">
            <v>2000</v>
          </cell>
          <cell r="AC45">
            <v>8000</v>
          </cell>
          <cell r="AD45">
            <v>2000</v>
          </cell>
          <cell r="AF45">
            <v>2000</v>
          </cell>
          <cell r="AG45">
            <v>1669.328</v>
          </cell>
          <cell r="AH45">
            <v>1000</v>
          </cell>
          <cell r="AI45">
            <v>669.32799999999997</v>
          </cell>
          <cell r="AK45">
            <v>-4089.3280000000013</v>
          </cell>
          <cell r="AL45" t="e">
            <v>#NAME?</v>
          </cell>
          <cell r="AM45" t="e">
            <v>#NAME?</v>
          </cell>
          <cell r="AN45" t="e">
            <v>#NAME?</v>
          </cell>
          <cell r="AO45" t="e">
            <v>#N/A</v>
          </cell>
          <cell r="AP45" t="str">
            <v>中</v>
          </cell>
        </row>
        <row r="46">
          <cell r="C46" t="str">
            <v>黄骅市瑞丰五金制品有限公司</v>
          </cell>
          <cell r="D46" t="str">
            <v>比例规则</v>
          </cell>
          <cell r="F46" t="e">
            <v>#NAME?</v>
          </cell>
          <cell r="G46" t="e">
            <v>#NAME?</v>
          </cell>
          <cell r="H46" t="e">
            <v>#NAME?</v>
          </cell>
          <cell r="I46" t="e">
            <v>#NAME?</v>
          </cell>
          <cell r="J46">
            <v>182080</v>
          </cell>
          <cell r="K46" t="e">
            <v>#NAME?</v>
          </cell>
          <cell r="N46">
            <v>0</v>
          </cell>
          <cell r="O46" t="e">
            <v>#NAME?</v>
          </cell>
          <cell r="P46">
            <v>29100</v>
          </cell>
          <cell r="Q46" t="e">
            <v>#NAME?</v>
          </cell>
          <cell r="R46" t="e">
            <v>#NAME?</v>
          </cell>
          <cell r="S46">
            <v>23000</v>
          </cell>
          <cell r="T46" t="e">
            <v>#NAME?</v>
          </cell>
          <cell r="U46" t="e">
            <v>#NAME?</v>
          </cell>
          <cell r="V46">
            <v>38800</v>
          </cell>
          <cell r="W46" t="e">
            <v>#NAME?</v>
          </cell>
          <cell r="X46">
            <v>71440</v>
          </cell>
          <cell r="Z46">
            <v>71440</v>
          </cell>
          <cell r="AA46">
            <v>34000</v>
          </cell>
          <cell r="AB46">
            <v>32980</v>
          </cell>
          <cell r="AC46">
            <v>1020</v>
          </cell>
          <cell r="AD46">
            <v>40000</v>
          </cell>
          <cell r="AE46">
            <v>38800</v>
          </cell>
          <cell r="AF46">
            <v>1200</v>
          </cell>
          <cell r="AG46">
            <v>21795.348000000002</v>
          </cell>
          <cell r="AH46">
            <v>19400</v>
          </cell>
          <cell r="AI46">
            <v>2395.3480000000018</v>
          </cell>
          <cell r="AK46">
            <v>14844.652000000002</v>
          </cell>
          <cell r="AL46" t="e">
            <v>#NAME?</v>
          </cell>
          <cell r="AM46" t="e">
            <v>#NAME?</v>
          </cell>
          <cell r="AN46" t="e">
            <v>#NAME?</v>
          </cell>
          <cell r="AO46" t="e">
            <v>#N/A</v>
          </cell>
        </row>
        <row r="47">
          <cell r="C47" t="str">
            <v>黄骅市顺亿汽车部件有限公司</v>
          </cell>
          <cell r="D47" t="str">
            <v>比例规则</v>
          </cell>
          <cell r="F47" t="e">
            <v>#NAME?</v>
          </cell>
          <cell r="G47" t="e">
            <v>#NAME?</v>
          </cell>
          <cell r="H47" t="e">
            <v>#NAME?</v>
          </cell>
          <cell r="I47" t="e">
            <v>#NAME?</v>
          </cell>
          <cell r="J47">
            <v>196910</v>
          </cell>
          <cell r="K47" t="e">
            <v>#NAME?</v>
          </cell>
          <cell r="N47">
            <v>0</v>
          </cell>
          <cell r="O47" t="e">
            <v>#NAME?</v>
          </cell>
          <cell r="P47">
            <v>38800</v>
          </cell>
          <cell r="Q47" t="e">
            <v>#NAME?</v>
          </cell>
          <cell r="R47" t="e">
            <v>#NAME?</v>
          </cell>
          <cell r="T47" t="e">
            <v>#NAME?</v>
          </cell>
          <cell r="U47" t="e">
            <v>#NAME?</v>
          </cell>
          <cell r="V47">
            <v>38800</v>
          </cell>
          <cell r="W47" t="e">
            <v>#NAME?</v>
          </cell>
          <cell r="X47">
            <v>36146.157333333402</v>
          </cell>
          <cell r="Z47">
            <v>36146.157333333402</v>
          </cell>
          <cell r="AA47">
            <v>39000</v>
          </cell>
          <cell r="AB47">
            <v>37830</v>
          </cell>
          <cell r="AC47">
            <v>1170</v>
          </cell>
          <cell r="AD47">
            <v>41000</v>
          </cell>
          <cell r="AE47">
            <v>39770</v>
          </cell>
          <cell r="AF47">
            <v>1230</v>
          </cell>
          <cell r="AG47">
            <v>43537.705333333302</v>
          </cell>
          <cell r="AH47">
            <v>41710</v>
          </cell>
          <cell r="AI47">
            <v>1827.7053333333024</v>
          </cell>
          <cell r="AK47">
            <v>37226.13733333331</v>
          </cell>
          <cell r="AL47" t="e">
            <v>#NAME?</v>
          </cell>
          <cell r="AM47" t="e">
            <v>#NAME?</v>
          </cell>
          <cell r="AN47" t="e">
            <v>#NAME?</v>
          </cell>
          <cell r="AO47" t="e">
            <v>#N/A</v>
          </cell>
        </row>
        <row r="48">
          <cell r="C48" t="str">
            <v>苏世博(南京)减振系统有限公司</v>
          </cell>
          <cell r="D48" t="str">
            <v>比例规则</v>
          </cell>
          <cell r="E48" t="str">
            <v>金属件</v>
          </cell>
          <cell r="F48" t="e">
            <v>#NAME?</v>
          </cell>
          <cell r="G48" t="e">
            <v>#NAME?</v>
          </cell>
          <cell r="H48" t="e">
            <v>#NAME?</v>
          </cell>
          <cell r="I48" t="e">
            <v>#NAME?</v>
          </cell>
          <cell r="J48">
            <v>521608</v>
          </cell>
          <cell r="K48" t="e">
            <v>#NAME?</v>
          </cell>
          <cell r="L48">
            <v>150000</v>
          </cell>
          <cell r="N48">
            <v>150000</v>
          </cell>
          <cell r="O48" t="e">
            <v>#NAME?</v>
          </cell>
          <cell r="Q48" t="e">
            <v>#NAME?</v>
          </cell>
          <cell r="R48" t="e">
            <v>#NAME?</v>
          </cell>
          <cell r="T48" t="e">
            <v>#NAME?</v>
          </cell>
          <cell r="U48" t="e">
            <v>#NAME?</v>
          </cell>
          <cell r="W48" t="e">
            <v>#NAME?</v>
          </cell>
          <cell r="Z48">
            <v>0</v>
          </cell>
          <cell r="AA48">
            <v>8000</v>
          </cell>
          <cell r="AB48">
            <v>191608</v>
          </cell>
          <cell r="AC48">
            <v>-183608</v>
          </cell>
          <cell r="AD48">
            <v>30000</v>
          </cell>
          <cell r="AE48">
            <v>30000</v>
          </cell>
          <cell r="AF48">
            <v>0</v>
          </cell>
          <cell r="AG48">
            <v>300000</v>
          </cell>
          <cell r="AH48">
            <v>300000</v>
          </cell>
          <cell r="AI48">
            <v>0</v>
          </cell>
          <cell r="AK48">
            <v>183608</v>
          </cell>
          <cell r="AL48" t="e">
            <v>#NAME?</v>
          </cell>
          <cell r="AM48" t="e">
            <v>#NAME?</v>
          </cell>
          <cell r="AN48" t="e">
            <v>#NAME?</v>
          </cell>
          <cell r="AO48" t="e">
            <v>#N/A</v>
          </cell>
          <cell r="AP48" t="str">
            <v>中</v>
          </cell>
        </row>
        <row r="49">
          <cell r="C49" t="str">
            <v>天津琪安科技有限公司</v>
          </cell>
          <cell r="D49" t="str">
            <v>比例规则</v>
          </cell>
          <cell r="E49" t="str">
            <v>座椅</v>
          </cell>
          <cell r="F49" t="e">
            <v>#NAME?</v>
          </cell>
          <cell r="G49" t="e">
            <v>#NAME?</v>
          </cell>
          <cell r="H49" t="e">
            <v>#NAME?</v>
          </cell>
          <cell r="I49" t="e">
            <v>#NAME?</v>
          </cell>
          <cell r="J49">
            <v>242000</v>
          </cell>
          <cell r="K49" t="e">
            <v>#NAME?</v>
          </cell>
          <cell r="L49">
            <v>50000</v>
          </cell>
          <cell r="N49">
            <v>50000</v>
          </cell>
          <cell r="O49" t="e">
            <v>#NAME?</v>
          </cell>
          <cell r="Q49" t="e">
            <v>#NAME?</v>
          </cell>
          <cell r="R49" t="e">
            <v>#NAME?</v>
          </cell>
          <cell r="T49" t="e">
            <v>#NAME?</v>
          </cell>
          <cell r="U49" t="e">
            <v>#NAME?</v>
          </cell>
          <cell r="V49">
            <v>60000</v>
          </cell>
          <cell r="W49" t="e">
            <v>#NAME?</v>
          </cell>
          <cell r="X49">
            <v>64480</v>
          </cell>
          <cell r="Z49">
            <v>64480</v>
          </cell>
          <cell r="AA49">
            <v>62000</v>
          </cell>
          <cell r="AB49">
            <v>50000</v>
          </cell>
          <cell r="AC49">
            <v>12000</v>
          </cell>
          <cell r="AD49">
            <v>62000</v>
          </cell>
          <cell r="AE49">
            <v>62000</v>
          </cell>
          <cell r="AF49">
            <v>0</v>
          </cell>
          <cell r="AG49">
            <v>70347.589333333395</v>
          </cell>
          <cell r="AH49">
            <v>70000</v>
          </cell>
          <cell r="AI49">
            <v>347.58933333339519</v>
          </cell>
          <cell r="AK49">
            <v>-16827.589333333395</v>
          </cell>
          <cell r="AL49" t="e">
            <v>#NAME?</v>
          </cell>
          <cell r="AM49" t="e">
            <v>#NAME?</v>
          </cell>
          <cell r="AN49" t="e">
            <v>#NAME?</v>
          </cell>
          <cell r="AO49" t="e">
            <v>#N/A</v>
          </cell>
          <cell r="AP49" t="str">
            <v>极高</v>
          </cell>
        </row>
        <row r="50">
          <cell r="C50" t="str">
            <v>黄骅市旗锐塑料制品有限公司</v>
          </cell>
          <cell r="D50" t="str">
            <v>比例规则</v>
          </cell>
          <cell r="E50" t="str">
            <v>后视镜、座椅</v>
          </cell>
          <cell r="F50" t="e">
            <v>#NAME?</v>
          </cell>
          <cell r="G50" t="e">
            <v>#NAME?</v>
          </cell>
          <cell r="H50" t="e">
            <v>#NAME?</v>
          </cell>
          <cell r="I50" t="e">
            <v>#NAME?</v>
          </cell>
          <cell r="J50">
            <v>839496.31</v>
          </cell>
          <cell r="K50" t="e">
            <v>#NAME?</v>
          </cell>
          <cell r="L50">
            <v>40000</v>
          </cell>
          <cell r="N50">
            <v>40000</v>
          </cell>
          <cell r="O50" t="e">
            <v>#NAME?</v>
          </cell>
          <cell r="P50">
            <v>30000</v>
          </cell>
          <cell r="Q50" t="e">
            <v>#NAME?</v>
          </cell>
          <cell r="R50" t="e">
            <v>#NAME?</v>
          </cell>
          <cell r="T50" t="e">
            <v>#NAME?</v>
          </cell>
          <cell r="U50" t="e">
            <v>#NAME?</v>
          </cell>
          <cell r="V50">
            <v>270000</v>
          </cell>
          <cell r="W50" t="e">
            <v>#NAME?</v>
          </cell>
          <cell r="X50">
            <v>68768</v>
          </cell>
          <cell r="Z50">
            <v>68768</v>
          </cell>
          <cell r="AA50">
            <v>69000</v>
          </cell>
          <cell r="AB50">
            <v>69000</v>
          </cell>
          <cell r="AC50">
            <v>0</v>
          </cell>
          <cell r="AD50">
            <v>62000</v>
          </cell>
          <cell r="AE50">
            <v>262000</v>
          </cell>
          <cell r="AF50">
            <v>-200000</v>
          </cell>
          <cell r="AG50">
            <v>60195.8373333333</v>
          </cell>
          <cell r="AH50">
            <v>208496.31</v>
          </cell>
          <cell r="AI50">
            <v>-148300.4726666667</v>
          </cell>
          <cell r="AK50">
            <v>579532.47266666673</v>
          </cell>
          <cell r="AL50" t="e">
            <v>#NAME?</v>
          </cell>
          <cell r="AM50" t="e">
            <v>#NAME?</v>
          </cell>
          <cell r="AN50" t="e">
            <v>#NAME?</v>
          </cell>
          <cell r="AO50">
            <v>40000</v>
          </cell>
          <cell r="AP50" t="str">
            <v>中</v>
          </cell>
        </row>
        <row r="51">
          <cell r="C51" t="str">
            <v>浙江路得坦摩汽车部件股份有限公司</v>
          </cell>
          <cell r="D51" t="str">
            <v>比例规则</v>
          </cell>
          <cell r="F51" t="e">
            <v>#NAME?</v>
          </cell>
          <cell r="G51" t="e">
            <v>#NAME?</v>
          </cell>
          <cell r="H51" t="e">
            <v>#NAME?</v>
          </cell>
          <cell r="I51" t="e">
            <v>#NAME?</v>
          </cell>
          <cell r="J51">
            <v>4252900</v>
          </cell>
          <cell r="K51" t="e">
            <v>#NAME?</v>
          </cell>
          <cell r="N51">
            <v>0</v>
          </cell>
          <cell r="O51" t="e">
            <v>#NAME?</v>
          </cell>
          <cell r="P51">
            <v>703800</v>
          </cell>
          <cell r="Q51" t="e">
            <v>#NAME?</v>
          </cell>
          <cell r="R51" t="e">
            <v>#NAME?</v>
          </cell>
          <cell r="S51">
            <v>613500</v>
          </cell>
          <cell r="T51" t="e">
            <v>#NAME?</v>
          </cell>
          <cell r="U51" t="e">
            <v>#NAME?</v>
          </cell>
          <cell r="V51">
            <v>590000</v>
          </cell>
          <cell r="W51" t="e">
            <v>#NAME?</v>
          </cell>
          <cell r="X51">
            <v>645290.54599999997</v>
          </cell>
          <cell r="Y51">
            <v>526700</v>
          </cell>
          <cell r="Z51">
            <v>118590.54599999997</v>
          </cell>
          <cell r="AA51">
            <v>387000</v>
          </cell>
          <cell r="AB51">
            <v>1054900</v>
          </cell>
          <cell r="AC51">
            <v>-667900</v>
          </cell>
          <cell r="AD51">
            <v>355000</v>
          </cell>
          <cell r="AE51">
            <v>355000</v>
          </cell>
          <cell r="AF51">
            <v>0</v>
          </cell>
          <cell r="AG51">
            <v>409276.794666667</v>
          </cell>
          <cell r="AH51">
            <v>409000</v>
          </cell>
          <cell r="AI51">
            <v>276.79466666700318</v>
          </cell>
          <cell r="AK51">
            <v>2456332.6593333329</v>
          </cell>
          <cell r="AL51" t="e">
            <v>#NAME?</v>
          </cell>
          <cell r="AM51" t="e">
            <v>#NAME?</v>
          </cell>
          <cell r="AN51" t="e">
            <v>#NAME?</v>
          </cell>
          <cell r="AO51" t="e">
            <v>#N/A</v>
          </cell>
        </row>
        <row r="52">
          <cell r="C52" t="str">
            <v>芜湖星火软轴控制索制造有限公司</v>
          </cell>
          <cell r="D52" t="str">
            <v>比例规则</v>
          </cell>
          <cell r="E52" t="str">
            <v>金属件、座椅</v>
          </cell>
          <cell r="F52" t="e">
            <v>#NAME?</v>
          </cell>
          <cell r="G52" t="e">
            <v>#NAME?</v>
          </cell>
          <cell r="H52" t="e">
            <v>#NAME?</v>
          </cell>
          <cell r="I52" t="e">
            <v>#NAME?</v>
          </cell>
          <cell r="J52">
            <v>175570</v>
          </cell>
          <cell r="K52" t="e">
            <v>#NAME?</v>
          </cell>
          <cell r="N52">
            <v>0</v>
          </cell>
          <cell r="O52" t="e">
            <v>#NAME?</v>
          </cell>
          <cell r="Q52" t="e">
            <v>#NAME?</v>
          </cell>
          <cell r="R52" t="e">
            <v>#NAME?</v>
          </cell>
          <cell r="T52" t="e">
            <v>#NAME?</v>
          </cell>
          <cell r="U52" t="e">
            <v>#NAME?</v>
          </cell>
          <cell r="V52">
            <v>116400</v>
          </cell>
          <cell r="W52" t="e">
            <v>#NAME?</v>
          </cell>
          <cell r="X52">
            <v>72996.572</v>
          </cell>
          <cell r="Z52">
            <v>72996.572</v>
          </cell>
          <cell r="AA52">
            <v>70000</v>
          </cell>
          <cell r="AC52">
            <v>70000</v>
          </cell>
          <cell r="AD52">
            <v>61000</v>
          </cell>
          <cell r="AE52">
            <v>59170</v>
          </cell>
          <cell r="AF52">
            <v>1830</v>
          </cell>
          <cell r="AG52">
            <v>46285.081333333299</v>
          </cell>
          <cell r="AI52">
            <v>46285.081333333299</v>
          </cell>
          <cell r="AK52">
            <v>-74711.653333333306</v>
          </cell>
          <cell r="AL52" t="e">
            <v>#NAME?</v>
          </cell>
          <cell r="AM52" t="e">
            <v>#NAME?</v>
          </cell>
          <cell r="AN52" t="e">
            <v>#NAME?</v>
          </cell>
          <cell r="AO52" t="e">
            <v>#N/A</v>
          </cell>
          <cell r="AP52" t="str">
            <v>低</v>
          </cell>
        </row>
        <row r="53">
          <cell r="C53" t="str">
            <v>黄骅市益海五金制造有限公司</v>
          </cell>
          <cell r="D53" t="str">
            <v>比例规则</v>
          </cell>
          <cell r="E53" t="str">
            <v>座椅</v>
          </cell>
          <cell r="F53" t="e">
            <v>#NAME?</v>
          </cell>
          <cell r="G53" t="e">
            <v>#NAME?</v>
          </cell>
          <cell r="H53" t="e">
            <v>#NAME?</v>
          </cell>
          <cell r="I53" t="e">
            <v>#NAME?</v>
          </cell>
          <cell r="J53">
            <v>285180</v>
          </cell>
          <cell r="K53" t="e">
            <v>#NAME?</v>
          </cell>
          <cell r="L53">
            <v>30000</v>
          </cell>
          <cell r="N53">
            <v>30000</v>
          </cell>
          <cell r="O53" t="e">
            <v>#NAME?</v>
          </cell>
          <cell r="P53">
            <v>58200</v>
          </cell>
          <cell r="Q53" t="e">
            <v>#NAME?</v>
          </cell>
          <cell r="R53" t="e">
            <v>#NAME?</v>
          </cell>
          <cell r="S53">
            <v>38800</v>
          </cell>
          <cell r="T53" t="e">
            <v>#NAME?</v>
          </cell>
          <cell r="U53" t="e">
            <v>#NAME?</v>
          </cell>
          <cell r="W53" t="e">
            <v>#NAME?</v>
          </cell>
          <cell r="X53">
            <v>90725.5253333336</v>
          </cell>
          <cell r="Y53">
            <v>38800</v>
          </cell>
          <cell r="Z53">
            <v>51925.5253333336</v>
          </cell>
          <cell r="AA53">
            <v>44000</v>
          </cell>
          <cell r="AB53">
            <v>42680</v>
          </cell>
          <cell r="AC53">
            <v>1320</v>
          </cell>
          <cell r="AD53">
            <v>29000</v>
          </cell>
          <cell r="AE53">
            <v>29100</v>
          </cell>
          <cell r="AF53">
            <v>-100</v>
          </cell>
          <cell r="AG53">
            <v>42430.565333333303</v>
          </cell>
          <cell r="AH53">
            <v>77600</v>
          </cell>
          <cell r="AI53">
            <v>-35169.434666666697</v>
          </cell>
          <cell r="AK53">
            <v>79023.909333333097</v>
          </cell>
          <cell r="AL53" t="e">
            <v>#NAME?</v>
          </cell>
          <cell r="AM53" t="e">
            <v>#NAME?</v>
          </cell>
          <cell r="AN53" t="e">
            <v>#NAME?</v>
          </cell>
          <cell r="AO53" t="e">
            <v>#N/A</v>
          </cell>
          <cell r="AP53" t="str">
            <v>极高</v>
          </cell>
        </row>
        <row r="54">
          <cell r="C54" t="str">
            <v>河北锐翰汽车零部件有限公司</v>
          </cell>
          <cell r="D54" t="str">
            <v>比例规则</v>
          </cell>
          <cell r="E54" t="str">
            <v>金属件</v>
          </cell>
          <cell r="F54" t="e">
            <v>#NAME?</v>
          </cell>
          <cell r="G54" t="e">
            <v>#NAME?</v>
          </cell>
          <cell r="H54" t="e">
            <v>#NAME?</v>
          </cell>
          <cell r="I54" t="e">
            <v>#NAME?</v>
          </cell>
          <cell r="J54">
            <v>141620</v>
          </cell>
          <cell r="K54" t="e">
            <v>#NAME?</v>
          </cell>
          <cell r="L54">
            <v>50000</v>
          </cell>
          <cell r="N54">
            <v>50000</v>
          </cell>
          <cell r="O54" t="e">
            <v>#NAME?</v>
          </cell>
          <cell r="Q54" t="e">
            <v>#NAME?</v>
          </cell>
          <cell r="R54" t="e">
            <v>#NAME?</v>
          </cell>
          <cell r="S54">
            <v>29100</v>
          </cell>
          <cell r="T54" t="e">
            <v>#NAME?</v>
          </cell>
          <cell r="U54" t="e">
            <v>#NAME?</v>
          </cell>
          <cell r="V54">
            <v>29100</v>
          </cell>
          <cell r="W54" t="e">
            <v>#NAME?</v>
          </cell>
          <cell r="X54">
            <v>29857.06</v>
          </cell>
          <cell r="Z54">
            <v>29857.06</v>
          </cell>
          <cell r="AA54">
            <v>29000</v>
          </cell>
          <cell r="AB54">
            <v>28130</v>
          </cell>
          <cell r="AC54">
            <v>870</v>
          </cell>
          <cell r="AD54">
            <v>29000</v>
          </cell>
          <cell r="AE54">
            <v>28130</v>
          </cell>
          <cell r="AF54">
            <v>870</v>
          </cell>
          <cell r="AG54">
            <v>28278.348000000002</v>
          </cell>
          <cell r="AH54">
            <v>27160</v>
          </cell>
          <cell r="AI54">
            <v>1118.3480000000018</v>
          </cell>
          <cell r="AK54">
            <v>25484.592000000001</v>
          </cell>
          <cell r="AL54" t="e">
            <v>#NAME?</v>
          </cell>
          <cell r="AM54" t="e">
            <v>#NAME?</v>
          </cell>
          <cell r="AN54" t="e">
            <v>#NAME?</v>
          </cell>
          <cell r="AO54" t="e">
            <v>#N/A</v>
          </cell>
          <cell r="AP54" t="str">
            <v>中高</v>
          </cell>
        </row>
        <row r="55">
          <cell r="C55" t="str">
            <v>厦门市鑫荣飞工贸有限公司</v>
          </cell>
          <cell r="D55" t="str">
            <v>比例规则</v>
          </cell>
          <cell r="F55" t="e">
            <v>#NAME?</v>
          </cell>
          <cell r="G55" t="e">
            <v>#NAME?</v>
          </cell>
          <cell r="H55" t="e">
            <v>#NAME?</v>
          </cell>
          <cell r="I55" t="e">
            <v>#NAME?</v>
          </cell>
          <cell r="J55">
            <v>1306000</v>
          </cell>
          <cell r="K55" t="e">
            <v>#NAME?</v>
          </cell>
          <cell r="N55">
            <v>0</v>
          </cell>
          <cell r="O55" t="e">
            <v>#NAME?</v>
          </cell>
          <cell r="P55">
            <v>70000</v>
          </cell>
          <cell r="Q55" t="e">
            <v>#NAME?</v>
          </cell>
          <cell r="R55" t="e">
            <v>#NAME?</v>
          </cell>
          <cell r="T55" t="e">
            <v>#NAME?</v>
          </cell>
          <cell r="U55" t="e">
            <v>#NAME?</v>
          </cell>
          <cell r="W55" t="e">
            <v>#NAME?</v>
          </cell>
          <cell r="X55">
            <v>87984</v>
          </cell>
          <cell r="Y55">
            <v>90000</v>
          </cell>
          <cell r="Z55">
            <v>-2016</v>
          </cell>
          <cell r="AA55">
            <v>100000</v>
          </cell>
          <cell r="AB55">
            <v>300000</v>
          </cell>
          <cell r="AC55">
            <v>-200000</v>
          </cell>
          <cell r="AD55">
            <v>96000</v>
          </cell>
          <cell r="AE55">
            <v>96000</v>
          </cell>
          <cell r="AF55">
            <v>0</v>
          </cell>
          <cell r="AG55">
            <v>250000</v>
          </cell>
          <cell r="AH55">
            <v>750000</v>
          </cell>
          <cell r="AI55">
            <v>-500000</v>
          </cell>
          <cell r="AK55">
            <v>772016</v>
          </cell>
          <cell r="AL55" t="e">
            <v>#NAME?</v>
          </cell>
          <cell r="AM55" t="e">
            <v>#NAME?</v>
          </cell>
          <cell r="AN55" t="e">
            <v>#NAME?</v>
          </cell>
          <cell r="AO55" t="e">
            <v>#N/A</v>
          </cell>
        </row>
        <row r="56">
          <cell r="C56" t="str">
            <v>合肥光码科技有限公司</v>
          </cell>
          <cell r="D56" t="str">
            <v>比例规则</v>
          </cell>
          <cell r="F56" t="e">
            <v>#NAME?</v>
          </cell>
          <cell r="G56" t="e">
            <v>#NAME?</v>
          </cell>
          <cell r="H56" t="e">
            <v>#NAME?</v>
          </cell>
          <cell r="I56" t="e">
            <v>#NAME?</v>
          </cell>
          <cell r="J56">
            <v>21150.239999999998</v>
          </cell>
          <cell r="K56" t="e">
            <v>#NAME?</v>
          </cell>
          <cell r="N56">
            <v>0</v>
          </cell>
          <cell r="O56">
            <v>15000</v>
          </cell>
          <cell r="Q56">
            <v>15000</v>
          </cell>
          <cell r="R56" t="e">
            <v>#NAME?</v>
          </cell>
          <cell r="T56" t="e">
            <v>#NAME?</v>
          </cell>
          <cell r="W56">
            <v>0</v>
          </cell>
          <cell r="Z56">
            <v>0</v>
          </cell>
          <cell r="AA56">
            <v>40000</v>
          </cell>
          <cell r="AC56">
            <v>40000</v>
          </cell>
          <cell r="AE56">
            <v>11450.24</v>
          </cell>
          <cell r="AF56">
            <v>-11450.24</v>
          </cell>
          <cell r="AG56">
            <v>10114.6266666667</v>
          </cell>
          <cell r="AH56">
            <v>9700</v>
          </cell>
          <cell r="AI56">
            <v>414.62666666669975</v>
          </cell>
          <cell r="AK56">
            <v>-28964.386666666702</v>
          </cell>
          <cell r="AL56">
            <v>-28964.386666666702</v>
          </cell>
          <cell r="AM56" t="e">
            <v>#NAME?</v>
          </cell>
          <cell r="AN56" t="e">
            <v>#NAME?</v>
          </cell>
          <cell r="AO56" t="e">
            <v>#N/A</v>
          </cell>
        </row>
        <row r="57">
          <cell r="C57" t="str">
            <v>沧州庆方汽车部件有限公司</v>
          </cell>
          <cell r="D57" t="str">
            <v>比例规则</v>
          </cell>
          <cell r="E57" t="str">
            <v>座椅</v>
          </cell>
          <cell r="F57" t="e">
            <v>#NAME?</v>
          </cell>
          <cell r="G57" t="e">
            <v>#NAME?</v>
          </cell>
          <cell r="H57" t="e">
            <v>#NAME?</v>
          </cell>
          <cell r="I57" t="e">
            <v>#NAME?</v>
          </cell>
          <cell r="J57">
            <v>289060</v>
          </cell>
          <cell r="K57" t="e">
            <v>#NAME?</v>
          </cell>
          <cell r="L57">
            <v>30000</v>
          </cell>
          <cell r="N57">
            <v>30000</v>
          </cell>
          <cell r="O57" t="e">
            <v>#NAME?</v>
          </cell>
          <cell r="P57">
            <v>29100</v>
          </cell>
          <cell r="Q57" t="e">
            <v>#NAME?</v>
          </cell>
          <cell r="R57" t="e">
            <v>#NAME?</v>
          </cell>
          <cell r="S57">
            <v>48500</v>
          </cell>
          <cell r="T57" t="e">
            <v>#NAME?</v>
          </cell>
          <cell r="U57" t="e">
            <v>#NAME?</v>
          </cell>
          <cell r="W57" t="e">
            <v>#NAME?</v>
          </cell>
          <cell r="X57">
            <v>55049.3</v>
          </cell>
          <cell r="Y57">
            <v>58200</v>
          </cell>
          <cell r="Z57">
            <v>-3150.6999999999971</v>
          </cell>
          <cell r="AA57">
            <v>63000</v>
          </cell>
          <cell r="AB57">
            <v>61110</v>
          </cell>
          <cell r="AC57">
            <v>1890</v>
          </cell>
          <cell r="AD57">
            <v>45000</v>
          </cell>
          <cell r="AE57">
            <v>43650</v>
          </cell>
          <cell r="AF57">
            <v>1350</v>
          </cell>
          <cell r="AG57">
            <v>39216.134666666701</v>
          </cell>
          <cell r="AH57">
            <v>48500</v>
          </cell>
          <cell r="AI57">
            <v>-9283.8653333332986</v>
          </cell>
          <cell r="AK57">
            <v>86794.565333333288</v>
          </cell>
          <cell r="AL57" t="e">
            <v>#NAME?</v>
          </cell>
          <cell r="AM57" t="e">
            <v>#NAME?</v>
          </cell>
          <cell r="AN57" t="e">
            <v>#NAME?</v>
          </cell>
          <cell r="AO57" t="e">
            <v>#N/A</v>
          </cell>
          <cell r="AP57" t="str">
            <v>极高</v>
          </cell>
        </row>
        <row r="58">
          <cell r="C58" t="str">
            <v>上海桓毅实业发展有限公司</v>
          </cell>
          <cell r="D58" t="str">
            <v>比例规则</v>
          </cell>
          <cell r="F58" t="e">
            <v>#NAME?</v>
          </cell>
          <cell r="G58" t="e">
            <v>#NAME?</v>
          </cell>
          <cell r="H58" t="e">
            <v>#NAME?</v>
          </cell>
          <cell r="I58" t="e">
            <v>#NAME?</v>
          </cell>
          <cell r="J58">
            <v>72110</v>
          </cell>
          <cell r="K58" t="e">
            <v>#NAME?</v>
          </cell>
          <cell r="N58">
            <v>0</v>
          </cell>
          <cell r="O58" t="e">
            <v>#NAME?</v>
          </cell>
          <cell r="Q58" t="e">
            <v>#NAME?</v>
          </cell>
          <cell r="R58" t="e">
            <v>#NAME?</v>
          </cell>
          <cell r="T58" t="e">
            <v>#NAME?</v>
          </cell>
          <cell r="U58" t="e">
            <v>#NAME?</v>
          </cell>
          <cell r="V58">
            <v>38800</v>
          </cell>
          <cell r="W58" t="e">
            <v>#NAME?</v>
          </cell>
          <cell r="X58">
            <v>66480</v>
          </cell>
          <cell r="Y58">
            <v>10670</v>
          </cell>
          <cell r="Z58">
            <v>55810</v>
          </cell>
          <cell r="AA58">
            <v>11000</v>
          </cell>
          <cell r="AC58">
            <v>11000</v>
          </cell>
          <cell r="AD58">
            <v>11000</v>
          </cell>
          <cell r="AE58">
            <v>11000</v>
          </cell>
          <cell r="AF58">
            <v>0</v>
          </cell>
          <cell r="AG58">
            <v>12217.56</v>
          </cell>
          <cell r="AH58">
            <v>11640</v>
          </cell>
          <cell r="AI58">
            <v>577.55999999999949</v>
          </cell>
          <cell r="AK58">
            <v>-28587.559999999998</v>
          </cell>
          <cell r="AL58" t="e">
            <v>#NAME?</v>
          </cell>
          <cell r="AM58" t="e">
            <v>#NAME?</v>
          </cell>
          <cell r="AN58" t="e">
            <v>#NAME?</v>
          </cell>
          <cell r="AO58" t="e">
            <v>#N/A</v>
          </cell>
        </row>
        <row r="59">
          <cell r="C59" t="str">
            <v>芜湖市卓人汽车配件有限责任公司</v>
          </cell>
          <cell r="D59" t="str">
            <v>比例规则</v>
          </cell>
          <cell r="F59" t="e">
            <v>#NAME?</v>
          </cell>
          <cell r="G59" t="e">
            <v>#NAME?</v>
          </cell>
          <cell r="H59" t="e">
            <v>#NAME?</v>
          </cell>
          <cell r="I59" t="e">
            <v>#NAME?</v>
          </cell>
          <cell r="J59">
            <v>210490</v>
          </cell>
          <cell r="K59" t="e">
            <v>#NAME?</v>
          </cell>
          <cell r="N59">
            <v>0</v>
          </cell>
          <cell r="O59">
            <v>20000</v>
          </cell>
          <cell r="P59">
            <v>38800</v>
          </cell>
          <cell r="Q59">
            <v>-18800</v>
          </cell>
          <cell r="R59" t="e">
            <v>#NAME?</v>
          </cell>
          <cell r="S59">
            <v>48500</v>
          </cell>
          <cell r="T59" t="e">
            <v>#NAME?</v>
          </cell>
          <cell r="U59" t="e">
            <v>#NAME?</v>
          </cell>
          <cell r="V59">
            <v>48500</v>
          </cell>
          <cell r="W59" t="e">
            <v>#NAME?</v>
          </cell>
          <cell r="X59">
            <v>27388.7013333334</v>
          </cell>
          <cell r="Y59">
            <v>28130</v>
          </cell>
          <cell r="Z59">
            <v>-741.29866666660018</v>
          </cell>
          <cell r="AA59">
            <v>29000</v>
          </cell>
          <cell r="AC59">
            <v>29000</v>
          </cell>
          <cell r="AD59">
            <v>26000</v>
          </cell>
          <cell r="AE59">
            <v>46560</v>
          </cell>
          <cell r="AF59">
            <v>-20560</v>
          </cell>
          <cell r="AG59">
            <v>22180.2813333333</v>
          </cell>
          <cell r="AI59">
            <v>22180.2813333333</v>
          </cell>
          <cell r="AK59">
            <v>105921.01733333331</v>
          </cell>
          <cell r="AL59" t="e">
            <v>#NAME?</v>
          </cell>
          <cell r="AM59" t="e">
            <v>#NAME?</v>
          </cell>
          <cell r="AN59" t="e">
            <v>#NAME?</v>
          </cell>
          <cell r="AO59" t="e">
            <v>#N/A</v>
          </cell>
        </row>
        <row r="60">
          <cell r="C60" t="str">
            <v>佛山市顺德区聚达汽车部件有限公司</v>
          </cell>
          <cell r="D60" t="str">
            <v>比例规则</v>
          </cell>
          <cell r="F60" t="e">
            <v>#NAME?</v>
          </cell>
          <cell r="G60" t="e">
            <v>#NAME?</v>
          </cell>
          <cell r="H60" t="e">
            <v>#NAME?</v>
          </cell>
          <cell r="I60" t="e">
            <v>#NAME?</v>
          </cell>
          <cell r="J60">
            <v>0</v>
          </cell>
          <cell r="K60" t="e">
            <v>#NAME?</v>
          </cell>
          <cell r="N60">
            <v>0</v>
          </cell>
          <cell r="O60" t="e">
            <v>#NAME?</v>
          </cell>
          <cell r="Q60" t="e">
            <v>#NAME?</v>
          </cell>
          <cell r="R60" t="e">
            <v>#NAME?</v>
          </cell>
          <cell r="T60" t="e">
            <v>#NAME?</v>
          </cell>
          <cell r="U60" t="e">
            <v>#NAME?</v>
          </cell>
          <cell r="W60" t="e">
            <v>#NAME?</v>
          </cell>
          <cell r="Z60">
            <v>0</v>
          </cell>
          <cell r="AC60">
            <v>0</v>
          </cell>
          <cell r="AF60">
            <v>0</v>
          </cell>
          <cell r="AI60">
            <v>0</v>
          </cell>
          <cell r="AK60">
            <v>0</v>
          </cell>
          <cell r="AL60" t="e">
            <v>#NAME?</v>
          </cell>
          <cell r="AM60" t="e">
            <v>#NAME?</v>
          </cell>
          <cell r="AN60" t="e">
            <v>#NAME?</v>
          </cell>
          <cell r="AO60" t="e">
            <v>#N/A</v>
          </cell>
        </row>
        <row r="61">
          <cell r="C61" t="str">
            <v>雄县华增汽车饰件有限公司</v>
          </cell>
          <cell r="D61" t="str">
            <v>比例规则</v>
          </cell>
          <cell r="F61" t="e">
            <v>#NAME?</v>
          </cell>
          <cell r="G61" t="e">
            <v>#NAME?</v>
          </cell>
          <cell r="H61" t="e">
            <v>#NAME?</v>
          </cell>
          <cell r="I61" t="e">
            <v>#NAME?</v>
          </cell>
          <cell r="J61">
            <v>47530</v>
          </cell>
          <cell r="K61" t="e">
            <v>#NAME?</v>
          </cell>
          <cell r="N61">
            <v>0</v>
          </cell>
          <cell r="O61" t="e">
            <v>#NAME?</v>
          </cell>
          <cell r="Q61" t="e">
            <v>#NAME?</v>
          </cell>
          <cell r="R61" t="e">
            <v>#NAME?</v>
          </cell>
          <cell r="T61" t="e">
            <v>#NAME?</v>
          </cell>
          <cell r="U61" t="e">
            <v>#NAME?</v>
          </cell>
          <cell r="V61">
            <v>9700</v>
          </cell>
          <cell r="W61" t="e">
            <v>#NAME?</v>
          </cell>
          <cell r="X61">
            <v>12959.1706666666</v>
          </cell>
          <cell r="Y61">
            <v>13580</v>
          </cell>
          <cell r="Z61">
            <v>-620.82933333340043</v>
          </cell>
          <cell r="AA61">
            <v>14000</v>
          </cell>
          <cell r="AC61">
            <v>14000</v>
          </cell>
          <cell r="AD61">
            <v>13000</v>
          </cell>
          <cell r="AE61">
            <v>12610</v>
          </cell>
          <cell r="AF61">
            <v>390</v>
          </cell>
          <cell r="AG61">
            <v>12118.244000000001</v>
          </cell>
          <cell r="AH61">
            <v>11640</v>
          </cell>
          <cell r="AI61">
            <v>478.2440000000006</v>
          </cell>
          <cell r="AK61">
            <v>-4547.4146666665984</v>
          </cell>
          <cell r="AL61" t="e">
            <v>#NAME?</v>
          </cell>
          <cell r="AM61" t="e">
            <v>#NAME?</v>
          </cell>
          <cell r="AN61" t="e">
            <v>#NAME?</v>
          </cell>
          <cell r="AO61" t="e">
            <v>#N/A</v>
          </cell>
        </row>
        <row r="62">
          <cell r="C62" t="str">
            <v>黄骅市正祥车辆部件有限公司</v>
          </cell>
          <cell r="D62" t="str">
            <v>比例规则</v>
          </cell>
          <cell r="F62" t="e">
            <v>#NAME?</v>
          </cell>
          <cell r="G62" t="e">
            <v>#NAME?</v>
          </cell>
          <cell r="H62" t="e">
            <v>#NAME?</v>
          </cell>
          <cell r="I62" t="e">
            <v>#NAME?</v>
          </cell>
          <cell r="J62">
            <v>161330</v>
          </cell>
          <cell r="K62" t="e">
            <v>#NAME?</v>
          </cell>
          <cell r="N62">
            <v>0</v>
          </cell>
          <cell r="O62" t="e">
            <v>#NAME?</v>
          </cell>
          <cell r="Q62" t="e">
            <v>#NAME?</v>
          </cell>
          <cell r="R62" t="e">
            <v>#NAME?</v>
          </cell>
          <cell r="S62">
            <v>19400</v>
          </cell>
          <cell r="T62" t="e">
            <v>#NAME?</v>
          </cell>
          <cell r="U62" t="e">
            <v>#NAME?</v>
          </cell>
          <cell r="W62" t="e">
            <v>#NAME?</v>
          </cell>
          <cell r="X62">
            <v>163360</v>
          </cell>
          <cell r="Y62">
            <v>9040</v>
          </cell>
          <cell r="Z62">
            <v>154320</v>
          </cell>
          <cell r="AA62">
            <v>27000</v>
          </cell>
          <cell r="AB62">
            <v>29100</v>
          </cell>
          <cell r="AC62">
            <v>-2100</v>
          </cell>
          <cell r="AD62">
            <v>27000</v>
          </cell>
          <cell r="AE62">
            <v>26190</v>
          </cell>
          <cell r="AF62">
            <v>810</v>
          </cell>
          <cell r="AG62">
            <v>27229.3586666667</v>
          </cell>
          <cell r="AH62">
            <v>77600</v>
          </cell>
          <cell r="AI62">
            <v>-50370.641333333304</v>
          </cell>
          <cell r="AK62">
            <v>-83259.358666666696</v>
          </cell>
          <cell r="AL62" t="e">
            <v>#NAME?</v>
          </cell>
          <cell r="AM62" t="e">
            <v>#NAME?</v>
          </cell>
          <cell r="AN62" t="e">
            <v>#NAME?</v>
          </cell>
          <cell r="AO62" t="e">
            <v>#N/A</v>
          </cell>
        </row>
        <row r="63">
          <cell r="C63" t="str">
            <v>黄骅市洁霸汽车零部件制造有限公司</v>
          </cell>
          <cell r="D63" t="str">
            <v>比例规则</v>
          </cell>
          <cell r="F63" t="e">
            <v>#NAME?</v>
          </cell>
          <cell r="G63" t="e">
            <v>#NAME?</v>
          </cell>
          <cell r="H63" t="e">
            <v>#NAME?</v>
          </cell>
          <cell r="I63" t="e">
            <v>#NAME?</v>
          </cell>
          <cell r="J63">
            <v>0</v>
          </cell>
          <cell r="K63" t="e">
            <v>#NAME?</v>
          </cell>
          <cell r="N63">
            <v>0</v>
          </cell>
          <cell r="O63" t="e">
            <v>#NAME?</v>
          </cell>
          <cell r="Q63" t="e">
            <v>#NAME?</v>
          </cell>
          <cell r="R63" t="e">
            <v>#NAME?</v>
          </cell>
          <cell r="T63" t="e">
            <v>#NAME?</v>
          </cell>
          <cell r="U63" t="e">
            <v>#NAME?</v>
          </cell>
          <cell r="W63" t="e">
            <v>#NAME?</v>
          </cell>
          <cell r="X63">
            <v>0</v>
          </cell>
          <cell r="Z63">
            <v>0</v>
          </cell>
          <cell r="AC63">
            <v>0</v>
          </cell>
          <cell r="AF63">
            <v>0</v>
          </cell>
          <cell r="AI63">
            <v>0</v>
          </cell>
          <cell r="AK63">
            <v>0</v>
          </cell>
          <cell r="AL63" t="e">
            <v>#NAME?</v>
          </cell>
          <cell r="AM63" t="e">
            <v>#NAME?</v>
          </cell>
          <cell r="AN63" t="e">
            <v>#NAME?</v>
          </cell>
          <cell r="AO63" t="e">
            <v>#N/A</v>
          </cell>
        </row>
        <row r="64">
          <cell r="C64" t="str">
            <v>青岛华瑞利工贸有限公司</v>
          </cell>
          <cell r="D64" t="str">
            <v>比例规则</v>
          </cell>
          <cell r="F64" t="e">
            <v>#NAME?</v>
          </cell>
          <cell r="G64" t="e">
            <v>#NAME?</v>
          </cell>
          <cell r="H64" t="e">
            <v>#NAME?</v>
          </cell>
          <cell r="I64" t="e">
            <v>#NAME?</v>
          </cell>
          <cell r="J64">
            <v>158827.99</v>
          </cell>
          <cell r="K64" t="e">
            <v>#NAME?</v>
          </cell>
          <cell r="N64">
            <v>0</v>
          </cell>
          <cell r="O64" t="e">
            <v>#NAME?</v>
          </cell>
          <cell r="Q64" t="e">
            <v>#NAME?</v>
          </cell>
          <cell r="R64" t="e">
            <v>#NAME?</v>
          </cell>
          <cell r="T64" t="e">
            <v>#NAME?</v>
          </cell>
          <cell r="U64" t="e">
            <v>#NAME?</v>
          </cell>
          <cell r="V64">
            <v>90000</v>
          </cell>
          <cell r="W64" t="e">
            <v>#NAME?</v>
          </cell>
          <cell r="X64">
            <v>143520</v>
          </cell>
          <cell r="Y64">
            <v>68827.990000000005</v>
          </cell>
          <cell r="Z64">
            <v>74692.009999999995</v>
          </cell>
          <cell r="AA64">
            <v>24000</v>
          </cell>
          <cell r="AC64">
            <v>24000</v>
          </cell>
          <cell r="AF64">
            <v>0</v>
          </cell>
          <cell r="AI64">
            <v>0</v>
          </cell>
          <cell r="AK64">
            <v>-8692.0100000000093</v>
          </cell>
          <cell r="AL64" t="e">
            <v>#NAME?</v>
          </cell>
          <cell r="AM64" t="e">
            <v>#NAME?</v>
          </cell>
          <cell r="AN64" t="e">
            <v>#NAME?</v>
          </cell>
          <cell r="AO64" t="e">
            <v>#N/A</v>
          </cell>
        </row>
        <row r="65">
          <cell r="C65" t="str">
            <v>沧州鑫亿源纸制品有限公司</v>
          </cell>
          <cell r="D65" t="str">
            <v>比例规则</v>
          </cell>
          <cell r="F65" t="e">
            <v>#NAME?</v>
          </cell>
          <cell r="G65" t="e">
            <v>#NAME?</v>
          </cell>
          <cell r="H65" t="e">
            <v>#NAME?</v>
          </cell>
          <cell r="I65" t="e">
            <v>#NAME?</v>
          </cell>
          <cell r="J65">
            <v>58200</v>
          </cell>
          <cell r="K65" t="e">
            <v>#NAME?</v>
          </cell>
          <cell r="N65">
            <v>0</v>
          </cell>
          <cell r="O65" t="e">
            <v>#NAME?</v>
          </cell>
          <cell r="P65">
            <v>19400</v>
          </cell>
          <cell r="Q65" t="e">
            <v>#NAME?</v>
          </cell>
          <cell r="R65" t="e">
            <v>#NAME?</v>
          </cell>
          <cell r="T65" t="e">
            <v>#NAME?</v>
          </cell>
          <cell r="U65" t="e">
            <v>#NAME?</v>
          </cell>
          <cell r="V65">
            <v>9700</v>
          </cell>
          <cell r="W65" t="e">
            <v>#NAME?</v>
          </cell>
          <cell r="X65">
            <v>14705.954</v>
          </cell>
          <cell r="Y65">
            <v>8730</v>
          </cell>
          <cell r="Z65">
            <v>5975.9539999999997</v>
          </cell>
          <cell r="AA65">
            <v>9000</v>
          </cell>
          <cell r="AC65">
            <v>9000</v>
          </cell>
          <cell r="AD65">
            <v>10000</v>
          </cell>
          <cell r="AE65">
            <v>9700</v>
          </cell>
          <cell r="AF65">
            <v>300</v>
          </cell>
          <cell r="AG65">
            <v>11139.128000000001</v>
          </cell>
          <cell r="AH65">
            <v>10670</v>
          </cell>
          <cell r="AI65">
            <v>469.12800000000061</v>
          </cell>
          <cell r="AK65">
            <v>13354.918000000003</v>
          </cell>
          <cell r="AL65" t="e">
            <v>#NAME?</v>
          </cell>
          <cell r="AM65" t="e">
            <v>#NAME?</v>
          </cell>
          <cell r="AN65" t="e">
            <v>#NAME?</v>
          </cell>
          <cell r="AO65" t="e">
            <v>#N/A</v>
          </cell>
        </row>
        <row r="66">
          <cell r="C66" t="str">
            <v>北京吉信气弹簧制品有限公司</v>
          </cell>
          <cell r="D66" t="str">
            <v>比例规则</v>
          </cell>
          <cell r="E66" t="str">
            <v>座椅</v>
          </cell>
          <cell r="F66" t="e">
            <v>#NAME?</v>
          </cell>
          <cell r="G66" t="e">
            <v>#NAME?</v>
          </cell>
          <cell r="H66" t="e">
            <v>#NAME?</v>
          </cell>
          <cell r="I66" t="e">
            <v>#NAME?</v>
          </cell>
          <cell r="J66">
            <v>488000</v>
          </cell>
          <cell r="K66" t="e">
            <v>#NAME?</v>
          </cell>
          <cell r="L66">
            <v>80000</v>
          </cell>
          <cell r="M66">
            <v>80000</v>
          </cell>
          <cell r="N66">
            <v>0</v>
          </cell>
          <cell r="O66" t="e">
            <v>#NAME?</v>
          </cell>
          <cell r="P66">
            <v>50000</v>
          </cell>
          <cell r="Q66" t="e">
            <v>#NAME?</v>
          </cell>
          <cell r="R66" t="e">
            <v>#NAME?</v>
          </cell>
          <cell r="T66" t="e">
            <v>#NAME?</v>
          </cell>
          <cell r="U66" t="e">
            <v>#NAME?</v>
          </cell>
          <cell r="V66">
            <v>220000</v>
          </cell>
          <cell r="W66" t="e">
            <v>#NAME?</v>
          </cell>
          <cell r="X66">
            <v>89693.865999999995</v>
          </cell>
          <cell r="Z66">
            <v>89693.865999999995</v>
          </cell>
          <cell r="AA66">
            <v>65000</v>
          </cell>
          <cell r="AB66">
            <v>78000</v>
          </cell>
          <cell r="AC66">
            <v>-13000</v>
          </cell>
          <cell r="AD66">
            <v>78000</v>
          </cell>
          <cell r="AF66">
            <v>78000</v>
          </cell>
          <cell r="AG66">
            <v>60250.913333333301</v>
          </cell>
          <cell r="AH66">
            <v>60000</v>
          </cell>
          <cell r="AI66">
            <v>250.91333333330113</v>
          </cell>
          <cell r="AK66">
            <v>195055.22066666669</v>
          </cell>
          <cell r="AL66" t="e">
            <v>#NAME?</v>
          </cell>
          <cell r="AM66" t="e">
            <v>#NAME?</v>
          </cell>
          <cell r="AN66" t="e">
            <v>#NAME?</v>
          </cell>
          <cell r="AO66">
            <v>80000</v>
          </cell>
          <cell r="AP66" t="str">
            <v>低</v>
          </cell>
        </row>
        <row r="67">
          <cell r="C67" t="str">
            <v>日照联成工程机械有限公司</v>
          </cell>
          <cell r="D67" t="str">
            <v>比例规则</v>
          </cell>
          <cell r="E67" t="str">
            <v>座椅</v>
          </cell>
          <cell r="F67" t="e">
            <v>#NAME?</v>
          </cell>
          <cell r="G67" t="e">
            <v>#NAME?</v>
          </cell>
          <cell r="H67" t="e">
            <v>#NAME?</v>
          </cell>
          <cell r="I67" t="e">
            <v>#NAME?</v>
          </cell>
          <cell r="J67">
            <v>556522</v>
          </cell>
          <cell r="K67" t="e">
            <v>#NAME?</v>
          </cell>
          <cell r="L67">
            <v>100000</v>
          </cell>
          <cell r="N67">
            <v>100000</v>
          </cell>
          <cell r="O67" t="e">
            <v>#NAME?</v>
          </cell>
          <cell r="P67">
            <v>100000</v>
          </cell>
          <cell r="Q67" t="e">
            <v>#NAME?</v>
          </cell>
          <cell r="R67" t="e">
            <v>#NAME?</v>
          </cell>
          <cell r="S67">
            <v>97000</v>
          </cell>
          <cell r="T67" t="e">
            <v>#NAME?</v>
          </cell>
          <cell r="U67" t="e">
            <v>#NAME?</v>
          </cell>
          <cell r="V67">
            <v>97000</v>
          </cell>
          <cell r="W67" t="e">
            <v>#NAME?</v>
          </cell>
          <cell r="X67">
            <v>164137.12959999999</v>
          </cell>
          <cell r="Y67">
            <v>91762</v>
          </cell>
          <cell r="Z67">
            <v>72375.129599999986</v>
          </cell>
          <cell r="AA67">
            <v>84000</v>
          </cell>
          <cell r="AB67">
            <v>48500</v>
          </cell>
          <cell r="AC67">
            <v>35500</v>
          </cell>
          <cell r="AD67">
            <v>58000</v>
          </cell>
          <cell r="AE67">
            <v>56260</v>
          </cell>
          <cell r="AF67">
            <v>1740</v>
          </cell>
          <cell r="AG67">
            <v>66981.398666666704</v>
          </cell>
          <cell r="AH67">
            <v>66000</v>
          </cell>
          <cell r="AI67">
            <v>981.39866666670423</v>
          </cell>
          <cell r="AK67">
            <v>183403.47173333331</v>
          </cell>
          <cell r="AL67" t="e">
            <v>#NAME?</v>
          </cell>
          <cell r="AM67" t="e">
            <v>#NAME?</v>
          </cell>
          <cell r="AN67" t="e">
            <v>#NAME?</v>
          </cell>
          <cell r="AO67" t="e">
            <v>#N/A</v>
          </cell>
          <cell r="AP67" t="str">
            <v>极高</v>
          </cell>
        </row>
        <row r="68">
          <cell r="C68" t="str">
            <v>浙江万里安全器材制造有限公司</v>
          </cell>
          <cell r="D68" t="str">
            <v>比例规则</v>
          </cell>
          <cell r="E68" t="str">
            <v>座椅</v>
          </cell>
          <cell r="F68" t="e">
            <v>#NAME?</v>
          </cell>
          <cell r="G68" t="e">
            <v>#NAME?</v>
          </cell>
          <cell r="H68" t="e">
            <v>#NAME?</v>
          </cell>
          <cell r="I68" t="e">
            <v>#NAME?</v>
          </cell>
          <cell r="J68">
            <v>238180</v>
          </cell>
          <cell r="K68" t="e">
            <v>#NAME?</v>
          </cell>
          <cell r="L68">
            <v>50000</v>
          </cell>
          <cell r="M68">
            <v>50000</v>
          </cell>
          <cell r="N68">
            <v>0</v>
          </cell>
          <cell r="O68" t="e">
            <v>#NAME?</v>
          </cell>
          <cell r="P68">
            <v>48500</v>
          </cell>
          <cell r="Q68" t="e">
            <v>#NAME?</v>
          </cell>
          <cell r="R68" t="e">
            <v>#NAME?</v>
          </cell>
          <cell r="T68" t="e">
            <v>#NAME?</v>
          </cell>
          <cell r="U68" t="e">
            <v>#NAME?</v>
          </cell>
          <cell r="V68">
            <v>29100</v>
          </cell>
          <cell r="W68" t="e">
            <v>#NAME?</v>
          </cell>
          <cell r="X68">
            <v>46780.114666666603</v>
          </cell>
          <cell r="Y68">
            <v>19400</v>
          </cell>
          <cell r="Z68">
            <v>27380.114666666603</v>
          </cell>
          <cell r="AA68">
            <v>17000</v>
          </cell>
          <cell r="AB68">
            <v>58200</v>
          </cell>
          <cell r="AC68">
            <v>-41200</v>
          </cell>
          <cell r="AD68">
            <v>17000</v>
          </cell>
          <cell r="AE68">
            <v>16490</v>
          </cell>
          <cell r="AF68">
            <v>510</v>
          </cell>
          <cell r="AG68">
            <v>17417.356</v>
          </cell>
          <cell r="AH68">
            <v>16490</v>
          </cell>
          <cell r="AI68">
            <v>927.35599999999977</v>
          </cell>
          <cell r="AK68">
            <v>139982.5293333334</v>
          </cell>
          <cell r="AL68" t="e">
            <v>#NAME?</v>
          </cell>
          <cell r="AM68" t="e">
            <v>#NAME?</v>
          </cell>
          <cell r="AN68" t="e">
            <v>#NAME?</v>
          </cell>
          <cell r="AO68" t="e">
            <v>#N/A</v>
          </cell>
          <cell r="AP68" t="str">
            <v>低</v>
          </cell>
        </row>
        <row r="69">
          <cell r="C69" t="str">
            <v>保定兆龙通用电器塑业有限公司</v>
          </cell>
          <cell r="D69" t="str">
            <v>比例规则</v>
          </cell>
          <cell r="E69" t="str">
            <v>金属件、座椅</v>
          </cell>
          <cell r="F69" t="e">
            <v>#NAME?</v>
          </cell>
          <cell r="G69" t="e">
            <v>#NAME?</v>
          </cell>
          <cell r="H69" t="e">
            <v>#NAME?</v>
          </cell>
          <cell r="I69" t="e">
            <v>#NAME?</v>
          </cell>
          <cell r="J69">
            <v>244440</v>
          </cell>
          <cell r="K69" t="e">
            <v>#NAME?</v>
          </cell>
          <cell r="L69">
            <v>30000</v>
          </cell>
          <cell r="N69">
            <v>30000</v>
          </cell>
          <cell r="O69" t="e">
            <v>#NAME?</v>
          </cell>
          <cell r="P69">
            <v>29100</v>
          </cell>
          <cell r="Q69" t="e">
            <v>#NAME?</v>
          </cell>
          <cell r="R69" t="e">
            <v>#NAME?</v>
          </cell>
          <cell r="S69">
            <v>29100</v>
          </cell>
          <cell r="T69" t="e">
            <v>#NAME?</v>
          </cell>
          <cell r="U69" t="e">
            <v>#NAME?</v>
          </cell>
          <cell r="V69">
            <v>38800</v>
          </cell>
          <cell r="W69" t="e">
            <v>#NAME?</v>
          </cell>
          <cell r="X69">
            <v>37517.146666666602</v>
          </cell>
          <cell r="Z69">
            <v>37517.146666666602</v>
          </cell>
          <cell r="AA69">
            <v>38000</v>
          </cell>
          <cell r="AB69">
            <v>48500</v>
          </cell>
          <cell r="AC69">
            <v>-10500</v>
          </cell>
          <cell r="AD69">
            <v>22000</v>
          </cell>
          <cell r="AE69">
            <v>21340</v>
          </cell>
          <cell r="AF69">
            <v>660</v>
          </cell>
          <cell r="AG69">
            <v>23758.6466666667</v>
          </cell>
          <cell r="AH69">
            <v>77600</v>
          </cell>
          <cell r="AI69">
            <v>-53841.353333333303</v>
          </cell>
          <cell r="AK69">
            <v>123164.20666666669</v>
          </cell>
          <cell r="AL69" t="e">
            <v>#NAME?</v>
          </cell>
          <cell r="AM69" t="e">
            <v>#NAME?</v>
          </cell>
          <cell r="AN69" t="e">
            <v>#NAME?</v>
          </cell>
          <cell r="AO69" t="e">
            <v>#N/A</v>
          </cell>
          <cell r="AP69" t="str">
            <v>高</v>
          </cell>
        </row>
        <row r="70">
          <cell r="C70" t="str">
            <v>黄骅市兴岳金属制品有限公司</v>
          </cell>
          <cell r="D70" t="str">
            <v>比例规则</v>
          </cell>
          <cell r="E70" t="str">
            <v>金属件</v>
          </cell>
          <cell r="F70" t="e">
            <v>#NAME?</v>
          </cell>
          <cell r="G70" t="e">
            <v>#NAME?</v>
          </cell>
          <cell r="H70" t="e">
            <v>#NAME?</v>
          </cell>
          <cell r="I70" t="e">
            <v>#NAME?</v>
          </cell>
          <cell r="J70">
            <v>327350</v>
          </cell>
          <cell r="K70" t="e">
            <v>#NAME?</v>
          </cell>
          <cell r="L70">
            <v>50000</v>
          </cell>
          <cell r="N70">
            <v>50000</v>
          </cell>
          <cell r="O70" t="e">
            <v>#NAME?</v>
          </cell>
          <cell r="P70">
            <v>58200</v>
          </cell>
          <cell r="Q70" t="e">
            <v>#NAME?</v>
          </cell>
          <cell r="R70" t="e">
            <v>#NAME?</v>
          </cell>
          <cell r="S70">
            <v>58200</v>
          </cell>
          <cell r="T70" t="e">
            <v>#NAME?</v>
          </cell>
          <cell r="U70" t="e">
            <v>#NAME?</v>
          </cell>
          <cell r="V70">
            <v>65450</v>
          </cell>
          <cell r="W70" t="e">
            <v>#NAME?</v>
          </cell>
          <cell r="X70">
            <v>44438.2066666666</v>
          </cell>
          <cell r="Y70">
            <v>38800</v>
          </cell>
          <cell r="Z70">
            <v>5638.2066666665996</v>
          </cell>
          <cell r="AA70">
            <v>39000</v>
          </cell>
          <cell r="AB70">
            <v>37830</v>
          </cell>
          <cell r="AC70">
            <v>1170</v>
          </cell>
          <cell r="AD70">
            <v>36000</v>
          </cell>
          <cell r="AE70">
            <v>34920</v>
          </cell>
          <cell r="AF70">
            <v>1080</v>
          </cell>
          <cell r="AG70">
            <v>34123.410666666699</v>
          </cell>
          <cell r="AH70">
            <v>33950</v>
          </cell>
          <cell r="AI70">
            <v>173.4106666666994</v>
          </cell>
          <cell r="AK70">
            <v>173788.3826666667</v>
          </cell>
          <cell r="AL70" t="e">
            <v>#NAME?</v>
          </cell>
          <cell r="AM70" t="e">
            <v>#NAME?</v>
          </cell>
          <cell r="AN70" t="e">
            <v>#NAME?</v>
          </cell>
          <cell r="AO70" t="e">
            <v>#N/A</v>
          </cell>
          <cell r="AP70" t="str">
            <v>中</v>
          </cell>
        </row>
        <row r="71">
          <cell r="C71" t="str">
            <v>黄骅市润晨五金制品有限公司</v>
          </cell>
          <cell r="D71" t="str">
            <v>比例规则</v>
          </cell>
          <cell r="E71" t="str">
            <v>金属件</v>
          </cell>
          <cell r="F71" t="e">
            <v>#NAME?</v>
          </cell>
          <cell r="G71" t="e">
            <v>#NAME?</v>
          </cell>
          <cell r="H71" t="e">
            <v>#NAME?</v>
          </cell>
          <cell r="I71" t="e">
            <v>#NAME?</v>
          </cell>
          <cell r="J71">
            <v>70810</v>
          </cell>
          <cell r="K71" t="e">
            <v>#NAME?</v>
          </cell>
          <cell r="L71">
            <v>20000</v>
          </cell>
          <cell r="N71">
            <v>20000</v>
          </cell>
          <cell r="O71" t="e">
            <v>#NAME?</v>
          </cell>
          <cell r="Q71" t="e">
            <v>#NAME?</v>
          </cell>
          <cell r="R71" t="e">
            <v>#NAME?</v>
          </cell>
          <cell r="T71" t="e">
            <v>#NAME?</v>
          </cell>
          <cell r="U71" t="e">
            <v>#NAME?</v>
          </cell>
          <cell r="W71" t="e">
            <v>#NAME?</v>
          </cell>
          <cell r="X71">
            <v>68320</v>
          </cell>
          <cell r="Y71">
            <v>22310</v>
          </cell>
          <cell r="Z71">
            <v>46010</v>
          </cell>
          <cell r="AA71">
            <v>23000</v>
          </cell>
          <cell r="AC71">
            <v>23000</v>
          </cell>
          <cell r="AD71">
            <v>30000</v>
          </cell>
          <cell r="AE71">
            <v>29100</v>
          </cell>
          <cell r="AF71">
            <v>900</v>
          </cell>
          <cell r="AG71">
            <v>18859.289333333301</v>
          </cell>
          <cell r="AH71">
            <v>19400</v>
          </cell>
          <cell r="AI71">
            <v>-540.71066666669867</v>
          </cell>
          <cell r="AK71">
            <v>-69369.289333333305</v>
          </cell>
          <cell r="AL71" t="e">
            <v>#NAME?</v>
          </cell>
          <cell r="AM71" t="e">
            <v>#NAME?</v>
          </cell>
          <cell r="AN71" t="e">
            <v>#NAME?</v>
          </cell>
          <cell r="AO71" t="e">
            <v>#N/A</v>
          </cell>
          <cell r="AP71" t="str">
            <v>中</v>
          </cell>
        </row>
        <row r="72">
          <cell r="C72" t="str">
            <v>廊坊东尚金属制品有限公司</v>
          </cell>
          <cell r="D72" t="str">
            <v>比例规则</v>
          </cell>
          <cell r="F72" t="e">
            <v>#NAME?</v>
          </cell>
          <cell r="G72" t="e">
            <v>#NAME?</v>
          </cell>
          <cell r="H72" t="e">
            <v>#NAME?</v>
          </cell>
          <cell r="I72" t="e">
            <v>#NAME?</v>
          </cell>
          <cell r="J72">
            <v>88876.5</v>
          </cell>
          <cell r="K72" t="e">
            <v>#NAME?</v>
          </cell>
          <cell r="N72">
            <v>0</v>
          </cell>
          <cell r="O72" t="e">
            <v>#NAME?</v>
          </cell>
          <cell r="Q72" t="e">
            <v>#NAME?</v>
          </cell>
          <cell r="R72" t="e">
            <v>#NAME?</v>
          </cell>
          <cell r="T72" t="e">
            <v>#NAME?</v>
          </cell>
          <cell r="U72" t="e">
            <v>#NAME?</v>
          </cell>
          <cell r="W72" t="e">
            <v>#NAME?</v>
          </cell>
          <cell r="X72">
            <v>0</v>
          </cell>
          <cell r="Z72">
            <v>0</v>
          </cell>
          <cell r="AB72">
            <v>69876.5</v>
          </cell>
          <cell r="AC72">
            <v>-69876.5</v>
          </cell>
          <cell r="AD72">
            <v>8000</v>
          </cell>
          <cell r="AE72">
            <v>8000</v>
          </cell>
          <cell r="AF72">
            <v>0</v>
          </cell>
          <cell r="AG72">
            <v>11850.2</v>
          </cell>
          <cell r="AH72">
            <v>11000</v>
          </cell>
          <cell r="AI72">
            <v>850.20000000000073</v>
          </cell>
          <cell r="AK72">
            <v>69026.3</v>
          </cell>
          <cell r="AL72" t="e">
            <v>#NAME?</v>
          </cell>
          <cell r="AM72" t="e">
            <v>#NAME?</v>
          </cell>
          <cell r="AN72" t="e">
            <v>#NAME?</v>
          </cell>
          <cell r="AO72" t="e">
            <v>#N/A</v>
          </cell>
        </row>
        <row r="73">
          <cell r="C73" t="str">
            <v>文登太成电子有限公司</v>
          </cell>
          <cell r="D73" t="str">
            <v>比例规则</v>
          </cell>
          <cell r="F73" t="e">
            <v>#NAME?</v>
          </cell>
          <cell r="G73" t="e">
            <v>#NAME?</v>
          </cell>
          <cell r="H73" t="e">
            <v>#NAME?</v>
          </cell>
          <cell r="I73" t="e">
            <v>#NAME?</v>
          </cell>
          <cell r="J73">
            <v>137000</v>
          </cell>
          <cell r="K73" t="e">
            <v>#NAME?</v>
          </cell>
          <cell r="N73">
            <v>0</v>
          </cell>
          <cell r="O73" t="e">
            <v>#NAME?</v>
          </cell>
          <cell r="P73">
            <v>50000</v>
          </cell>
          <cell r="Q73" t="e">
            <v>#NAME?</v>
          </cell>
          <cell r="R73" t="e">
            <v>#NAME?</v>
          </cell>
          <cell r="T73" t="e">
            <v>#NAME?</v>
          </cell>
          <cell r="U73" t="e">
            <v>#NAME?</v>
          </cell>
          <cell r="V73">
            <v>20000</v>
          </cell>
          <cell r="W73" t="e">
            <v>#NAME?</v>
          </cell>
          <cell r="X73">
            <v>22248.655999999999</v>
          </cell>
          <cell r="Z73">
            <v>22248.655999999999</v>
          </cell>
          <cell r="AA73">
            <v>13000</v>
          </cell>
          <cell r="AB73">
            <v>13000</v>
          </cell>
          <cell r="AC73">
            <v>0</v>
          </cell>
          <cell r="AD73">
            <v>26000</v>
          </cell>
          <cell r="AE73">
            <v>26000</v>
          </cell>
          <cell r="AF73">
            <v>0</v>
          </cell>
          <cell r="AG73">
            <v>28601.887999999999</v>
          </cell>
          <cell r="AH73">
            <v>28000</v>
          </cell>
          <cell r="AI73">
            <v>601.88799999999901</v>
          </cell>
          <cell r="AK73">
            <v>47149.455999999991</v>
          </cell>
          <cell r="AL73" t="e">
            <v>#NAME?</v>
          </cell>
          <cell r="AM73" t="e">
            <v>#NAME?</v>
          </cell>
          <cell r="AN73" t="e">
            <v>#NAME?</v>
          </cell>
          <cell r="AO73" t="e">
            <v>#N/A</v>
          </cell>
        </row>
        <row r="74">
          <cell r="C74" t="str">
            <v>常州市武进创新模具注塑有限公司</v>
          </cell>
          <cell r="D74" t="str">
            <v>比例规则</v>
          </cell>
          <cell r="F74" t="e">
            <v>#NAME?</v>
          </cell>
          <cell r="G74" t="e">
            <v>#NAME?</v>
          </cell>
          <cell r="H74" t="e">
            <v>#NAME?</v>
          </cell>
          <cell r="I74" t="e">
            <v>#NAME?</v>
          </cell>
          <cell r="J74">
            <v>0</v>
          </cell>
          <cell r="K74" t="e">
            <v>#NAME?</v>
          </cell>
          <cell r="N74">
            <v>0</v>
          </cell>
          <cell r="O74" t="e">
            <v>#NAME?</v>
          </cell>
          <cell r="Q74" t="e">
            <v>#NAME?</v>
          </cell>
          <cell r="R74" t="e">
            <v>#NAME?</v>
          </cell>
          <cell r="T74" t="e">
            <v>#NAME?</v>
          </cell>
          <cell r="U74" t="e">
            <v>#NAME?</v>
          </cell>
          <cell r="W74" t="e">
            <v>#NAME?</v>
          </cell>
          <cell r="X74">
            <v>0</v>
          </cell>
          <cell r="Z74">
            <v>0</v>
          </cell>
          <cell r="AC74">
            <v>0</v>
          </cell>
          <cell r="AF74">
            <v>0</v>
          </cell>
          <cell r="AI74">
            <v>0</v>
          </cell>
          <cell r="AK74">
            <v>0</v>
          </cell>
          <cell r="AL74" t="e">
            <v>#NAME?</v>
          </cell>
          <cell r="AM74" t="e">
            <v>#NAME?</v>
          </cell>
          <cell r="AN74" t="e">
            <v>#NAME?</v>
          </cell>
          <cell r="AO74" t="e">
            <v>#N/A</v>
          </cell>
        </row>
        <row r="75">
          <cell r="C75" t="str">
            <v>黄骅市俊隆五金包装有限公司</v>
          </cell>
          <cell r="D75" t="str">
            <v>比例规则</v>
          </cell>
          <cell r="E75" t="str">
            <v>金属件、座椅、后视镜</v>
          </cell>
          <cell r="F75" t="e">
            <v>#NAME?</v>
          </cell>
          <cell r="G75" t="e">
            <v>#NAME?</v>
          </cell>
          <cell r="H75" t="e">
            <v>#NAME?</v>
          </cell>
          <cell r="I75" t="e">
            <v>#NAME?</v>
          </cell>
          <cell r="J75">
            <v>47530</v>
          </cell>
          <cell r="K75" t="e">
            <v>#NAME?</v>
          </cell>
          <cell r="L75">
            <v>20000</v>
          </cell>
          <cell r="N75">
            <v>20000</v>
          </cell>
          <cell r="O75" t="e">
            <v>#NAME?</v>
          </cell>
          <cell r="Q75" t="e">
            <v>#NAME?</v>
          </cell>
          <cell r="R75" t="e">
            <v>#NAME?</v>
          </cell>
          <cell r="T75" t="e">
            <v>#NAME?</v>
          </cell>
          <cell r="U75" t="e">
            <v>#NAME?</v>
          </cell>
          <cell r="V75">
            <v>9700</v>
          </cell>
          <cell r="W75" t="e">
            <v>#NAME?</v>
          </cell>
          <cell r="X75">
            <v>12920</v>
          </cell>
          <cell r="Y75">
            <v>12610</v>
          </cell>
          <cell r="Z75">
            <v>310</v>
          </cell>
          <cell r="AA75">
            <v>13000</v>
          </cell>
          <cell r="AC75">
            <v>13000</v>
          </cell>
          <cell r="AD75">
            <v>14000</v>
          </cell>
          <cell r="AE75">
            <v>13580</v>
          </cell>
          <cell r="AF75">
            <v>420</v>
          </cell>
          <cell r="AG75">
            <v>12462.1026666667</v>
          </cell>
          <cell r="AH75">
            <v>11640</v>
          </cell>
          <cell r="AI75">
            <v>822.10266666670032</v>
          </cell>
          <cell r="AK75">
            <v>-4852.1026666667021</v>
          </cell>
          <cell r="AL75" t="e">
            <v>#NAME?</v>
          </cell>
          <cell r="AM75" t="e">
            <v>#NAME?</v>
          </cell>
          <cell r="AN75" t="e">
            <v>#NAME?</v>
          </cell>
          <cell r="AO75" t="e">
            <v>#N/A</v>
          </cell>
          <cell r="AP75" t="str">
            <v>低</v>
          </cell>
        </row>
        <row r="76">
          <cell r="C76" t="str">
            <v>常州立天汽车零部件有限公司</v>
          </cell>
          <cell r="D76" t="str">
            <v>比例规则</v>
          </cell>
          <cell r="E76" t="str">
            <v>座椅</v>
          </cell>
          <cell r="F76" t="e">
            <v>#NAME?</v>
          </cell>
          <cell r="G76" t="e">
            <v>#NAME?</v>
          </cell>
          <cell r="H76" t="e">
            <v>#NAME?</v>
          </cell>
          <cell r="I76" t="e">
            <v>#NAME?</v>
          </cell>
          <cell r="J76">
            <v>756600</v>
          </cell>
          <cell r="K76" t="e">
            <v>#NAME?</v>
          </cell>
          <cell r="L76">
            <v>100000</v>
          </cell>
          <cell r="N76">
            <v>100000</v>
          </cell>
          <cell r="O76" t="e">
            <v>#NAME?</v>
          </cell>
          <cell r="P76">
            <v>145500</v>
          </cell>
          <cell r="Q76" t="e">
            <v>#NAME?</v>
          </cell>
          <cell r="R76" t="e">
            <v>#NAME?</v>
          </cell>
          <cell r="S76">
            <v>48500</v>
          </cell>
          <cell r="T76" t="e">
            <v>#NAME?</v>
          </cell>
          <cell r="U76" t="e">
            <v>#NAME?</v>
          </cell>
          <cell r="V76">
            <v>48500</v>
          </cell>
          <cell r="W76" t="e">
            <v>#NAME?</v>
          </cell>
          <cell r="X76">
            <v>86240.925333333595</v>
          </cell>
          <cell r="Y76">
            <v>164900</v>
          </cell>
          <cell r="Z76">
            <v>-78659.074666666405</v>
          </cell>
          <cell r="AA76">
            <v>69000</v>
          </cell>
          <cell r="AB76">
            <v>106700</v>
          </cell>
          <cell r="AC76">
            <v>-37700</v>
          </cell>
          <cell r="AD76">
            <v>42000</v>
          </cell>
          <cell r="AE76">
            <v>48500</v>
          </cell>
          <cell r="AF76">
            <v>-6500</v>
          </cell>
          <cell r="AG76">
            <v>48156.250666666703</v>
          </cell>
          <cell r="AH76">
            <v>194000</v>
          </cell>
          <cell r="AI76">
            <v>-145843.74933333328</v>
          </cell>
          <cell r="AK76">
            <v>511202.82399999973</v>
          </cell>
          <cell r="AL76" t="e">
            <v>#NAME?</v>
          </cell>
          <cell r="AM76" t="e">
            <v>#NAME?</v>
          </cell>
          <cell r="AN76" t="e">
            <v>#NAME?</v>
          </cell>
          <cell r="AO76" t="e">
            <v>#N/A</v>
          </cell>
          <cell r="AP76" t="str">
            <v>极高</v>
          </cell>
        </row>
        <row r="77">
          <cell r="C77" t="str">
            <v>沧州临港明康汽车配件有限公司</v>
          </cell>
          <cell r="D77" t="str">
            <v>比例规则</v>
          </cell>
          <cell r="E77" t="str">
            <v>金属件</v>
          </cell>
          <cell r="F77" t="e">
            <v>#NAME?</v>
          </cell>
          <cell r="G77" t="e">
            <v>#NAME?</v>
          </cell>
          <cell r="H77" t="e">
            <v>#NAME?</v>
          </cell>
          <cell r="I77" t="e">
            <v>#NAME?</v>
          </cell>
          <cell r="J77">
            <v>28130</v>
          </cell>
          <cell r="K77" t="e">
            <v>#NAME?</v>
          </cell>
          <cell r="L77">
            <v>24000</v>
          </cell>
          <cell r="N77">
            <v>24000</v>
          </cell>
          <cell r="O77" t="e">
            <v>#NAME?</v>
          </cell>
          <cell r="Q77" t="e">
            <v>#NAME?</v>
          </cell>
          <cell r="R77" t="e">
            <v>#NAME?</v>
          </cell>
          <cell r="T77" t="e">
            <v>#NAME?</v>
          </cell>
          <cell r="U77" t="e">
            <v>#NAME?</v>
          </cell>
          <cell r="W77" t="e">
            <v>#NAME?</v>
          </cell>
          <cell r="X77">
            <v>13008</v>
          </cell>
          <cell r="Y77">
            <v>11640</v>
          </cell>
          <cell r="Z77">
            <v>1368</v>
          </cell>
          <cell r="AA77">
            <v>12000</v>
          </cell>
          <cell r="AC77">
            <v>12000</v>
          </cell>
          <cell r="AD77">
            <v>10000</v>
          </cell>
          <cell r="AE77">
            <v>9700</v>
          </cell>
          <cell r="AF77">
            <v>300</v>
          </cell>
          <cell r="AG77">
            <v>7722.9359999999997</v>
          </cell>
          <cell r="AH77">
            <v>6790</v>
          </cell>
          <cell r="AI77">
            <v>932.93599999999969</v>
          </cell>
          <cell r="AK77">
            <v>-14600.936000000002</v>
          </cell>
          <cell r="AL77" t="e">
            <v>#NAME?</v>
          </cell>
          <cell r="AM77" t="e">
            <v>#NAME?</v>
          </cell>
          <cell r="AN77" t="e">
            <v>#NAME?</v>
          </cell>
          <cell r="AO77" t="e">
            <v>#N/A</v>
          </cell>
          <cell r="AP77" t="str">
            <v>极高</v>
          </cell>
        </row>
        <row r="78">
          <cell r="C78" t="str">
            <v>天津市宝坻区维华五金厂</v>
          </cell>
          <cell r="D78" t="str">
            <v>比例规则</v>
          </cell>
          <cell r="E78" t="str">
            <v>金属件</v>
          </cell>
          <cell r="F78" t="e">
            <v>#NAME?</v>
          </cell>
          <cell r="G78" t="e">
            <v>#NAME?</v>
          </cell>
          <cell r="H78" t="e">
            <v>#NAME?</v>
          </cell>
          <cell r="I78" t="e">
            <v>#NAME?</v>
          </cell>
          <cell r="J78">
            <v>35380</v>
          </cell>
          <cell r="K78" t="e">
            <v>#NAME?</v>
          </cell>
          <cell r="L78">
            <v>15000</v>
          </cell>
          <cell r="N78">
            <v>15000</v>
          </cell>
          <cell r="O78" t="e">
            <v>#NAME?</v>
          </cell>
          <cell r="Q78" t="e">
            <v>#NAME?</v>
          </cell>
          <cell r="R78" t="e">
            <v>#NAME?</v>
          </cell>
          <cell r="T78" t="e">
            <v>#NAME?</v>
          </cell>
          <cell r="U78" t="e">
            <v>#NAME?</v>
          </cell>
          <cell r="V78">
            <v>9700</v>
          </cell>
          <cell r="W78" t="e">
            <v>#NAME?</v>
          </cell>
          <cell r="X78">
            <v>10368.0864</v>
          </cell>
          <cell r="Z78">
            <v>10368.0864</v>
          </cell>
          <cell r="AA78">
            <v>10000</v>
          </cell>
          <cell r="AB78">
            <v>10000</v>
          </cell>
          <cell r="AC78">
            <v>0</v>
          </cell>
          <cell r="AD78">
            <v>9000</v>
          </cell>
          <cell r="AE78">
            <v>8820</v>
          </cell>
          <cell r="AF78">
            <v>180</v>
          </cell>
          <cell r="AG78">
            <v>7680.384</v>
          </cell>
          <cell r="AH78">
            <v>6860</v>
          </cell>
          <cell r="AI78">
            <v>820.38400000000001</v>
          </cell>
          <cell r="AK78">
            <v>-1668.4703999999983</v>
          </cell>
          <cell r="AL78" t="e">
            <v>#NAME?</v>
          </cell>
          <cell r="AM78" t="e">
            <v>#NAME?</v>
          </cell>
          <cell r="AN78" t="e">
            <v>#NAME?</v>
          </cell>
          <cell r="AO78" t="e">
            <v>#N/A</v>
          </cell>
          <cell r="AP78" t="str">
            <v>极高</v>
          </cell>
        </row>
        <row r="79">
          <cell r="C79" t="str">
            <v>东光县福晨镜业有限公司</v>
          </cell>
          <cell r="D79" t="str">
            <v>比例规则</v>
          </cell>
          <cell r="F79" t="e">
            <v>#NAME?</v>
          </cell>
          <cell r="G79" t="e">
            <v>#NAME?</v>
          </cell>
          <cell r="H79" t="e">
            <v>#NAME?</v>
          </cell>
          <cell r="I79" t="e">
            <v>#NAME?</v>
          </cell>
          <cell r="J79">
            <v>168780</v>
          </cell>
          <cell r="K79" t="e">
            <v>#NAME?</v>
          </cell>
          <cell r="N79">
            <v>0</v>
          </cell>
          <cell r="O79" t="e">
            <v>#NAME?</v>
          </cell>
          <cell r="P79">
            <v>58200</v>
          </cell>
          <cell r="Q79" t="e">
            <v>#NAME?</v>
          </cell>
          <cell r="R79" t="e">
            <v>#NAME?</v>
          </cell>
          <cell r="S79">
            <v>29100</v>
          </cell>
          <cell r="T79" t="e">
            <v>#NAME?</v>
          </cell>
          <cell r="U79" t="e">
            <v>#NAME?</v>
          </cell>
          <cell r="V79">
            <v>38800</v>
          </cell>
          <cell r="W79" t="e">
            <v>#NAME?</v>
          </cell>
          <cell r="X79">
            <v>36804.117333333401</v>
          </cell>
          <cell r="Y79">
            <v>15520</v>
          </cell>
          <cell r="Z79">
            <v>21284.117333333401</v>
          </cell>
          <cell r="AA79">
            <v>16000</v>
          </cell>
          <cell r="AC79">
            <v>16000</v>
          </cell>
          <cell r="AD79">
            <v>16000</v>
          </cell>
          <cell r="AE79">
            <v>15520</v>
          </cell>
          <cell r="AF79">
            <v>480</v>
          </cell>
          <cell r="AG79">
            <v>12523.5693333333</v>
          </cell>
          <cell r="AH79">
            <v>11640</v>
          </cell>
          <cell r="AI79">
            <v>883.56933333330016</v>
          </cell>
          <cell r="AK79">
            <v>87452.31333333331</v>
          </cell>
          <cell r="AL79" t="e">
            <v>#NAME?</v>
          </cell>
          <cell r="AM79" t="e">
            <v>#NAME?</v>
          </cell>
          <cell r="AN79" t="e">
            <v>#NAME?</v>
          </cell>
          <cell r="AO79" t="e">
            <v>#N/A</v>
          </cell>
        </row>
        <row r="80">
          <cell r="C80" t="str">
            <v>黄骅市保俊成复合彩印厂</v>
          </cell>
          <cell r="D80" t="str">
            <v>比例规则</v>
          </cell>
          <cell r="E80" t="str">
            <v>金属件</v>
          </cell>
          <cell r="F80" t="e">
            <v>#NAME?</v>
          </cell>
          <cell r="G80" t="e">
            <v>#NAME?</v>
          </cell>
          <cell r="H80" t="e">
            <v>#NAME?</v>
          </cell>
          <cell r="I80" t="e">
            <v>#NAME?</v>
          </cell>
          <cell r="J80">
            <v>194360</v>
          </cell>
          <cell r="K80" t="e">
            <v>#NAME?</v>
          </cell>
          <cell r="N80">
            <v>0</v>
          </cell>
          <cell r="O80" t="e">
            <v>#NAME?</v>
          </cell>
          <cell r="P80">
            <v>147800</v>
          </cell>
          <cell r="Q80" t="e">
            <v>#NAME?</v>
          </cell>
          <cell r="R80" t="e">
            <v>#NAME?</v>
          </cell>
          <cell r="T80" t="e">
            <v>#NAME?</v>
          </cell>
          <cell r="U80" t="e">
            <v>#NAME?</v>
          </cell>
          <cell r="V80">
            <v>9700</v>
          </cell>
          <cell r="W80" t="e">
            <v>#NAME?</v>
          </cell>
          <cell r="X80">
            <v>14604.1792</v>
          </cell>
          <cell r="Z80">
            <v>14604.1792</v>
          </cell>
          <cell r="AA80">
            <v>12000</v>
          </cell>
          <cell r="AB80">
            <v>11640</v>
          </cell>
          <cell r="AC80">
            <v>360</v>
          </cell>
          <cell r="AD80">
            <v>19000</v>
          </cell>
          <cell r="AE80">
            <v>18430</v>
          </cell>
          <cell r="AF80">
            <v>570</v>
          </cell>
          <cell r="AG80">
            <v>17466.0226666667</v>
          </cell>
          <cell r="AH80">
            <v>6790</v>
          </cell>
          <cell r="AI80">
            <v>10676.0226666667</v>
          </cell>
          <cell r="AK80">
            <v>131289.79813333327</v>
          </cell>
          <cell r="AL80" t="e">
            <v>#NAME?</v>
          </cell>
          <cell r="AM80" t="e">
            <v>#NAME?</v>
          </cell>
          <cell r="AN80" t="e">
            <v>#NAME?</v>
          </cell>
          <cell r="AO80" t="e">
            <v>#N/A</v>
          </cell>
        </row>
        <row r="81">
          <cell r="C81" t="str">
            <v>瑞安市精艺标准件有限公司</v>
          </cell>
          <cell r="D81" t="str">
            <v>比例规则</v>
          </cell>
          <cell r="F81" t="e">
            <v>#NAME?</v>
          </cell>
          <cell r="G81" t="e">
            <v>#NAME?</v>
          </cell>
          <cell r="H81" t="e">
            <v>#NAME?</v>
          </cell>
          <cell r="I81" t="e">
            <v>#NAME?</v>
          </cell>
          <cell r="J81">
            <v>110734.8</v>
          </cell>
          <cell r="K81" t="e">
            <v>#NAME?</v>
          </cell>
          <cell r="N81">
            <v>0</v>
          </cell>
          <cell r="O81" t="e">
            <v>#NAME?</v>
          </cell>
          <cell r="Q81" t="e">
            <v>#NAME?</v>
          </cell>
          <cell r="R81" t="e">
            <v>#NAME?</v>
          </cell>
          <cell r="T81" t="e">
            <v>#NAME?</v>
          </cell>
          <cell r="U81" t="e">
            <v>#NAME?</v>
          </cell>
          <cell r="V81">
            <v>46794.8</v>
          </cell>
          <cell r="W81" t="e">
            <v>#NAME?</v>
          </cell>
          <cell r="X81">
            <v>13280</v>
          </cell>
          <cell r="Y81">
            <v>10000</v>
          </cell>
          <cell r="Z81">
            <v>3280</v>
          </cell>
          <cell r="AA81">
            <v>2000</v>
          </cell>
          <cell r="AB81">
            <v>50000</v>
          </cell>
          <cell r="AC81">
            <v>-48000</v>
          </cell>
          <cell r="AD81">
            <v>2000</v>
          </cell>
          <cell r="AE81">
            <v>1940</v>
          </cell>
          <cell r="AF81">
            <v>60</v>
          </cell>
          <cell r="AG81">
            <v>2210.7159999999999</v>
          </cell>
          <cell r="AH81">
            <v>2000</v>
          </cell>
          <cell r="AI81">
            <v>210.71599999999989</v>
          </cell>
          <cell r="AK81">
            <v>91244.084000000003</v>
          </cell>
          <cell r="AL81" t="e">
            <v>#NAME?</v>
          </cell>
          <cell r="AM81" t="e">
            <v>#NAME?</v>
          </cell>
          <cell r="AN81" t="e">
            <v>#NAME?</v>
          </cell>
          <cell r="AO81" t="e">
            <v>#N/A</v>
          </cell>
        </row>
        <row r="82">
          <cell r="C82" t="str">
            <v>上海奔德汽车零部件有限公司</v>
          </cell>
          <cell r="D82" t="str">
            <v>比例规则</v>
          </cell>
          <cell r="F82">
            <v>0</v>
          </cell>
          <cell r="G82">
            <v>0</v>
          </cell>
          <cell r="H82">
            <v>0</v>
          </cell>
          <cell r="I82" t="e">
            <v>#NAME?</v>
          </cell>
          <cell r="J82">
            <v>38899.730000000003</v>
          </cell>
          <cell r="K82" t="e">
            <v>#NAME?</v>
          </cell>
          <cell r="N82">
            <v>0</v>
          </cell>
          <cell r="Q82">
            <v>0</v>
          </cell>
          <cell r="R82">
            <v>0</v>
          </cell>
          <cell r="S82">
            <v>38899.730000000003</v>
          </cell>
          <cell r="T82">
            <v>-38899.730000000003</v>
          </cell>
          <cell r="U82" t="e">
            <v>#NAME?</v>
          </cell>
          <cell r="W82" t="e">
            <v>#NAME?</v>
          </cell>
          <cell r="X82">
            <v>0</v>
          </cell>
          <cell r="Z82">
            <v>0</v>
          </cell>
          <cell r="AC82">
            <v>0</v>
          </cell>
          <cell r="AF82">
            <v>0</v>
          </cell>
          <cell r="AI82">
            <v>0</v>
          </cell>
          <cell r="AK82">
            <v>38899.730000000003</v>
          </cell>
          <cell r="AL82" t="e">
            <v>#NAME?</v>
          </cell>
          <cell r="AM82" t="e">
            <v>#NAME?</v>
          </cell>
          <cell r="AN82" t="e">
            <v>#NAME?</v>
          </cell>
          <cell r="AO82" t="e">
            <v>#N/A</v>
          </cell>
        </row>
        <row r="83">
          <cell r="C83" t="str">
            <v>黄骅市创合五金制品有限公司</v>
          </cell>
          <cell r="D83" t="str">
            <v>比例规则</v>
          </cell>
          <cell r="E83" t="str">
            <v>金属件</v>
          </cell>
          <cell r="F83" t="e">
            <v>#NAME?</v>
          </cell>
          <cell r="G83" t="e">
            <v>#NAME?</v>
          </cell>
          <cell r="H83" t="e">
            <v>#NAME?</v>
          </cell>
          <cell r="I83" t="e">
            <v>#NAME?</v>
          </cell>
          <cell r="J83">
            <v>875910</v>
          </cell>
          <cell r="K83" t="e">
            <v>#NAME?</v>
          </cell>
          <cell r="L83">
            <v>200000</v>
          </cell>
          <cell r="N83">
            <v>200000</v>
          </cell>
          <cell r="O83" t="e">
            <v>#NAME?</v>
          </cell>
          <cell r="P83">
            <v>291000</v>
          </cell>
          <cell r="Q83" t="e">
            <v>#NAME?</v>
          </cell>
          <cell r="R83" t="e">
            <v>#NAME?</v>
          </cell>
          <cell r="S83">
            <v>194000</v>
          </cell>
          <cell r="T83" t="e">
            <v>#NAME?</v>
          </cell>
          <cell r="U83" t="e">
            <v>#NAME?</v>
          </cell>
          <cell r="W83" t="e">
            <v>#NAME?</v>
          </cell>
          <cell r="X83">
            <v>402720.44799999997</v>
          </cell>
          <cell r="Y83">
            <v>194000</v>
          </cell>
          <cell r="Z83">
            <v>208720.44799999997</v>
          </cell>
          <cell r="AA83">
            <v>110000</v>
          </cell>
          <cell r="AB83">
            <v>106700</v>
          </cell>
          <cell r="AC83">
            <v>3300</v>
          </cell>
          <cell r="AD83">
            <v>43000</v>
          </cell>
          <cell r="AE83">
            <v>41710</v>
          </cell>
          <cell r="AF83">
            <v>1290</v>
          </cell>
          <cell r="AG83">
            <v>43092.639999999999</v>
          </cell>
          <cell r="AH83">
            <v>48500</v>
          </cell>
          <cell r="AI83">
            <v>-5407.3600000000006</v>
          </cell>
          <cell r="AK83">
            <v>277096.91200000001</v>
          </cell>
          <cell r="AL83" t="e">
            <v>#NAME?</v>
          </cell>
          <cell r="AM83" t="e">
            <v>#NAME?</v>
          </cell>
          <cell r="AN83" t="e">
            <v>#NAME?</v>
          </cell>
          <cell r="AO83" t="e">
            <v>#N/A</v>
          </cell>
          <cell r="AP83" t="str">
            <v>极高</v>
          </cell>
        </row>
        <row r="84">
          <cell r="C84" t="str">
            <v>山东万澳汽车附件科技有限公司</v>
          </cell>
          <cell r="D84" t="str">
            <v>比例规则</v>
          </cell>
          <cell r="E84" t="str">
            <v>座椅</v>
          </cell>
          <cell r="F84" t="e">
            <v>#NAME?</v>
          </cell>
          <cell r="G84" t="e">
            <v>#NAME?</v>
          </cell>
          <cell r="H84" t="e">
            <v>#NAME?</v>
          </cell>
          <cell r="I84" t="e">
            <v>#NAME?</v>
          </cell>
          <cell r="J84">
            <v>86330</v>
          </cell>
          <cell r="K84" t="e">
            <v>#NAME?</v>
          </cell>
          <cell r="L84">
            <v>50000</v>
          </cell>
          <cell r="N84">
            <v>50000</v>
          </cell>
          <cell r="O84" t="e">
            <v>#NAME?</v>
          </cell>
          <cell r="P84">
            <v>19400</v>
          </cell>
          <cell r="Q84" t="e">
            <v>#NAME?</v>
          </cell>
          <cell r="R84" t="e">
            <v>#NAME?</v>
          </cell>
          <cell r="T84" t="e">
            <v>#NAME?</v>
          </cell>
          <cell r="U84" t="e">
            <v>#NAME?</v>
          </cell>
          <cell r="V84">
            <v>9700</v>
          </cell>
          <cell r="W84" t="e">
            <v>#NAME?</v>
          </cell>
          <cell r="X84">
            <v>12330.282666666601</v>
          </cell>
          <cell r="Y84">
            <v>11640</v>
          </cell>
          <cell r="Z84">
            <v>690.28266666660056</v>
          </cell>
          <cell r="AA84">
            <v>13000</v>
          </cell>
          <cell r="AB84">
            <v>19400</v>
          </cell>
          <cell r="AC84">
            <v>-6400</v>
          </cell>
          <cell r="AD84">
            <v>13000</v>
          </cell>
          <cell r="AE84">
            <v>12610</v>
          </cell>
          <cell r="AF84">
            <v>390</v>
          </cell>
          <cell r="AG84">
            <v>14420.992</v>
          </cell>
          <cell r="AH84">
            <v>13580</v>
          </cell>
          <cell r="AI84">
            <v>840.99200000000019</v>
          </cell>
          <cell r="AK84">
            <v>33578.725333333401</v>
          </cell>
          <cell r="AL84" t="e">
            <v>#NAME?</v>
          </cell>
          <cell r="AM84" t="e">
            <v>#NAME?</v>
          </cell>
          <cell r="AN84" t="e">
            <v>#NAME?</v>
          </cell>
          <cell r="AO84" t="e">
            <v>#N/A</v>
          </cell>
          <cell r="AP84" t="str">
            <v>极高</v>
          </cell>
        </row>
        <row r="85">
          <cell r="C85" t="str">
            <v>烟台美龙汽车部件有限公司</v>
          </cell>
          <cell r="D85" t="str">
            <v>比例规则</v>
          </cell>
          <cell r="F85" t="e">
            <v>#NAME?</v>
          </cell>
          <cell r="G85" t="e">
            <v>#NAME?</v>
          </cell>
          <cell r="H85" t="e">
            <v>#NAME?</v>
          </cell>
          <cell r="I85" t="e">
            <v>#NAME?</v>
          </cell>
          <cell r="J85">
            <v>12000</v>
          </cell>
          <cell r="K85" t="e">
            <v>#NAME?</v>
          </cell>
          <cell r="N85">
            <v>0</v>
          </cell>
          <cell r="O85" t="e">
            <v>#NAME?</v>
          </cell>
          <cell r="Q85" t="e">
            <v>#NAME?</v>
          </cell>
          <cell r="R85" t="e">
            <v>#NAME?</v>
          </cell>
          <cell r="T85" t="e">
            <v>#NAME?</v>
          </cell>
          <cell r="U85" t="e">
            <v>#NAME?</v>
          </cell>
          <cell r="V85">
            <v>10000</v>
          </cell>
          <cell r="W85" t="e">
            <v>#NAME?</v>
          </cell>
          <cell r="X85">
            <v>8640</v>
          </cell>
          <cell r="Z85">
            <v>8640</v>
          </cell>
          <cell r="AA85">
            <v>1000</v>
          </cell>
          <cell r="AC85">
            <v>1000</v>
          </cell>
          <cell r="AD85">
            <v>1000</v>
          </cell>
          <cell r="AE85">
            <v>1000</v>
          </cell>
          <cell r="AF85">
            <v>0</v>
          </cell>
          <cell r="AG85">
            <v>1434.34666666667</v>
          </cell>
          <cell r="AH85">
            <v>1000</v>
          </cell>
          <cell r="AI85">
            <v>434.34666666666999</v>
          </cell>
          <cell r="AK85">
            <v>-74.346666666669989</v>
          </cell>
          <cell r="AL85" t="e">
            <v>#NAME?</v>
          </cell>
          <cell r="AM85" t="e">
            <v>#NAME?</v>
          </cell>
          <cell r="AN85" t="e">
            <v>#NAME?</v>
          </cell>
          <cell r="AO85" t="e">
            <v>#N/A</v>
          </cell>
        </row>
        <row r="86">
          <cell r="C86" t="str">
            <v>黄骅市佳祥五金制品有限公司</v>
          </cell>
          <cell r="D86" t="str">
            <v>比例规则</v>
          </cell>
          <cell r="E86" t="str">
            <v>金属件</v>
          </cell>
          <cell r="F86" t="e">
            <v>#NAME?</v>
          </cell>
          <cell r="G86" t="e">
            <v>#NAME?</v>
          </cell>
          <cell r="H86" t="e">
            <v>#NAME?</v>
          </cell>
          <cell r="I86" t="e">
            <v>#NAME?</v>
          </cell>
          <cell r="J86">
            <v>105624.46</v>
          </cell>
          <cell r="K86" t="e">
            <v>#NAME?</v>
          </cell>
          <cell r="L86">
            <v>10000</v>
          </cell>
          <cell r="N86">
            <v>10000</v>
          </cell>
          <cell r="O86" t="e">
            <v>#NAME?</v>
          </cell>
          <cell r="P86">
            <v>12961.11</v>
          </cell>
          <cell r="Q86" t="e">
            <v>#NAME?</v>
          </cell>
          <cell r="R86" t="e">
            <v>#NAME?</v>
          </cell>
          <cell r="S86">
            <v>29100</v>
          </cell>
          <cell r="T86" t="e">
            <v>#NAME?</v>
          </cell>
          <cell r="U86" t="e">
            <v>#NAME?</v>
          </cell>
          <cell r="W86" t="e">
            <v>#NAME?</v>
          </cell>
          <cell r="X86">
            <v>15019.9813333334</v>
          </cell>
          <cell r="Y86">
            <v>19400</v>
          </cell>
          <cell r="Z86">
            <v>-4380.0186666665995</v>
          </cell>
          <cell r="AA86">
            <v>16000</v>
          </cell>
          <cell r="AB86">
            <v>15063.35</v>
          </cell>
          <cell r="AC86">
            <v>936.64999999999964</v>
          </cell>
          <cell r="AD86">
            <v>16000</v>
          </cell>
          <cell r="AE86">
            <v>15520</v>
          </cell>
          <cell r="AF86">
            <v>480</v>
          </cell>
          <cell r="AG86">
            <v>14467.376</v>
          </cell>
          <cell r="AH86">
            <v>13580</v>
          </cell>
          <cell r="AI86">
            <v>887.3760000000002</v>
          </cell>
          <cell r="AK86">
            <v>44137.1026666666</v>
          </cell>
          <cell r="AL86" t="e">
            <v>#NAME?</v>
          </cell>
          <cell r="AM86" t="e">
            <v>#NAME?</v>
          </cell>
          <cell r="AN86" t="e">
            <v>#NAME?</v>
          </cell>
          <cell r="AO86" t="e">
            <v>#N/A</v>
          </cell>
          <cell r="AP86" t="str">
            <v>极高</v>
          </cell>
        </row>
        <row r="87">
          <cell r="C87" t="str">
            <v>南皮县利辉五金接插件厂</v>
          </cell>
          <cell r="D87" t="str">
            <v>比例规则</v>
          </cell>
          <cell r="E87" t="str">
            <v>金属件</v>
          </cell>
          <cell r="F87" t="e">
            <v>#NAME?</v>
          </cell>
          <cell r="G87" t="e">
            <v>#NAME?</v>
          </cell>
          <cell r="H87" t="e">
            <v>#NAME?</v>
          </cell>
          <cell r="I87" t="e">
            <v>#NAME?</v>
          </cell>
          <cell r="J87">
            <v>152204.58000000002</v>
          </cell>
          <cell r="K87" t="e">
            <v>#NAME?</v>
          </cell>
          <cell r="L87">
            <v>8635.1893333333301</v>
          </cell>
          <cell r="N87">
            <v>8635.1893333333301</v>
          </cell>
          <cell r="O87" t="e">
            <v>#NAME?</v>
          </cell>
          <cell r="Q87" t="e">
            <v>#NAME?</v>
          </cell>
          <cell r="R87" t="e">
            <v>#NAME?</v>
          </cell>
          <cell r="S87">
            <v>74609.72</v>
          </cell>
          <cell r="T87" t="e">
            <v>#NAME?</v>
          </cell>
          <cell r="U87" t="e">
            <v>#NAME?</v>
          </cell>
          <cell r="W87" t="e">
            <v>#NAME?</v>
          </cell>
          <cell r="X87">
            <v>2506.6666666666601</v>
          </cell>
          <cell r="Z87">
            <v>2506.6666666666601</v>
          </cell>
          <cell r="AA87">
            <v>1000</v>
          </cell>
          <cell r="AB87">
            <v>1000</v>
          </cell>
          <cell r="AC87">
            <v>0</v>
          </cell>
          <cell r="AD87">
            <v>1000</v>
          </cell>
          <cell r="AE87">
            <v>76279.67</v>
          </cell>
          <cell r="AF87">
            <v>-75279.67</v>
          </cell>
          <cell r="AG87">
            <v>315.18666666666701</v>
          </cell>
          <cell r="AH87">
            <v>315.19</v>
          </cell>
          <cell r="AI87">
            <v>-3.3333333329892412E-3</v>
          </cell>
          <cell r="AK87">
            <v>147382.72666666668</v>
          </cell>
          <cell r="AL87" t="e">
            <v>#NAME?</v>
          </cell>
          <cell r="AM87" t="e">
            <v>#NAME?</v>
          </cell>
          <cell r="AN87" t="e">
            <v>#NAME?</v>
          </cell>
          <cell r="AO87" t="e">
            <v>#N/A</v>
          </cell>
          <cell r="AP87" t="str">
            <v>高</v>
          </cell>
        </row>
        <row r="88">
          <cell r="C88" t="str">
            <v>黄骅市致远摩托车配件有限公司</v>
          </cell>
          <cell r="D88" t="str">
            <v>比例规则</v>
          </cell>
          <cell r="E88" t="str">
            <v>座椅</v>
          </cell>
          <cell r="F88" t="e">
            <v>#NAME?</v>
          </cell>
          <cell r="G88" t="e">
            <v>#NAME?</v>
          </cell>
          <cell r="H88" t="e">
            <v>#NAME?</v>
          </cell>
          <cell r="I88" t="e">
            <v>#NAME?</v>
          </cell>
          <cell r="J88">
            <v>226100</v>
          </cell>
          <cell r="K88" t="e">
            <v>#NAME?</v>
          </cell>
          <cell r="L88">
            <v>30000</v>
          </cell>
          <cell r="M88">
            <v>30000</v>
          </cell>
          <cell r="N88">
            <v>0</v>
          </cell>
          <cell r="O88" t="e">
            <v>#NAME?</v>
          </cell>
          <cell r="P88">
            <v>29100</v>
          </cell>
          <cell r="Q88" t="e">
            <v>#NAME?</v>
          </cell>
          <cell r="R88" t="e">
            <v>#NAME?</v>
          </cell>
          <cell r="T88" t="e">
            <v>#NAME?</v>
          </cell>
          <cell r="U88" t="e">
            <v>#NAME?</v>
          </cell>
          <cell r="W88" t="e">
            <v>#NAME?</v>
          </cell>
          <cell r="X88">
            <v>71720</v>
          </cell>
          <cell r="Z88">
            <v>71720</v>
          </cell>
          <cell r="AA88">
            <v>24000</v>
          </cell>
          <cell r="AB88">
            <v>101500</v>
          </cell>
          <cell r="AC88">
            <v>-77500</v>
          </cell>
          <cell r="AD88">
            <v>17000</v>
          </cell>
          <cell r="AE88">
            <v>17000</v>
          </cell>
          <cell r="AF88">
            <v>0</v>
          </cell>
          <cell r="AG88">
            <v>16717.295999999998</v>
          </cell>
          <cell r="AH88">
            <v>48500</v>
          </cell>
          <cell r="AI88">
            <v>-31782.704000000002</v>
          </cell>
          <cell r="AK88">
            <v>96662.703999999998</v>
          </cell>
          <cell r="AL88" t="e">
            <v>#NAME?</v>
          </cell>
          <cell r="AM88" t="e">
            <v>#NAME?</v>
          </cell>
          <cell r="AN88" t="e">
            <v>#NAME?</v>
          </cell>
          <cell r="AO88" t="e">
            <v>#N/A</v>
          </cell>
          <cell r="AP88" t="str">
            <v>低</v>
          </cell>
        </row>
        <row r="89">
          <cell r="C89" t="str">
            <v>沧州宇诺五金制造有限公司</v>
          </cell>
          <cell r="D89" t="str">
            <v>比例规则</v>
          </cell>
          <cell r="E89" t="str">
            <v>金属件</v>
          </cell>
          <cell r="F89" t="e">
            <v>#NAME?</v>
          </cell>
          <cell r="G89" t="e">
            <v>#NAME?</v>
          </cell>
          <cell r="H89" t="e">
            <v>#NAME?</v>
          </cell>
          <cell r="I89" t="e">
            <v>#NAME?</v>
          </cell>
          <cell r="J89">
            <v>892400</v>
          </cell>
          <cell r="K89" t="e">
            <v>#NAME?</v>
          </cell>
          <cell r="L89">
            <v>150000</v>
          </cell>
          <cell r="N89">
            <v>150000</v>
          </cell>
          <cell r="O89" t="e">
            <v>#NAME?</v>
          </cell>
          <cell r="P89">
            <v>77600</v>
          </cell>
          <cell r="Q89" t="e">
            <v>#NAME?</v>
          </cell>
          <cell r="R89" t="e">
            <v>#NAME?</v>
          </cell>
          <cell r="S89">
            <v>67900</v>
          </cell>
          <cell r="T89" t="e">
            <v>#NAME?</v>
          </cell>
          <cell r="U89" t="e">
            <v>#NAME?</v>
          </cell>
          <cell r="V89">
            <v>135800</v>
          </cell>
          <cell r="W89" t="e">
            <v>#NAME?</v>
          </cell>
          <cell r="X89">
            <v>165695.497333334</v>
          </cell>
          <cell r="Y89">
            <v>97000</v>
          </cell>
          <cell r="Z89">
            <v>68695.497333334002</v>
          </cell>
          <cell r="AA89">
            <v>192000</v>
          </cell>
          <cell r="AB89">
            <v>186240</v>
          </cell>
          <cell r="AC89">
            <v>5760</v>
          </cell>
          <cell r="AD89">
            <v>168000</v>
          </cell>
          <cell r="AE89">
            <v>162960</v>
          </cell>
          <cell r="AF89">
            <v>5040</v>
          </cell>
          <cell r="AG89">
            <v>167155.66800000001</v>
          </cell>
          <cell r="AH89">
            <v>164900</v>
          </cell>
          <cell r="AI89">
            <v>2255.6680000000051</v>
          </cell>
          <cell r="AK89">
            <v>199548.83466666593</v>
          </cell>
          <cell r="AL89" t="e">
            <v>#NAME?</v>
          </cell>
          <cell r="AM89" t="e">
            <v>#NAME?</v>
          </cell>
          <cell r="AN89" t="e">
            <v>#NAME?</v>
          </cell>
          <cell r="AO89" t="e">
            <v>#N/A</v>
          </cell>
          <cell r="AP89" t="str">
            <v>极高</v>
          </cell>
        </row>
        <row r="90">
          <cell r="C90" t="str">
            <v>旷达汽车饰件系统有限公司</v>
          </cell>
          <cell r="D90" t="str">
            <v>比例规则</v>
          </cell>
          <cell r="E90" t="str">
            <v>座椅</v>
          </cell>
          <cell r="F90" t="e">
            <v>#NAME?</v>
          </cell>
          <cell r="G90" t="e">
            <v>#NAME?</v>
          </cell>
          <cell r="H90" t="e">
            <v>#NAME?</v>
          </cell>
          <cell r="I90" t="e">
            <v>#NAME?</v>
          </cell>
          <cell r="J90">
            <v>1318180</v>
          </cell>
          <cell r="K90" t="e">
            <v>#NAME?</v>
          </cell>
          <cell r="L90">
            <v>100000</v>
          </cell>
          <cell r="M90">
            <v>50000</v>
          </cell>
          <cell r="N90">
            <v>50000</v>
          </cell>
          <cell r="O90" t="e">
            <v>#NAME?</v>
          </cell>
          <cell r="P90">
            <v>294000</v>
          </cell>
          <cell r="Q90" t="e">
            <v>#NAME?</v>
          </cell>
          <cell r="R90" t="e">
            <v>#NAME?</v>
          </cell>
          <cell r="S90">
            <v>137200</v>
          </cell>
          <cell r="T90" t="e">
            <v>#NAME?</v>
          </cell>
          <cell r="U90" t="e">
            <v>#NAME?</v>
          </cell>
          <cell r="V90">
            <v>107800</v>
          </cell>
          <cell r="W90" t="e">
            <v>#NAME?</v>
          </cell>
          <cell r="X90">
            <v>105819.929333334</v>
          </cell>
          <cell r="Y90">
            <v>196000</v>
          </cell>
          <cell r="Z90">
            <v>-90180.070666665997</v>
          </cell>
          <cell r="AA90">
            <v>138000</v>
          </cell>
          <cell r="AB90">
            <v>196000</v>
          </cell>
          <cell r="AC90">
            <v>-58000</v>
          </cell>
          <cell r="AD90">
            <v>137000</v>
          </cell>
          <cell r="AE90">
            <v>134260</v>
          </cell>
          <cell r="AF90">
            <v>2740</v>
          </cell>
          <cell r="AG90">
            <v>152985.55466666701</v>
          </cell>
          <cell r="AH90">
            <v>202920</v>
          </cell>
          <cell r="AI90">
            <v>-49934.445333332988</v>
          </cell>
          <cell r="AK90">
            <v>784374.51599999901</v>
          </cell>
          <cell r="AL90" t="e">
            <v>#NAME?</v>
          </cell>
          <cell r="AM90" t="e">
            <v>#NAME?</v>
          </cell>
          <cell r="AN90" t="e">
            <v>#NAME?</v>
          </cell>
          <cell r="AO90" t="e">
            <v>#N/A</v>
          </cell>
          <cell r="AP90" t="str">
            <v>中高</v>
          </cell>
        </row>
        <row r="91">
          <cell r="C91" t="str">
            <v>文安县万达汽车配件制造有限公司</v>
          </cell>
          <cell r="D91" t="str">
            <v>比例规则</v>
          </cell>
          <cell r="E91" t="str">
            <v>金属件</v>
          </cell>
          <cell r="F91" t="e">
            <v>#NAME?</v>
          </cell>
          <cell r="G91" t="e">
            <v>#NAME?</v>
          </cell>
          <cell r="H91" t="e">
            <v>#NAME?</v>
          </cell>
          <cell r="I91" t="e">
            <v>#NAME?</v>
          </cell>
          <cell r="J91">
            <v>310400</v>
          </cell>
          <cell r="K91" t="e">
            <v>#NAME?</v>
          </cell>
          <cell r="L91">
            <v>150000</v>
          </cell>
          <cell r="N91">
            <v>150000</v>
          </cell>
          <cell r="O91" t="e">
            <v>#NAME?</v>
          </cell>
          <cell r="P91">
            <v>77600</v>
          </cell>
          <cell r="Q91" t="e">
            <v>#NAME?</v>
          </cell>
          <cell r="R91" t="e">
            <v>#NAME?</v>
          </cell>
          <cell r="T91" t="e">
            <v>#NAME?</v>
          </cell>
          <cell r="U91" t="e">
            <v>#NAME?</v>
          </cell>
          <cell r="V91">
            <v>87300</v>
          </cell>
          <cell r="W91" t="e">
            <v>#NAME?</v>
          </cell>
          <cell r="X91">
            <v>90597.698666666402</v>
          </cell>
          <cell r="Z91">
            <v>90597.698666666402</v>
          </cell>
          <cell r="AA91">
            <v>84000</v>
          </cell>
          <cell r="AB91">
            <v>81480</v>
          </cell>
          <cell r="AC91">
            <v>2520</v>
          </cell>
          <cell r="AD91">
            <v>66000</v>
          </cell>
          <cell r="AE91">
            <v>64020</v>
          </cell>
          <cell r="AF91">
            <v>1980</v>
          </cell>
          <cell r="AG91">
            <v>55733.782666666702</v>
          </cell>
          <cell r="AI91">
            <v>55733.782666666702</v>
          </cell>
          <cell r="AK91">
            <v>14068.518666666903</v>
          </cell>
          <cell r="AL91" t="e">
            <v>#NAME?</v>
          </cell>
          <cell r="AM91" t="e">
            <v>#NAME?</v>
          </cell>
          <cell r="AN91" t="e">
            <v>#NAME?</v>
          </cell>
          <cell r="AO91" t="e">
            <v>#N/A</v>
          </cell>
          <cell r="AP91" t="str">
            <v>极高</v>
          </cell>
        </row>
        <row r="92">
          <cell r="C92" t="str">
            <v>慈溪市维克多自控元件有限公司</v>
          </cell>
          <cell r="D92" t="str">
            <v>比例规则</v>
          </cell>
          <cell r="F92" t="e">
            <v>#NAME?</v>
          </cell>
          <cell r="G92" t="e">
            <v>#NAME?</v>
          </cell>
          <cell r="H92" t="e">
            <v>#NAME?</v>
          </cell>
          <cell r="I92" t="e">
            <v>#NAME?</v>
          </cell>
          <cell r="J92">
            <v>831290</v>
          </cell>
          <cell r="K92" t="e">
            <v>#NAME?</v>
          </cell>
          <cell r="N92">
            <v>0</v>
          </cell>
          <cell r="O92" t="e">
            <v>#NAME?</v>
          </cell>
          <cell r="P92">
            <v>48500</v>
          </cell>
          <cell r="Q92" t="e">
            <v>#NAME?</v>
          </cell>
          <cell r="R92" t="e">
            <v>#NAME?</v>
          </cell>
          <cell r="S92">
            <v>87300</v>
          </cell>
          <cell r="T92" t="e">
            <v>#NAME?</v>
          </cell>
          <cell r="U92" t="e">
            <v>#NAME?</v>
          </cell>
          <cell r="V92">
            <v>106700</v>
          </cell>
          <cell r="W92" t="e">
            <v>#NAME?</v>
          </cell>
          <cell r="X92">
            <v>124070.1312</v>
          </cell>
          <cell r="Y92">
            <v>58200</v>
          </cell>
          <cell r="Z92">
            <v>65870.131200000003</v>
          </cell>
          <cell r="AA92">
            <v>84000</v>
          </cell>
          <cell r="AB92">
            <v>275480</v>
          </cell>
          <cell r="AC92">
            <v>-191480</v>
          </cell>
          <cell r="AD92">
            <v>64000</v>
          </cell>
          <cell r="AE92">
            <v>159080</v>
          </cell>
          <cell r="AF92">
            <v>-95080</v>
          </cell>
          <cell r="AG92">
            <v>49933.598666666701</v>
          </cell>
          <cell r="AH92">
            <v>96030</v>
          </cell>
          <cell r="AI92">
            <v>-46096.401333333299</v>
          </cell>
          <cell r="AK92">
            <v>509286.27013333334</v>
          </cell>
          <cell r="AL92" t="e">
            <v>#NAME?</v>
          </cell>
          <cell r="AM92" t="e">
            <v>#NAME?</v>
          </cell>
          <cell r="AN92" t="e">
            <v>#NAME?</v>
          </cell>
          <cell r="AO92" t="e">
            <v>#N/A</v>
          </cell>
        </row>
        <row r="93">
          <cell r="C93" t="str">
            <v>德州志鹏海绵制品有限公司</v>
          </cell>
          <cell r="D93" t="str">
            <v>比例规则</v>
          </cell>
          <cell r="F93" t="e">
            <v>#NAME?</v>
          </cell>
          <cell r="G93" t="e">
            <v>#NAME?</v>
          </cell>
          <cell r="H93" t="e">
            <v>#NAME?</v>
          </cell>
          <cell r="I93" t="e">
            <v>#NAME?</v>
          </cell>
          <cell r="J93">
            <v>0</v>
          </cell>
          <cell r="K93" t="e">
            <v>#NAME?</v>
          </cell>
          <cell r="N93">
            <v>0</v>
          </cell>
          <cell r="O93" t="e">
            <v>#NAME?</v>
          </cell>
          <cell r="Q93" t="e">
            <v>#NAME?</v>
          </cell>
          <cell r="R93" t="e">
            <v>#NAME?</v>
          </cell>
          <cell r="T93" t="e">
            <v>#NAME?</v>
          </cell>
          <cell r="U93" t="e">
            <v>#NAME?</v>
          </cell>
          <cell r="W93" t="e">
            <v>#NAME?</v>
          </cell>
          <cell r="X93">
            <v>0</v>
          </cell>
          <cell r="Z93">
            <v>0</v>
          </cell>
          <cell r="AC93">
            <v>0</v>
          </cell>
          <cell r="AF93">
            <v>0</v>
          </cell>
          <cell r="AI93">
            <v>0</v>
          </cell>
          <cell r="AK93">
            <v>0</v>
          </cell>
          <cell r="AL93" t="e">
            <v>#NAME?</v>
          </cell>
          <cell r="AM93" t="e">
            <v>#NAME?</v>
          </cell>
          <cell r="AN93" t="e">
            <v>#NAME?</v>
          </cell>
          <cell r="AO93" t="e">
            <v>#N/A</v>
          </cell>
        </row>
        <row r="94">
          <cell r="C94" t="str">
            <v>新梦顶（上海）贸易有限公司</v>
          </cell>
          <cell r="D94" t="str">
            <v>比例规则</v>
          </cell>
          <cell r="F94">
            <v>120604.95</v>
          </cell>
          <cell r="G94">
            <v>66899.75</v>
          </cell>
          <cell r="H94">
            <v>11149.958333333299</v>
          </cell>
          <cell r="I94">
            <v>72327.357333333348</v>
          </cell>
          <cell r="J94">
            <v>142000</v>
          </cell>
          <cell r="K94">
            <v>-69672.642666666652</v>
          </cell>
          <cell r="N94">
            <v>0</v>
          </cell>
          <cell r="O94">
            <v>9000</v>
          </cell>
          <cell r="P94">
            <v>50000</v>
          </cell>
          <cell r="Q94">
            <v>-41000</v>
          </cell>
          <cell r="R94">
            <v>8919.9666666666399</v>
          </cell>
          <cell r="T94">
            <v>8919.9666666666399</v>
          </cell>
          <cell r="U94">
            <v>10000</v>
          </cell>
          <cell r="V94">
            <v>60000</v>
          </cell>
          <cell r="W94">
            <v>-50000</v>
          </cell>
          <cell r="X94">
            <v>11840</v>
          </cell>
          <cell r="Z94">
            <v>11840</v>
          </cell>
          <cell r="AA94">
            <v>11000</v>
          </cell>
          <cell r="AB94">
            <v>11000</v>
          </cell>
          <cell r="AC94">
            <v>0</v>
          </cell>
          <cell r="AD94">
            <v>10000</v>
          </cell>
          <cell r="AE94">
            <v>10000</v>
          </cell>
          <cell r="AF94">
            <v>0</v>
          </cell>
          <cell r="AG94">
            <v>11567.390666666701</v>
          </cell>
          <cell r="AH94">
            <v>11000</v>
          </cell>
          <cell r="AI94">
            <v>567.39066666670078</v>
          </cell>
          <cell r="AK94">
            <v>97592.609333333297</v>
          </cell>
          <cell r="AL94">
            <v>87592.609333333297</v>
          </cell>
          <cell r="AM94">
            <v>78672.642666666652</v>
          </cell>
          <cell r="AN94">
            <v>69672.642666666652</v>
          </cell>
          <cell r="AO94" t="e">
            <v>#N/A</v>
          </cell>
        </row>
        <row r="95">
          <cell r="C95" t="str">
            <v>北京德实汽车饰件有限公司</v>
          </cell>
          <cell r="D95" t="str">
            <v>比例规则</v>
          </cell>
          <cell r="F95" t="e">
            <v>#NAME?</v>
          </cell>
          <cell r="G95" t="e">
            <v>#NAME?</v>
          </cell>
          <cell r="H95" t="e">
            <v>#NAME?</v>
          </cell>
          <cell r="I95" t="e">
            <v>#NAME?</v>
          </cell>
          <cell r="J95">
            <v>0</v>
          </cell>
          <cell r="K95" t="e">
            <v>#NAME?</v>
          </cell>
          <cell r="N95">
            <v>0</v>
          </cell>
          <cell r="O95" t="e">
            <v>#NAME?</v>
          </cell>
          <cell r="Q95" t="e">
            <v>#NAME?</v>
          </cell>
          <cell r="R95" t="e">
            <v>#NAME?</v>
          </cell>
          <cell r="T95" t="e">
            <v>#NAME?</v>
          </cell>
          <cell r="U95" t="e">
            <v>#NAME?</v>
          </cell>
          <cell r="W95" t="e">
            <v>#NAME?</v>
          </cell>
          <cell r="X95">
            <v>0</v>
          </cell>
          <cell r="Z95">
            <v>0</v>
          </cell>
          <cell r="AC95">
            <v>0</v>
          </cell>
          <cell r="AF95">
            <v>0</v>
          </cell>
          <cell r="AI95">
            <v>0</v>
          </cell>
          <cell r="AK95">
            <v>0</v>
          </cell>
          <cell r="AL95" t="e">
            <v>#NAME?</v>
          </cell>
          <cell r="AM95" t="e">
            <v>#NAME?</v>
          </cell>
          <cell r="AN95" t="e">
            <v>#NAME?</v>
          </cell>
          <cell r="AO95" t="e">
            <v>#N/A</v>
          </cell>
        </row>
        <row r="96">
          <cell r="C96" t="str">
            <v>沧州智凯金属制品有限公司</v>
          </cell>
          <cell r="D96" t="str">
            <v>比例规则</v>
          </cell>
          <cell r="E96" t="str">
            <v>金属件</v>
          </cell>
          <cell r="F96" t="e">
            <v>#NAME?</v>
          </cell>
          <cell r="G96" t="e">
            <v>#NAME?</v>
          </cell>
          <cell r="H96" t="e">
            <v>#NAME?</v>
          </cell>
          <cell r="I96" t="e">
            <v>#NAME?</v>
          </cell>
          <cell r="J96">
            <v>667450</v>
          </cell>
          <cell r="K96" t="e">
            <v>#NAME?</v>
          </cell>
          <cell r="L96">
            <v>100000</v>
          </cell>
          <cell r="M96">
            <v>100000</v>
          </cell>
          <cell r="N96">
            <v>0</v>
          </cell>
          <cell r="O96" t="e">
            <v>#NAME?</v>
          </cell>
          <cell r="P96">
            <v>97000</v>
          </cell>
          <cell r="Q96" t="e">
            <v>#NAME?</v>
          </cell>
          <cell r="R96" t="e">
            <v>#NAME?</v>
          </cell>
          <cell r="S96">
            <v>58200</v>
          </cell>
          <cell r="T96" t="e">
            <v>#NAME?</v>
          </cell>
          <cell r="U96" t="e">
            <v>#NAME?</v>
          </cell>
          <cell r="V96">
            <v>58200</v>
          </cell>
          <cell r="W96" t="e">
            <v>#NAME?</v>
          </cell>
          <cell r="X96">
            <v>162826.66666666599</v>
          </cell>
          <cell r="Y96">
            <v>97000</v>
          </cell>
          <cell r="Z96">
            <v>65826.666666665988</v>
          </cell>
          <cell r="AA96">
            <v>97000</v>
          </cell>
          <cell r="AB96">
            <v>94090</v>
          </cell>
          <cell r="AC96">
            <v>2910</v>
          </cell>
          <cell r="AD96">
            <v>78000</v>
          </cell>
          <cell r="AE96">
            <v>75660</v>
          </cell>
          <cell r="AF96">
            <v>2340</v>
          </cell>
          <cell r="AG96">
            <v>89941.329333333299</v>
          </cell>
          <cell r="AH96">
            <v>87300</v>
          </cell>
          <cell r="AI96">
            <v>2641.3293333332986</v>
          </cell>
          <cell r="AK96">
            <v>239682.00400000071</v>
          </cell>
          <cell r="AL96" t="e">
            <v>#NAME?</v>
          </cell>
          <cell r="AM96" t="e">
            <v>#NAME?</v>
          </cell>
          <cell r="AN96" t="e">
            <v>#NAME?</v>
          </cell>
          <cell r="AO96" t="e">
            <v>#N/A</v>
          </cell>
          <cell r="AP96" t="str">
            <v>低</v>
          </cell>
        </row>
        <row r="97">
          <cell r="C97" t="str">
            <v>黄骅市渤海庆丰车辆灯镜厂</v>
          </cell>
          <cell r="D97" t="str">
            <v>比例规则</v>
          </cell>
          <cell r="F97" t="e">
            <v>#NAME?</v>
          </cell>
          <cell r="G97" t="e">
            <v>#NAME?</v>
          </cell>
          <cell r="H97" t="e">
            <v>#NAME?</v>
          </cell>
          <cell r="I97" t="e">
            <v>#NAME?</v>
          </cell>
          <cell r="J97">
            <v>46572.6</v>
          </cell>
          <cell r="K97" t="e">
            <v>#NAME?</v>
          </cell>
          <cell r="N97">
            <v>0</v>
          </cell>
          <cell r="O97" t="e">
            <v>#NAME?</v>
          </cell>
          <cell r="P97">
            <v>46572.6</v>
          </cell>
          <cell r="Q97" t="e">
            <v>#NAME?</v>
          </cell>
          <cell r="R97" t="e">
            <v>#NAME?</v>
          </cell>
          <cell r="T97" t="e">
            <v>#NAME?</v>
          </cell>
          <cell r="U97" t="e">
            <v>#NAME?</v>
          </cell>
          <cell r="W97" t="e">
            <v>#NAME?</v>
          </cell>
          <cell r="X97">
            <v>0</v>
          </cell>
          <cell r="Z97">
            <v>0</v>
          </cell>
          <cell r="AC97">
            <v>0</v>
          </cell>
          <cell r="AF97">
            <v>0</v>
          </cell>
          <cell r="AI97">
            <v>0</v>
          </cell>
          <cell r="AK97">
            <v>46572.6</v>
          </cell>
          <cell r="AL97" t="e">
            <v>#NAME?</v>
          </cell>
          <cell r="AM97" t="e">
            <v>#NAME?</v>
          </cell>
          <cell r="AN97" t="e">
            <v>#NAME?</v>
          </cell>
          <cell r="AO97" t="e">
            <v>#N/A</v>
          </cell>
        </row>
        <row r="98">
          <cell r="C98" t="str">
            <v>沧州裕金达汽车部件有限公司</v>
          </cell>
          <cell r="D98" t="str">
            <v>比例规则</v>
          </cell>
          <cell r="F98" t="e">
            <v>#NAME?</v>
          </cell>
          <cell r="G98" t="e">
            <v>#NAME?</v>
          </cell>
          <cell r="H98" t="e">
            <v>#NAME?</v>
          </cell>
          <cell r="I98" t="e">
            <v>#NAME?</v>
          </cell>
          <cell r="J98">
            <v>0</v>
          </cell>
          <cell r="K98" t="e">
            <v>#NAME?</v>
          </cell>
          <cell r="N98">
            <v>0</v>
          </cell>
          <cell r="O98" t="e">
            <v>#NAME?</v>
          </cell>
          <cell r="Q98" t="e">
            <v>#NAME?</v>
          </cell>
          <cell r="R98" t="e">
            <v>#NAME?</v>
          </cell>
          <cell r="T98" t="e">
            <v>#NAME?</v>
          </cell>
          <cell r="U98" t="e">
            <v>#NAME?</v>
          </cell>
          <cell r="W98" t="e">
            <v>#NAME?</v>
          </cell>
          <cell r="X98">
            <v>0</v>
          </cell>
          <cell r="Z98">
            <v>0</v>
          </cell>
          <cell r="AC98">
            <v>0</v>
          </cell>
          <cell r="AF98">
            <v>0</v>
          </cell>
          <cell r="AI98">
            <v>0</v>
          </cell>
          <cell r="AK98">
            <v>0</v>
          </cell>
          <cell r="AL98" t="e">
            <v>#NAME?</v>
          </cell>
          <cell r="AM98" t="e">
            <v>#NAME?</v>
          </cell>
          <cell r="AN98" t="e">
            <v>#NAME?</v>
          </cell>
          <cell r="AO98" t="e">
            <v>#N/A</v>
          </cell>
        </row>
        <row r="99">
          <cell r="C99" t="str">
            <v>高碑店京华橡胶制品有限责任公司</v>
          </cell>
          <cell r="D99" t="str">
            <v>比例规则</v>
          </cell>
          <cell r="E99" t="str">
            <v>座椅</v>
          </cell>
          <cell r="F99" t="e">
            <v>#NAME?</v>
          </cell>
          <cell r="G99" t="e">
            <v>#NAME?</v>
          </cell>
          <cell r="H99" t="e">
            <v>#NAME?</v>
          </cell>
          <cell r="I99" t="e">
            <v>#NAME?</v>
          </cell>
          <cell r="J99">
            <v>38800</v>
          </cell>
          <cell r="K99" t="e">
            <v>#NAME?</v>
          </cell>
          <cell r="L99">
            <v>5000</v>
          </cell>
          <cell r="N99">
            <v>5000</v>
          </cell>
          <cell r="O99" t="e">
            <v>#NAME?</v>
          </cell>
          <cell r="Q99" t="e">
            <v>#NAME?</v>
          </cell>
          <cell r="R99" t="e">
            <v>#NAME?</v>
          </cell>
          <cell r="T99" t="e">
            <v>#NAME?</v>
          </cell>
          <cell r="U99" t="e">
            <v>#NAME?</v>
          </cell>
          <cell r="V99">
            <v>4850</v>
          </cell>
          <cell r="W99" t="e">
            <v>#NAME?</v>
          </cell>
          <cell r="X99">
            <v>5080.04</v>
          </cell>
          <cell r="Z99">
            <v>5080.04</v>
          </cell>
          <cell r="AA99">
            <v>5000</v>
          </cell>
          <cell r="AB99">
            <v>4850</v>
          </cell>
          <cell r="AC99">
            <v>150</v>
          </cell>
          <cell r="AD99">
            <v>5000</v>
          </cell>
          <cell r="AF99">
            <v>5000</v>
          </cell>
          <cell r="AG99">
            <v>3519.4119999999998</v>
          </cell>
          <cell r="AH99">
            <v>29100</v>
          </cell>
          <cell r="AI99">
            <v>-25580.588</v>
          </cell>
          <cell r="AK99">
            <v>20200.548000000003</v>
          </cell>
          <cell r="AL99" t="e">
            <v>#NAME?</v>
          </cell>
          <cell r="AM99" t="e">
            <v>#NAME?</v>
          </cell>
          <cell r="AN99" t="e">
            <v>#NAME?</v>
          </cell>
          <cell r="AO99" t="e">
            <v>#N/A</v>
          </cell>
          <cell r="AP99" t="str">
            <v>高</v>
          </cell>
        </row>
        <row r="100">
          <cell r="C100" t="str">
            <v>文安县恒德汽车座椅制造有限公司</v>
          </cell>
          <cell r="D100" t="str">
            <v>比例规则</v>
          </cell>
          <cell r="F100" t="e">
            <v>#NAME?</v>
          </cell>
          <cell r="G100" t="e">
            <v>#NAME?</v>
          </cell>
          <cell r="H100" t="e">
            <v>#NAME?</v>
          </cell>
          <cell r="I100" t="e">
            <v>#NAME?</v>
          </cell>
          <cell r="J100">
            <v>362780</v>
          </cell>
          <cell r="K100" t="e">
            <v>#NAME?</v>
          </cell>
          <cell r="N100">
            <v>0</v>
          </cell>
          <cell r="O100" t="e">
            <v>#NAME?</v>
          </cell>
          <cell r="P100">
            <v>142590</v>
          </cell>
          <cell r="Q100" t="e">
            <v>#NAME?</v>
          </cell>
          <cell r="R100" t="e">
            <v>#NAME?</v>
          </cell>
          <cell r="T100" t="e">
            <v>#NAME?</v>
          </cell>
          <cell r="U100" t="e">
            <v>#NAME?</v>
          </cell>
          <cell r="V100">
            <v>38800</v>
          </cell>
          <cell r="W100" t="e">
            <v>#NAME?</v>
          </cell>
          <cell r="X100">
            <v>44639.449333333403</v>
          </cell>
          <cell r="Y100">
            <v>38800</v>
          </cell>
          <cell r="Z100">
            <v>5839.449333333403</v>
          </cell>
          <cell r="AA100">
            <v>52000</v>
          </cell>
          <cell r="AB100">
            <v>50440</v>
          </cell>
          <cell r="AC100">
            <v>1560</v>
          </cell>
          <cell r="AD100">
            <v>44000</v>
          </cell>
          <cell r="AE100">
            <v>43650</v>
          </cell>
          <cell r="AF100">
            <v>350</v>
          </cell>
          <cell r="AG100">
            <v>46680.5586666667</v>
          </cell>
          <cell r="AH100">
            <v>48500</v>
          </cell>
          <cell r="AI100">
            <v>-1819.4413333332996</v>
          </cell>
          <cell r="AK100">
            <v>175459.99199999991</v>
          </cell>
          <cell r="AL100" t="e">
            <v>#NAME?</v>
          </cell>
          <cell r="AM100" t="e">
            <v>#NAME?</v>
          </cell>
          <cell r="AN100" t="e">
            <v>#NAME?</v>
          </cell>
          <cell r="AO100" t="e">
            <v>#N/A</v>
          </cell>
        </row>
        <row r="101">
          <cell r="C101" t="str">
            <v>曲阜陆航座椅辅料有限公司</v>
          </cell>
          <cell r="D101" t="str">
            <v>比例规则</v>
          </cell>
          <cell r="E101" t="str">
            <v>座椅</v>
          </cell>
          <cell r="F101" t="e">
            <v>#NAME?</v>
          </cell>
          <cell r="G101" t="e">
            <v>#NAME?</v>
          </cell>
          <cell r="H101" t="e">
            <v>#NAME?</v>
          </cell>
          <cell r="I101" t="e">
            <v>#NAME?</v>
          </cell>
          <cell r="J101">
            <v>34920</v>
          </cell>
          <cell r="K101" t="e">
            <v>#NAME?</v>
          </cell>
          <cell r="L101">
            <v>30000</v>
          </cell>
          <cell r="N101">
            <v>30000</v>
          </cell>
          <cell r="O101" t="e">
            <v>#NAME?</v>
          </cell>
          <cell r="Q101" t="e">
            <v>#NAME?</v>
          </cell>
          <cell r="R101" t="e">
            <v>#NAME?</v>
          </cell>
          <cell r="T101" t="e">
            <v>#NAME?</v>
          </cell>
          <cell r="U101" t="e">
            <v>#NAME?</v>
          </cell>
          <cell r="V101">
            <v>9700</v>
          </cell>
          <cell r="W101" t="e">
            <v>#NAME?</v>
          </cell>
          <cell r="X101">
            <v>14960</v>
          </cell>
          <cell r="Y101">
            <v>6790</v>
          </cell>
          <cell r="Z101">
            <v>8170</v>
          </cell>
          <cell r="AA101">
            <v>7000</v>
          </cell>
          <cell r="AC101">
            <v>7000</v>
          </cell>
          <cell r="AD101">
            <v>10000</v>
          </cell>
          <cell r="AE101">
            <v>9700</v>
          </cell>
          <cell r="AF101">
            <v>300</v>
          </cell>
          <cell r="AG101">
            <v>9949.4</v>
          </cell>
          <cell r="AH101">
            <v>8730</v>
          </cell>
          <cell r="AI101">
            <v>1219.3999999999996</v>
          </cell>
          <cell r="AK101">
            <v>-6989.4000000000015</v>
          </cell>
          <cell r="AL101" t="e">
            <v>#NAME?</v>
          </cell>
          <cell r="AM101" t="e">
            <v>#NAME?</v>
          </cell>
          <cell r="AN101" t="e">
            <v>#NAME?</v>
          </cell>
          <cell r="AO101" t="e">
            <v>#N/A</v>
          </cell>
          <cell r="AP101" t="str">
            <v>中</v>
          </cell>
        </row>
        <row r="102">
          <cell r="C102" t="str">
            <v>河北宏广橡塑金属制品有限公司</v>
          </cell>
          <cell r="D102" t="str">
            <v>比例规则</v>
          </cell>
          <cell r="E102" t="str">
            <v>金属件、座椅</v>
          </cell>
          <cell r="F102" t="e">
            <v>#NAME?</v>
          </cell>
          <cell r="G102" t="e">
            <v>#NAME?</v>
          </cell>
          <cell r="H102" t="e">
            <v>#NAME?</v>
          </cell>
          <cell r="I102" t="e">
            <v>#NAME?</v>
          </cell>
          <cell r="J102">
            <v>19400</v>
          </cell>
          <cell r="K102" t="e">
            <v>#NAME?</v>
          </cell>
          <cell r="L102">
            <v>10000</v>
          </cell>
          <cell r="N102">
            <v>10000</v>
          </cell>
          <cell r="O102" t="e">
            <v>#NAME?</v>
          </cell>
          <cell r="Q102" t="e">
            <v>#NAME?</v>
          </cell>
          <cell r="R102" t="e">
            <v>#NAME?</v>
          </cell>
          <cell r="T102" t="e">
            <v>#NAME?</v>
          </cell>
          <cell r="U102" t="e">
            <v>#NAME?</v>
          </cell>
          <cell r="W102" t="e">
            <v>#NAME?</v>
          </cell>
          <cell r="X102">
            <v>0</v>
          </cell>
          <cell r="Z102">
            <v>0</v>
          </cell>
          <cell r="AB102">
            <v>19400</v>
          </cell>
          <cell r="AC102">
            <v>-19400</v>
          </cell>
          <cell r="AF102">
            <v>0</v>
          </cell>
          <cell r="AI102">
            <v>0</v>
          </cell>
          <cell r="AK102">
            <v>19400</v>
          </cell>
          <cell r="AL102" t="e">
            <v>#NAME?</v>
          </cell>
          <cell r="AM102" t="e">
            <v>#NAME?</v>
          </cell>
          <cell r="AN102" t="e">
            <v>#NAME?</v>
          </cell>
          <cell r="AO102" t="e">
            <v>#N/A</v>
          </cell>
          <cell r="AP102" t="str">
            <v>中</v>
          </cell>
        </row>
        <row r="103">
          <cell r="C103" t="str">
            <v>北京华北轻合金有限公司</v>
          </cell>
          <cell r="D103" t="str">
            <v>比例规则</v>
          </cell>
          <cell r="F103" t="e">
            <v>#NAME?</v>
          </cell>
          <cell r="G103" t="e">
            <v>#NAME?</v>
          </cell>
          <cell r="H103" t="e">
            <v>#NAME?</v>
          </cell>
          <cell r="I103" t="e">
            <v>#NAME?</v>
          </cell>
          <cell r="J103">
            <v>0</v>
          </cell>
          <cell r="K103" t="e">
            <v>#NAME?</v>
          </cell>
          <cell r="N103">
            <v>0</v>
          </cell>
          <cell r="O103" t="e">
            <v>#NAME?</v>
          </cell>
          <cell r="Q103" t="e">
            <v>#NAME?</v>
          </cell>
          <cell r="R103" t="e">
            <v>#NAME?</v>
          </cell>
          <cell r="T103" t="e">
            <v>#NAME?</v>
          </cell>
          <cell r="U103" t="e">
            <v>#NAME?</v>
          </cell>
          <cell r="W103" t="e">
            <v>#NAME?</v>
          </cell>
          <cell r="X103">
            <v>0</v>
          </cell>
          <cell r="Z103">
            <v>0</v>
          </cell>
          <cell r="AC103">
            <v>0</v>
          </cell>
          <cell r="AF103">
            <v>0</v>
          </cell>
          <cell r="AI103">
            <v>0</v>
          </cell>
          <cell r="AK103">
            <v>0</v>
          </cell>
          <cell r="AL103" t="e">
            <v>#NAME?</v>
          </cell>
          <cell r="AM103" t="e">
            <v>#NAME?</v>
          </cell>
          <cell r="AN103" t="e">
            <v>#NAME?</v>
          </cell>
          <cell r="AO103" t="e">
            <v>#N/A</v>
          </cell>
        </row>
        <row r="104">
          <cell r="C104" t="str">
            <v>北京捷安思丽技术开发有限公司</v>
          </cell>
          <cell r="D104" t="str">
            <v>比例规则</v>
          </cell>
          <cell r="F104" t="e">
            <v>#NAME?</v>
          </cell>
          <cell r="G104" t="e">
            <v>#NAME?</v>
          </cell>
          <cell r="H104" t="e">
            <v>#NAME?</v>
          </cell>
          <cell r="I104" t="e">
            <v>#NAME?</v>
          </cell>
          <cell r="J104">
            <v>41160</v>
          </cell>
          <cell r="K104" t="e">
            <v>#NAME?</v>
          </cell>
          <cell r="N104">
            <v>0</v>
          </cell>
          <cell r="O104" t="e">
            <v>#NAME?</v>
          </cell>
          <cell r="Q104" t="e">
            <v>#NAME?</v>
          </cell>
          <cell r="R104" t="e">
            <v>#NAME?</v>
          </cell>
          <cell r="T104" t="e">
            <v>#NAME?</v>
          </cell>
          <cell r="U104" t="e">
            <v>#NAME?</v>
          </cell>
          <cell r="V104">
            <v>9800</v>
          </cell>
          <cell r="W104" t="e">
            <v>#NAME?</v>
          </cell>
          <cell r="X104">
            <v>8322.5186666666395</v>
          </cell>
          <cell r="Y104">
            <v>9800</v>
          </cell>
          <cell r="Z104">
            <v>-1477.4813333333605</v>
          </cell>
          <cell r="AA104">
            <v>10000</v>
          </cell>
          <cell r="AC104">
            <v>10000</v>
          </cell>
          <cell r="AD104">
            <v>11000</v>
          </cell>
          <cell r="AE104">
            <v>10780</v>
          </cell>
          <cell r="AF104">
            <v>220</v>
          </cell>
          <cell r="AG104">
            <v>11946.4093333333</v>
          </cell>
          <cell r="AH104">
            <v>10780</v>
          </cell>
          <cell r="AI104">
            <v>1166.4093333333003</v>
          </cell>
          <cell r="AK104">
            <v>-108.92799999993986</v>
          </cell>
          <cell r="AL104" t="e">
            <v>#NAME?</v>
          </cell>
          <cell r="AM104" t="e">
            <v>#NAME?</v>
          </cell>
          <cell r="AN104" t="e">
            <v>#NAME?</v>
          </cell>
          <cell r="AO104" t="e">
            <v>#N/A</v>
          </cell>
        </row>
        <row r="105">
          <cell r="C105" t="str">
            <v>黄骅市大麻沽航凌电子机箱厂</v>
          </cell>
          <cell r="D105" t="str">
            <v>比例规则</v>
          </cell>
          <cell r="F105" t="e">
            <v>#NAME?</v>
          </cell>
          <cell r="G105" t="e">
            <v>#NAME?</v>
          </cell>
          <cell r="H105" t="e">
            <v>#NAME?</v>
          </cell>
          <cell r="I105" t="e">
            <v>#NAME?</v>
          </cell>
          <cell r="J105">
            <v>171000</v>
          </cell>
          <cell r="K105" t="e">
            <v>#NAME?</v>
          </cell>
          <cell r="N105">
            <v>0</v>
          </cell>
          <cell r="O105" t="e">
            <v>#NAME?</v>
          </cell>
          <cell r="P105">
            <v>40000</v>
          </cell>
          <cell r="Q105" t="e">
            <v>#NAME?</v>
          </cell>
          <cell r="R105" t="e">
            <v>#NAME?</v>
          </cell>
          <cell r="S105">
            <v>30000</v>
          </cell>
          <cell r="T105" t="e">
            <v>#NAME?</v>
          </cell>
          <cell r="U105" t="e">
            <v>#NAME?</v>
          </cell>
          <cell r="W105" t="e">
            <v>#NAME?</v>
          </cell>
          <cell r="X105">
            <v>17913.2336</v>
          </cell>
          <cell r="Y105">
            <v>17000</v>
          </cell>
          <cell r="Z105">
            <v>913.23359999999957</v>
          </cell>
          <cell r="AA105">
            <v>17000</v>
          </cell>
          <cell r="AB105">
            <v>24000</v>
          </cell>
          <cell r="AC105">
            <v>-7000</v>
          </cell>
          <cell r="AD105">
            <v>30000</v>
          </cell>
          <cell r="AE105">
            <v>30000</v>
          </cell>
          <cell r="AF105">
            <v>0</v>
          </cell>
          <cell r="AG105">
            <v>27914.973333333299</v>
          </cell>
          <cell r="AH105">
            <v>30000</v>
          </cell>
          <cell r="AI105">
            <v>-2085.0266666667012</v>
          </cell>
          <cell r="AK105">
            <v>78171.793066666694</v>
          </cell>
          <cell r="AL105" t="e">
            <v>#NAME?</v>
          </cell>
          <cell r="AM105" t="e">
            <v>#NAME?</v>
          </cell>
          <cell r="AN105" t="e">
            <v>#NAME?</v>
          </cell>
          <cell r="AO105" t="e">
            <v>#N/A</v>
          </cell>
        </row>
        <row r="106">
          <cell r="C106" t="str">
            <v>保定市京苑汽车装饰配件厂</v>
          </cell>
          <cell r="D106" t="str">
            <v>比例规则</v>
          </cell>
          <cell r="F106" t="e">
            <v>#NAME?</v>
          </cell>
          <cell r="G106" t="e">
            <v>#NAME?</v>
          </cell>
          <cell r="H106" t="e">
            <v>#NAME?</v>
          </cell>
          <cell r="I106" t="e">
            <v>#NAME?</v>
          </cell>
          <cell r="J106">
            <v>0</v>
          </cell>
          <cell r="K106" t="e">
            <v>#NAME?</v>
          </cell>
          <cell r="N106">
            <v>0</v>
          </cell>
          <cell r="O106" t="e">
            <v>#NAME?</v>
          </cell>
          <cell r="Q106" t="e">
            <v>#NAME?</v>
          </cell>
          <cell r="R106" t="e">
            <v>#NAME?</v>
          </cell>
          <cell r="T106" t="e">
            <v>#NAME?</v>
          </cell>
          <cell r="U106" t="e">
            <v>#NAME?</v>
          </cell>
          <cell r="W106" t="e">
            <v>#NAME?</v>
          </cell>
          <cell r="X106">
            <v>0</v>
          </cell>
          <cell r="Z106">
            <v>0</v>
          </cell>
          <cell r="AC106">
            <v>0</v>
          </cell>
          <cell r="AF106">
            <v>0</v>
          </cell>
          <cell r="AI106">
            <v>0</v>
          </cell>
          <cell r="AK106">
            <v>0</v>
          </cell>
          <cell r="AL106" t="e">
            <v>#NAME?</v>
          </cell>
          <cell r="AM106" t="e">
            <v>#NAME?</v>
          </cell>
          <cell r="AN106" t="e">
            <v>#NAME?</v>
          </cell>
          <cell r="AO106" t="e">
            <v>#N/A</v>
          </cell>
        </row>
        <row r="107">
          <cell r="C107" t="str">
            <v>昌乐天齐色织布有限公司</v>
          </cell>
          <cell r="D107" t="str">
            <v>比例规则</v>
          </cell>
          <cell r="F107" t="e">
            <v>#NAME?</v>
          </cell>
          <cell r="G107" t="e">
            <v>#NAME?</v>
          </cell>
          <cell r="H107" t="e">
            <v>#NAME?</v>
          </cell>
          <cell r="I107" t="e">
            <v>#NAME?</v>
          </cell>
          <cell r="J107">
            <v>9700</v>
          </cell>
          <cell r="K107" t="e">
            <v>#NAME?</v>
          </cell>
          <cell r="N107">
            <v>0</v>
          </cell>
          <cell r="O107" t="e">
            <v>#NAME?</v>
          </cell>
          <cell r="Q107" t="e">
            <v>#NAME?</v>
          </cell>
          <cell r="R107" t="e">
            <v>#NAME?</v>
          </cell>
          <cell r="T107" t="e">
            <v>#NAME?</v>
          </cell>
          <cell r="U107" t="e">
            <v>#NAME?</v>
          </cell>
          <cell r="W107" t="e">
            <v>#NAME?</v>
          </cell>
          <cell r="X107">
            <v>13920</v>
          </cell>
          <cell r="Z107">
            <v>13920</v>
          </cell>
          <cell r="AA107">
            <v>2000</v>
          </cell>
          <cell r="AB107">
            <v>4850</v>
          </cell>
          <cell r="AC107">
            <v>-2850</v>
          </cell>
          <cell r="AD107">
            <v>5000</v>
          </cell>
          <cell r="AF107">
            <v>5000</v>
          </cell>
          <cell r="AG107">
            <v>5360.69333333333</v>
          </cell>
          <cell r="AH107">
            <v>4850</v>
          </cell>
          <cell r="AI107">
            <v>510.69333333332997</v>
          </cell>
          <cell r="AK107">
            <v>-16580.693333333329</v>
          </cell>
          <cell r="AL107" t="e">
            <v>#NAME?</v>
          </cell>
          <cell r="AM107" t="e">
            <v>#NAME?</v>
          </cell>
          <cell r="AN107" t="e">
            <v>#NAME?</v>
          </cell>
          <cell r="AO107" t="e">
            <v>#N/A</v>
          </cell>
        </row>
        <row r="108">
          <cell r="C108" t="str">
            <v>泉州市福兴塑料五金有限公司</v>
          </cell>
          <cell r="D108" t="str">
            <v>比例规则</v>
          </cell>
          <cell r="F108" t="e">
            <v>#NAME?</v>
          </cell>
          <cell r="G108" t="e">
            <v>#NAME?</v>
          </cell>
          <cell r="H108" t="e">
            <v>#NAME?</v>
          </cell>
          <cell r="I108" t="e">
            <v>#NAME?</v>
          </cell>
          <cell r="J108">
            <v>51160.91</v>
          </cell>
          <cell r="K108" t="e">
            <v>#NAME?</v>
          </cell>
          <cell r="N108">
            <v>0</v>
          </cell>
          <cell r="O108" t="e">
            <v>#NAME?</v>
          </cell>
          <cell r="Q108" t="e">
            <v>#NAME?</v>
          </cell>
          <cell r="R108" t="e">
            <v>#NAME?</v>
          </cell>
          <cell r="T108" t="e">
            <v>#NAME?</v>
          </cell>
          <cell r="U108" t="e">
            <v>#NAME?</v>
          </cell>
          <cell r="W108" t="e">
            <v>#NAME?</v>
          </cell>
          <cell r="Z108">
            <v>0</v>
          </cell>
          <cell r="AB108">
            <v>51160.91</v>
          </cell>
          <cell r="AC108">
            <v>-51160.91</v>
          </cell>
          <cell r="AF108">
            <v>0</v>
          </cell>
          <cell r="AI108">
            <v>0</v>
          </cell>
          <cell r="AK108">
            <v>51160.91</v>
          </cell>
          <cell r="AL108" t="e">
            <v>#NAME?</v>
          </cell>
          <cell r="AM108" t="e">
            <v>#NAME?</v>
          </cell>
          <cell r="AN108" t="e">
            <v>#NAME?</v>
          </cell>
          <cell r="AO108" t="e">
            <v>#N/A</v>
          </cell>
        </row>
        <row r="109">
          <cell r="C109" t="str">
            <v>河北航凌电路板有限公司</v>
          </cell>
          <cell r="D109" t="str">
            <v>比例规则</v>
          </cell>
          <cell r="F109" t="e">
            <v>#NAME?</v>
          </cell>
          <cell r="G109" t="e">
            <v>#NAME?</v>
          </cell>
          <cell r="H109" t="e">
            <v>#NAME?</v>
          </cell>
          <cell r="I109" t="e">
            <v>#NAME?</v>
          </cell>
          <cell r="J109">
            <v>125000</v>
          </cell>
          <cell r="K109" t="e">
            <v>#NAME?</v>
          </cell>
          <cell r="N109">
            <v>0</v>
          </cell>
          <cell r="O109" t="e">
            <v>#NAME?</v>
          </cell>
          <cell r="P109">
            <v>40000</v>
          </cell>
          <cell r="Q109" t="e">
            <v>#NAME?</v>
          </cell>
          <cell r="R109" t="e">
            <v>#NAME?</v>
          </cell>
          <cell r="T109" t="e">
            <v>#NAME?</v>
          </cell>
          <cell r="U109" t="e">
            <v>#NAME?</v>
          </cell>
          <cell r="W109" t="e">
            <v>#NAME?</v>
          </cell>
          <cell r="X109">
            <v>23656</v>
          </cell>
          <cell r="Y109">
            <v>23000</v>
          </cell>
          <cell r="Z109">
            <v>656</v>
          </cell>
          <cell r="AA109">
            <v>23000</v>
          </cell>
          <cell r="AB109">
            <v>23000</v>
          </cell>
          <cell r="AC109">
            <v>0</v>
          </cell>
          <cell r="AD109">
            <v>21000</v>
          </cell>
          <cell r="AE109">
            <v>21000</v>
          </cell>
          <cell r="AF109">
            <v>0</v>
          </cell>
          <cell r="AG109">
            <v>18332.563999999998</v>
          </cell>
          <cell r="AH109">
            <v>18000</v>
          </cell>
          <cell r="AI109">
            <v>332.56399999999849</v>
          </cell>
          <cell r="AK109">
            <v>39011.436000000002</v>
          </cell>
          <cell r="AL109" t="e">
            <v>#NAME?</v>
          </cell>
          <cell r="AM109" t="e">
            <v>#NAME?</v>
          </cell>
          <cell r="AN109" t="e">
            <v>#NAME?</v>
          </cell>
          <cell r="AO109" t="e">
            <v>#N/A</v>
          </cell>
        </row>
        <row r="110">
          <cell r="C110" t="str">
            <v>上锐（常州）供应链管理有限公司</v>
          </cell>
          <cell r="D110" t="str">
            <v>比例规则</v>
          </cell>
          <cell r="F110">
            <v>251559.07</v>
          </cell>
          <cell r="G110">
            <v>403110.1</v>
          </cell>
          <cell r="H110">
            <v>67185.016666666706</v>
          </cell>
          <cell r="I110">
            <v>267779.03600000008</v>
          </cell>
          <cell r="J110">
            <v>383341.05</v>
          </cell>
          <cell r="K110">
            <v>-115562.01399999995</v>
          </cell>
          <cell r="N110">
            <v>0</v>
          </cell>
          <cell r="O110">
            <v>54000</v>
          </cell>
          <cell r="P110">
            <v>80341.05</v>
          </cell>
          <cell r="Q110">
            <v>-26341.050000000003</v>
          </cell>
          <cell r="R110">
            <v>53748.013333333365</v>
          </cell>
          <cell r="S110">
            <v>70000</v>
          </cell>
          <cell r="T110">
            <v>-16251.986666666635</v>
          </cell>
          <cell r="U110">
            <v>40000</v>
          </cell>
          <cell r="W110">
            <v>40000</v>
          </cell>
          <cell r="X110">
            <v>39836.081333333401</v>
          </cell>
          <cell r="Y110">
            <v>40000</v>
          </cell>
          <cell r="Z110">
            <v>-163.91866666659917</v>
          </cell>
          <cell r="AA110">
            <v>37000</v>
          </cell>
          <cell r="AC110">
            <v>37000</v>
          </cell>
          <cell r="AD110">
            <v>23000</v>
          </cell>
          <cell r="AE110">
            <v>193000</v>
          </cell>
          <cell r="AF110">
            <v>-170000</v>
          </cell>
          <cell r="AG110">
            <v>20194.9413333333</v>
          </cell>
          <cell r="AI110">
            <v>20194.9413333333</v>
          </cell>
          <cell r="AK110">
            <v>263310.02733333327</v>
          </cell>
          <cell r="AL110">
            <v>223310.02733333327</v>
          </cell>
          <cell r="AM110">
            <v>169562.01399999991</v>
          </cell>
          <cell r="AN110">
            <v>115562.01399999991</v>
          </cell>
          <cell r="AO110" t="e">
            <v>#N/A</v>
          </cell>
        </row>
        <row r="111">
          <cell r="C111" t="str">
            <v>泊头市鑫洪金属制品有限公司</v>
          </cell>
          <cell r="D111" t="str">
            <v>比例规则</v>
          </cell>
          <cell r="F111" t="e">
            <v>#NAME?</v>
          </cell>
          <cell r="G111" t="e">
            <v>#NAME?</v>
          </cell>
          <cell r="H111" t="e">
            <v>#NAME?</v>
          </cell>
          <cell r="I111" t="e">
            <v>#NAME?</v>
          </cell>
          <cell r="J111">
            <v>9700</v>
          </cell>
          <cell r="K111" t="e">
            <v>#NAME?</v>
          </cell>
          <cell r="N111">
            <v>0</v>
          </cell>
          <cell r="O111" t="e">
            <v>#NAME?</v>
          </cell>
          <cell r="P111">
            <v>9700</v>
          </cell>
          <cell r="Q111" t="e">
            <v>#NAME?</v>
          </cell>
          <cell r="R111" t="e">
            <v>#NAME?</v>
          </cell>
          <cell r="T111" t="e">
            <v>#NAME?</v>
          </cell>
          <cell r="U111" t="e">
            <v>#NAME?</v>
          </cell>
          <cell r="W111" t="e">
            <v>#NAME?</v>
          </cell>
          <cell r="X111">
            <v>14960</v>
          </cell>
          <cell r="Z111">
            <v>14960</v>
          </cell>
          <cell r="AC111">
            <v>0</v>
          </cell>
          <cell r="AF111">
            <v>0</v>
          </cell>
          <cell r="AI111">
            <v>0</v>
          </cell>
          <cell r="AK111">
            <v>-5260</v>
          </cell>
          <cell r="AL111" t="e">
            <v>#NAME?</v>
          </cell>
          <cell r="AM111" t="e">
            <v>#NAME?</v>
          </cell>
          <cell r="AN111" t="e">
            <v>#NAME?</v>
          </cell>
          <cell r="AO111" t="e">
            <v>#N/A</v>
          </cell>
        </row>
        <row r="112">
          <cell r="C112" t="str">
            <v>上海绽奇汽车部件有限公司</v>
          </cell>
          <cell r="D112" t="str">
            <v>比例规则</v>
          </cell>
          <cell r="E112" t="str">
            <v>座椅</v>
          </cell>
          <cell r="F112" t="e">
            <v>#NAME?</v>
          </cell>
          <cell r="G112" t="e">
            <v>#NAME?</v>
          </cell>
          <cell r="H112" t="e">
            <v>#NAME?</v>
          </cell>
          <cell r="I112" t="e">
            <v>#NAME?</v>
          </cell>
          <cell r="J112">
            <v>291080</v>
          </cell>
          <cell r="K112" t="e">
            <v>#NAME?</v>
          </cell>
          <cell r="L112">
            <v>100000</v>
          </cell>
          <cell r="N112">
            <v>100000</v>
          </cell>
          <cell r="O112" t="e">
            <v>#NAME?</v>
          </cell>
          <cell r="P112">
            <v>50000</v>
          </cell>
          <cell r="Q112" t="e">
            <v>#NAME?</v>
          </cell>
          <cell r="R112" t="e">
            <v>#NAME?</v>
          </cell>
          <cell r="S112">
            <v>49000</v>
          </cell>
          <cell r="T112" t="e">
            <v>#NAME?</v>
          </cell>
          <cell r="U112" t="e">
            <v>#NAME?</v>
          </cell>
          <cell r="V112">
            <v>78400</v>
          </cell>
          <cell r="W112" t="e">
            <v>#NAME?</v>
          </cell>
          <cell r="X112">
            <v>77574.494666666695</v>
          </cell>
          <cell r="Y112">
            <v>62720</v>
          </cell>
          <cell r="Z112">
            <v>14854.494666666695</v>
          </cell>
          <cell r="AA112">
            <v>64000</v>
          </cell>
          <cell r="AC112">
            <v>64000</v>
          </cell>
          <cell r="AD112">
            <v>52000</v>
          </cell>
          <cell r="AE112">
            <v>50960</v>
          </cell>
          <cell r="AF112">
            <v>1040</v>
          </cell>
          <cell r="AG112">
            <v>57517.084000000003</v>
          </cell>
          <cell r="AI112">
            <v>57517.084000000003</v>
          </cell>
          <cell r="AK112">
            <v>39988.421333333303</v>
          </cell>
          <cell r="AL112" t="e">
            <v>#NAME?</v>
          </cell>
          <cell r="AM112" t="e">
            <v>#NAME?</v>
          </cell>
          <cell r="AN112" t="e">
            <v>#NAME?</v>
          </cell>
          <cell r="AO112" t="e">
            <v>#N/A</v>
          </cell>
          <cell r="AP112" t="str">
            <v>及高</v>
          </cell>
        </row>
        <row r="113">
          <cell r="C113" t="str">
            <v>象山天星汽配有限责任公司</v>
          </cell>
          <cell r="D113" t="str">
            <v>比例规则</v>
          </cell>
          <cell r="F113" t="e">
            <v>#NAME?</v>
          </cell>
          <cell r="G113" t="e">
            <v>#NAME?</v>
          </cell>
          <cell r="H113" t="e">
            <v>#NAME?</v>
          </cell>
          <cell r="I113" t="e">
            <v>#NAME?</v>
          </cell>
          <cell r="J113">
            <v>0</v>
          </cell>
          <cell r="K113" t="e">
            <v>#NAME?</v>
          </cell>
          <cell r="N113">
            <v>0</v>
          </cell>
          <cell r="O113" t="e">
            <v>#NAME?</v>
          </cell>
          <cell r="Q113" t="e">
            <v>#NAME?</v>
          </cell>
          <cell r="R113" t="e">
            <v>#NAME?</v>
          </cell>
          <cell r="T113" t="e">
            <v>#NAME?</v>
          </cell>
          <cell r="U113" t="e">
            <v>#NAME?</v>
          </cell>
          <cell r="W113" t="e">
            <v>#NAME?</v>
          </cell>
          <cell r="X113">
            <v>0</v>
          </cell>
          <cell r="Z113">
            <v>0</v>
          </cell>
          <cell r="AC113">
            <v>0</v>
          </cell>
          <cell r="AF113">
            <v>0</v>
          </cell>
          <cell r="AI113">
            <v>0</v>
          </cell>
          <cell r="AK113">
            <v>0</v>
          </cell>
          <cell r="AL113" t="e">
            <v>#NAME?</v>
          </cell>
          <cell r="AM113" t="e">
            <v>#NAME?</v>
          </cell>
          <cell r="AN113" t="e">
            <v>#NAME?</v>
          </cell>
          <cell r="AO113" t="e">
            <v>#N/A</v>
          </cell>
        </row>
        <row r="114">
          <cell r="C114" t="str">
            <v>天津市宝驰汽车部件有限公司</v>
          </cell>
          <cell r="D114" t="str">
            <v>比例规则</v>
          </cell>
          <cell r="F114" t="e">
            <v>#NAME?</v>
          </cell>
          <cell r="G114" t="e">
            <v>#NAME?</v>
          </cell>
          <cell r="H114" t="e">
            <v>#NAME?</v>
          </cell>
          <cell r="I114" t="e">
            <v>#NAME?</v>
          </cell>
          <cell r="J114">
            <v>0</v>
          </cell>
          <cell r="K114" t="e">
            <v>#NAME?</v>
          </cell>
          <cell r="N114">
            <v>0</v>
          </cell>
          <cell r="O114" t="e">
            <v>#NAME?</v>
          </cell>
          <cell r="Q114" t="e">
            <v>#NAME?</v>
          </cell>
          <cell r="R114" t="e">
            <v>#NAME?</v>
          </cell>
          <cell r="T114" t="e">
            <v>#NAME?</v>
          </cell>
          <cell r="U114" t="e">
            <v>#NAME?</v>
          </cell>
          <cell r="W114" t="e">
            <v>#NAME?</v>
          </cell>
          <cell r="X114">
            <v>0</v>
          </cell>
          <cell r="Z114">
            <v>0</v>
          </cell>
          <cell r="AC114">
            <v>0</v>
          </cell>
          <cell r="AF114">
            <v>0</v>
          </cell>
          <cell r="AI114">
            <v>0</v>
          </cell>
          <cell r="AK114">
            <v>0</v>
          </cell>
          <cell r="AL114" t="e">
            <v>#NAME?</v>
          </cell>
          <cell r="AM114" t="e">
            <v>#NAME?</v>
          </cell>
          <cell r="AN114" t="e">
            <v>#NAME?</v>
          </cell>
          <cell r="AO114" t="e">
            <v>#N/A</v>
          </cell>
        </row>
        <row r="115">
          <cell r="C115" t="str">
            <v>航天宏达（泊头）机械科技有限公司</v>
          </cell>
          <cell r="D115" t="str">
            <v>比例规则</v>
          </cell>
          <cell r="E115" t="str">
            <v>金属件</v>
          </cell>
          <cell r="F115" t="e">
            <v>#NAME?</v>
          </cell>
          <cell r="G115" t="e">
            <v>#NAME?</v>
          </cell>
          <cell r="H115" t="e">
            <v>#NAME?</v>
          </cell>
          <cell r="I115" t="e">
            <v>#NAME?</v>
          </cell>
          <cell r="J115">
            <v>844280</v>
          </cell>
          <cell r="K115" t="e">
            <v>#NAME?</v>
          </cell>
          <cell r="L115">
            <v>80000</v>
          </cell>
          <cell r="M115">
            <v>80000</v>
          </cell>
          <cell r="N115">
            <v>0</v>
          </cell>
          <cell r="O115" t="e">
            <v>#NAME?</v>
          </cell>
          <cell r="P115">
            <v>58200</v>
          </cell>
          <cell r="Q115" t="e">
            <v>#NAME?</v>
          </cell>
          <cell r="R115" t="e">
            <v>#NAME?</v>
          </cell>
          <cell r="S115">
            <v>67900</v>
          </cell>
          <cell r="T115" t="e">
            <v>#NAME?</v>
          </cell>
          <cell r="U115" t="e">
            <v>#NAME?</v>
          </cell>
          <cell r="V115">
            <v>67900</v>
          </cell>
          <cell r="W115" t="e">
            <v>#NAME?</v>
          </cell>
          <cell r="X115">
            <v>169128.078666666</v>
          </cell>
          <cell r="Y115">
            <v>100000</v>
          </cell>
          <cell r="Z115">
            <v>69128.078666665999</v>
          </cell>
          <cell r="AA115">
            <v>160000</v>
          </cell>
          <cell r="AC115">
            <v>160000</v>
          </cell>
          <cell r="AD115">
            <v>124000</v>
          </cell>
          <cell r="AE115">
            <v>350000</v>
          </cell>
          <cell r="AF115">
            <v>-226000</v>
          </cell>
          <cell r="AG115">
            <v>121270.22</v>
          </cell>
          <cell r="AH115">
            <v>120280</v>
          </cell>
          <cell r="AI115">
            <v>990.22000000000116</v>
          </cell>
          <cell r="AK115">
            <v>269881.70133333403</v>
          </cell>
          <cell r="AL115" t="e">
            <v>#NAME?</v>
          </cell>
          <cell r="AM115" t="e">
            <v>#NAME?</v>
          </cell>
          <cell r="AN115" t="e">
            <v>#NAME?</v>
          </cell>
          <cell r="AO115" t="e">
            <v>#N/A</v>
          </cell>
          <cell r="AP115" t="str">
            <v>低</v>
          </cell>
        </row>
        <row r="116">
          <cell r="C116" t="str">
            <v>北京瑞隆祥模具有限公司</v>
          </cell>
          <cell r="D116" t="str">
            <v>比例规则</v>
          </cell>
          <cell r="F116" t="e">
            <v>#NAME?</v>
          </cell>
          <cell r="G116" t="e">
            <v>#NAME?</v>
          </cell>
          <cell r="H116" t="e">
            <v>#NAME?</v>
          </cell>
          <cell r="I116" t="e">
            <v>#NAME?</v>
          </cell>
          <cell r="J116">
            <v>390130</v>
          </cell>
          <cell r="K116" t="e">
            <v>#NAME?</v>
          </cell>
          <cell r="N116">
            <v>0</v>
          </cell>
          <cell r="O116" t="e">
            <v>#NAME?</v>
          </cell>
          <cell r="Q116" t="e">
            <v>#NAME?</v>
          </cell>
          <cell r="R116" t="e">
            <v>#NAME?</v>
          </cell>
          <cell r="T116" t="e">
            <v>#NAME?</v>
          </cell>
          <cell r="U116" t="e">
            <v>#NAME?</v>
          </cell>
          <cell r="W116" t="e">
            <v>#NAME?</v>
          </cell>
          <cell r="X116">
            <v>78858.753333333399</v>
          </cell>
          <cell r="Z116">
            <v>78858.753333333399</v>
          </cell>
          <cell r="AA116">
            <v>91000</v>
          </cell>
          <cell r="AB116">
            <v>100000</v>
          </cell>
          <cell r="AC116">
            <v>-9000</v>
          </cell>
          <cell r="AD116">
            <v>100000</v>
          </cell>
          <cell r="AE116">
            <v>145600</v>
          </cell>
          <cell r="AF116">
            <v>-45600</v>
          </cell>
          <cell r="AG116">
            <v>149458.46799999999</v>
          </cell>
          <cell r="AH116">
            <v>144530</v>
          </cell>
          <cell r="AI116">
            <v>4928.4679999999935</v>
          </cell>
          <cell r="AK116">
            <v>-29187.221333333393</v>
          </cell>
          <cell r="AL116" t="e">
            <v>#NAME?</v>
          </cell>
          <cell r="AM116" t="e">
            <v>#NAME?</v>
          </cell>
          <cell r="AN116" t="e">
            <v>#NAME?</v>
          </cell>
          <cell r="AO116" t="e">
            <v>#N/A</v>
          </cell>
        </row>
        <row r="117">
          <cell r="C117" t="str">
            <v>河北聚福家用电器有限公司</v>
          </cell>
          <cell r="D117" t="str">
            <v>比例规则</v>
          </cell>
          <cell r="F117">
            <v>23937.599999999999</v>
          </cell>
          <cell r="G117">
            <v>0</v>
          </cell>
          <cell r="H117">
            <v>0</v>
          </cell>
          <cell r="I117">
            <v>0</v>
          </cell>
          <cell r="J117">
            <v>0</v>
          </cell>
          <cell r="K117">
            <v>0</v>
          </cell>
          <cell r="N117">
            <v>0</v>
          </cell>
          <cell r="Q117">
            <v>0</v>
          </cell>
          <cell r="R117">
            <v>0</v>
          </cell>
          <cell r="T117">
            <v>0</v>
          </cell>
          <cell r="W117">
            <v>0</v>
          </cell>
          <cell r="Z117">
            <v>0</v>
          </cell>
          <cell r="AC117">
            <v>0</v>
          </cell>
          <cell r="AF117">
            <v>0</v>
          </cell>
          <cell r="AI117">
            <v>0</v>
          </cell>
          <cell r="AK117">
            <v>0</v>
          </cell>
          <cell r="AL117">
            <v>0</v>
          </cell>
          <cell r="AM117">
            <v>0</v>
          </cell>
          <cell r="AN117">
            <v>0</v>
          </cell>
          <cell r="AO117" t="e">
            <v>#N/A</v>
          </cell>
        </row>
        <row r="118">
          <cell r="C118" t="str">
            <v>北京华兴恒通科技有限公司</v>
          </cell>
          <cell r="D118" t="str">
            <v>比例规则</v>
          </cell>
          <cell r="F118" t="e">
            <v>#NAME?</v>
          </cell>
          <cell r="G118" t="e">
            <v>#NAME?</v>
          </cell>
          <cell r="H118" t="e">
            <v>#NAME?</v>
          </cell>
          <cell r="I118" t="e">
            <v>#NAME?</v>
          </cell>
          <cell r="J118">
            <v>0</v>
          </cell>
          <cell r="K118" t="e">
            <v>#NAME?</v>
          </cell>
          <cell r="N118">
            <v>0</v>
          </cell>
          <cell r="O118" t="e">
            <v>#NAME?</v>
          </cell>
          <cell r="Q118" t="e">
            <v>#NAME?</v>
          </cell>
          <cell r="R118" t="e">
            <v>#NAME?</v>
          </cell>
          <cell r="T118" t="e">
            <v>#NAME?</v>
          </cell>
          <cell r="U118" t="e">
            <v>#NAME?</v>
          </cell>
          <cell r="W118" t="e">
            <v>#NAME?</v>
          </cell>
          <cell r="X118">
            <v>1056</v>
          </cell>
          <cell r="Z118">
            <v>1056</v>
          </cell>
          <cell r="AC118">
            <v>0</v>
          </cell>
          <cell r="AF118">
            <v>0</v>
          </cell>
          <cell r="AI118">
            <v>0</v>
          </cell>
          <cell r="AK118">
            <v>-1056</v>
          </cell>
          <cell r="AL118" t="e">
            <v>#NAME?</v>
          </cell>
          <cell r="AM118" t="e">
            <v>#NAME?</v>
          </cell>
          <cell r="AN118" t="e">
            <v>#NAME?</v>
          </cell>
          <cell r="AO118" t="e">
            <v>#N/A</v>
          </cell>
        </row>
        <row r="119">
          <cell r="C119" t="str">
            <v>东光县汽车减震器厂</v>
          </cell>
          <cell r="D119" t="str">
            <v>比例规则</v>
          </cell>
          <cell r="F119" t="e">
            <v>#NAME?</v>
          </cell>
          <cell r="G119" t="e">
            <v>#NAME?</v>
          </cell>
          <cell r="H119" t="e">
            <v>#NAME?</v>
          </cell>
          <cell r="I119" t="e">
            <v>#NAME?</v>
          </cell>
          <cell r="J119">
            <v>0</v>
          </cell>
          <cell r="K119" t="e">
            <v>#NAME?</v>
          </cell>
          <cell r="N119">
            <v>0</v>
          </cell>
          <cell r="O119" t="e">
            <v>#NAME?</v>
          </cell>
          <cell r="Q119" t="e">
            <v>#NAME?</v>
          </cell>
          <cell r="R119" t="e">
            <v>#NAME?</v>
          </cell>
          <cell r="T119" t="e">
            <v>#NAME?</v>
          </cell>
          <cell r="U119" t="e">
            <v>#NAME?</v>
          </cell>
          <cell r="W119" t="e">
            <v>#NAME?</v>
          </cell>
          <cell r="X119">
            <v>0</v>
          </cell>
          <cell r="Z119">
            <v>0</v>
          </cell>
          <cell r="AC119">
            <v>0</v>
          </cell>
          <cell r="AF119">
            <v>0</v>
          </cell>
          <cell r="AI119">
            <v>0</v>
          </cell>
          <cell r="AK119">
            <v>0</v>
          </cell>
          <cell r="AL119" t="e">
            <v>#NAME?</v>
          </cell>
          <cell r="AM119" t="e">
            <v>#NAME?</v>
          </cell>
          <cell r="AN119" t="e">
            <v>#NAME?</v>
          </cell>
          <cell r="AO119" t="e">
            <v>#N/A</v>
          </cell>
        </row>
        <row r="120">
          <cell r="C120" t="str">
            <v>山东新联大物流股份有限公司</v>
          </cell>
          <cell r="D120" t="str">
            <v>比例规则</v>
          </cell>
          <cell r="F120" t="e">
            <v>#NAME?</v>
          </cell>
          <cell r="G120" t="e">
            <v>#NAME?</v>
          </cell>
          <cell r="H120" t="e">
            <v>#NAME?</v>
          </cell>
          <cell r="I120" t="e">
            <v>#NAME?</v>
          </cell>
          <cell r="J120">
            <v>0</v>
          </cell>
          <cell r="K120" t="e">
            <v>#NAME?</v>
          </cell>
          <cell r="N120">
            <v>0</v>
          </cell>
          <cell r="O120" t="e">
            <v>#NAME?</v>
          </cell>
          <cell r="Q120" t="e">
            <v>#NAME?</v>
          </cell>
          <cell r="R120" t="e">
            <v>#NAME?</v>
          </cell>
          <cell r="T120" t="e">
            <v>#NAME?</v>
          </cell>
          <cell r="U120" t="e">
            <v>#NAME?</v>
          </cell>
          <cell r="W120" t="e">
            <v>#NAME?</v>
          </cell>
          <cell r="X120">
            <v>0</v>
          </cell>
          <cell r="Z120">
            <v>0</v>
          </cell>
          <cell r="AC120">
            <v>0</v>
          </cell>
          <cell r="AF120">
            <v>0</v>
          </cell>
          <cell r="AI120">
            <v>0</v>
          </cell>
          <cell r="AK120">
            <v>0</v>
          </cell>
          <cell r="AL120" t="e">
            <v>#NAME?</v>
          </cell>
          <cell r="AM120" t="e">
            <v>#NAME?</v>
          </cell>
          <cell r="AN120" t="e">
            <v>#NAME?</v>
          </cell>
          <cell r="AO120" t="e">
            <v>#N/A</v>
          </cell>
        </row>
        <row r="121">
          <cell r="C121" t="str">
            <v>衡阳县标准件厂株洲销售处</v>
          </cell>
          <cell r="D121" t="str">
            <v>比例规则</v>
          </cell>
          <cell r="F121" t="e">
            <v>#NAME?</v>
          </cell>
          <cell r="G121" t="e">
            <v>#NAME?</v>
          </cell>
          <cell r="H121" t="e">
            <v>#NAME?</v>
          </cell>
          <cell r="I121" t="e">
            <v>#NAME?</v>
          </cell>
          <cell r="J121">
            <v>0</v>
          </cell>
          <cell r="K121" t="e">
            <v>#NAME?</v>
          </cell>
          <cell r="N121">
            <v>0</v>
          </cell>
          <cell r="O121" t="e">
            <v>#NAME?</v>
          </cell>
          <cell r="Q121" t="e">
            <v>#NAME?</v>
          </cell>
          <cell r="R121" t="e">
            <v>#NAME?</v>
          </cell>
          <cell r="T121" t="e">
            <v>#NAME?</v>
          </cell>
          <cell r="U121" t="e">
            <v>#NAME?</v>
          </cell>
          <cell r="W121" t="e">
            <v>#NAME?</v>
          </cell>
          <cell r="X121">
            <v>0</v>
          </cell>
          <cell r="Z121">
            <v>0</v>
          </cell>
          <cell r="AC121">
            <v>0</v>
          </cell>
          <cell r="AF121">
            <v>0</v>
          </cell>
          <cell r="AI121">
            <v>0</v>
          </cell>
          <cell r="AK121">
            <v>0</v>
          </cell>
          <cell r="AL121" t="e">
            <v>#NAME?</v>
          </cell>
          <cell r="AM121" t="e">
            <v>#NAME?</v>
          </cell>
          <cell r="AN121" t="e">
            <v>#NAME?</v>
          </cell>
          <cell r="AO121" t="e">
            <v>#N/A</v>
          </cell>
        </row>
        <row r="122">
          <cell r="C122" t="str">
            <v>浙江全盛无纺制品有限公司</v>
          </cell>
          <cell r="D122" t="str">
            <v>比例规则</v>
          </cell>
          <cell r="F122" t="e">
            <v>#NAME?</v>
          </cell>
          <cell r="G122" t="e">
            <v>#NAME?</v>
          </cell>
          <cell r="H122" t="e">
            <v>#NAME?</v>
          </cell>
          <cell r="I122" t="e">
            <v>#NAME?</v>
          </cell>
          <cell r="J122">
            <v>0</v>
          </cell>
          <cell r="K122" t="e">
            <v>#NAME?</v>
          </cell>
          <cell r="N122">
            <v>0</v>
          </cell>
          <cell r="O122" t="e">
            <v>#NAME?</v>
          </cell>
          <cell r="Q122" t="e">
            <v>#NAME?</v>
          </cell>
          <cell r="R122" t="e">
            <v>#NAME?</v>
          </cell>
          <cell r="T122" t="e">
            <v>#NAME?</v>
          </cell>
          <cell r="U122" t="e">
            <v>#NAME?</v>
          </cell>
          <cell r="W122" t="e">
            <v>#NAME?</v>
          </cell>
          <cell r="X122">
            <v>0</v>
          </cell>
          <cell r="Z122">
            <v>0</v>
          </cell>
          <cell r="AC122">
            <v>0</v>
          </cell>
          <cell r="AF122">
            <v>0</v>
          </cell>
          <cell r="AI122">
            <v>0</v>
          </cell>
          <cell r="AK122">
            <v>0</v>
          </cell>
          <cell r="AL122" t="e">
            <v>#NAME?</v>
          </cell>
          <cell r="AM122" t="e">
            <v>#NAME?</v>
          </cell>
          <cell r="AN122" t="e">
            <v>#NAME?</v>
          </cell>
          <cell r="AO122" t="e">
            <v>#N/A</v>
          </cell>
        </row>
        <row r="123">
          <cell r="C123" t="str">
            <v>浙江万福机电科技有限公司</v>
          </cell>
          <cell r="D123" t="str">
            <v>比例规则</v>
          </cell>
          <cell r="F123" t="e">
            <v>#NAME?</v>
          </cell>
          <cell r="G123" t="e">
            <v>#NAME?</v>
          </cell>
          <cell r="H123" t="e">
            <v>#NAME?</v>
          </cell>
          <cell r="I123" t="e">
            <v>#NAME?</v>
          </cell>
          <cell r="J123">
            <v>18445</v>
          </cell>
          <cell r="K123" t="e">
            <v>#NAME?</v>
          </cell>
          <cell r="N123">
            <v>0</v>
          </cell>
          <cell r="O123" t="e">
            <v>#NAME?</v>
          </cell>
          <cell r="P123">
            <v>3100</v>
          </cell>
          <cell r="Q123" t="e">
            <v>#NAME?</v>
          </cell>
          <cell r="R123" t="e">
            <v>#NAME?</v>
          </cell>
          <cell r="T123" t="e">
            <v>#NAME?</v>
          </cell>
          <cell r="W123">
            <v>0</v>
          </cell>
          <cell r="X123">
            <v>6160</v>
          </cell>
          <cell r="Z123">
            <v>6160</v>
          </cell>
          <cell r="AA123">
            <v>2000</v>
          </cell>
          <cell r="AB123">
            <v>11345</v>
          </cell>
          <cell r="AC123">
            <v>-9345</v>
          </cell>
          <cell r="AD123">
            <v>2000</v>
          </cell>
          <cell r="AE123">
            <v>2000</v>
          </cell>
          <cell r="AF123">
            <v>0</v>
          </cell>
          <cell r="AG123">
            <v>2046</v>
          </cell>
          <cell r="AH123">
            <v>2000</v>
          </cell>
          <cell r="AI123">
            <v>46</v>
          </cell>
          <cell r="AK123">
            <v>6239</v>
          </cell>
          <cell r="AL123">
            <v>6239</v>
          </cell>
          <cell r="AM123" t="e">
            <v>#NAME?</v>
          </cell>
          <cell r="AN123" t="e">
            <v>#NAME?</v>
          </cell>
          <cell r="AO123" t="e">
            <v>#N/A</v>
          </cell>
        </row>
        <row r="124">
          <cell r="C124" t="str">
            <v>黄骅市盛荣汽车零部件有限公司</v>
          </cell>
          <cell r="D124" t="str">
            <v>比例规则</v>
          </cell>
          <cell r="E124" t="str">
            <v>金属件</v>
          </cell>
          <cell r="F124" t="e">
            <v>#NAME?</v>
          </cell>
          <cell r="G124" t="e">
            <v>#NAME?</v>
          </cell>
          <cell r="H124" t="e">
            <v>#NAME?</v>
          </cell>
          <cell r="I124" t="e">
            <v>#NAME?</v>
          </cell>
          <cell r="J124">
            <v>0</v>
          </cell>
          <cell r="K124" t="e">
            <v>#NAME?</v>
          </cell>
          <cell r="L124">
            <v>10000</v>
          </cell>
          <cell r="N124">
            <v>10000</v>
          </cell>
          <cell r="O124" t="e">
            <v>#NAME?</v>
          </cell>
          <cell r="Q124" t="e">
            <v>#NAME?</v>
          </cell>
          <cell r="R124" t="e">
            <v>#NAME?</v>
          </cell>
          <cell r="T124" t="e">
            <v>#NAME?</v>
          </cell>
          <cell r="U124" t="e">
            <v>#NAME?</v>
          </cell>
          <cell r="W124" t="e">
            <v>#NAME?</v>
          </cell>
          <cell r="X124">
            <v>0</v>
          </cell>
          <cell r="Z124">
            <v>0</v>
          </cell>
          <cell r="AC124">
            <v>0</v>
          </cell>
          <cell r="AF124">
            <v>0</v>
          </cell>
          <cell r="AI124">
            <v>0</v>
          </cell>
          <cell r="AK124">
            <v>0</v>
          </cell>
          <cell r="AL124" t="e">
            <v>#NAME?</v>
          </cell>
          <cell r="AM124" t="e">
            <v>#NAME?</v>
          </cell>
          <cell r="AN124" t="e">
            <v>#NAME?</v>
          </cell>
          <cell r="AO124" t="e">
            <v>#N/A</v>
          </cell>
          <cell r="AP124" t="str">
            <v>中</v>
          </cell>
        </row>
        <row r="125">
          <cell r="C125" t="str">
            <v>威县永盛汽车配件制造有限公司</v>
          </cell>
          <cell r="D125" t="str">
            <v>比例规则</v>
          </cell>
          <cell r="F125" t="e">
            <v>#NAME?</v>
          </cell>
          <cell r="G125" t="e">
            <v>#NAME?</v>
          </cell>
          <cell r="H125" t="e">
            <v>#NAME?</v>
          </cell>
          <cell r="I125" t="e">
            <v>#NAME?</v>
          </cell>
          <cell r="J125">
            <v>0</v>
          </cell>
          <cell r="K125" t="e">
            <v>#NAME?</v>
          </cell>
          <cell r="N125">
            <v>0</v>
          </cell>
          <cell r="O125" t="e">
            <v>#NAME?</v>
          </cell>
          <cell r="Q125" t="e">
            <v>#NAME?</v>
          </cell>
          <cell r="R125" t="e">
            <v>#NAME?</v>
          </cell>
          <cell r="T125" t="e">
            <v>#NAME?</v>
          </cell>
          <cell r="U125" t="e">
            <v>#NAME?</v>
          </cell>
          <cell r="W125" t="e">
            <v>#NAME?</v>
          </cell>
          <cell r="X125">
            <v>0</v>
          </cell>
          <cell r="Z125">
            <v>0</v>
          </cell>
          <cell r="AC125">
            <v>0</v>
          </cell>
          <cell r="AF125">
            <v>0</v>
          </cell>
          <cell r="AI125">
            <v>0</v>
          </cell>
          <cell r="AK125">
            <v>0</v>
          </cell>
          <cell r="AL125" t="e">
            <v>#NAME?</v>
          </cell>
          <cell r="AM125" t="e">
            <v>#NAME?</v>
          </cell>
          <cell r="AN125" t="e">
            <v>#NAME?</v>
          </cell>
          <cell r="AO125" t="e">
            <v>#N/A</v>
          </cell>
        </row>
        <row r="126">
          <cell r="C126" t="str">
            <v>黄骅市兴田弹簧有限公司</v>
          </cell>
          <cell r="D126" t="str">
            <v>比例规则</v>
          </cell>
          <cell r="F126" t="e">
            <v>#NAME?</v>
          </cell>
          <cell r="G126" t="e">
            <v>#NAME?</v>
          </cell>
          <cell r="H126" t="e">
            <v>#NAME?</v>
          </cell>
          <cell r="I126" t="e">
            <v>#NAME?</v>
          </cell>
          <cell r="J126">
            <v>0</v>
          </cell>
          <cell r="K126" t="e">
            <v>#NAME?</v>
          </cell>
          <cell r="N126">
            <v>0</v>
          </cell>
          <cell r="O126" t="e">
            <v>#NAME?</v>
          </cell>
          <cell r="Q126" t="e">
            <v>#NAME?</v>
          </cell>
          <cell r="R126" t="e">
            <v>#NAME?</v>
          </cell>
          <cell r="T126" t="e">
            <v>#NAME?</v>
          </cell>
          <cell r="U126" t="e">
            <v>#NAME?</v>
          </cell>
          <cell r="W126" t="e">
            <v>#NAME?</v>
          </cell>
          <cell r="X126">
            <v>0</v>
          </cell>
          <cell r="Z126">
            <v>0</v>
          </cell>
          <cell r="AC126">
            <v>0</v>
          </cell>
          <cell r="AF126">
            <v>0</v>
          </cell>
          <cell r="AI126">
            <v>0</v>
          </cell>
          <cell r="AK126">
            <v>0</v>
          </cell>
          <cell r="AL126" t="e">
            <v>#NAME?</v>
          </cell>
          <cell r="AM126" t="e">
            <v>#NAME?</v>
          </cell>
          <cell r="AN126" t="e">
            <v>#NAME?</v>
          </cell>
          <cell r="AO126" t="e">
            <v>#N/A</v>
          </cell>
        </row>
        <row r="127">
          <cell r="C127" t="str">
            <v>烟台青沪纸业有限公司</v>
          </cell>
          <cell r="D127" t="str">
            <v>比例规则</v>
          </cell>
          <cell r="F127" t="e">
            <v>#NAME?</v>
          </cell>
          <cell r="G127" t="e">
            <v>#NAME?</v>
          </cell>
          <cell r="H127" t="e">
            <v>#NAME?</v>
          </cell>
          <cell r="I127" t="e">
            <v>#NAME?</v>
          </cell>
          <cell r="J127">
            <v>35410.19</v>
          </cell>
          <cell r="K127" t="e">
            <v>#NAME?</v>
          </cell>
          <cell r="N127">
            <v>0</v>
          </cell>
          <cell r="O127" t="e">
            <v>#NAME?</v>
          </cell>
          <cell r="Q127" t="e">
            <v>#NAME?</v>
          </cell>
          <cell r="R127" t="e">
            <v>#NAME?</v>
          </cell>
          <cell r="S127">
            <v>4774.3900000000003</v>
          </cell>
          <cell r="T127" t="e">
            <v>#NAME?</v>
          </cell>
          <cell r="U127" t="e">
            <v>#NAME?</v>
          </cell>
          <cell r="V127">
            <v>10000</v>
          </cell>
          <cell r="W127" t="e">
            <v>#NAME?</v>
          </cell>
          <cell r="X127">
            <v>5449.11466666666</v>
          </cell>
          <cell r="Z127">
            <v>5449.11466666666</v>
          </cell>
          <cell r="AA127">
            <v>2000</v>
          </cell>
          <cell r="AB127">
            <v>16635.8</v>
          </cell>
          <cell r="AC127">
            <v>-14635.8</v>
          </cell>
          <cell r="AD127">
            <v>2000</v>
          </cell>
          <cell r="AE127">
            <v>2000</v>
          </cell>
          <cell r="AF127">
            <v>0</v>
          </cell>
          <cell r="AG127">
            <v>2200</v>
          </cell>
          <cell r="AH127">
            <v>2000</v>
          </cell>
          <cell r="AI127">
            <v>200</v>
          </cell>
          <cell r="AK127">
            <v>23761.075333333341</v>
          </cell>
          <cell r="AL127" t="e">
            <v>#NAME?</v>
          </cell>
          <cell r="AM127" t="e">
            <v>#NAME?</v>
          </cell>
          <cell r="AN127" t="e">
            <v>#NAME?</v>
          </cell>
          <cell r="AO127" t="e">
            <v>#N/A</v>
          </cell>
        </row>
        <row r="128">
          <cell r="C128" t="str">
            <v>北京和昌明汽车内饰件有限公司</v>
          </cell>
          <cell r="D128" t="str">
            <v>比例规则</v>
          </cell>
          <cell r="F128" t="e">
            <v>#NAME?</v>
          </cell>
          <cell r="G128" t="e">
            <v>#NAME?</v>
          </cell>
          <cell r="H128" t="e">
            <v>#NAME?</v>
          </cell>
          <cell r="I128" t="e">
            <v>#NAME?</v>
          </cell>
          <cell r="J128">
            <v>9237.85</v>
          </cell>
          <cell r="K128" t="e">
            <v>#NAME?</v>
          </cell>
          <cell r="N128">
            <v>0</v>
          </cell>
          <cell r="O128" t="e">
            <v>#NAME?</v>
          </cell>
          <cell r="Q128" t="e">
            <v>#NAME?</v>
          </cell>
          <cell r="R128" t="e">
            <v>#NAME?</v>
          </cell>
          <cell r="S128">
            <v>9000</v>
          </cell>
          <cell r="T128" t="e">
            <v>#NAME?</v>
          </cell>
          <cell r="U128" t="e">
            <v>#NAME?</v>
          </cell>
          <cell r="W128" t="e">
            <v>#NAME?</v>
          </cell>
          <cell r="X128">
            <v>0</v>
          </cell>
          <cell r="Z128">
            <v>0</v>
          </cell>
          <cell r="AC128">
            <v>0</v>
          </cell>
          <cell r="AD128">
            <v>0</v>
          </cell>
          <cell r="AF128">
            <v>0</v>
          </cell>
          <cell r="AG128">
            <v>237.852</v>
          </cell>
          <cell r="AH128">
            <v>237.85</v>
          </cell>
          <cell r="AI128">
            <v>2.0000000000095497E-3</v>
          </cell>
          <cell r="AK128">
            <v>8999.9979999999996</v>
          </cell>
          <cell r="AL128" t="e">
            <v>#NAME?</v>
          </cell>
          <cell r="AM128" t="e">
            <v>#NAME?</v>
          </cell>
          <cell r="AN128" t="e">
            <v>#NAME?</v>
          </cell>
          <cell r="AO128" t="e">
            <v>#N/A</v>
          </cell>
        </row>
        <row r="129">
          <cell r="C129" t="str">
            <v>霸州市宏海塑料制品有限公司</v>
          </cell>
          <cell r="D129" t="str">
            <v>比例规则</v>
          </cell>
          <cell r="F129" t="e">
            <v>#NAME?</v>
          </cell>
          <cell r="G129" t="e">
            <v>#NAME?</v>
          </cell>
          <cell r="H129" t="e">
            <v>#NAME?</v>
          </cell>
          <cell r="I129" t="e">
            <v>#NAME?</v>
          </cell>
          <cell r="J129">
            <v>0</v>
          </cell>
          <cell r="K129" t="e">
            <v>#NAME?</v>
          </cell>
          <cell r="N129">
            <v>0</v>
          </cell>
          <cell r="O129" t="e">
            <v>#NAME?</v>
          </cell>
          <cell r="Q129" t="e">
            <v>#NAME?</v>
          </cell>
          <cell r="R129" t="e">
            <v>#NAME?</v>
          </cell>
          <cell r="T129" t="e">
            <v>#NAME?</v>
          </cell>
          <cell r="U129" t="e">
            <v>#NAME?</v>
          </cell>
          <cell r="W129" t="e">
            <v>#NAME?</v>
          </cell>
          <cell r="X129">
            <v>0</v>
          </cell>
          <cell r="Z129">
            <v>0</v>
          </cell>
          <cell r="AC129">
            <v>0</v>
          </cell>
          <cell r="AF129">
            <v>0</v>
          </cell>
          <cell r="AI129">
            <v>0</v>
          </cell>
          <cell r="AK129">
            <v>0</v>
          </cell>
          <cell r="AL129" t="e">
            <v>#NAME?</v>
          </cell>
          <cell r="AM129" t="e">
            <v>#NAME?</v>
          </cell>
          <cell r="AN129" t="e">
            <v>#NAME?</v>
          </cell>
          <cell r="AO129" t="e">
            <v>#N/A</v>
          </cell>
        </row>
        <row r="130">
          <cell r="C130" t="str">
            <v>诸城市仁德物流有限公司</v>
          </cell>
          <cell r="D130" t="str">
            <v>比例规则</v>
          </cell>
          <cell r="F130">
            <v>0</v>
          </cell>
          <cell r="G130">
            <v>0</v>
          </cell>
          <cell r="H130">
            <v>0</v>
          </cell>
          <cell r="I130" t="e">
            <v>#NAME?</v>
          </cell>
          <cell r="J130">
            <v>0</v>
          </cell>
          <cell r="K130" t="e">
            <v>#NAME?</v>
          </cell>
          <cell r="N130">
            <v>0</v>
          </cell>
          <cell r="Q130">
            <v>0</v>
          </cell>
          <cell r="R130">
            <v>0</v>
          </cell>
          <cell r="T130">
            <v>0</v>
          </cell>
          <cell r="U130" t="e">
            <v>#NAME?</v>
          </cell>
          <cell r="W130" t="e">
            <v>#NAME?</v>
          </cell>
          <cell r="X130">
            <v>0</v>
          </cell>
          <cell r="Z130">
            <v>0</v>
          </cell>
          <cell r="AC130">
            <v>0</v>
          </cell>
          <cell r="AF130">
            <v>0</v>
          </cell>
          <cell r="AI130">
            <v>0</v>
          </cell>
          <cell r="AK130">
            <v>0</v>
          </cell>
          <cell r="AL130" t="e">
            <v>#NAME?</v>
          </cell>
          <cell r="AM130" t="e">
            <v>#NAME?</v>
          </cell>
          <cell r="AN130" t="e">
            <v>#NAME?</v>
          </cell>
          <cell r="AO130" t="e">
            <v>#N/A</v>
          </cell>
        </row>
        <row r="131">
          <cell r="C131" t="str">
            <v>天津优普达特科技有限公司</v>
          </cell>
          <cell r="D131" t="str">
            <v>比例规则</v>
          </cell>
          <cell r="F131" t="e">
            <v>#NAME?</v>
          </cell>
          <cell r="G131" t="e">
            <v>#NAME?</v>
          </cell>
          <cell r="H131" t="e">
            <v>#NAME?</v>
          </cell>
          <cell r="I131" t="e">
            <v>#NAME?</v>
          </cell>
          <cell r="J131">
            <v>90580</v>
          </cell>
          <cell r="K131" t="e">
            <v>#NAME?</v>
          </cell>
          <cell r="N131">
            <v>0</v>
          </cell>
          <cell r="O131" t="e">
            <v>#NAME?</v>
          </cell>
          <cell r="Q131" t="e">
            <v>#NAME?</v>
          </cell>
          <cell r="R131" t="e">
            <v>#NAME?</v>
          </cell>
          <cell r="T131" t="e">
            <v>#NAME?</v>
          </cell>
          <cell r="U131" t="e">
            <v>#NAME?</v>
          </cell>
          <cell r="V131">
            <v>15300</v>
          </cell>
          <cell r="W131" t="e">
            <v>#NAME?</v>
          </cell>
          <cell r="X131">
            <v>55120</v>
          </cell>
          <cell r="Z131">
            <v>55120</v>
          </cell>
          <cell r="AA131">
            <v>36000</v>
          </cell>
          <cell r="AB131">
            <v>35280</v>
          </cell>
          <cell r="AC131">
            <v>720</v>
          </cell>
          <cell r="AD131">
            <v>36000</v>
          </cell>
          <cell r="AF131">
            <v>36000</v>
          </cell>
          <cell r="AG131">
            <v>40539.879999999997</v>
          </cell>
          <cell r="AH131">
            <v>40000</v>
          </cell>
          <cell r="AI131">
            <v>539.87999999999738</v>
          </cell>
          <cell r="AK131">
            <v>-77079.88</v>
          </cell>
          <cell r="AL131" t="e">
            <v>#NAME?</v>
          </cell>
          <cell r="AM131" t="e">
            <v>#NAME?</v>
          </cell>
          <cell r="AN131" t="e">
            <v>#NAME?</v>
          </cell>
          <cell r="AO131" t="e">
            <v>#N/A</v>
          </cell>
        </row>
        <row r="132">
          <cell r="C132" t="str">
            <v>黄骅市元周五金制品有限公司</v>
          </cell>
          <cell r="D132" t="str">
            <v>比例规则</v>
          </cell>
          <cell r="F132" t="e">
            <v>#NAME?</v>
          </cell>
          <cell r="G132" t="e">
            <v>#NAME?</v>
          </cell>
          <cell r="H132" t="e">
            <v>#NAME?</v>
          </cell>
          <cell r="I132" t="e">
            <v>#NAME?</v>
          </cell>
          <cell r="J132">
            <v>89240</v>
          </cell>
          <cell r="K132" t="e">
            <v>#NAME?</v>
          </cell>
          <cell r="N132">
            <v>0</v>
          </cell>
          <cell r="O132" t="e">
            <v>#NAME?</v>
          </cell>
          <cell r="Q132" t="e">
            <v>#NAME?</v>
          </cell>
          <cell r="R132" t="e">
            <v>#NAME?</v>
          </cell>
          <cell r="T132" t="e">
            <v>#NAME?</v>
          </cell>
          <cell r="U132" t="e">
            <v>#NAME?</v>
          </cell>
          <cell r="W132" t="e">
            <v>#NAME?</v>
          </cell>
          <cell r="X132">
            <v>36240</v>
          </cell>
          <cell r="Z132">
            <v>36240</v>
          </cell>
          <cell r="AA132">
            <v>17000</v>
          </cell>
          <cell r="AC132">
            <v>17000</v>
          </cell>
          <cell r="AD132">
            <v>12000</v>
          </cell>
          <cell r="AE132">
            <v>11640</v>
          </cell>
          <cell r="AF132">
            <v>360</v>
          </cell>
          <cell r="AG132">
            <v>12309.214666666699</v>
          </cell>
          <cell r="AH132">
            <v>77600</v>
          </cell>
          <cell r="AI132">
            <v>-65290.785333333304</v>
          </cell>
          <cell r="AK132">
            <v>11690.785333333304</v>
          </cell>
          <cell r="AL132" t="e">
            <v>#NAME?</v>
          </cell>
          <cell r="AM132" t="e">
            <v>#NAME?</v>
          </cell>
          <cell r="AN132" t="e">
            <v>#NAME?</v>
          </cell>
          <cell r="AO132" t="e">
            <v>#N/A</v>
          </cell>
        </row>
        <row r="133">
          <cell r="C133" t="str">
            <v>安徽盛达前亮铝业有限公司</v>
          </cell>
          <cell r="D133" t="str">
            <v>比例规则</v>
          </cell>
          <cell r="F133">
            <v>0</v>
          </cell>
          <cell r="G133">
            <v>0</v>
          </cell>
          <cell r="H133">
            <v>0</v>
          </cell>
          <cell r="I133" t="e">
            <v>#NAME?</v>
          </cell>
          <cell r="J133">
            <v>0</v>
          </cell>
          <cell r="K133" t="e">
            <v>#NAME?</v>
          </cell>
          <cell r="N133">
            <v>0</v>
          </cell>
          <cell r="Q133">
            <v>0</v>
          </cell>
          <cell r="R133">
            <v>0</v>
          </cell>
          <cell r="T133">
            <v>0</v>
          </cell>
          <cell r="U133" t="e">
            <v>#NAME?</v>
          </cell>
          <cell r="W133" t="e">
            <v>#NAME?</v>
          </cell>
          <cell r="X133">
            <v>0</v>
          </cell>
          <cell r="Z133">
            <v>0</v>
          </cell>
          <cell r="AC133">
            <v>0</v>
          </cell>
          <cell r="AF133">
            <v>0</v>
          </cell>
          <cell r="AG133">
            <v>580.26666666666699</v>
          </cell>
          <cell r="AI133">
            <v>580.26666666666699</v>
          </cell>
          <cell r="AK133">
            <v>-580.26666666666699</v>
          </cell>
          <cell r="AL133" t="e">
            <v>#NAME?</v>
          </cell>
          <cell r="AM133" t="e">
            <v>#NAME?</v>
          </cell>
          <cell r="AN133" t="e">
            <v>#NAME?</v>
          </cell>
          <cell r="AO133" t="e">
            <v>#N/A</v>
          </cell>
        </row>
        <row r="134">
          <cell r="C134" t="str">
            <v>沧州志鹏聚氨酯制品有限公司</v>
          </cell>
          <cell r="D134" t="str">
            <v>比例规则</v>
          </cell>
          <cell r="F134" t="e">
            <v>#NAME?</v>
          </cell>
          <cell r="G134" t="e">
            <v>#NAME?</v>
          </cell>
          <cell r="H134" t="e">
            <v>#NAME?</v>
          </cell>
          <cell r="I134" t="e">
            <v>#NAME?</v>
          </cell>
          <cell r="J134">
            <v>0</v>
          </cell>
          <cell r="K134" t="e">
            <v>#NAME?</v>
          </cell>
          <cell r="N134">
            <v>0</v>
          </cell>
          <cell r="O134" t="e">
            <v>#NAME?</v>
          </cell>
          <cell r="Q134" t="e">
            <v>#NAME?</v>
          </cell>
          <cell r="R134" t="e">
            <v>#NAME?</v>
          </cell>
          <cell r="T134" t="e">
            <v>#NAME?</v>
          </cell>
          <cell r="U134" t="e">
            <v>#NAME?</v>
          </cell>
          <cell r="W134" t="e">
            <v>#NAME?</v>
          </cell>
          <cell r="X134">
            <v>0</v>
          </cell>
          <cell r="Z134">
            <v>0</v>
          </cell>
          <cell r="AC134">
            <v>0</v>
          </cell>
          <cell r="AF134">
            <v>0</v>
          </cell>
          <cell r="AI134">
            <v>0</v>
          </cell>
          <cell r="AK134">
            <v>0</v>
          </cell>
          <cell r="AL134" t="e">
            <v>#NAME?</v>
          </cell>
          <cell r="AM134" t="e">
            <v>#NAME?</v>
          </cell>
          <cell r="AN134" t="e">
            <v>#NAME?</v>
          </cell>
          <cell r="AO134" t="e">
            <v>#N/A</v>
          </cell>
        </row>
        <row r="135">
          <cell r="C135" t="str">
            <v>河北联庆五金制品有限公司</v>
          </cell>
          <cell r="D135" t="str">
            <v>比例规则</v>
          </cell>
          <cell r="F135" t="e">
            <v>#NAME?</v>
          </cell>
          <cell r="G135" t="e">
            <v>#NAME?</v>
          </cell>
          <cell r="H135" t="e">
            <v>#NAME?</v>
          </cell>
          <cell r="I135" t="e">
            <v>#NAME?</v>
          </cell>
          <cell r="J135">
            <v>0</v>
          </cell>
          <cell r="K135" t="e">
            <v>#NAME?</v>
          </cell>
          <cell r="N135">
            <v>0</v>
          </cell>
          <cell r="O135" t="e">
            <v>#NAME?</v>
          </cell>
          <cell r="Q135" t="e">
            <v>#NAME?</v>
          </cell>
          <cell r="R135" t="e">
            <v>#NAME?</v>
          </cell>
          <cell r="T135" t="e">
            <v>#NAME?</v>
          </cell>
          <cell r="U135" t="e">
            <v>#NAME?</v>
          </cell>
          <cell r="W135" t="e">
            <v>#NAME?</v>
          </cell>
          <cell r="X135">
            <v>0</v>
          </cell>
          <cell r="Z135">
            <v>0</v>
          </cell>
          <cell r="AC135">
            <v>0</v>
          </cell>
          <cell r="AF135">
            <v>0</v>
          </cell>
          <cell r="AI135">
            <v>0</v>
          </cell>
          <cell r="AK135">
            <v>0</v>
          </cell>
          <cell r="AL135" t="e">
            <v>#NAME?</v>
          </cell>
          <cell r="AM135" t="e">
            <v>#NAME?</v>
          </cell>
          <cell r="AN135" t="e">
            <v>#NAME?</v>
          </cell>
          <cell r="AO135" t="e">
            <v>#N/A</v>
          </cell>
        </row>
        <row r="136">
          <cell r="C136" t="str">
            <v>安徽博朗凯德织物有限公司</v>
          </cell>
          <cell r="D136" t="str">
            <v>比例规则</v>
          </cell>
          <cell r="F136">
            <v>0</v>
          </cell>
          <cell r="G136">
            <v>0</v>
          </cell>
          <cell r="H136">
            <v>0</v>
          </cell>
          <cell r="I136" t="e">
            <v>#NAME?</v>
          </cell>
          <cell r="J136">
            <v>0</v>
          </cell>
          <cell r="K136" t="e">
            <v>#NAME?</v>
          </cell>
          <cell r="N136">
            <v>0</v>
          </cell>
          <cell r="Q136">
            <v>0</v>
          </cell>
          <cell r="R136">
            <v>0</v>
          </cell>
          <cell r="T136">
            <v>0</v>
          </cell>
          <cell r="U136" t="e">
            <v>#NAME?</v>
          </cell>
          <cell r="W136" t="e">
            <v>#NAME?</v>
          </cell>
          <cell r="X136">
            <v>0</v>
          </cell>
          <cell r="Z136">
            <v>0</v>
          </cell>
          <cell r="AC136">
            <v>0</v>
          </cell>
          <cell r="AF136">
            <v>0</v>
          </cell>
          <cell r="AI136">
            <v>0</v>
          </cell>
          <cell r="AK136">
            <v>0</v>
          </cell>
          <cell r="AL136" t="e">
            <v>#NAME?</v>
          </cell>
          <cell r="AM136" t="e">
            <v>#NAME?</v>
          </cell>
          <cell r="AN136" t="e">
            <v>#NAME?</v>
          </cell>
          <cell r="AO136" t="e">
            <v>#N/A</v>
          </cell>
        </row>
        <row r="137">
          <cell r="C137" t="str">
            <v>高碑店市晨奥汽车部件有限公司</v>
          </cell>
          <cell r="D137" t="str">
            <v>比例规则</v>
          </cell>
          <cell r="F137" t="e">
            <v>#NAME?</v>
          </cell>
          <cell r="G137" t="e">
            <v>#NAME?</v>
          </cell>
          <cell r="H137" t="e">
            <v>#NAME?</v>
          </cell>
          <cell r="I137" t="e">
            <v>#NAME?</v>
          </cell>
          <cell r="J137">
            <v>0</v>
          </cell>
          <cell r="K137" t="e">
            <v>#NAME?</v>
          </cell>
          <cell r="N137">
            <v>0</v>
          </cell>
          <cell r="O137" t="e">
            <v>#NAME?</v>
          </cell>
          <cell r="Q137" t="e">
            <v>#NAME?</v>
          </cell>
          <cell r="R137" t="e">
            <v>#NAME?</v>
          </cell>
          <cell r="T137" t="e">
            <v>#NAME?</v>
          </cell>
          <cell r="U137" t="e">
            <v>#NAME?</v>
          </cell>
          <cell r="W137" t="e">
            <v>#NAME?</v>
          </cell>
          <cell r="X137">
            <v>0</v>
          </cell>
          <cell r="Z137">
            <v>0</v>
          </cell>
          <cell r="AC137">
            <v>0</v>
          </cell>
          <cell r="AF137">
            <v>0</v>
          </cell>
          <cell r="AI137">
            <v>0</v>
          </cell>
          <cell r="AK137">
            <v>0</v>
          </cell>
          <cell r="AL137" t="e">
            <v>#NAME?</v>
          </cell>
          <cell r="AM137" t="e">
            <v>#NAME?</v>
          </cell>
          <cell r="AN137" t="e">
            <v>#NAME?</v>
          </cell>
          <cell r="AO137" t="e">
            <v>#N/A</v>
          </cell>
        </row>
        <row r="138">
          <cell r="C138" t="str">
            <v>杜倍汽车技术(上海)有限公司</v>
          </cell>
          <cell r="D138" t="str">
            <v>比例规则</v>
          </cell>
          <cell r="F138" t="e">
            <v>#NAME?</v>
          </cell>
          <cell r="G138" t="e">
            <v>#NAME?</v>
          </cell>
          <cell r="H138" t="e">
            <v>#NAME?</v>
          </cell>
          <cell r="I138" t="e">
            <v>#NAME?</v>
          </cell>
          <cell r="J138">
            <v>0</v>
          </cell>
          <cell r="K138" t="e">
            <v>#NAME?</v>
          </cell>
          <cell r="N138">
            <v>0</v>
          </cell>
          <cell r="O138" t="e">
            <v>#NAME?</v>
          </cell>
          <cell r="Q138" t="e">
            <v>#NAME?</v>
          </cell>
          <cell r="R138" t="e">
            <v>#NAME?</v>
          </cell>
          <cell r="T138" t="e">
            <v>#NAME?</v>
          </cell>
          <cell r="U138" t="e">
            <v>#NAME?</v>
          </cell>
          <cell r="W138" t="e">
            <v>#NAME?</v>
          </cell>
          <cell r="X138">
            <v>0</v>
          </cell>
          <cell r="Z138">
            <v>0</v>
          </cell>
          <cell r="AC138">
            <v>0</v>
          </cell>
          <cell r="AF138">
            <v>0</v>
          </cell>
          <cell r="AI138">
            <v>0</v>
          </cell>
          <cell r="AK138">
            <v>0</v>
          </cell>
          <cell r="AL138" t="e">
            <v>#NAME?</v>
          </cell>
          <cell r="AM138" t="e">
            <v>#NAME?</v>
          </cell>
          <cell r="AN138" t="e">
            <v>#NAME?</v>
          </cell>
          <cell r="AO138" t="e">
            <v>#N/A</v>
          </cell>
        </row>
        <row r="139">
          <cell r="C139" t="str">
            <v>株洲市凡美斯汽车配件有限公司</v>
          </cell>
          <cell r="D139" t="str">
            <v>比例规则</v>
          </cell>
          <cell r="F139" t="e">
            <v>#NAME?</v>
          </cell>
          <cell r="G139" t="e">
            <v>#NAME?</v>
          </cell>
          <cell r="H139" t="e">
            <v>#NAME?</v>
          </cell>
          <cell r="I139" t="e">
            <v>#NAME?</v>
          </cell>
          <cell r="J139">
            <v>0</v>
          </cell>
          <cell r="K139" t="e">
            <v>#NAME?</v>
          </cell>
          <cell r="N139">
            <v>0</v>
          </cell>
          <cell r="O139" t="e">
            <v>#NAME?</v>
          </cell>
          <cell r="Q139" t="e">
            <v>#NAME?</v>
          </cell>
          <cell r="R139" t="e">
            <v>#NAME?</v>
          </cell>
          <cell r="T139" t="e">
            <v>#NAME?</v>
          </cell>
          <cell r="U139" t="e">
            <v>#NAME?</v>
          </cell>
          <cell r="W139" t="e">
            <v>#NAME?</v>
          </cell>
          <cell r="X139">
            <v>0</v>
          </cell>
          <cell r="Z139">
            <v>0</v>
          </cell>
          <cell r="AC139">
            <v>0</v>
          </cell>
          <cell r="AF139">
            <v>0</v>
          </cell>
          <cell r="AI139">
            <v>0</v>
          </cell>
          <cell r="AK139">
            <v>0</v>
          </cell>
          <cell r="AL139" t="e">
            <v>#NAME?</v>
          </cell>
          <cell r="AM139" t="e">
            <v>#NAME?</v>
          </cell>
          <cell r="AN139" t="e">
            <v>#NAME?</v>
          </cell>
          <cell r="AO139" t="e">
            <v>#N/A</v>
          </cell>
        </row>
        <row r="140">
          <cell r="C140" t="str">
            <v>北京市橡塑减震器材厂</v>
          </cell>
          <cell r="D140" t="str">
            <v>比例规则</v>
          </cell>
          <cell r="F140" t="e">
            <v>#NAME?</v>
          </cell>
          <cell r="G140" t="e">
            <v>#NAME?</v>
          </cell>
          <cell r="H140" t="e">
            <v>#NAME?</v>
          </cell>
          <cell r="I140" t="e">
            <v>#NAME?</v>
          </cell>
          <cell r="J140">
            <v>0</v>
          </cell>
          <cell r="K140" t="e">
            <v>#NAME?</v>
          </cell>
          <cell r="N140">
            <v>0</v>
          </cell>
          <cell r="O140" t="e">
            <v>#NAME?</v>
          </cell>
          <cell r="Q140" t="e">
            <v>#NAME?</v>
          </cell>
          <cell r="R140" t="e">
            <v>#NAME?</v>
          </cell>
          <cell r="T140" t="e">
            <v>#NAME?</v>
          </cell>
          <cell r="U140" t="e">
            <v>#NAME?</v>
          </cell>
          <cell r="W140" t="e">
            <v>#NAME?</v>
          </cell>
          <cell r="X140">
            <v>0</v>
          </cell>
          <cell r="Z140">
            <v>0</v>
          </cell>
          <cell r="AC140">
            <v>0</v>
          </cell>
          <cell r="AF140">
            <v>0</v>
          </cell>
          <cell r="AI140">
            <v>0</v>
          </cell>
          <cell r="AK140">
            <v>0</v>
          </cell>
          <cell r="AL140" t="e">
            <v>#NAME?</v>
          </cell>
          <cell r="AM140" t="e">
            <v>#NAME?</v>
          </cell>
          <cell r="AN140" t="e">
            <v>#NAME?</v>
          </cell>
          <cell r="AO140" t="e">
            <v>#N/A</v>
          </cell>
        </row>
        <row r="141">
          <cell r="C141" t="str">
            <v>东莞市双和机车拉索有限公司</v>
          </cell>
          <cell r="D141" t="str">
            <v>比例规则</v>
          </cell>
          <cell r="F141" t="e">
            <v>#NAME?</v>
          </cell>
          <cell r="G141" t="e">
            <v>#NAME?</v>
          </cell>
          <cell r="H141" t="e">
            <v>#NAME?</v>
          </cell>
          <cell r="I141" t="e">
            <v>#NAME?</v>
          </cell>
          <cell r="J141">
            <v>0</v>
          </cell>
          <cell r="K141" t="e">
            <v>#NAME?</v>
          </cell>
          <cell r="N141">
            <v>0</v>
          </cell>
          <cell r="O141" t="e">
            <v>#NAME?</v>
          </cell>
          <cell r="Q141" t="e">
            <v>#NAME?</v>
          </cell>
          <cell r="R141" t="e">
            <v>#NAME?</v>
          </cell>
          <cell r="T141" t="e">
            <v>#NAME?</v>
          </cell>
          <cell r="U141" t="e">
            <v>#NAME?</v>
          </cell>
          <cell r="W141" t="e">
            <v>#NAME?</v>
          </cell>
          <cell r="X141">
            <v>0</v>
          </cell>
          <cell r="Z141">
            <v>0</v>
          </cell>
          <cell r="AC141">
            <v>0</v>
          </cell>
          <cell r="AF141">
            <v>0</v>
          </cell>
          <cell r="AI141">
            <v>0</v>
          </cell>
          <cell r="AK141">
            <v>0</v>
          </cell>
          <cell r="AL141" t="e">
            <v>#NAME?</v>
          </cell>
          <cell r="AM141" t="e">
            <v>#NAME?</v>
          </cell>
          <cell r="AN141" t="e">
            <v>#NAME?</v>
          </cell>
          <cell r="AO141" t="e">
            <v>#N/A</v>
          </cell>
        </row>
        <row r="142">
          <cell r="C142" t="str">
            <v>黄骅市振兴五金制品厂</v>
          </cell>
          <cell r="D142" t="str">
            <v>比例规则</v>
          </cell>
          <cell r="F142" t="e">
            <v>#NAME?</v>
          </cell>
          <cell r="G142" t="e">
            <v>#NAME?</v>
          </cell>
          <cell r="H142" t="e">
            <v>#NAME?</v>
          </cell>
          <cell r="I142" t="e">
            <v>#NAME?</v>
          </cell>
          <cell r="J142">
            <v>0</v>
          </cell>
          <cell r="K142" t="e">
            <v>#NAME?</v>
          </cell>
          <cell r="N142">
            <v>0</v>
          </cell>
          <cell r="O142" t="e">
            <v>#NAME?</v>
          </cell>
          <cell r="Q142" t="e">
            <v>#NAME?</v>
          </cell>
          <cell r="R142" t="e">
            <v>#NAME?</v>
          </cell>
          <cell r="T142" t="e">
            <v>#NAME?</v>
          </cell>
          <cell r="U142" t="e">
            <v>#NAME?</v>
          </cell>
          <cell r="W142" t="e">
            <v>#NAME?</v>
          </cell>
          <cell r="X142">
            <v>0</v>
          </cell>
          <cell r="Z142">
            <v>0</v>
          </cell>
          <cell r="AC142">
            <v>0</v>
          </cell>
          <cell r="AF142">
            <v>0</v>
          </cell>
          <cell r="AI142">
            <v>0</v>
          </cell>
          <cell r="AK142">
            <v>0</v>
          </cell>
          <cell r="AL142" t="e">
            <v>#NAME?</v>
          </cell>
          <cell r="AM142" t="e">
            <v>#NAME?</v>
          </cell>
          <cell r="AN142" t="e">
            <v>#NAME?</v>
          </cell>
          <cell r="AO142" t="e">
            <v>#N/A</v>
          </cell>
        </row>
        <row r="143">
          <cell r="C143" t="str">
            <v>温州市瓯海茶山通悦海绵制品厂</v>
          </cell>
          <cell r="D143" t="str">
            <v>比例规则</v>
          </cell>
          <cell r="F143" t="e">
            <v>#NAME?</v>
          </cell>
          <cell r="G143" t="e">
            <v>#NAME?</v>
          </cell>
          <cell r="H143" t="e">
            <v>#NAME?</v>
          </cell>
          <cell r="I143" t="e">
            <v>#NAME?</v>
          </cell>
          <cell r="J143">
            <v>0</v>
          </cell>
          <cell r="K143" t="e">
            <v>#NAME?</v>
          </cell>
          <cell r="N143">
            <v>0</v>
          </cell>
          <cell r="O143" t="e">
            <v>#NAME?</v>
          </cell>
          <cell r="Q143" t="e">
            <v>#NAME?</v>
          </cell>
          <cell r="R143" t="e">
            <v>#NAME?</v>
          </cell>
          <cell r="T143" t="e">
            <v>#NAME?</v>
          </cell>
          <cell r="U143" t="e">
            <v>#NAME?</v>
          </cell>
          <cell r="W143" t="e">
            <v>#NAME?</v>
          </cell>
          <cell r="X143">
            <v>0</v>
          </cell>
          <cell r="Z143">
            <v>0</v>
          </cell>
          <cell r="AC143">
            <v>0</v>
          </cell>
          <cell r="AF143">
            <v>0</v>
          </cell>
          <cell r="AI143">
            <v>0</v>
          </cell>
          <cell r="AK143">
            <v>0</v>
          </cell>
          <cell r="AL143" t="e">
            <v>#NAME?</v>
          </cell>
          <cell r="AM143" t="e">
            <v>#NAME?</v>
          </cell>
          <cell r="AN143" t="e">
            <v>#NAME?</v>
          </cell>
          <cell r="AO143" t="e">
            <v>#N/A</v>
          </cell>
        </row>
        <row r="144">
          <cell r="C144" t="str">
            <v>安吉县创鸿家具有限公司</v>
          </cell>
          <cell r="D144" t="str">
            <v>比例规则</v>
          </cell>
          <cell r="F144">
            <v>0</v>
          </cell>
          <cell r="G144">
            <v>0</v>
          </cell>
          <cell r="H144">
            <v>0</v>
          </cell>
          <cell r="I144" t="e">
            <v>#NAME?</v>
          </cell>
          <cell r="J144">
            <v>0</v>
          </cell>
          <cell r="K144" t="e">
            <v>#NAME?</v>
          </cell>
          <cell r="N144">
            <v>0</v>
          </cell>
          <cell r="Q144">
            <v>0</v>
          </cell>
          <cell r="R144">
            <v>0</v>
          </cell>
          <cell r="T144">
            <v>0</v>
          </cell>
          <cell r="U144" t="e">
            <v>#NAME?</v>
          </cell>
          <cell r="W144" t="e">
            <v>#NAME?</v>
          </cell>
          <cell r="X144">
            <v>0</v>
          </cell>
          <cell r="Z144">
            <v>0</v>
          </cell>
          <cell r="AC144">
            <v>0</v>
          </cell>
          <cell r="AF144">
            <v>0</v>
          </cell>
          <cell r="AI144">
            <v>0</v>
          </cell>
          <cell r="AK144">
            <v>0</v>
          </cell>
          <cell r="AL144" t="e">
            <v>#NAME?</v>
          </cell>
          <cell r="AM144" t="e">
            <v>#NAME?</v>
          </cell>
          <cell r="AN144" t="e">
            <v>#NAME?</v>
          </cell>
          <cell r="AO144" t="e">
            <v>#N/A</v>
          </cell>
        </row>
        <row r="145">
          <cell r="C145" t="str">
            <v>山东省禹城市阳光化工有限公司</v>
          </cell>
          <cell r="D145" t="str">
            <v>比例规则</v>
          </cell>
          <cell r="F145">
            <v>0</v>
          </cell>
          <cell r="G145">
            <v>0</v>
          </cell>
          <cell r="H145">
            <v>0</v>
          </cell>
          <cell r="I145" t="e">
            <v>#NAME?</v>
          </cell>
          <cell r="J145">
            <v>0</v>
          </cell>
          <cell r="K145" t="e">
            <v>#NAME?</v>
          </cell>
          <cell r="N145">
            <v>0</v>
          </cell>
          <cell r="Q145">
            <v>0</v>
          </cell>
          <cell r="R145">
            <v>0</v>
          </cell>
          <cell r="T145">
            <v>0</v>
          </cell>
          <cell r="U145" t="e">
            <v>#NAME?</v>
          </cell>
          <cell r="W145" t="e">
            <v>#NAME?</v>
          </cell>
          <cell r="X145">
            <v>0</v>
          </cell>
          <cell r="Z145">
            <v>0</v>
          </cell>
          <cell r="AC145">
            <v>0</v>
          </cell>
          <cell r="AF145">
            <v>0</v>
          </cell>
          <cell r="AI145">
            <v>0</v>
          </cell>
          <cell r="AK145">
            <v>0</v>
          </cell>
          <cell r="AL145" t="e">
            <v>#NAME?</v>
          </cell>
          <cell r="AM145" t="e">
            <v>#NAME?</v>
          </cell>
          <cell r="AN145" t="e">
            <v>#NAME?</v>
          </cell>
          <cell r="AO145" t="e">
            <v>#N/A</v>
          </cell>
        </row>
        <row r="146">
          <cell r="C146" t="str">
            <v>上海努辰金属制品有限公司</v>
          </cell>
          <cell r="D146" t="str">
            <v>比例规则</v>
          </cell>
          <cell r="E146" t="str">
            <v>金属件</v>
          </cell>
          <cell r="F146" t="e">
            <v>#NAME?</v>
          </cell>
          <cell r="G146" t="e">
            <v>#NAME?</v>
          </cell>
          <cell r="H146" t="e">
            <v>#NAME?</v>
          </cell>
          <cell r="I146" t="e">
            <v>#NAME?</v>
          </cell>
          <cell r="J146">
            <v>724000</v>
          </cell>
          <cell r="K146" t="e">
            <v>#NAME?</v>
          </cell>
          <cell r="L146">
            <v>200000</v>
          </cell>
          <cell r="N146">
            <v>200000</v>
          </cell>
          <cell r="O146" t="e">
            <v>#NAME?</v>
          </cell>
          <cell r="P146">
            <v>95000</v>
          </cell>
          <cell r="Q146" t="e">
            <v>#NAME?</v>
          </cell>
          <cell r="R146" t="e">
            <v>#NAME?</v>
          </cell>
          <cell r="S146">
            <v>130000</v>
          </cell>
          <cell r="T146" t="e">
            <v>#NAME?</v>
          </cell>
          <cell r="U146" t="e">
            <v>#NAME?</v>
          </cell>
          <cell r="W146" t="e">
            <v>#NAME?</v>
          </cell>
          <cell r="X146">
            <v>117575.4176</v>
          </cell>
          <cell r="Y146">
            <v>120000</v>
          </cell>
          <cell r="Z146">
            <v>-2424.5823999999993</v>
          </cell>
          <cell r="AA146">
            <v>72000</v>
          </cell>
          <cell r="AB146">
            <v>280000</v>
          </cell>
          <cell r="AC146">
            <v>-208000</v>
          </cell>
          <cell r="AD146">
            <v>55000</v>
          </cell>
          <cell r="AE146">
            <v>55000</v>
          </cell>
          <cell r="AF146">
            <v>0</v>
          </cell>
          <cell r="AG146">
            <v>44964.326666666697</v>
          </cell>
          <cell r="AH146">
            <v>44000</v>
          </cell>
          <cell r="AI146">
            <v>964.32666666669684</v>
          </cell>
          <cell r="AK146">
            <v>434460.25573333335</v>
          </cell>
          <cell r="AL146" t="e">
            <v>#NAME?</v>
          </cell>
          <cell r="AM146" t="e">
            <v>#NAME?</v>
          </cell>
          <cell r="AN146" t="e">
            <v>#NAME?</v>
          </cell>
          <cell r="AO146" t="e">
            <v>#N/A</v>
          </cell>
          <cell r="AP146" t="str">
            <v>高</v>
          </cell>
        </row>
        <row r="147">
          <cell r="C147" t="str">
            <v>广州欧尼克焊接科技有限公司</v>
          </cell>
          <cell r="D147" t="str">
            <v>比例规则</v>
          </cell>
          <cell r="F147" t="e">
            <v>#NAME?</v>
          </cell>
          <cell r="G147" t="e">
            <v>#NAME?</v>
          </cell>
          <cell r="H147" t="e">
            <v>#NAME?</v>
          </cell>
          <cell r="I147" t="e">
            <v>#NAME?</v>
          </cell>
          <cell r="J147">
            <v>0</v>
          </cell>
          <cell r="K147" t="e">
            <v>#NAME?</v>
          </cell>
          <cell r="N147">
            <v>0</v>
          </cell>
          <cell r="O147" t="e">
            <v>#NAME?</v>
          </cell>
          <cell r="Q147" t="e">
            <v>#NAME?</v>
          </cell>
          <cell r="R147" t="e">
            <v>#NAME?</v>
          </cell>
          <cell r="T147" t="e">
            <v>#NAME?</v>
          </cell>
          <cell r="U147" t="e">
            <v>#NAME?</v>
          </cell>
          <cell r="W147" t="e">
            <v>#NAME?</v>
          </cell>
          <cell r="X147">
            <v>0</v>
          </cell>
          <cell r="Z147">
            <v>0</v>
          </cell>
          <cell r="AC147">
            <v>0</v>
          </cell>
          <cell r="AF147">
            <v>0</v>
          </cell>
          <cell r="AI147">
            <v>0</v>
          </cell>
          <cell r="AK147">
            <v>0</v>
          </cell>
          <cell r="AL147" t="e">
            <v>#NAME?</v>
          </cell>
          <cell r="AM147" t="e">
            <v>#NAME?</v>
          </cell>
          <cell r="AN147" t="e">
            <v>#NAME?</v>
          </cell>
          <cell r="AO147" t="e">
            <v>#N/A</v>
          </cell>
        </row>
        <row r="148">
          <cell r="C148" t="str">
            <v>上海边锋实业有限公司</v>
          </cell>
          <cell r="D148" t="str">
            <v>比例规则</v>
          </cell>
          <cell r="F148" t="e">
            <v>#NAME?</v>
          </cell>
          <cell r="G148" t="e">
            <v>#NAME?</v>
          </cell>
          <cell r="H148" t="e">
            <v>#NAME?</v>
          </cell>
          <cell r="I148" t="e">
            <v>#NAME?</v>
          </cell>
          <cell r="J148">
            <v>0</v>
          </cell>
          <cell r="K148" t="e">
            <v>#NAME?</v>
          </cell>
          <cell r="N148">
            <v>0</v>
          </cell>
          <cell r="O148" t="e">
            <v>#NAME?</v>
          </cell>
          <cell r="Q148" t="e">
            <v>#NAME?</v>
          </cell>
          <cell r="R148" t="e">
            <v>#NAME?</v>
          </cell>
          <cell r="T148" t="e">
            <v>#NAME?</v>
          </cell>
          <cell r="U148" t="e">
            <v>#NAME?</v>
          </cell>
          <cell r="W148" t="e">
            <v>#NAME?</v>
          </cell>
          <cell r="X148">
            <v>0</v>
          </cell>
          <cell r="Z148">
            <v>0</v>
          </cell>
          <cell r="AC148">
            <v>0</v>
          </cell>
          <cell r="AF148">
            <v>0</v>
          </cell>
          <cell r="AI148">
            <v>0</v>
          </cell>
          <cell r="AK148">
            <v>0</v>
          </cell>
          <cell r="AL148" t="e">
            <v>#NAME?</v>
          </cell>
          <cell r="AM148" t="e">
            <v>#NAME?</v>
          </cell>
          <cell r="AN148" t="e">
            <v>#NAME?</v>
          </cell>
          <cell r="AO148" t="e">
            <v>#N/A</v>
          </cell>
        </row>
        <row r="149">
          <cell r="C149" t="str">
            <v>文登市凤凰婷装饰布有限公司</v>
          </cell>
          <cell r="D149" t="str">
            <v>比例规则</v>
          </cell>
          <cell r="F149" t="e">
            <v>#NAME?</v>
          </cell>
          <cell r="G149" t="e">
            <v>#NAME?</v>
          </cell>
          <cell r="H149" t="e">
            <v>#NAME?</v>
          </cell>
          <cell r="I149" t="e">
            <v>#NAME?</v>
          </cell>
          <cell r="J149">
            <v>0</v>
          </cell>
          <cell r="K149" t="e">
            <v>#NAME?</v>
          </cell>
          <cell r="N149">
            <v>0</v>
          </cell>
          <cell r="O149" t="e">
            <v>#NAME?</v>
          </cell>
          <cell r="Q149" t="e">
            <v>#NAME?</v>
          </cell>
          <cell r="R149" t="e">
            <v>#NAME?</v>
          </cell>
          <cell r="T149" t="e">
            <v>#NAME?</v>
          </cell>
          <cell r="U149" t="e">
            <v>#NAME?</v>
          </cell>
          <cell r="W149" t="e">
            <v>#NAME?</v>
          </cell>
          <cell r="X149">
            <v>0</v>
          </cell>
          <cell r="Z149">
            <v>0</v>
          </cell>
          <cell r="AC149">
            <v>0</v>
          </cell>
          <cell r="AF149">
            <v>0</v>
          </cell>
          <cell r="AI149">
            <v>0</v>
          </cell>
          <cell r="AK149">
            <v>0</v>
          </cell>
          <cell r="AL149" t="e">
            <v>#NAME?</v>
          </cell>
          <cell r="AM149" t="e">
            <v>#NAME?</v>
          </cell>
          <cell r="AN149" t="e">
            <v>#NAME?</v>
          </cell>
          <cell r="AO149" t="e">
            <v>#N/A</v>
          </cell>
        </row>
        <row r="150">
          <cell r="C150" t="str">
            <v>苏州贝斯迪亚工具有限公司</v>
          </cell>
          <cell r="D150" t="str">
            <v>比例规则</v>
          </cell>
          <cell r="F150" t="e">
            <v>#NAME?</v>
          </cell>
          <cell r="G150" t="e">
            <v>#NAME?</v>
          </cell>
          <cell r="H150" t="e">
            <v>#NAME?</v>
          </cell>
          <cell r="I150" t="e">
            <v>#NAME?</v>
          </cell>
          <cell r="J150">
            <v>0</v>
          </cell>
          <cell r="K150" t="e">
            <v>#NAME?</v>
          </cell>
          <cell r="N150">
            <v>0</v>
          </cell>
          <cell r="O150" t="e">
            <v>#NAME?</v>
          </cell>
          <cell r="Q150" t="e">
            <v>#NAME?</v>
          </cell>
          <cell r="R150" t="e">
            <v>#NAME?</v>
          </cell>
          <cell r="T150" t="e">
            <v>#NAME?</v>
          </cell>
          <cell r="U150" t="e">
            <v>#NAME?</v>
          </cell>
          <cell r="W150" t="e">
            <v>#NAME?</v>
          </cell>
          <cell r="X150">
            <v>0</v>
          </cell>
          <cell r="Z150">
            <v>0</v>
          </cell>
          <cell r="AC150">
            <v>0</v>
          </cell>
          <cell r="AF150">
            <v>0</v>
          </cell>
          <cell r="AI150">
            <v>0</v>
          </cell>
          <cell r="AK150">
            <v>0</v>
          </cell>
          <cell r="AL150" t="e">
            <v>#NAME?</v>
          </cell>
          <cell r="AM150" t="e">
            <v>#NAME?</v>
          </cell>
          <cell r="AN150" t="e">
            <v>#NAME?</v>
          </cell>
          <cell r="AO150" t="e">
            <v>#N/A</v>
          </cell>
        </row>
        <row r="151">
          <cell r="C151" t="str">
            <v>嘉兴市南湖区东栅街道嘉环中电子产品经营部</v>
          </cell>
          <cell r="D151" t="str">
            <v>比例规则</v>
          </cell>
          <cell r="F151" t="e">
            <v>#NAME?</v>
          </cell>
          <cell r="G151" t="e">
            <v>#NAME?</v>
          </cell>
          <cell r="H151" t="e">
            <v>#NAME?</v>
          </cell>
          <cell r="I151" t="e">
            <v>#NAME?</v>
          </cell>
          <cell r="J151">
            <v>0</v>
          </cell>
          <cell r="K151" t="e">
            <v>#NAME?</v>
          </cell>
          <cell r="N151">
            <v>0</v>
          </cell>
          <cell r="O151" t="e">
            <v>#NAME?</v>
          </cell>
          <cell r="Q151" t="e">
            <v>#NAME?</v>
          </cell>
          <cell r="R151" t="e">
            <v>#NAME?</v>
          </cell>
          <cell r="T151" t="e">
            <v>#NAME?</v>
          </cell>
          <cell r="U151" t="e">
            <v>#NAME?</v>
          </cell>
          <cell r="W151" t="e">
            <v>#NAME?</v>
          </cell>
          <cell r="X151">
            <v>0</v>
          </cell>
          <cell r="Z151">
            <v>0</v>
          </cell>
          <cell r="AC151">
            <v>0</v>
          </cell>
          <cell r="AF151">
            <v>0</v>
          </cell>
          <cell r="AI151">
            <v>0</v>
          </cell>
          <cell r="AK151">
            <v>0</v>
          </cell>
          <cell r="AL151" t="e">
            <v>#NAME?</v>
          </cell>
          <cell r="AM151" t="e">
            <v>#NAME?</v>
          </cell>
          <cell r="AN151" t="e">
            <v>#NAME?</v>
          </cell>
          <cell r="AO151" t="e">
            <v>#N/A</v>
          </cell>
        </row>
        <row r="152">
          <cell r="C152" t="str">
            <v>沧州荣昊汽车配件有限公司</v>
          </cell>
          <cell r="D152" t="str">
            <v>比例规则</v>
          </cell>
          <cell r="F152" t="e">
            <v>#NAME?</v>
          </cell>
          <cell r="G152" t="e">
            <v>#NAME?</v>
          </cell>
          <cell r="H152" t="e">
            <v>#NAME?</v>
          </cell>
          <cell r="I152" t="e">
            <v>#NAME?</v>
          </cell>
          <cell r="J152">
            <v>0</v>
          </cell>
          <cell r="K152" t="e">
            <v>#NAME?</v>
          </cell>
          <cell r="N152">
            <v>0</v>
          </cell>
          <cell r="O152" t="e">
            <v>#NAME?</v>
          </cell>
          <cell r="Q152" t="e">
            <v>#NAME?</v>
          </cell>
          <cell r="R152" t="e">
            <v>#NAME?</v>
          </cell>
          <cell r="T152" t="e">
            <v>#NAME?</v>
          </cell>
          <cell r="U152" t="e">
            <v>#NAME?</v>
          </cell>
          <cell r="W152" t="e">
            <v>#NAME?</v>
          </cell>
          <cell r="X152">
            <v>0</v>
          </cell>
          <cell r="Z152">
            <v>0</v>
          </cell>
          <cell r="AC152">
            <v>0</v>
          </cell>
          <cell r="AF152">
            <v>0</v>
          </cell>
          <cell r="AI152">
            <v>0</v>
          </cell>
          <cell r="AK152">
            <v>0</v>
          </cell>
          <cell r="AL152" t="e">
            <v>#NAME?</v>
          </cell>
          <cell r="AM152" t="e">
            <v>#NAME?</v>
          </cell>
          <cell r="AN152" t="e">
            <v>#NAME?</v>
          </cell>
          <cell r="AO152" t="e">
            <v>#N/A</v>
          </cell>
        </row>
        <row r="153">
          <cell r="C153" t="str">
            <v>霸州市自强汽车零部件厂</v>
          </cell>
          <cell r="D153" t="str">
            <v>比例规则</v>
          </cell>
          <cell r="F153" t="e">
            <v>#NAME?</v>
          </cell>
          <cell r="G153" t="e">
            <v>#NAME?</v>
          </cell>
          <cell r="H153" t="e">
            <v>#NAME?</v>
          </cell>
          <cell r="I153" t="e">
            <v>#NAME?</v>
          </cell>
          <cell r="J153">
            <v>0</v>
          </cell>
          <cell r="K153" t="e">
            <v>#NAME?</v>
          </cell>
          <cell r="N153">
            <v>0</v>
          </cell>
          <cell r="O153" t="e">
            <v>#NAME?</v>
          </cell>
          <cell r="Q153" t="e">
            <v>#NAME?</v>
          </cell>
          <cell r="R153" t="e">
            <v>#NAME?</v>
          </cell>
          <cell r="T153" t="e">
            <v>#NAME?</v>
          </cell>
          <cell r="U153">
            <v>0</v>
          </cell>
          <cell r="W153">
            <v>0</v>
          </cell>
          <cell r="X153">
            <v>0</v>
          </cell>
          <cell r="Z153">
            <v>0</v>
          </cell>
          <cell r="AC153">
            <v>0</v>
          </cell>
          <cell r="AF153">
            <v>0</v>
          </cell>
          <cell r="AI153">
            <v>0</v>
          </cell>
          <cell r="AK153">
            <v>0</v>
          </cell>
          <cell r="AL153">
            <v>0</v>
          </cell>
          <cell r="AM153" t="e">
            <v>#NAME?</v>
          </cell>
          <cell r="AN153" t="e">
            <v>#NAME?</v>
          </cell>
          <cell r="AO153" t="e">
            <v>#N/A</v>
          </cell>
        </row>
        <row r="154">
          <cell r="C154" t="str">
            <v>北京旺博林包装材料有限公司</v>
          </cell>
          <cell r="D154" t="str">
            <v>比例规则</v>
          </cell>
          <cell r="F154" t="e">
            <v>#NAME?</v>
          </cell>
          <cell r="G154" t="e">
            <v>#NAME?</v>
          </cell>
          <cell r="H154" t="e">
            <v>#NAME?</v>
          </cell>
          <cell r="I154" t="e">
            <v>#NAME?</v>
          </cell>
          <cell r="J154">
            <v>4000</v>
          </cell>
          <cell r="K154" t="e">
            <v>#NAME?</v>
          </cell>
          <cell r="N154">
            <v>0</v>
          </cell>
          <cell r="O154" t="e">
            <v>#NAME?</v>
          </cell>
          <cell r="Q154" t="e">
            <v>#NAME?</v>
          </cell>
          <cell r="R154" t="e">
            <v>#NAME?</v>
          </cell>
          <cell r="T154" t="e">
            <v>#NAME?</v>
          </cell>
          <cell r="U154" t="e">
            <v>#NAME?</v>
          </cell>
          <cell r="W154" t="e">
            <v>#NAME?</v>
          </cell>
          <cell r="X154">
            <v>0</v>
          </cell>
          <cell r="Z154">
            <v>0</v>
          </cell>
          <cell r="AB154">
            <v>2000</v>
          </cell>
          <cell r="AC154">
            <v>-2000</v>
          </cell>
          <cell r="AD154">
            <v>2000</v>
          </cell>
          <cell r="AF154">
            <v>2000</v>
          </cell>
          <cell r="AG154">
            <v>2214.8000000000002</v>
          </cell>
          <cell r="AH154">
            <v>2000</v>
          </cell>
          <cell r="AI154">
            <v>214.80000000000018</v>
          </cell>
          <cell r="AK154">
            <v>-214.80000000000018</v>
          </cell>
          <cell r="AL154" t="e">
            <v>#NAME?</v>
          </cell>
          <cell r="AM154" t="e">
            <v>#NAME?</v>
          </cell>
          <cell r="AN154" t="e">
            <v>#NAME?</v>
          </cell>
          <cell r="AO154" t="e">
            <v>#N/A</v>
          </cell>
        </row>
        <row r="155">
          <cell r="C155" t="str">
            <v>北京东方华康自动化有限公司</v>
          </cell>
          <cell r="D155" t="str">
            <v>比例规则</v>
          </cell>
          <cell r="F155">
            <v>5211.1400000000003</v>
          </cell>
          <cell r="G155">
            <v>27200</v>
          </cell>
          <cell r="H155">
            <v>4533.3333333333303</v>
          </cell>
          <cell r="I155">
            <v>17088.429333333333</v>
          </cell>
          <cell r="J155">
            <v>31520.18</v>
          </cell>
          <cell r="K155">
            <v>-14431.750666666667</v>
          </cell>
          <cell r="N155">
            <v>0</v>
          </cell>
          <cell r="O155">
            <v>4000</v>
          </cell>
          <cell r="P155">
            <v>10313.23</v>
          </cell>
          <cell r="Q155">
            <v>-6313.23</v>
          </cell>
          <cell r="R155">
            <v>3626.6666666666642</v>
          </cell>
          <cell r="T155">
            <v>3626.6666666666642</v>
          </cell>
          <cell r="V155">
            <v>10000</v>
          </cell>
          <cell r="W155">
            <v>-10000</v>
          </cell>
          <cell r="X155">
            <v>5100.8360000000002</v>
          </cell>
          <cell r="Z155">
            <v>5100.8360000000002</v>
          </cell>
          <cell r="AA155">
            <v>2000</v>
          </cell>
          <cell r="AC155">
            <v>2000</v>
          </cell>
          <cell r="AD155">
            <v>1000</v>
          </cell>
          <cell r="AF155">
            <v>1000</v>
          </cell>
          <cell r="AG155">
            <v>1360.9266666666699</v>
          </cell>
          <cell r="AH155">
            <v>11206.95</v>
          </cell>
          <cell r="AI155">
            <v>-9846.0233333333308</v>
          </cell>
          <cell r="AK155">
            <v>22058.417333333331</v>
          </cell>
          <cell r="AL155">
            <v>22058.417333333331</v>
          </cell>
          <cell r="AM155">
            <v>18431.750666666667</v>
          </cell>
          <cell r="AN155">
            <v>14431.750666666667</v>
          </cell>
          <cell r="AO155" t="e">
            <v>#N/A</v>
          </cell>
        </row>
        <row r="156">
          <cell r="C156" t="str">
            <v>易格斯（上海）拖链系统有限公司</v>
          </cell>
          <cell r="D156" t="str">
            <v>比例规则</v>
          </cell>
          <cell r="E156" t="str">
            <v>金属件、座椅</v>
          </cell>
          <cell r="F156">
            <v>350012.67</v>
          </cell>
          <cell r="G156">
            <v>442051.4</v>
          </cell>
          <cell r="H156">
            <v>73675.233333333294</v>
          </cell>
          <cell r="I156">
            <v>410216.02400000003</v>
          </cell>
          <cell r="J156">
            <v>388648.1</v>
          </cell>
          <cell r="K156">
            <v>21567.924000000035</v>
          </cell>
          <cell r="L156">
            <v>70000</v>
          </cell>
          <cell r="N156">
            <v>70000</v>
          </cell>
          <cell r="O156">
            <v>59000</v>
          </cell>
          <cell r="P156">
            <v>122000</v>
          </cell>
          <cell r="Q156">
            <v>-63000</v>
          </cell>
          <cell r="R156">
            <v>58940.186666666639</v>
          </cell>
          <cell r="T156">
            <v>58940.186666666639</v>
          </cell>
          <cell r="U156">
            <v>30000</v>
          </cell>
          <cell r="V156">
            <v>20000</v>
          </cell>
          <cell r="W156">
            <v>10000</v>
          </cell>
          <cell r="X156">
            <v>48275.837333333402</v>
          </cell>
          <cell r="Y156">
            <v>50000</v>
          </cell>
          <cell r="Z156">
            <v>-1724.1626666665979</v>
          </cell>
          <cell r="AA156">
            <v>22000</v>
          </cell>
          <cell r="AB156">
            <v>74648.100000000006</v>
          </cell>
          <cell r="AC156">
            <v>-52648.100000000006</v>
          </cell>
          <cell r="AD156">
            <v>22000</v>
          </cell>
          <cell r="AE156">
            <v>22000</v>
          </cell>
          <cell r="AF156">
            <v>0</v>
          </cell>
          <cell r="AG156">
            <v>100000</v>
          </cell>
          <cell r="AH156">
            <v>100000</v>
          </cell>
          <cell r="AI156">
            <v>0</v>
          </cell>
          <cell r="AK156">
            <v>196372.26266666659</v>
          </cell>
          <cell r="AL156">
            <v>166372.26266666659</v>
          </cell>
          <cell r="AM156">
            <v>107432.07599999994</v>
          </cell>
          <cell r="AN156">
            <v>48432.075999999943</v>
          </cell>
          <cell r="AO156" t="e">
            <v>#N/A</v>
          </cell>
          <cell r="AP156" t="str">
            <v>中高</v>
          </cell>
        </row>
        <row r="157">
          <cell r="C157" t="str">
            <v>安徽汉升工业部件股份有限公司</v>
          </cell>
          <cell r="D157" t="str">
            <v>比例规则</v>
          </cell>
          <cell r="F157" t="e">
            <v>#NAME?</v>
          </cell>
          <cell r="G157" t="e">
            <v>#NAME?</v>
          </cell>
          <cell r="H157" t="e">
            <v>#NAME?</v>
          </cell>
          <cell r="I157" t="e">
            <v>#NAME?</v>
          </cell>
          <cell r="J157">
            <v>30386</v>
          </cell>
          <cell r="K157" t="e">
            <v>#NAME?</v>
          </cell>
          <cell r="N157">
            <v>0</v>
          </cell>
          <cell r="O157" t="e">
            <v>#NAME?</v>
          </cell>
          <cell r="Q157" t="e">
            <v>#NAME?</v>
          </cell>
          <cell r="R157" t="e">
            <v>#NAME?</v>
          </cell>
          <cell r="S157">
            <v>9386</v>
          </cell>
          <cell r="T157" t="e">
            <v>#NAME?</v>
          </cell>
          <cell r="U157" t="e">
            <v>#NAME?</v>
          </cell>
          <cell r="V157">
            <v>10000</v>
          </cell>
          <cell r="W157" t="e">
            <v>#NAME?</v>
          </cell>
          <cell r="X157">
            <v>6480</v>
          </cell>
          <cell r="Y157">
            <v>6000</v>
          </cell>
          <cell r="Z157">
            <v>480</v>
          </cell>
          <cell r="AA157">
            <v>6000</v>
          </cell>
          <cell r="AC157">
            <v>6000</v>
          </cell>
          <cell r="AD157">
            <v>3000</v>
          </cell>
          <cell r="AE157">
            <v>3000</v>
          </cell>
          <cell r="AF157">
            <v>0</v>
          </cell>
          <cell r="AG157">
            <v>2227.30666666667</v>
          </cell>
          <cell r="AH157">
            <v>2000</v>
          </cell>
          <cell r="AI157">
            <v>227.30666666667003</v>
          </cell>
          <cell r="AK157">
            <v>12678.693333333329</v>
          </cell>
          <cell r="AL157" t="e">
            <v>#NAME?</v>
          </cell>
          <cell r="AM157" t="e">
            <v>#NAME?</v>
          </cell>
          <cell r="AN157" t="e">
            <v>#NAME?</v>
          </cell>
          <cell r="AO157" t="e">
            <v>#N/A</v>
          </cell>
        </row>
        <row r="158">
          <cell r="C158" t="str">
            <v>徐州华夏电子有限公司</v>
          </cell>
          <cell r="D158" t="str">
            <v>比例规则</v>
          </cell>
          <cell r="F158" t="e">
            <v>#NAME?</v>
          </cell>
          <cell r="G158" t="e">
            <v>#NAME?</v>
          </cell>
          <cell r="H158" t="e">
            <v>#NAME?</v>
          </cell>
          <cell r="I158" t="e">
            <v>#NAME?</v>
          </cell>
          <cell r="J158">
            <v>316000</v>
          </cell>
          <cell r="K158" t="e">
            <v>#NAME?</v>
          </cell>
          <cell r="N158">
            <v>0</v>
          </cell>
          <cell r="O158" t="e">
            <v>#NAME?</v>
          </cell>
          <cell r="P158">
            <v>50000</v>
          </cell>
          <cell r="Q158" t="e">
            <v>#NAME?</v>
          </cell>
          <cell r="R158" t="e">
            <v>#NAME?</v>
          </cell>
          <cell r="S158">
            <v>70000</v>
          </cell>
          <cell r="T158" t="e">
            <v>#NAME?</v>
          </cell>
          <cell r="U158" t="e">
            <v>#NAME?</v>
          </cell>
          <cell r="V158">
            <v>150000</v>
          </cell>
          <cell r="W158" t="e">
            <v>#NAME?</v>
          </cell>
          <cell r="X158">
            <v>149440</v>
          </cell>
          <cell r="Z158">
            <v>149440</v>
          </cell>
          <cell r="AA158">
            <v>22000</v>
          </cell>
          <cell r="AC158">
            <v>22000</v>
          </cell>
          <cell r="AD158">
            <v>22000</v>
          </cell>
          <cell r="AE158">
            <v>22000</v>
          </cell>
          <cell r="AF158">
            <v>0</v>
          </cell>
          <cell r="AG158">
            <v>24903.288</v>
          </cell>
          <cell r="AH158">
            <v>24000</v>
          </cell>
          <cell r="AI158">
            <v>903.28800000000047</v>
          </cell>
          <cell r="AK158">
            <v>97656.712</v>
          </cell>
          <cell r="AL158" t="e">
            <v>#NAME?</v>
          </cell>
          <cell r="AM158" t="e">
            <v>#NAME?</v>
          </cell>
          <cell r="AN158" t="e">
            <v>#NAME?</v>
          </cell>
          <cell r="AO158" t="e">
            <v>#N/A</v>
          </cell>
        </row>
        <row r="159">
          <cell r="C159" t="str">
            <v>沧州旭兴五金制品有限公司</v>
          </cell>
          <cell r="D159" t="str">
            <v>比例规则</v>
          </cell>
          <cell r="E159" t="str">
            <v>金属件、座椅</v>
          </cell>
          <cell r="F159" t="e">
            <v>#NAME?</v>
          </cell>
          <cell r="G159" t="e">
            <v>#NAME?</v>
          </cell>
          <cell r="H159" t="e">
            <v>#NAME?</v>
          </cell>
          <cell r="I159" t="e">
            <v>#NAME?</v>
          </cell>
          <cell r="J159">
            <v>280417</v>
          </cell>
          <cell r="K159" t="e">
            <v>#NAME?</v>
          </cell>
          <cell r="L159">
            <v>20000</v>
          </cell>
          <cell r="M159">
            <v>10000</v>
          </cell>
          <cell r="N159">
            <v>10000</v>
          </cell>
          <cell r="O159" t="e">
            <v>#NAME?</v>
          </cell>
          <cell r="P159">
            <v>87300</v>
          </cell>
          <cell r="Q159" t="e">
            <v>#NAME?</v>
          </cell>
          <cell r="R159" t="e">
            <v>#NAME?</v>
          </cell>
          <cell r="T159" t="e">
            <v>#NAME?</v>
          </cell>
          <cell r="U159" t="e">
            <v>#NAME?</v>
          </cell>
          <cell r="V159">
            <v>29100</v>
          </cell>
          <cell r="W159" t="e">
            <v>#NAME?</v>
          </cell>
          <cell r="X159">
            <v>50529.955199999997</v>
          </cell>
          <cell r="Y159">
            <v>50053.91</v>
          </cell>
          <cell r="Z159">
            <v>476.0451999999932</v>
          </cell>
          <cell r="AA159">
            <v>29000</v>
          </cell>
          <cell r="AB159">
            <v>29100</v>
          </cell>
          <cell r="AC159">
            <v>-100</v>
          </cell>
          <cell r="AD159">
            <v>29000</v>
          </cell>
          <cell r="AE159">
            <v>30243.09</v>
          </cell>
          <cell r="AF159">
            <v>-1243.0900000000001</v>
          </cell>
          <cell r="AG159">
            <v>26396.537333333301</v>
          </cell>
          <cell r="AH159">
            <v>44620</v>
          </cell>
          <cell r="AI159">
            <v>-18223.462666666699</v>
          </cell>
          <cell r="AK159">
            <v>145490.50746666669</v>
          </cell>
          <cell r="AL159" t="e">
            <v>#NAME?</v>
          </cell>
          <cell r="AM159" t="e">
            <v>#NAME?</v>
          </cell>
          <cell r="AN159" t="e">
            <v>#NAME?</v>
          </cell>
          <cell r="AO159" t="e">
            <v>#N/A</v>
          </cell>
          <cell r="AP159" t="str">
            <v>低</v>
          </cell>
        </row>
        <row r="160">
          <cell r="C160" t="str">
            <v>浙江佳龙电子有限公司</v>
          </cell>
          <cell r="D160" t="str">
            <v>比例规则</v>
          </cell>
          <cell r="F160" t="e">
            <v>#NAME?</v>
          </cell>
          <cell r="G160" t="e">
            <v>#NAME?</v>
          </cell>
          <cell r="H160" t="e">
            <v>#NAME?</v>
          </cell>
          <cell r="I160" t="e">
            <v>#NAME?</v>
          </cell>
          <cell r="J160">
            <v>18280</v>
          </cell>
          <cell r="K160" t="e">
            <v>#NAME?</v>
          </cell>
          <cell r="N160">
            <v>0</v>
          </cell>
          <cell r="O160" t="e">
            <v>#NAME?</v>
          </cell>
          <cell r="P160">
            <v>10000</v>
          </cell>
          <cell r="Q160" t="e">
            <v>#NAME?</v>
          </cell>
          <cell r="R160" t="e">
            <v>#NAME?</v>
          </cell>
          <cell r="T160" t="e">
            <v>#NAME?</v>
          </cell>
          <cell r="U160" t="e">
            <v>#NAME?</v>
          </cell>
          <cell r="W160" t="e">
            <v>#NAME?</v>
          </cell>
          <cell r="X160">
            <v>2200</v>
          </cell>
          <cell r="Z160">
            <v>2200</v>
          </cell>
          <cell r="AA160">
            <v>1000</v>
          </cell>
          <cell r="AC160">
            <v>1000</v>
          </cell>
          <cell r="AD160">
            <v>1000</v>
          </cell>
          <cell r="AE160">
            <v>1000</v>
          </cell>
          <cell r="AF160">
            <v>0</v>
          </cell>
          <cell r="AG160">
            <v>970.66666666666697</v>
          </cell>
          <cell r="AH160">
            <v>7280</v>
          </cell>
          <cell r="AI160">
            <v>-6309.333333333333</v>
          </cell>
          <cell r="AK160">
            <v>13109.333333333332</v>
          </cell>
          <cell r="AL160" t="e">
            <v>#NAME?</v>
          </cell>
          <cell r="AM160" t="e">
            <v>#NAME?</v>
          </cell>
          <cell r="AN160" t="e">
            <v>#NAME?</v>
          </cell>
          <cell r="AO160" t="e">
            <v>#N/A</v>
          </cell>
        </row>
        <row r="161">
          <cell r="C161" t="str">
            <v>北京三浦易购科技有限公司</v>
          </cell>
          <cell r="D161" t="str">
            <v>比例规则</v>
          </cell>
          <cell r="F161" t="e">
            <v>#NAME?</v>
          </cell>
          <cell r="G161" t="e">
            <v>#NAME?</v>
          </cell>
          <cell r="H161" t="e">
            <v>#NAME?</v>
          </cell>
          <cell r="I161" t="e">
            <v>#NAME?</v>
          </cell>
          <cell r="J161">
            <v>38800</v>
          </cell>
          <cell r="K161" t="e">
            <v>#NAME?</v>
          </cell>
          <cell r="N161">
            <v>0</v>
          </cell>
          <cell r="O161" t="e">
            <v>#NAME?</v>
          </cell>
          <cell r="P161">
            <v>9700</v>
          </cell>
          <cell r="Q161" t="e">
            <v>#NAME?</v>
          </cell>
          <cell r="R161" t="e">
            <v>#NAME?</v>
          </cell>
          <cell r="S161">
            <v>9700</v>
          </cell>
          <cell r="T161" t="e">
            <v>#NAME?</v>
          </cell>
          <cell r="U161" t="e">
            <v>#NAME?</v>
          </cell>
          <cell r="V161">
            <v>7760</v>
          </cell>
          <cell r="W161" t="e">
            <v>#NAME?</v>
          </cell>
          <cell r="X161">
            <v>8066.1059999999998</v>
          </cell>
          <cell r="Y161">
            <v>4850</v>
          </cell>
          <cell r="Z161">
            <v>3216.1059999999998</v>
          </cell>
          <cell r="AA161">
            <v>5000</v>
          </cell>
          <cell r="AC161">
            <v>5000</v>
          </cell>
          <cell r="AD161">
            <v>4000</v>
          </cell>
          <cell r="AE161">
            <v>3880</v>
          </cell>
          <cell r="AF161">
            <v>120</v>
          </cell>
          <cell r="AG161">
            <v>3004.9706666666698</v>
          </cell>
          <cell r="AH161">
            <v>2910</v>
          </cell>
          <cell r="AI161">
            <v>94.970666666669786</v>
          </cell>
          <cell r="AK161">
            <v>18728.923333333332</v>
          </cell>
          <cell r="AL161" t="e">
            <v>#NAME?</v>
          </cell>
          <cell r="AM161" t="e">
            <v>#NAME?</v>
          </cell>
          <cell r="AN161" t="e">
            <v>#NAME?</v>
          </cell>
          <cell r="AO161" t="e">
            <v>#N/A</v>
          </cell>
        </row>
        <row r="162">
          <cell r="C162" t="str">
            <v>广东盟力纺织科技有限公司</v>
          </cell>
          <cell r="D162" t="str">
            <v>比例规则</v>
          </cell>
          <cell r="F162" t="e">
            <v>#NAME?</v>
          </cell>
          <cell r="G162" t="e">
            <v>#NAME?</v>
          </cell>
          <cell r="H162" t="e">
            <v>#NAME?</v>
          </cell>
          <cell r="I162" t="e">
            <v>#NAME?</v>
          </cell>
          <cell r="J162">
            <v>26462.51</v>
          </cell>
          <cell r="K162" t="e">
            <v>#NAME?</v>
          </cell>
          <cell r="N162">
            <v>0</v>
          </cell>
          <cell r="O162" t="e">
            <v>#NAME?</v>
          </cell>
          <cell r="Q162" t="e">
            <v>#NAME?</v>
          </cell>
          <cell r="R162" t="e">
            <v>#NAME?</v>
          </cell>
          <cell r="T162" t="e">
            <v>#NAME?</v>
          </cell>
          <cell r="U162" t="e">
            <v>#NAME?</v>
          </cell>
          <cell r="W162" t="e">
            <v>#NAME?</v>
          </cell>
          <cell r="Z162">
            <v>0</v>
          </cell>
          <cell r="AA162">
            <v>5000</v>
          </cell>
          <cell r="AB162">
            <v>23462.51</v>
          </cell>
          <cell r="AC162">
            <v>-18462.509999999998</v>
          </cell>
          <cell r="AD162">
            <v>3000</v>
          </cell>
          <cell r="AF162">
            <v>3000</v>
          </cell>
          <cell r="AG162">
            <v>3128.3346666666698</v>
          </cell>
          <cell r="AH162">
            <v>3000</v>
          </cell>
          <cell r="AI162">
            <v>128.33466666666982</v>
          </cell>
          <cell r="AK162">
            <v>15334.175333333329</v>
          </cell>
          <cell r="AL162" t="e">
            <v>#NAME?</v>
          </cell>
          <cell r="AM162" t="e">
            <v>#NAME?</v>
          </cell>
          <cell r="AN162" t="e">
            <v>#NAME?</v>
          </cell>
          <cell r="AO162" t="e">
            <v>#N/A</v>
          </cell>
        </row>
        <row r="163">
          <cell r="C163" t="str">
            <v>泊头市捷润五金制品有限公司</v>
          </cell>
          <cell r="D163" t="str">
            <v>比例规则</v>
          </cell>
          <cell r="F163" t="e">
            <v>#NAME?</v>
          </cell>
          <cell r="G163" t="e">
            <v>#NAME?</v>
          </cell>
          <cell r="H163" t="e">
            <v>#NAME?</v>
          </cell>
          <cell r="I163" t="e">
            <v>#NAME?</v>
          </cell>
          <cell r="J163">
            <v>712950</v>
          </cell>
          <cell r="K163" t="e">
            <v>#NAME?</v>
          </cell>
          <cell r="N163">
            <v>0</v>
          </cell>
          <cell r="O163" t="e">
            <v>#NAME?</v>
          </cell>
          <cell r="P163">
            <v>174600</v>
          </cell>
          <cell r="Q163" t="e">
            <v>#NAME?</v>
          </cell>
          <cell r="R163" t="e">
            <v>#NAME?</v>
          </cell>
          <cell r="S163">
            <v>67900</v>
          </cell>
          <cell r="T163" t="e">
            <v>#NAME?</v>
          </cell>
          <cell r="U163" t="e">
            <v>#NAME?</v>
          </cell>
          <cell r="V163">
            <v>58200</v>
          </cell>
          <cell r="W163" t="e">
            <v>#NAME?</v>
          </cell>
          <cell r="X163">
            <v>123317.72933333401</v>
          </cell>
          <cell r="Y163">
            <v>116400</v>
          </cell>
          <cell r="Z163">
            <v>6917.7293333340058</v>
          </cell>
          <cell r="AA163">
            <v>118000</v>
          </cell>
          <cell r="AB163">
            <v>114460</v>
          </cell>
          <cell r="AC163">
            <v>3540</v>
          </cell>
          <cell r="AD163">
            <v>100000</v>
          </cell>
          <cell r="AE163">
            <v>97000</v>
          </cell>
          <cell r="AF163">
            <v>3000</v>
          </cell>
          <cell r="AG163">
            <v>86044.217333333305</v>
          </cell>
          <cell r="AH163">
            <v>84390</v>
          </cell>
          <cell r="AI163">
            <v>1654.2173333333049</v>
          </cell>
          <cell r="AK163">
            <v>285588.05333333265</v>
          </cell>
          <cell r="AL163" t="e">
            <v>#NAME?</v>
          </cell>
          <cell r="AM163" t="e">
            <v>#NAME?</v>
          </cell>
          <cell r="AN163" t="e">
            <v>#NAME?</v>
          </cell>
          <cell r="AO163" t="e">
            <v>#N/A</v>
          </cell>
        </row>
        <row r="164">
          <cell r="C164" t="str">
            <v>北京广汇国际仓储服务有限公司</v>
          </cell>
          <cell r="D164" t="str">
            <v>比例规则</v>
          </cell>
          <cell r="F164" t="e">
            <v>#NAME?</v>
          </cell>
          <cell r="G164" t="e">
            <v>#NAME?</v>
          </cell>
          <cell r="H164" t="e">
            <v>#NAME?</v>
          </cell>
          <cell r="I164" t="e">
            <v>#NAME?</v>
          </cell>
          <cell r="J164">
            <v>0</v>
          </cell>
          <cell r="K164" t="e">
            <v>#NAME?</v>
          </cell>
          <cell r="N164">
            <v>0</v>
          </cell>
          <cell r="O164" t="e">
            <v>#NAME?</v>
          </cell>
          <cell r="Q164" t="e">
            <v>#NAME?</v>
          </cell>
          <cell r="R164" t="e">
            <v>#NAME?</v>
          </cell>
          <cell r="T164" t="e">
            <v>#NAME?</v>
          </cell>
          <cell r="U164" t="e">
            <v>#NAME?</v>
          </cell>
          <cell r="W164" t="e">
            <v>#NAME?</v>
          </cell>
          <cell r="Z164">
            <v>0</v>
          </cell>
          <cell r="AC164">
            <v>0</v>
          </cell>
          <cell r="AF164">
            <v>0</v>
          </cell>
          <cell r="AI164">
            <v>0</v>
          </cell>
          <cell r="AK164">
            <v>0</v>
          </cell>
          <cell r="AL164" t="e">
            <v>#NAME?</v>
          </cell>
          <cell r="AM164" t="e">
            <v>#NAME?</v>
          </cell>
          <cell r="AN164" t="e">
            <v>#NAME?</v>
          </cell>
          <cell r="AO164" t="e">
            <v>#N/A</v>
          </cell>
        </row>
        <row r="165">
          <cell r="C165" t="str">
            <v>杭州阳晨聚氨酯制品有限公司</v>
          </cell>
          <cell r="D165" t="str">
            <v>比例规则</v>
          </cell>
          <cell r="F165" t="e">
            <v>#NAME?</v>
          </cell>
          <cell r="G165" t="e">
            <v>#NAME?</v>
          </cell>
          <cell r="H165" t="e">
            <v>#NAME?</v>
          </cell>
          <cell r="I165" t="e">
            <v>#NAME?</v>
          </cell>
          <cell r="J165">
            <v>176000</v>
          </cell>
          <cell r="K165" t="e">
            <v>#NAME?</v>
          </cell>
          <cell r="N165">
            <v>0</v>
          </cell>
          <cell r="O165" t="e">
            <v>#NAME?</v>
          </cell>
          <cell r="Q165" t="e">
            <v>#NAME?</v>
          </cell>
          <cell r="R165" t="e">
            <v>#NAME?</v>
          </cell>
          <cell r="T165" t="e">
            <v>#NAME?</v>
          </cell>
          <cell r="U165" t="e">
            <v>#NAME?</v>
          </cell>
          <cell r="V165">
            <v>60000</v>
          </cell>
          <cell r="W165" t="e">
            <v>#NAME?</v>
          </cell>
          <cell r="X165">
            <v>61973.349333333397</v>
          </cell>
          <cell r="Z165">
            <v>61973.349333333397</v>
          </cell>
          <cell r="AA165">
            <v>31000</v>
          </cell>
          <cell r="AB165">
            <v>87000</v>
          </cell>
          <cell r="AC165">
            <v>-56000</v>
          </cell>
          <cell r="AD165">
            <v>26000</v>
          </cell>
          <cell r="AF165">
            <v>26000</v>
          </cell>
          <cell r="AG165">
            <v>29589.537333333301</v>
          </cell>
          <cell r="AH165">
            <v>29000</v>
          </cell>
          <cell r="AI165">
            <v>589.53733333330092</v>
          </cell>
          <cell r="AK165">
            <v>27437.113333333291</v>
          </cell>
          <cell r="AL165" t="e">
            <v>#NAME?</v>
          </cell>
          <cell r="AM165" t="e">
            <v>#NAME?</v>
          </cell>
          <cell r="AN165" t="e">
            <v>#NAME?</v>
          </cell>
          <cell r="AO165" t="e">
            <v>#N/A</v>
          </cell>
        </row>
        <row r="166">
          <cell r="C166" t="str">
            <v>北京美好生活家居用品有限公司</v>
          </cell>
          <cell r="D166" t="str">
            <v>比例规则</v>
          </cell>
          <cell r="E166" t="str">
            <v>座椅</v>
          </cell>
          <cell r="F166" t="e">
            <v>#NAME?</v>
          </cell>
          <cell r="G166" t="e">
            <v>#NAME?</v>
          </cell>
          <cell r="H166" t="e">
            <v>#NAME?</v>
          </cell>
          <cell r="I166" t="e">
            <v>#NAME?</v>
          </cell>
          <cell r="J166">
            <v>82000</v>
          </cell>
          <cell r="K166" t="e">
            <v>#NAME?</v>
          </cell>
          <cell r="L166">
            <v>50000</v>
          </cell>
          <cell r="N166">
            <v>50000</v>
          </cell>
          <cell r="O166" t="e">
            <v>#NAME?</v>
          </cell>
          <cell r="Q166" t="e">
            <v>#NAME?</v>
          </cell>
          <cell r="R166" t="e">
            <v>#NAME?</v>
          </cell>
          <cell r="T166" t="e">
            <v>#NAME?</v>
          </cell>
          <cell r="U166" t="e">
            <v>#NAME?</v>
          </cell>
          <cell r="V166">
            <v>80000</v>
          </cell>
          <cell r="W166" t="e">
            <v>#NAME?</v>
          </cell>
          <cell r="X166">
            <v>78002.471999999994</v>
          </cell>
          <cell r="Z166">
            <v>78002.471999999994</v>
          </cell>
          <cell r="AA166">
            <v>7000</v>
          </cell>
          <cell r="AB166">
            <v>1000</v>
          </cell>
          <cell r="AC166">
            <v>6000</v>
          </cell>
          <cell r="AD166">
            <v>1000</v>
          </cell>
          <cell r="AF166">
            <v>1000</v>
          </cell>
          <cell r="AG166">
            <v>1032.06666666667</v>
          </cell>
          <cell r="AH166">
            <v>1000</v>
          </cell>
          <cell r="AI166">
            <v>32.066666666670017</v>
          </cell>
          <cell r="AK166">
            <v>-5034.53866666666</v>
          </cell>
          <cell r="AL166" t="e">
            <v>#NAME?</v>
          </cell>
          <cell r="AM166" t="e">
            <v>#NAME?</v>
          </cell>
          <cell r="AN166" t="e">
            <v>#NAME?</v>
          </cell>
          <cell r="AO166" t="e">
            <v>#N/A</v>
          </cell>
          <cell r="AP166" t="str">
            <v>极高</v>
          </cell>
        </row>
        <row r="167">
          <cell r="C167" t="str">
            <v>远东嘉烨沧州科技有限公司</v>
          </cell>
          <cell r="D167" t="str">
            <v>比例规则</v>
          </cell>
          <cell r="F167" t="e">
            <v>#NAME?</v>
          </cell>
          <cell r="G167" t="e">
            <v>#NAME?</v>
          </cell>
          <cell r="H167" t="e">
            <v>#NAME?</v>
          </cell>
          <cell r="I167" t="e">
            <v>#NAME?</v>
          </cell>
          <cell r="J167">
            <v>75608</v>
          </cell>
          <cell r="K167" t="e">
            <v>#NAME?</v>
          </cell>
          <cell r="N167">
            <v>0</v>
          </cell>
          <cell r="O167" t="e">
            <v>#NAME?</v>
          </cell>
          <cell r="P167">
            <v>56608</v>
          </cell>
          <cell r="Q167" t="e">
            <v>#NAME?</v>
          </cell>
          <cell r="R167" t="e">
            <v>#NAME?</v>
          </cell>
          <cell r="T167" t="e">
            <v>#NAME?</v>
          </cell>
          <cell r="U167" t="e">
            <v>#NAME?</v>
          </cell>
          <cell r="W167" t="e">
            <v>#NAME?</v>
          </cell>
          <cell r="X167">
            <v>60480</v>
          </cell>
          <cell r="Z167">
            <v>60480</v>
          </cell>
          <cell r="AA167">
            <v>13000</v>
          </cell>
          <cell r="AC167">
            <v>13000</v>
          </cell>
          <cell r="AD167">
            <v>9000</v>
          </cell>
          <cell r="AE167">
            <v>9000</v>
          </cell>
          <cell r="AF167">
            <v>0</v>
          </cell>
          <cell r="AG167">
            <v>10081.0666666667</v>
          </cell>
          <cell r="AH167">
            <v>10000</v>
          </cell>
          <cell r="AI167">
            <v>81.066666666700257</v>
          </cell>
          <cell r="AK167">
            <v>-16953.066666666702</v>
          </cell>
          <cell r="AL167" t="e">
            <v>#NAME?</v>
          </cell>
          <cell r="AM167" t="e">
            <v>#NAME?</v>
          </cell>
          <cell r="AN167" t="e">
            <v>#NAME?</v>
          </cell>
          <cell r="AO167" t="e">
            <v>#N/A</v>
          </cell>
        </row>
        <row r="168">
          <cell r="C168" t="str">
            <v>潍坊振晟汽车零部件有限公司</v>
          </cell>
          <cell r="D168" t="str">
            <v>比例规则</v>
          </cell>
          <cell r="F168" t="e">
            <v>#NAME?</v>
          </cell>
          <cell r="G168" t="e">
            <v>#NAME?</v>
          </cell>
          <cell r="H168" t="e">
            <v>#NAME?</v>
          </cell>
          <cell r="I168" t="e">
            <v>#NAME?</v>
          </cell>
          <cell r="J168">
            <v>89240</v>
          </cell>
          <cell r="K168" t="e">
            <v>#NAME?</v>
          </cell>
          <cell r="N168">
            <v>0</v>
          </cell>
          <cell r="O168" t="e">
            <v>#NAME?</v>
          </cell>
          <cell r="Q168" t="e">
            <v>#NAME?</v>
          </cell>
          <cell r="R168" t="e">
            <v>#NAME?</v>
          </cell>
          <cell r="T168" t="e">
            <v>#NAME?</v>
          </cell>
          <cell r="U168" t="e">
            <v>#NAME?</v>
          </cell>
          <cell r="V168">
            <v>29100</v>
          </cell>
          <cell r="W168" t="e">
            <v>#NAME?</v>
          </cell>
          <cell r="X168">
            <v>29013.333333333401</v>
          </cell>
          <cell r="Z168">
            <v>29013.333333333401</v>
          </cell>
          <cell r="AA168">
            <v>16000</v>
          </cell>
          <cell r="AB168">
            <v>15520</v>
          </cell>
          <cell r="AC168">
            <v>480</v>
          </cell>
          <cell r="AD168">
            <v>16000</v>
          </cell>
          <cell r="AE168">
            <v>15520</v>
          </cell>
          <cell r="AF168">
            <v>480</v>
          </cell>
          <cell r="AG168">
            <v>16988.973333333299</v>
          </cell>
          <cell r="AH168">
            <v>29100</v>
          </cell>
          <cell r="AI168">
            <v>-12111.026666666701</v>
          </cell>
          <cell r="AK168">
            <v>11237.6933333333</v>
          </cell>
          <cell r="AL168" t="e">
            <v>#NAME?</v>
          </cell>
          <cell r="AM168" t="e">
            <v>#NAME?</v>
          </cell>
          <cell r="AN168" t="e">
            <v>#NAME?</v>
          </cell>
          <cell r="AO168" t="e">
            <v>#N/A</v>
          </cell>
        </row>
        <row r="169">
          <cell r="C169" t="str">
            <v>佛吉亚（无锡）座椅部件有限公司</v>
          </cell>
          <cell r="D169" t="str">
            <v>比例规则</v>
          </cell>
          <cell r="E169" t="str">
            <v>金属件</v>
          </cell>
          <cell r="F169">
            <v>1576465.06</v>
          </cell>
          <cell r="G169">
            <v>3444311.78</v>
          </cell>
          <cell r="H169">
            <v>574051.96333333303</v>
          </cell>
          <cell r="I169">
            <v>4148503.6847999995</v>
          </cell>
          <cell r="J169">
            <v>5239000</v>
          </cell>
          <cell r="K169">
            <v>-1090496.3152000005</v>
          </cell>
          <cell r="L169">
            <v>400000</v>
          </cell>
          <cell r="N169">
            <v>400000</v>
          </cell>
          <cell r="O169">
            <v>459000</v>
          </cell>
          <cell r="P169">
            <v>650000</v>
          </cell>
          <cell r="Q169">
            <v>-191000</v>
          </cell>
          <cell r="R169">
            <v>459241.57066666643</v>
          </cell>
          <cell r="S169">
            <v>2050000</v>
          </cell>
          <cell r="T169">
            <v>-1590758.4293333336</v>
          </cell>
          <cell r="U169">
            <v>630000</v>
          </cell>
          <cell r="V169">
            <v>500000</v>
          </cell>
          <cell r="W169">
            <v>130000</v>
          </cell>
          <cell r="X169">
            <v>764448.07680000004</v>
          </cell>
          <cell r="Y169">
            <v>1000000</v>
          </cell>
          <cell r="Z169">
            <v>-235551.92319999996</v>
          </cell>
          <cell r="AA169">
            <v>809000</v>
          </cell>
          <cell r="AB169">
            <v>404000</v>
          </cell>
          <cell r="AC169">
            <v>405000</v>
          </cell>
          <cell r="AD169">
            <v>404000</v>
          </cell>
          <cell r="AE169">
            <v>450000</v>
          </cell>
          <cell r="AF169">
            <v>-46000</v>
          </cell>
          <cell r="AG169">
            <v>222814.03733333299</v>
          </cell>
          <cell r="AH169">
            <v>185000</v>
          </cell>
          <cell r="AI169">
            <v>37814.037333332992</v>
          </cell>
          <cell r="AK169">
            <v>3038737.8858666671</v>
          </cell>
          <cell r="AL169">
            <v>2408737.8858666671</v>
          </cell>
          <cell r="AM169">
            <v>1949496.3152000008</v>
          </cell>
          <cell r="AN169">
            <v>1490496.3152000008</v>
          </cell>
          <cell r="AO169" t="e">
            <v>#N/A</v>
          </cell>
          <cell r="AP169" t="str">
            <v>中高</v>
          </cell>
        </row>
        <row r="170">
          <cell r="C170" t="str">
            <v>石家庄跨越物流有限公司</v>
          </cell>
          <cell r="D170" t="str">
            <v>比例规则</v>
          </cell>
          <cell r="F170" t="e">
            <v>#NAME?</v>
          </cell>
          <cell r="G170" t="e">
            <v>#NAME?</v>
          </cell>
          <cell r="H170" t="e">
            <v>#NAME?</v>
          </cell>
          <cell r="I170" t="e">
            <v>#NAME?</v>
          </cell>
          <cell r="J170">
            <v>501715</v>
          </cell>
          <cell r="K170" t="e">
            <v>#NAME?</v>
          </cell>
          <cell r="N170">
            <v>0</v>
          </cell>
          <cell r="O170" t="e">
            <v>#NAME?</v>
          </cell>
          <cell r="P170">
            <v>101715</v>
          </cell>
          <cell r="Q170" t="e">
            <v>#NAME?</v>
          </cell>
          <cell r="R170" t="e">
            <v>#NAME?</v>
          </cell>
          <cell r="T170" t="e">
            <v>#NAME?</v>
          </cell>
          <cell r="U170" t="e">
            <v>#NAME?</v>
          </cell>
          <cell r="V170">
            <v>100000</v>
          </cell>
          <cell r="W170" t="e">
            <v>#NAME?</v>
          </cell>
          <cell r="X170">
            <v>173180</v>
          </cell>
          <cell r="Y170">
            <v>99000</v>
          </cell>
          <cell r="Z170">
            <v>74180</v>
          </cell>
          <cell r="AA170">
            <v>99000</v>
          </cell>
          <cell r="AC170">
            <v>99000</v>
          </cell>
          <cell r="AD170">
            <v>99000</v>
          </cell>
          <cell r="AE170">
            <v>99000</v>
          </cell>
          <cell r="AF170">
            <v>0</v>
          </cell>
          <cell r="AG170">
            <v>102245.83733333299</v>
          </cell>
          <cell r="AH170">
            <v>102000</v>
          </cell>
          <cell r="AI170">
            <v>245.8373333329946</v>
          </cell>
          <cell r="AK170">
            <v>28289.16266666702</v>
          </cell>
          <cell r="AL170" t="e">
            <v>#NAME?</v>
          </cell>
          <cell r="AM170" t="e">
            <v>#NAME?</v>
          </cell>
          <cell r="AN170" t="e">
            <v>#NAME?</v>
          </cell>
          <cell r="AO170" t="e">
            <v>#N/A</v>
          </cell>
        </row>
        <row r="171">
          <cell r="C171" t="str">
            <v>霸州市霸州镇鑫创五金塑料厂</v>
          </cell>
          <cell r="D171" t="str">
            <v>比例规则</v>
          </cell>
          <cell r="F171" t="e">
            <v>#NAME?</v>
          </cell>
          <cell r="G171" t="e">
            <v>#NAME?</v>
          </cell>
          <cell r="H171" t="e">
            <v>#NAME?</v>
          </cell>
          <cell r="I171" t="e">
            <v>#NAME?</v>
          </cell>
          <cell r="J171">
            <v>136000</v>
          </cell>
          <cell r="K171" t="e">
            <v>#NAME?</v>
          </cell>
          <cell r="N171">
            <v>0</v>
          </cell>
          <cell r="O171" t="e">
            <v>#NAME?</v>
          </cell>
          <cell r="Q171" t="e">
            <v>#NAME?</v>
          </cell>
          <cell r="R171" t="e">
            <v>#NAME?</v>
          </cell>
          <cell r="T171" t="e">
            <v>#NAME?</v>
          </cell>
          <cell r="U171" t="e">
            <v>#NAME?</v>
          </cell>
          <cell r="V171">
            <v>20000</v>
          </cell>
          <cell r="W171" t="e">
            <v>#NAME?</v>
          </cell>
          <cell r="X171">
            <v>22400</v>
          </cell>
          <cell r="Z171">
            <v>22400</v>
          </cell>
          <cell r="AA171">
            <v>16000</v>
          </cell>
          <cell r="AB171">
            <v>80000</v>
          </cell>
          <cell r="AC171">
            <v>-64000</v>
          </cell>
          <cell r="AD171">
            <v>16000</v>
          </cell>
          <cell r="AE171">
            <v>16000</v>
          </cell>
          <cell r="AF171">
            <v>0</v>
          </cell>
          <cell r="AG171">
            <v>16158.212</v>
          </cell>
          <cell r="AH171">
            <v>20000</v>
          </cell>
          <cell r="AI171">
            <v>-3841.7880000000005</v>
          </cell>
          <cell r="AK171">
            <v>65441.788</v>
          </cell>
          <cell r="AL171" t="e">
            <v>#NAME?</v>
          </cell>
          <cell r="AM171" t="e">
            <v>#NAME?</v>
          </cell>
          <cell r="AN171" t="e">
            <v>#NAME?</v>
          </cell>
          <cell r="AO171" t="e">
            <v>#N/A</v>
          </cell>
        </row>
        <row r="172">
          <cell r="C172" t="str">
            <v>廊坊市东平汽车零配件有限公司</v>
          </cell>
          <cell r="D172" t="str">
            <v>比例规则</v>
          </cell>
          <cell r="F172" t="e">
            <v>#NAME?</v>
          </cell>
          <cell r="G172" t="e">
            <v>#NAME?</v>
          </cell>
          <cell r="H172" t="e">
            <v>#NAME?</v>
          </cell>
          <cell r="I172" t="e">
            <v>#NAME?</v>
          </cell>
          <cell r="J172">
            <v>224000</v>
          </cell>
          <cell r="K172" t="e">
            <v>#NAME?</v>
          </cell>
          <cell r="N172">
            <v>0</v>
          </cell>
          <cell r="O172" t="e">
            <v>#NAME?</v>
          </cell>
          <cell r="Q172" t="e">
            <v>#NAME?</v>
          </cell>
          <cell r="R172" t="e">
            <v>#NAME?</v>
          </cell>
          <cell r="T172" t="e">
            <v>#NAME?</v>
          </cell>
          <cell r="U172" t="e">
            <v>#NAME?</v>
          </cell>
          <cell r="V172">
            <v>50000</v>
          </cell>
          <cell r="W172" t="e">
            <v>#NAME?</v>
          </cell>
          <cell r="X172">
            <v>126608.944</v>
          </cell>
          <cell r="Z172">
            <v>126608.944</v>
          </cell>
          <cell r="AA172">
            <v>96000</v>
          </cell>
          <cell r="AB172">
            <v>80000</v>
          </cell>
          <cell r="AC172">
            <v>16000</v>
          </cell>
          <cell r="AD172">
            <v>80000</v>
          </cell>
          <cell r="AF172">
            <v>80000</v>
          </cell>
          <cell r="AG172">
            <v>94433.34</v>
          </cell>
          <cell r="AH172">
            <v>94000</v>
          </cell>
          <cell r="AI172">
            <v>433.33999999999651</v>
          </cell>
          <cell r="AK172">
            <v>-173042.28399999999</v>
          </cell>
          <cell r="AL172" t="e">
            <v>#NAME?</v>
          </cell>
          <cell r="AM172" t="e">
            <v>#NAME?</v>
          </cell>
          <cell r="AN172" t="e">
            <v>#NAME?</v>
          </cell>
          <cell r="AO172" t="e">
            <v>#N/A</v>
          </cell>
        </row>
        <row r="173">
          <cell r="C173" t="str">
            <v>南京奥托立夫汽车安全系统有限公司</v>
          </cell>
          <cell r="D173" t="str">
            <v>比例规则</v>
          </cell>
          <cell r="F173" t="e">
            <v>#NAME?</v>
          </cell>
          <cell r="G173" t="e">
            <v>#NAME?</v>
          </cell>
          <cell r="H173" t="e">
            <v>#NAME?</v>
          </cell>
          <cell r="I173" t="e">
            <v>#NAME?</v>
          </cell>
          <cell r="J173">
            <v>580620.02</v>
          </cell>
          <cell r="K173" t="e">
            <v>#NAME?</v>
          </cell>
          <cell r="N173">
            <v>0</v>
          </cell>
          <cell r="O173" t="e">
            <v>#NAME?</v>
          </cell>
          <cell r="Q173" t="e">
            <v>#NAME?</v>
          </cell>
          <cell r="R173" t="e">
            <v>#NAME?</v>
          </cell>
          <cell r="T173" t="e">
            <v>#NAME?</v>
          </cell>
          <cell r="U173" t="e">
            <v>#NAME?</v>
          </cell>
          <cell r="W173" t="e">
            <v>#NAME?</v>
          </cell>
          <cell r="X173">
            <v>90210.991999999998</v>
          </cell>
          <cell r="Z173">
            <v>90210.991999999998</v>
          </cell>
          <cell r="AA173">
            <v>40000</v>
          </cell>
          <cell r="AB173">
            <v>75000</v>
          </cell>
          <cell r="AC173">
            <v>-35000</v>
          </cell>
          <cell r="AD173">
            <v>40000</v>
          </cell>
          <cell r="AE173">
            <v>433620.02</v>
          </cell>
          <cell r="AF173">
            <v>-393620.02</v>
          </cell>
          <cell r="AG173">
            <v>72092.737333333294</v>
          </cell>
          <cell r="AH173">
            <v>72000</v>
          </cell>
          <cell r="AI173">
            <v>92.737333333294373</v>
          </cell>
          <cell r="AK173">
            <v>338316.2906666667</v>
          </cell>
          <cell r="AL173" t="e">
            <v>#NAME?</v>
          </cell>
          <cell r="AM173" t="e">
            <v>#NAME?</v>
          </cell>
          <cell r="AN173" t="e">
            <v>#NAME?</v>
          </cell>
          <cell r="AO173" t="e">
            <v>#N/A</v>
          </cell>
        </row>
        <row r="174">
          <cell r="C174" t="str">
            <v>埃意(廊坊)电子工程有限公司</v>
          </cell>
          <cell r="D174" t="str">
            <v>比例规则</v>
          </cell>
          <cell r="E174" t="str">
            <v>座椅</v>
          </cell>
          <cell r="F174" t="e">
            <v>#NAME?</v>
          </cell>
          <cell r="G174" t="e">
            <v>#NAME?</v>
          </cell>
          <cell r="H174" t="e">
            <v>#NAME?</v>
          </cell>
          <cell r="I174" t="e">
            <v>#NAME?</v>
          </cell>
          <cell r="J174">
            <v>66900</v>
          </cell>
          <cell r="K174" t="e">
            <v>#NAME?</v>
          </cell>
          <cell r="L174">
            <v>64000</v>
          </cell>
          <cell r="N174">
            <v>64000</v>
          </cell>
          <cell r="O174" t="e">
            <v>#NAME?</v>
          </cell>
          <cell r="Q174" t="e">
            <v>#NAME?</v>
          </cell>
          <cell r="R174" t="e">
            <v>#NAME?</v>
          </cell>
          <cell r="S174">
            <v>6900</v>
          </cell>
          <cell r="T174" t="e">
            <v>#NAME?</v>
          </cell>
          <cell r="U174" t="e">
            <v>#NAME?</v>
          </cell>
          <cell r="V174">
            <v>17000</v>
          </cell>
          <cell r="W174" t="e">
            <v>#NAME?</v>
          </cell>
          <cell r="X174">
            <v>45920</v>
          </cell>
          <cell r="Y174">
            <v>36000</v>
          </cell>
          <cell r="Z174">
            <v>9920</v>
          </cell>
          <cell r="AA174">
            <v>8000</v>
          </cell>
          <cell r="AC174">
            <v>8000</v>
          </cell>
          <cell r="AD174">
            <v>7000</v>
          </cell>
          <cell r="AF174">
            <v>7000</v>
          </cell>
          <cell r="AG174">
            <v>7649.0333333333301</v>
          </cell>
          <cell r="AH174">
            <v>7000</v>
          </cell>
          <cell r="AI174">
            <v>649.03333333333012</v>
          </cell>
          <cell r="AK174">
            <v>-1669.0333333333328</v>
          </cell>
          <cell r="AL174" t="e">
            <v>#NAME?</v>
          </cell>
          <cell r="AM174" t="e">
            <v>#NAME?</v>
          </cell>
          <cell r="AN174" t="e">
            <v>#NAME?</v>
          </cell>
          <cell r="AO174" t="e">
            <v>#N/A</v>
          </cell>
          <cell r="AP174" t="str">
            <v>极高</v>
          </cell>
        </row>
        <row r="175">
          <cell r="C175" t="str">
            <v>黄骅市盈辉汽车配件有限公司</v>
          </cell>
          <cell r="D175" t="str">
            <v>比例规则</v>
          </cell>
          <cell r="F175" t="e">
            <v>#NAME?</v>
          </cell>
          <cell r="G175" t="e">
            <v>#NAME?</v>
          </cell>
          <cell r="H175" t="e">
            <v>#NAME?</v>
          </cell>
          <cell r="I175" t="e">
            <v>#NAME?</v>
          </cell>
          <cell r="J175">
            <v>239590</v>
          </cell>
          <cell r="K175" t="e">
            <v>#NAME?</v>
          </cell>
          <cell r="N175">
            <v>0</v>
          </cell>
          <cell r="O175" t="e">
            <v>#NAME?</v>
          </cell>
          <cell r="P175">
            <v>48500</v>
          </cell>
          <cell r="Q175" t="e">
            <v>#NAME?</v>
          </cell>
          <cell r="R175" t="e">
            <v>#NAME?</v>
          </cell>
          <cell r="S175">
            <v>38800</v>
          </cell>
          <cell r="T175" t="e">
            <v>#NAME?</v>
          </cell>
          <cell r="U175" t="e">
            <v>#NAME?</v>
          </cell>
          <cell r="W175" t="e">
            <v>#NAME?</v>
          </cell>
          <cell r="X175">
            <v>122000</v>
          </cell>
          <cell r="Y175">
            <v>38800</v>
          </cell>
          <cell r="Z175">
            <v>83200</v>
          </cell>
          <cell r="AA175">
            <v>11000</v>
          </cell>
          <cell r="AB175">
            <v>19400</v>
          </cell>
          <cell r="AC175">
            <v>-8400</v>
          </cell>
          <cell r="AD175">
            <v>12000</v>
          </cell>
          <cell r="AE175">
            <v>11640</v>
          </cell>
          <cell r="AF175">
            <v>360</v>
          </cell>
          <cell r="AG175">
            <v>84668.475999999995</v>
          </cell>
          <cell r="AH175">
            <v>82450</v>
          </cell>
          <cell r="AI175">
            <v>2218.4759999999951</v>
          </cell>
          <cell r="AK175">
            <v>9921.5240000000049</v>
          </cell>
          <cell r="AL175" t="e">
            <v>#NAME?</v>
          </cell>
          <cell r="AM175" t="e">
            <v>#NAME?</v>
          </cell>
          <cell r="AN175" t="e">
            <v>#NAME?</v>
          </cell>
          <cell r="AO175" t="e">
            <v>#N/A</v>
          </cell>
        </row>
        <row r="176">
          <cell r="C176" t="str">
            <v>沈阳金杯锦恒汽车安全系统有限公司</v>
          </cell>
          <cell r="D176" t="str">
            <v>比例规则</v>
          </cell>
          <cell r="F176" t="e">
            <v>#NAME?</v>
          </cell>
          <cell r="G176" t="e">
            <v>#NAME?</v>
          </cell>
          <cell r="H176" t="e">
            <v>#NAME?</v>
          </cell>
          <cell r="I176" t="e">
            <v>#NAME?</v>
          </cell>
          <cell r="J176">
            <v>871468.22000000009</v>
          </cell>
          <cell r="K176" t="e">
            <v>#NAME?</v>
          </cell>
          <cell r="N176">
            <v>0</v>
          </cell>
          <cell r="O176" t="e">
            <v>#NAME?</v>
          </cell>
          <cell r="P176">
            <v>141552.03</v>
          </cell>
          <cell r="Q176" t="e">
            <v>#NAME?</v>
          </cell>
          <cell r="R176" t="e">
            <v>#NAME?</v>
          </cell>
          <cell r="T176" t="e">
            <v>#NAME?</v>
          </cell>
          <cell r="U176" t="e">
            <v>#NAME?</v>
          </cell>
          <cell r="V176">
            <v>124113.89</v>
          </cell>
          <cell r="W176" t="e">
            <v>#NAME?</v>
          </cell>
          <cell r="X176">
            <v>139424</v>
          </cell>
          <cell r="Z176">
            <v>139424</v>
          </cell>
          <cell r="AA176">
            <v>107000</v>
          </cell>
          <cell r="AB176">
            <v>537802.30000000005</v>
          </cell>
          <cell r="AC176">
            <v>-430802.30000000005</v>
          </cell>
          <cell r="AD176">
            <v>88000</v>
          </cell>
          <cell r="AF176">
            <v>88000</v>
          </cell>
          <cell r="AG176">
            <v>68773.64</v>
          </cell>
          <cell r="AH176">
            <v>68000</v>
          </cell>
          <cell r="AI176">
            <v>773.63999999999942</v>
          </cell>
          <cell r="AK176">
            <v>468270.58000000007</v>
          </cell>
          <cell r="AL176" t="e">
            <v>#NAME?</v>
          </cell>
          <cell r="AM176" t="e">
            <v>#NAME?</v>
          </cell>
          <cell r="AN176" t="e">
            <v>#NAME?</v>
          </cell>
          <cell r="AO176" t="e">
            <v>#N/A</v>
          </cell>
        </row>
        <row r="177">
          <cell r="C177" t="str">
            <v>黄骅市天硕汽车部件有限公司</v>
          </cell>
          <cell r="D177" t="str">
            <v>比例规则</v>
          </cell>
          <cell r="F177" t="e">
            <v>#NAME?</v>
          </cell>
          <cell r="G177" t="e">
            <v>#NAME?</v>
          </cell>
          <cell r="H177" t="e">
            <v>#NAME?</v>
          </cell>
          <cell r="I177" t="e">
            <v>#NAME?</v>
          </cell>
          <cell r="J177">
            <v>108000</v>
          </cell>
          <cell r="K177" t="e">
            <v>#NAME?</v>
          </cell>
          <cell r="N177">
            <v>0</v>
          </cell>
          <cell r="O177" t="e">
            <v>#NAME?</v>
          </cell>
          <cell r="P177">
            <v>20000</v>
          </cell>
          <cell r="Q177" t="e">
            <v>#NAME?</v>
          </cell>
          <cell r="R177" t="e">
            <v>#NAME?</v>
          </cell>
          <cell r="S177">
            <v>20000</v>
          </cell>
          <cell r="T177" t="e">
            <v>#NAME?</v>
          </cell>
          <cell r="U177" t="e">
            <v>#NAME?</v>
          </cell>
          <cell r="V177">
            <v>20000</v>
          </cell>
          <cell r="W177" t="e">
            <v>#NAME?</v>
          </cell>
          <cell r="X177">
            <v>22459.098666666599</v>
          </cell>
          <cell r="Y177">
            <v>1000</v>
          </cell>
          <cell r="Z177">
            <v>21459.098666666599</v>
          </cell>
          <cell r="AA177">
            <v>11000</v>
          </cell>
          <cell r="AB177">
            <v>10000</v>
          </cell>
          <cell r="AC177">
            <v>1000</v>
          </cell>
          <cell r="AD177">
            <v>7000</v>
          </cell>
          <cell r="AE177">
            <v>7000</v>
          </cell>
          <cell r="AF177">
            <v>0</v>
          </cell>
          <cell r="AG177">
            <v>5927.4013333333296</v>
          </cell>
          <cell r="AH177">
            <v>30000</v>
          </cell>
          <cell r="AI177">
            <v>-24072.598666666672</v>
          </cell>
          <cell r="AK177">
            <v>61613.500000000073</v>
          </cell>
          <cell r="AL177" t="e">
            <v>#NAME?</v>
          </cell>
          <cell r="AM177" t="e">
            <v>#NAME?</v>
          </cell>
          <cell r="AN177" t="e">
            <v>#NAME?</v>
          </cell>
          <cell r="AO177" t="e">
            <v>#N/A</v>
          </cell>
        </row>
        <row r="178">
          <cell r="C178" t="str">
            <v>河北莫特美橡塑科技有限公司</v>
          </cell>
          <cell r="D178" t="str">
            <v>比例规则</v>
          </cell>
          <cell r="E178" t="str">
            <v>座椅</v>
          </cell>
          <cell r="F178" t="e">
            <v>#NAME?</v>
          </cell>
          <cell r="G178" t="e">
            <v>#NAME?</v>
          </cell>
          <cell r="H178" t="e">
            <v>#NAME?</v>
          </cell>
          <cell r="I178" t="e">
            <v>#NAME?</v>
          </cell>
          <cell r="J178">
            <v>120018.4</v>
          </cell>
          <cell r="K178" t="e">
            <v>#NAME?</v>
          </cell>
          <cell r="L178">
            <v>50000</v>
          </cell>
          <cell r="N178">
            <v>50000</v>
          </cell>
          <cell r="O178" t="e">
            <v>#NAME?</v>
          </cell>
          <cell r="Q178" t="e">
            <v>#NAME?</v>
          </cell>
          <cell r="R178" t="e">
            <v>#NAME?</v>
          </cell>
          <cell r="T178" t="e">
            <v>#NAME?</v>
          </cell>
          <cell r="U178" t="e">
            <v>#NAME?</v>
          </cell>
          <cell r="V178">
            <v>40000</v>
          </cell>
          <cell r="W178" t="e">
            <v>#NAME?</v>
          </cell>
          <cell r="X178">
            <v>41687.360000000001</v>
          </cell>
          <cell r="Z178">
            <v>41687.360000000001</v>
          </cell>
          <cell r="AA178">
            <v>24000</v>
          </cell>
          <cell r="AB178">
            <v>24000</v>
          </cell>
          <cell r="AC178">
            <v>0</v>
          </cell>
          <cell r="AD178">
            <v>24000</v>
          </cell>
          <cell r="AE178">
            <v>29018.400000000001</v>
          </cell>
          <cell r="AF178">
            <v>-5018.4000000000015</v>
          </cell>
          <cell r="AG178">
            <v>27392.799999999999</v>
          </cell>
          <cell r="AH178">
            <v>27000</v>
          </cell>
          <cell r="AI178">
            <v>392.79999999999927</v>
          </cell>
          <cell r="AK178">
            <v>2938.2399999999907</v>
          </cell>
          <cell r="AL178" t="e">
            <v>#NAME?</v>
          </cell>
          <cell r="AM178" t="e">
            <v>#NAME?</v>
          </cell>
          <cell r="AN178" t="e">
            <v>#NAME?</v>
          </cell>
          <cell r="AO178" t="e">
            <v>#N/A</v>
          </cell>
          <cell r="AP178" t="str">
            <v>极高</v>
          </cell>
        </row>
        <row r="179">
          <cell r="C179" t="str">
            <v>北京宇喆科技有限公司</v>
          </cell>
          <cell r="D179" t="str">
            <v>比例规则</v>
          </cell>
          <cell r="E179" t="str">
            <v>座椅</v>
          </cell>
          <cell r="F179" t="e">
            <v>#NAME?</v>
          </cell>
          <cell r="G179" t="e">
            <v>#NAME?</v>
          </cell>
          <cell r="H179" t="e">
            <v>#NAME?</v>
          </cell>
          <cell r="I179" t="e">
            <v>#NAME?</v>
          </cell>
          <cell r="J179">
            <v>1858269.2</v>
          </cell>
          <cell r="K179" t="e">
            <v>#NAME?</v>
          </cell>
          <cell r="L179">
            <v>300000</v>
          </cell>
          <cell r="N179">
            <v>300000</v>
          </cell>
          <cell r="O179" t="e">
            <v>#NAME?</v>
          </cell>
          <cell r="P179">
            <v>400000</v>
          </cell>
          <cell r="Q179" t="e">
            <v>#NAME?</v>
          </cell>
          <cell r="R179" t="e">
            <v>#NAME?</v>
          </cell>
          <cell r="S179">
            <v>350000</v>
          </cell>
          <cell r="T179" t="e">
            <v>#NAME?</v>
          </cell>
          <cell r="U179" t="e">
            <v>#NAME?</v>
          </cell>
          <cell r="V179">
            <v>400000</v>
          </cell>
          <cell r="W179" t="e">
            <v>#NAME?</v>
          </cell>
          <cell r="X179">
            <v>314080</v>
          </cell>
          <cell r="Y179">
            <v>194000</v>
          </cell>
          <cell r="Z179">
            <v>120080</v>
          </cell>
          <cell r="AA179">
            <v>194000</v>
          </cell>
          <cell r="AB179">
            <v>134000</v>
          </cell>
          <cell r="AC179">
            <v>60000</v>
          </cell>
          <cell r="AD179">
            <v>134000</v>
          </cell>
          <cell r="AE179">
            <v>269269.2</v>
          </cell>
          <cell r="AF179">
            <v>-135269.20000000001</v>
          </cell>
          <cell r="AG179">
            <v>111804.556</v>
          </cell>
          <cell r="AH179">
            <v>111000</v>
          </cell>
          <cell r="AI179">
            <v>804.55599999999686</v>
          </cell>
          <cell r="AK179">
            <v>1104384.6439999999</v>
          </cell>
          <cell r="AL179" t="e">
            <v>#NAME?</v>
          </cell>
          <cell r="AM179" t="e">
            <v>#NAME?</v>
          </cell>
          <cell r="AN179" t="e">
            <v>#NAME?</v>
          </cell>
          <cell r="AO179" t="e">
            <v>#N/A</v>
          </cell>
          <cell r="AP179" t="str">
            <v>极高</v>
          </cell>
        </row>
        <row r="180">
          <cell r="C180" t="str">
            <v>天津力登维汽车部件有限公司</v>
          </cell>
          <cell r="D180" t="str">
            <v>比例规则</v>
          </cell>
          <cell r="F180" t="e">
            <v>#NAME?</v>
          </cell>
          <cell r="G180" t="e">
            <v>#NAME?</v>
          </cell>
          <cell r="H180" t="e">
            <v>#NAME?</v>
          </cell>
          <cell r="I180" t="e">
            <v>#NAME?</v>
          </cell>
          <cell r="J180">
            <v>114741.76999999999</v>
          </cell>
          <cell r="K180" t="e">
            <v>#NAME?</v>
          </cell>
          <cell r="N180">
            <v>0</v>
          </cell>
          <cell r="O180" t="e">
            <v>#NAME?</v>
          </cell>
          <cell r="Q180" t="e">
            <v>#NAME?</v>
          </cell>
          <cell r="R180" t="e">
            <v>#NAME?</v>
          </cell>
          <cell r="S180">
            <v>20000</v>
          </cell>
          <cell r="T180" t="e">
            <v>#NAME?</v>
          </cell>
          <cell r="U180" t="e">
            <v>#NAME?</v>
          </cell>
          <cell r="V180">
            <v>20000</v>
          </cell>
          <cell r="W180" t="e">
            <v>#NAME?</v>
          </cell>
          <cell r="X180">
            <v>23160.959999999999</v>
          </cell>
          <cell r="Z180">
            <v>23160.959999999999</v>
          </cell>
          <cell r="AA180">
            <v>16000</v>
          </cell>
          <cell r="AB180">
            <v>10000</v>
          </cell>
          <cell r="AC180">
            <v>6000</v>
          </cell>
          <cell r="AD180">
            <v>10000</v>
          </cell>
          <cell r="AE180">
            <v>53741.77</v>
          </cell>
          <cell r="AF180">
            <v>-43741.77</v>
          </cell>
          <cell r="AG180">
            <v>11452.716</v>
          </cell>
          <cell r="AH180">
            <v>11000</v>
          </cell>
          <cell r="AI180">
            <v>452.71600000000035</v>
          </cell>
          <cell r="AK180">
            <v>54128.09399999999</v>
          </cell>
          <cell r="AL180" t="e">
            <v>#NAME?</v>
          </cell>
          <cell r="AM180" t="e">
            <v>#NAME?</v>
          </cell>
          <cell r="AN180" t="e">
            <v>#NAME?</v>
          </cell>
          <cell r="AO180" t="e">
            <v>#N/A</v>
          </cell>
        </row>
        <row r="181">
          <cell r="C181" t="str">
            <v>河北方基恒达汽车部件有限公司</v>
          </cell>
          <cell r="D181" t="str">
            <v>比例规则</v>
          </cell>
          <cell r="F181" t="e">
            <v>#NAME?</v>
          </cell>
          <cell r="G181" t="e">
            <v>#NAME?</v>
          </cell>
          <cell r="H181" t="e">
            <v>#NAME?</v>
          </cell>
          <cell r="I181" t="e">
            <v>#NAME?</v>
          </cell>
          <cell r="J181">
            <v>274000</v>
          </cell>
          <cell r="K181" t="e">
            <v>#NAME?</v>
          </cell>
          <cell r="N181">
            <v>0</v>
          </cell>
          <cell r="O181" t="e">
            <v>#NAME?</v>
          </cell>
          <cell r="Q181" t="e">
            <v>#NAME?</v>
          </cell>
          <cell r="R181" t="e">
            <v>#NAME?</v>
          </cell>
          <cell r="T181" t="e">
            <v>#NAME?</v>
          </cell>
          <cell r="U181" t="e">
            <v>#NAME?</v>
          </cell>
          <cell r="W181" t="e">
            <v>#NAME?</v>
          </cell>
          <cell r="X181">
            <v>205269.44399999999</v>
          </cell>
          <cell r="Z181">
            <v>205269.44399999999</v>
          </cell>
          <cell r="AA181">
            <v>118000</v>
          </cell>
          <cell r="AB181">
            <v>118000</v>
          </cell>
          <cell r="AC181">
            <v>0</v>
          </cell>
          <cell r="AD181">
            <v>50000</v>
          </cell>
          <cell r="AE181">
            <v>100000</v>
          </cell>
          <cell r="AF181">
            <v>-50000</v>
          </cell>
          <cell r="AG181">
            <v>56595.041333333298</v>
          </cell>
          <cell r="AH181">
            <v>56000</v>
          </cell>
          <cell r="AI181">
            <v>595.0413333332981</v>
          </cell>
          <cell r="AK181">
            <v>-155864.48533333329</v>
          </cell>
          <cell r="AL181" t="e">
            <v>#NAME?</v>
          </cell>
          <cell r="AM181" t="e">
            <v>#NAME?</v>
          </cell>
          <cell r="AN181" t="e">
            <v>#NAME?</v>
          </cell>
          <cell r="AO181" t="e">
            <v>#N/A</v>
          </cell>
        </row>
        <row r="182">
          <cell r="C182" t="str">
            <v>海兴县越达弹簧制造有限公司</v>
          </cell>
          <cell r="D182" t="str">
            <v>比例规则</v>
          </cell>
          <cell r="E182" t="str">
            <v>座椅</v>
          </cell>
          <cell r="F182" t="e">
            <v>#NAME?</v>
          </cell>
          <cell r="G182" t="e">
            <v>#NAME?</v>
          </cell>
          <cell r="H182" t="e">
            <v>#NAME?</v>
          </cell>
          <cell r="I182" t="e">
            <v>#NAME?</v>
          </cell>
          <cell r="J182">
            <v>570109.99</v>
          </cell>
          <cell r="K182" t="e">
            <v>#NAME?</v>
          </cell>
          <cell r="L182">
            <v>165000</v>
          </cell>
          <cell r="N182">
            <v>165000</v>
          </cell>
          <cell r="O182" t="e">
            <v>#NAME?</v>
          </cell>
          <cell r="P182">
            <v>165100</v>
          </cell>
          <cell r="Q182" t="e">
            <v>#NAME?</v>
          </cell>
          <cell r="R182" t="e">
            <v>#NAME?</v>
          </cell>
          <cell r="S182">
            <v>99100</v>
          </cell>
          <cell r="T182" t="e">
            <v>#NAME?</v>
          </cell>
          <cell r="U182" t="e">
            <v>#NAME?</v>
          </cell>
          <cell r="V182">
            <v>26501.27</v>
          </cell>
          <cell r="W182" t="e">
            <v>#NAME?</v>
          </cell>
          <cell r="X182">
            <v>58189.301333333402</v>
          </cell>
          <cell r="Y182">
            <v>60000</v>
          </cell>
          <cell r="Z182">
            <v>-1810.698666666598</v>
          </cell>
          <cell r="AA182">
            <v>42000</v>
          </cell>
          <cell r="AB182">
            <v>126733.35</v>
          </cell>
          <cell r="AC182">
            <v>-84733.35</v>
          </cell>
          <cell r="AD182">
            <v>23000</v>
          </cell>
          <cell r="AE182">
            <v>48487.85</v>
          </cell>
          <cell r="AF182">
            <v>-25487.85</v>
          </cell>
          <cell r="AG182">
            <v>12022.869333333299</v>
          </cell>
          <cell r="AH182">
            <v>44187.519999999997</v>
          </cell>
          <cell r="AI182">
            <v>-32164.650666666697</v>
          </cell>
          <cell r="AK182">
            <v>434897.81933333323</v>
          </cell>
          <cell r="AL182" t="e">
            <v>#NAME?</v>
          </cell>
          <cell r="AM182" t="e">
            <v>#NAME?</v>
          </cell>
          <cell r="AN182" t="e">
            <v>#NAME?</v>
          </cell>
          <cell r="AO182" t="e">
            <v>#N/A</v>
          </cell>
          <cell r="AP182" t="str">
            <v>极高</v>
          </cell>
        </row>
        <row r="183">
          <cell r="C183" t="str">
            <v>天津沛衡五金弹簧有限公司</v>
          </cell>
          <cell r="D183" t="str">
            <v>比例规则</v>
          </cell>
          <cell r="F183" t="e">
            <v>#NAME?</v>
          </cell>
          <cell r="G183" t="e">
            <v>#NAME?</v>
          </cell>
          <cell r="H183" t="e">
            <v>#NAME?</v>
          </cell>
          <cell r="I183" t="e">
            <v>#NAME?</v>
          </cell>
          <cell r="J183">
            <v>52000</v>
          </cell>
          <cell r="K183" t="e">
            <v>#NAME?</v>
          </cell>
          <cell r="N183">
            <v>0</v>
          </cell>
          <cell r="O183" t="e">
            <v>#NAME?</v>
          </cell>
          <cell r="Q183" t="e">
            <v>#NAME?</v>
          </cell>
          <cell r="R183" t="e">
            <v>#NAME?</v>
          </cell>
          <cell r="T183" t="e">
            <v>#NAME?</v>
          </cell>
          <cell r="U183" t="e">
            <v>#NAME?</v>
          </cell>
          <cell r="V183">
            <v>10000</v>
          </cell>
          <cell r="W183" t="e">
            <v>#NAME?</v>
          </cell>
          <cell r="X183">
            <v>11853.635200000001</v>
          </cell>
          <cell r="Z183">
            <v>11853.635200000001</v>
          </cell>
          <cell r="AA183">
            <v>8000</v>
          </cell>
          <cell r="AB183">
            <v>37000</v>
          </cell>
          <cell r="AC183">
            <v>-29000</v>
          </cell>
          <cell r="AD183">
            <v>4000</v>
          </cell>
          <cell r="AE183">
            <v>4000</v>
          </cell>
          <cell r="AF183">
            <v>0</v>
          </cell>
          <cell r="AG183">
            <v>1687.0453333333301</v>
          </cell>
          <cell r="AH183">
            <v>1000</v>
          </cell>
          <cell r="AI183">
            <v>687.04533333333006</v>
          </cell>
          <cell r="AK183">
            <v>26459.319466666671</v>
          </cell>
          <cell r="AL183" t="e">
            <v>#NAME?</v>
          </cell>
          <cell r="AM183" t="e">
            <v>#NAME?</v>
          </cell>
          <cell r="AN183" t="e">
            <v>#NAME?</v>
          </cell>
          <cell r="AO183" t="e">
            <v>#N/A</v>
          </cell>
        </row>
        <row r="184">
          <cell r="C184" t="str">
            <v>雅柏利（上海）粘扣带有限公司</v>
          </cell>
          <cell r="D184" t="str">
            <v>比例规则</v>
          </cell>
          <cell r="F184" t="e">
            <v>#NAME?</v>
          </cell>
          <cell r="G184" t="e">
            <v>#NAME?</v>
          </cell>
          <cell r="H184" t="e">
            <v>#NAME?</v>
          </cell>
          <cell r="I184" t="e">
            <v>#NAME?</v>
          </cell>
          <cell r="J184">
            <v>152745.07</v>
          </cell>
          <cell r="K184" t="e">
            <v>#NAME?</v>
          </cell>
          <cell r="N184">
            <v>0</v>
          </cell>
          <cell r="O184" t="e">
            <v>#NAME?</v>
          </cell>
          <cell r="P184">
            <v>35253.300000000003</v>
          </cell>
          <cell r="Q184" t="e">
            <v>#NAME?</v>
          </cell>
          <cell r="R184" t="e">
            <v>#NAME?</v>
          </cell>
          <cell r="T184" t="e">
            <v>#NAME?</v>
          </cell>
          <cell r="U184" t="e">
            <v>#NAME?</v>
          </cell>
          <cell r="V184">
            <v>65001.36</v>
          </cell>
          <cell r="W184" t="e">
            <v>#NAME?</v>
          </cell>
          <cell r="X184">
            <v>29300</v>
          </cell>
          <cell r="Z184">
            <v>29300</v>
          </cell>
          <cell r="AA184">
            <v>27000</v>
          </cell>
          <cell r="AB184">
            <v>14000</v>
          </cell>
          <cell r="AC184">
            <v>13000</v>
          </cell>
          <cell r="AD184">
            <v>14000</v>
          </cell>
          <cell r="AE184">
            <v>25490.41</v>
          </cell>
          <cell r="AF184">
            <v>-11490.41</v>
          </cell>
          <cell r="AG184">
            <v>13786.830666666699</v>
          </cell>
          <cell r="AH184">
            <v>13000</v>
          </cell>
          <cell r="AI184">
            <v>786.83066666669947</v>
          </cell>
          <cell r="AK184">
            <v>68658.239333333302</v>
          </cell>
          <cell r="AL184" t="e">
            <v>#NAME?</v>
          </cell>
          <cell r="AM184" t="e">
            <v>#NAME?</v>
          </cell>
          <cell r="AN184" t="e">
            <v>#NAME?</v>
          </cell>
          <cell r="AO184" t="e">
            <v>#N/A</v>
          </cell>
        </row>
        <row r="185">
          <cell r="C185" t="str">
            <v>江苏全盛座舱技术股份有限公司</v>
          </cell>
          <cell r="D185" t="str">
            <v>比例规则</v>
          </cell>
          <cell r="E185" t="str">
            <v>金属件</v>
          </cell>
          <cell r="F185" t="e">
            <v>#NAME?</v>
          </cell>
          <cell r="G185" t="e">
            <v>#NAME?</v>
          </cell>
          <cell r="H185" t="e">
            <v>#NAME?</v>
          </cell>
          <cell r="I185" t="e">
            <v>#NAME?</v>
          </cell>
          <cell r="J185">
            <v>1031000</v>
          </cell>
          <cell r="K185" t="e">
            <v>#NAME?</v>
          </cell>
          <cell r="L185">
            <v>110000</v>
          </cell>
          <cell r="M185">
            <v>110000</v>
          </cell>
          <cell r="N185">
            <v>0</v>
          </cell>
          <cell r="O185" t="e">
            <v>#NAME?</v>
          </cell>
          <cell r="Q185" t="e">
            <v>#NAME?</v>
          </cell>
          <cell r="R185" t="e">
            <v>#NAME?</v>
          </cell>
          <cell r="S185">
            <v>80000</v>
          </cell>
          <cell r="T185" t="e">
            <v>#NAME?</v>
          </cell>
          <cell r="U185" t="e">
            <v>#NAME?</v>
          </cell>
          <cell r="W185" t="e">
            <v>#NAME?</v>
          </cell>
          <cell r="X185">
            <v>206277.014</v>
          </cell>
          <cell r="Y185">
            <v>210000</v>
          </cell>
          <cell r="Z185">
            <v>-3722.9860000000044</v>
          </cell>
          <cell r="AA185">
            <v>154000</v>
          </cell>
          <cell r="AB185">
            <v>300000</v>
          </cell>
          <cell r="AC185">
            <v>-146000</v>
          </cell>
          <cell r="AD185">
            <v>81000</v>
          </cell>
          <cell r="AE185">
            <v>81000</v>
          </cell>
          <cell r="AF185">
            <v>0</v>
          </cell>
          <cell r="AG185">
            <v>250000</v>
          </cell>
          <cell r="AH185">
            <v>250000</v>
          </cell>
          <cell r="AI185">
            <v>0</v>
          </cell>
          <cell r="AK185">
            <v>339722.98600000003</v>
          </cell>
          <cell r="AL185" t="e">
            <v>#NAME?</v>
          </cell>
          <cell r="AM185" t="e">
            <v>#NAME?</v>
          </cell>
          <cell r="AN185" t="e">
            <v>#NAME?</v>
          </cell>
          <cell r="AO185" t="e">
            <v>#N/A</v>
          </cell>
          <cell r="AP185" t="str">
            <v>低</v>
          </cell>
        </row>
        <row r="186">
          <cell r="C186" t="str">
            <v>北京友联物流有限公司</v>
          </cell>
          <cell r="D186" t="str">
            <v>比例规则</v>
          </cell>
          <cell r="E186" t="str">
            <v>后视镜、座椅</v>
          </cell>
          <cell r="F186" t="e">
            <v>#NAME?</v>
          </cell>
          <cell r="G186" t="e">
            <v>#NAME?</v>
          </cell>
          <cell r="H186" t="e">
            <v>#NAME?</v>
          </cell>
          <cell r="I186" t="e">
            <v>#NAME?</v>
          </cell>
          <cell r="J186">
            <v>187000</v>
          </cell>
          <cell r="K186" t="e">
            <v>#NAME?</v>
          </cell>
          <cell r="L186">
            <v>50000</v>
          </cell>
          <cell r="N186">
            <v>50000</v>
          </cell>
          <cell r="O186" t="e">
            <v>#NAME?</v>
          </cell>
          <cell r="Q186" t="e">
            <v>#NAME?</v>
          </cell>
          <cell r="R186" t="e">
            <v>#NAME?</v>
          </cell>
          <cell r="T186" t="e">
            <v>#NAME?</v>
          </cell>
          <cell r="U186" t="e">
            <v>#NAME?</v>
          </cell>
          <cell r="V186">
            <v>40000</v>
          </cell>
          <cell r="W186" t="e">
            <v>#NAME?</v>
          </cell>
          <cell r="X186">
            <v>122092.933333334</v>
          </cell>
          <cell r="Z186">
            <v>122092.933333334</v>
          </cell>
          <cell r="AA186">
            <v>33000</v>
          </cell>
          <cell r="AB186">
            <v>122000</v>
          </cell>
          <cell r="AC186">
            <v>-89000</v>
          </cell>
          <cell r="AD186">
            <v>22000</v>
          </cell>
          <cell r="AF186">
            <v>22000</v>
          </cell>
          <cell r="AG186">
            <v>25029.073333333301</v>
          </cell>
          <cell r="AH186">
            <v>25000</v>
          </cell>
          <cell r="AI186">
            <v>29.07333333330098</v>
          </cell>
          <cell r="AK186">
            <v>-15122.006666667308</v>
          </cell>
          <cell r="AL186" t="e">
            <v>#NAME?</v>
          </cell>
          <cell r="AM186" t="e">
            <v>#NAME?</v>
          </cell>
          <cell r="AN186" t="e">
            <v>#NAME?</v>
          </cell>
          <cell r="AO186" t="e">
            <v>#N/A</v>
          </cell>
          <cell r="AP186" t="str">
            <v>中高</v>
          </cell>
        </row>
        <row r="187">
          <cell r="C187" t="str">
            <v>大悍（天津）汽车零部件有限公司</v>
          </cell>
          <cell r="D187" t="str">
            <v>比例规则</v>
          </cell>
          <cell r="F187" t="e">
            <v>#NAME?</v>
          </cell>
          <cell r="G187" t="e">
            <v>#NAME?</v>
          </cell>
          <cell r="H187" t="e">
            <v>#NAME?</v>
          </cell>
          <cell r="I187" t="e">
            <v>#NAME?</v>
          </cell>
          <cell r="J187">
            <v>513000</v>
          </cell>
          <cell r="K187" t="e">
            <v>#NAME?</v>
          </cell>
          <cell r="N187">
            <v>0</v>
          </cell>
          <cell r="O187" t="e">
            <v>#NAME?</v>
          </cell>
          <cell r="P187">
            <v>230000</v>
          </cell>
          <cell r="Q187" t="e">
            <v>#NAME?</v>
          </cell>
          <cell r="R187" t="e">
            <v>#NAME?</v>
          </cell>
          <cell r="T187" t="e">
            <v>#NAME?</v>
          </cell>
          <cell r="U187" t="e">
            <v>#NAME?</v>
          </cell>
          <cell r="V187">
            <v>150000</v>
          </cell>
          <cell r="W187" t="e">
            <v>#NAME?</v>
          </cell>
          <cell r="X187">
            <v>167543.092</v>
          </cell>
          <cell r="Z187">
            <v>167543.092</v>
          </cell>
          <cell r="AA187">
            <v>189000</v>
          </cell>
          <cell r="AC187">
            <v>189000</v>
          </cell>
          <cell r="AD187">
            <v>77000</v>
          </cell>
          <cell r="AE187">
            <v>77000</v>
          </cell>
          <cell r="AF187">
            <v>0</v>
          </cell>
          <cell r="AG187">
            <v>56839.830666666698</v>
          </cell>
          <cell r="AH187">
            <v>56000</v>
          </cell>
          <cell r="AI187">
            <v>839.83066666669765</v>
          </cell>
          <cell r="AK187">
            <v>22617.07733333332</v>
          </cell>
          <cell r="AL187" t="e">
            <v>#NAME?</v>
          </cell>
          <cell r="AM187" t="e">
            <v>#NAME?</v>
          </cell>
          <cell r="AN187" t="e">
            <v>#NAME?</v>
          </cell>
          <cell r="AO187" t="e">
            <v>#N/A</v>
          </cell>
        </row>
        <row r="188">
          <cell r="C188" t="str">
            <v>河北亿泽汽车零部件科技有限公司</v>
          </cell>
          <cell r="D188" t="str">
            <v>比例规则</v>
          </cell>
          <cell r="E188" t="str">
            <v>后视镜、金属件</v>
          </cell>
          <cell r="F188" t="e">
            <v>#NAME?</v>
          </cell>
          <cell r="G188" t="e">
            <v>#NAME?</v>
          </cell>
          <cell r="H188" t="e">
            <v>#NAME?</v>
          </cell>
          <cell r="I188" t="e">
            <v>#NAME?</v>
          </cell>
          <cell r="J188">
            <v>48477</v>
          </cell>
          <cell r="K188" t="e">
            <v>#NAME?</v>
          </cell>
          <cell r="L188">
            <v>15197.286</v>
          </cell>
          <cell r="N188">
            <v>15197.286</v>
          </cell>
          <cell r="O188" t="e">
            <v>#NAME?</v>
          </cell>
          <cell r="Q188" t="e">
            <v>#NAME?</v>
          </cell>
          <cell r="R188" t="e">
            <v>#NAME?</v>
          </cell>
          <cell r="T188" t="e">
            <v>#NAME?</v>
          </cell>
          <cell r="U188" t="e">
            <v>#NAME?</v>
          </cell>
          <cell r="V188">
            <v>36477</v>
          </cell>
          <cell r="W188" t="e">
            <v>#NAME?</v>
          </cell>
          <cell r="X188">
            <v>38800</v>
          </cell>
          <cell r="Z188">
            <v>38800</v>
          </cell>
          <cell r="AA188">
            <v>11000</v>
          </cell>
          <cell r="AB188">
            <v>6000</v>
          </cell>
          <cell r="AC188">
            <v>5000</v>
          </cell>
          <cell r="AD188">
            <v>6000</v>
          </cell>
          <cell r="AF188">
            <v>6000</v>
          </cell>
          <cell r="AG188">
            <v>6463.6</v>
          </cell>
          <cell r="AH188">
            <v>6000</v>
          </cell>
          <cell r="AI188">
            <v>463.60000000000036</v>
          </cell>
          <cell r="AK188">
            <v>-13786.599999999999</v>
          </cell>
          <cell r="AL188" t="e">
            <v>#NAME?</v>
          </cell>
          <cell r="AM188" t="e">
            <v>#NAME?</v>
          </cell>
          <cell r="AN188" t="e">
            <v>#NAME?</v>
          </cell>
          <cell r="AO188" t="e">
            <v>#N/A</v>
          </cell>
          <cell r="AP188" t="str">
            <v>高</v>
          </cell>
        </row>
        <row r="189">
          <cell r="C189" t="str">
            <v>温州鑫锐电器有限公司</v>
          </cell>
          <cell r="D189" t="str">
            <v>比例规则</v>
          </cell>
          <cell r="E189" t="str">
            <v>座椅</v>
          </cell>
          <cell r="F189" t="e">
            <v>#NAME?</v>
          </cell>
          <cell r="G189" t="e">
            <v>#NAME?</v>
          </cell>
          <cell r="H189" t="e">
            <v>#NAME?</v>
          </cell>
          <cell r="I189" t="e">
            <v>#NAME?</v>
          </cell>
          <cell r="J189">
            <v>80001.399999999994</v>
          </cell>
          <cell r="K189" t="e">
            <v>#NAME?</v>
          </cell>
          <cell r="L189">
            <v>20000</v>
          </cell>
          <cell r="N189">
            <v>20000</v>
          </cell>
          <cell r="O189" t="e">
            <v>#NAME?</v>
          </cell>
          <cell r="Q189" t="e">
            <v>#NAME?</v>
          </cell>
          <cell r="R189" t="e">
            <v>#NAME?</v>
          </cell>
          <cell r="S189">
            <v>28001.4</v>
          </cell>
          <cell r="T189" t="e">
            <v>#NAME?</v>
          </cell>
          <cell r="U189" t="e">
            <v>#NAME?</v>
          </cell>
          <cell r="V189">
            <v>40000</v>
          </cell>
          <cell r="W189" t="e">
            <v>#NAME?</v>
          </cell>
          <cell r="X189">
            <v>41360</v>
          </cell>
          <cell r="Z189">
            <v>41360</v>
          </cell>
          <cell r="AA189">
            <v>12000</v>
          </cell>
          <cell r="AC189">
            <v>12000</v>
          </cell>
          <cell r="AD189">
            <v>6000</v>
          </cell>
          <cell r="AE189">
            <v>6000</v>
          </cell>
          <cell r="AF189">
            <v>0</v>
          </cell>
          <cell r="AG189">
            <v>6895.7120000000004</v>
          </cell>
          <cell r="AH189">
            <v>6000</v>
          </cell>
          <cell r="AI189">
            <v>895.71200000000044</v>
          </cell>
          <cell r="AK189">
            <v>13745.687999999995</v>
          </cell>
          <cell r="AL189" t="e">
            <v>#NAME?</v>
          </cell>
          <cell r="AM189" t="e">
            <v>#NAME?</v>
          </cell>
          <cell r="AN189" t="e">
            <v>#NAME?</v>
          </cell>
          <cell r="AO189" t="e">
            <v>#N/A</v>
          </cell>
          <cell r="AP189" t="str">
            <v>中高</v>
          </cell>
        </row>
        <row r="190">
          <cell r="C190" t="str">
            <v>北京恒世通物流有限公司</v>
          </cell>
          <cell r="D190" t="str">
            <v>比例规则</v>
          </cell>
          <cell r="E190" t="str">
            <v>座椅</v>
          </cell>
          <cell r="F190" t="e">
            <v>#NAME?</v>
          </cell>
          <cell r="G190" t="e">
            <v>#NAME?</v>
          </cell>
          <cell r="H190" t="e">
            <v>#NAME?</v>
          </cell>
          <cell r="I190" t="e">
            <v>#NAME?</v>
          </cell>
          <cell r="J190">
            <v>831652.2</v>
          </cell>
          <cell r="K190" t="e">
            <v>#NAME?</v>
          </cell>
          <cell r="L190">
            <v>150000</v>
          </cell>
          <cell r="N190">
            <v>150000</v>
          </cell>
          <cell r="O190" t="e">
            <v>#NAME?</v>
          </cell>
          <cell r="P190">
            <v>224825.2</v>
          </cell>
          <cell r="Q190" t="e">
            <v>#NAME?</v>
          </cell>
          <cell r="R190" t="e">
            <v>#NAME?</v>
          </cell>
          <cell r="S190">
            <v>226012.4</v>
          </cell>
          <cell r="T190" t="e">
            <v>#NAME?</v>
          </cell>
          <cell r="U190" t="e">
            <v>#NAME?</v>
          </cell>
          <cell r="V190">
            <v>174994.8</v>
          </cell>
          <cell r="W190" t="e">
            <v>#NAME?</v>
          </cell>
          <cell r="X190">
            <v>150788.32</v>
          </cell>
          <cell r="Y190">
            <v>25970</v>
          </cell>
          <cell r="Z190">
            <v>124818.32</v>
          </cell>
          <cell r="AA190">
            <v>134000</v>
          </cell>
          <cell r="AB190">
            <v>125779.2</v>
          </cell>
          <cell r="AC190">
            <v>8220.8000000000029</v>
          </cell>
          <cell r="AD190">
            <v>13000</v>
          </cell>
          <cell r="AE190">
            <v>54070.6</v>
          </cell>
          <cell r="AF190">
            <v>-41070.6</v>
          </cell>
          <cell r="AG190">
            <v>8958.34666666667</v>
          </cell>
          <cell r="AI190">
            <v>8958.34666666667</v>
          </cell>
          <cell r="AK190">
            <v>524905.53333333321</v>
          </cell>
          <cell r="AL190" t="e">
            <v>#NAME?</v>
          </cell>
          <cell r="AM190" t="e">
            <v>#NAME?</v>
          </cell>
          <cell r="AN190" t="e">
            <v>#NAME?</v>
          </cell>
          <cell r="AO190" t="e">
            <v>#N/A</v>
          </cell>
          <cell r="AP190" t="str">
            <v>极高</v>
          </cell>
        </row>
        <row r="191">
          <cell r="C191" t="str">
            <v>大连吉田拉链有限公司北京分公司</v>
          </cell>
          <cell r="D191" t="str">
            <v>比例规则</v>
          </cell>
          <cell r="F191" t="e">
            <v>#NAME?</v>
          </cell>
          <cell r="G191" t="e">
            <v>#NAME?</v>
          </cell>
          <cell r="H191" t="e">
            <v>#NAME?</v>
          </cell>
          <cell r="I191" t="e">
            <v>#NAME?</v>
          </cell>
          <cell r="J191">
            <v>35490.04</v>
          </cell>
          <cell r="K191" t="e">
            <v>#NAME?</v>
          </cell>
          <cell r="N191">
            <v>0</v>
          </cell>
          <cell r="O191" t="e">
            <v>#NAME?</v>
          </cell>
          <cell r="Q191" t="e">
            <v>#NAME?</v>
          </cell>
          <cell r="R191" t="e">
            <v>#NAME?</v>
          </cell>
          <cell r="T191" t="e">
            <v>#NAME?</v>
          </cell>
          <cell r="U191" t="e">
            <v>#NAME?</v>
          </cell>
          <cell r="V191">
            <v>20000</v>
          </cell>
          <cell r="W191" t="e">
            <v>#NAME?</v>
          </cell>
          <cell r="X191">
            <v>19000</v>
          </cell>
          <cell r="Y191">
            <v>13490.04</v>
          </cell>
          <cell r="Z191">
            <v>5509.9599999999991</v>
          </cell>
          <cell r="AA191">
            <v>14000</v>
          </cell>
          <cell r="AB191">
            <v>2000</v>
          </cell>
          <cell r="AC191">
            <v>12000</v>
          </cell>
          <cell r="AD191">
            <v>2000</v>
          </cell>
          <cell r="AF191">
            <v>2000</v>
          </cell>
          <cell r="AI191">
            <v>0</v>
          </cell>
          <cell r="AK191">
            <v>490.04000000000087</v>
          </cell>
          <cell r="AL191" t="e">
            <v>#NAME?</v>
          </cell>
          <cell r="AM191" t="e">
            <v>#NAME?</v>
          </cell>
          <cell r="AN191" t="e">
            <v>#NAME?</v>
          </cell>
          <cell r="AO191" t="e">
            <v>#N/A</v>
          </cell>
        </row>
        <row r="192">
          <cell r="C192" t="str">
            <v>致冠沧州汽车部件有限公司</v>
          </cell>
          <cell r="D192" t="str">
            <v>比例规则</v>
          </cell>
          <cell r="E192" t="str">
            <v>座椅</v>
          </cell>
          <cell r="F192" t="e">
            <v>#NAME?</v>
          </cell>
          <cell r="G192" t="e">
            <v>#NAME?</v>
          </cell>
          <cell r="H192" t="e">
            <v>#NAME?</v>
          </cell>
          <cell r="I192" t="e">
            <v>#NAME?</v>
          </cell>
          <cell r="J192">
            <v>247000</v>
          </cell>
          <cell r="K192" t="e">
            <v>#NAME?</v>
          </cell>
          <cell r="L192">
            <v>100000</v>
          </cell>
          <cell r="N192">
            <v>100000</v>
          </cell>
          <cell r="O192" t="e">
            <v>#NAME?</v>
          </cell>
          <cell r="P192">
            <v>50000</v>
          </cell>
          <cell r="Q192" t="e">
            <v>#NAME?</v>
          </cell>
          <cell r="R192" t="e">
            <v>#NAME?</v>
          </cell>
          <cell r="S192">
            <v>100000</v>
          </cell>
          <cell r="T192" t="e">
            <v>#NAME?</v>
          </cell>
          <cell r="U192" t="e">
            <v>#NAME?</v>
          </cell>
          <cell r="V192">
            <v>80000</v>
          </cell>
          <cell r="W192" t="e">
            <v>#NAME?</v>
          </cell>
          <cell r="X192">
            <v>81720.320000000007</v>
          </cell>
          <cell r="Z192">
            <v>81720.320000000007</v>
          </cell>
          <cell r="AA192">
            <v>93000</v>
          </cell>
          <cell r="AB192">
            <v>17000</v>
          </cell>
          <cell r="AC192">
            <v>76000</v>
          </cell>
          <cell r="AD192">
            <v>17000</v>
          </cell>
          <cell r="AF192">
            <v>17000</v>
          </cell>
          <cell r="AI192">
            <v>0</v>
          </cell>
          <cell r="AK192">
            <v>55279.679999999993</v>
          </cell>
          <cell r="AL192" t="e">
            <v>#NAME?</v>
          </cell>
          <cell r="AM192" t="e">
            <v>#NAME?</v>
          </cell>
          <cell r="AN192" t="e">
            <v>#NAME?</v>
          </cell>
          <cell r="AO192" t="e">
            <v>#N/A</v>
          </cell>
          <cell r="AP192" t="str">
            <v>极高</v>
          </cell>
        </row>
        <row r="193">
          <cell r="C193" t="str">
            <v>上海纳特汽车标准件有限公司</v>
          </cell>
          <cell r="D193" t="str">
            <v>比例规则</v>
          </cell>
          <cell r="E193" t="str">
            <v>金属件、座椅</v>
          </cell>
          <cell r="F193" t="e">
            <v>#NAME?</v>
          </cell>
          <cell r="G193" t="e">
            <v>#NAME?</v>
          </cell>
          <cell r="H193" t="e">
            <v>#NAME?</v>
          </cell>
          <cell r="I193" t="e">
            <v>#NAME?</v>
          </cell>
          <cell r="J193">
            <v>3000</v>
          </cell>
          <cell r="K193" t="e">
            <v>#NAME?</v>
          </cell>
          <cell r="L193">
            <v>5000</v>
          </cell>
          <cell r="N193">
            <v>5000</v>
          </cell>
          <cell r="O193" t="e">
            <v>#NAME?</v>
          </cell>
          <cell r="Q193" t="e">
            <v>#NAME?</v>
          </cell>
          <cell r="R193" t="e">
            <v>#NAME?</v>
          </cell>
          <cell r="T193" t="e">
            <v>#NAME?</v>
          </cell>
          <cell r="U193" t="e">
            <v>#NAME?</v>
          </cell>
          <cell r="W193" t="e">
            <v>#NAME?</v>
          </cell>
          <cell r="X193">
            <v>2055.3493333333399</v>
          </cell>
          <cell r="Y193">
            <v>2000</v>
          </cell>
          <cell r="Z193">
            <v>55.349333333339928</v>
          </cell>
          <cell r="AA193">
            <v>2000</v>
          </cell>
          <cell r="AC193">
            <v>2000</v>
          </cell>
          <cell r="AD193">
            <v>1000</v>
          </cell>
          <cell r="AE193">
            <v>1000</v>
          </cell>
          <cell r="AF193">
            <v>0</v>
          </cell>
          <cell r="AI193">
            <v>0</v>
          </cell>
          <cell r="AK193">
            <v>-2055.3493333333399</v>
          </cell>
          <cell r="AL193" t="e">
            <v>#NAME?</v>
          </cell>
          <cell r="AM193" t="e">
            <v>#NAME?</v>
          </cell>
          <cell r="AN193" t="e">
            <v>#NAME?</v>
          </cell>
          <cell r="AO193" t="e">
            <v>#N/A</v>
          </cell>
          <cell r="AP193" t="str">
            <v>低</v>
          </cell>
        </row>
        <row r="194">
          <cell r="C194" t="str">
            <v>清河县沁园汽车零部件有限公司</v>
          </cell>
          <cell r="D194" t="str">
            <v>比例规则</v>
          </cell>
          <cell r="E194" t="str">
            <v>金属件、座椅</v>
          </cell>
          <cell r="F194" t="e">
            <v>#NAME?</v>
          </cell>
          <cell r="G194" t="e">
            <v>#NAME?</v>
          </cell>
          <cell r="H194" t="e">
            <v>#NAME?</v>
          </cell>
          <cell r="I194" t="e">
            <v>#NAME?</v>
          </cell>
          <cell r="J194">
            <v>199484.41999999998</v>
          </cell>
          <cell r="K194" t="e">
            <v>#NAME?</v>
          </cell>
          <cell r="L194">
            <v>97590.66</v>
          </cell>
          <cell r="N194">
            <v>97590.66</v>
          </cell>
          <cell r="O194" t="e">
            <v>#NAME?</v>
          </cell>
          <cell r="P194">
            <v>33923</v>
          </cell>
          <cell r="Q194" t="e">
            <v>#NAME?</v>
          </cell>
          <cell r="R194" t="e">
            <v>#NAME?</v>
          </cell>
          <cell r="S194">
            <v>45123.61</v>
          </cell>
          <cell r="T194" t="e">
            <v>#NAME?</v>
          </cell>
          <cell r="U194" t="e">
            <v>#NAME?</v>
          </cell>
          <cell r="V194">
            <v>68437.81</v>
          </cell>
          <cell r="W194" t="e">
            <v>#NAME?</v>
          </cell>
          <cell r="X194">
            <v>48185.62</v>
          </cell>
          <cell r="Y194">
            <v>52000</v>
          </cell>
          <cell r="Z194">
            <v>-3814.3799999999974</v>
          </cell>
          <cell r="AA194">
            <v>16000</v>
          </cell>
          <cell r="AC194">
            <v>16000</v>
          </cell>
          <cell r="AF194">
            <v>0</v>
          </cell>
          <cell r="AI194">
            <v>0</v>
          </cell>
          <cell r="AK194">
            <v>135298.79999999999</v>
          </cell>
          <cell r="AL194" t="e">
            <v>#NAME?</v>
          </cell>
          <cell r="AM194" t="e">
            <v>#NAME?</v>
          </cell>
          <cell r="AN194" t="e">
            <v>#NAME?</v>
          </cell>
          <cell r="AO194" t="e">
            <v>#N/A</v>
          </cell>
          <cell r="AP194" t="str">
            <v>极高</v>
          </cell>
        </row>
        <row r="195">
          <cell r="C195" t="str">
            <v>上海尖美贸易发展有限公司</v>
          </cell>
          <cell r="D195" t="str">
            <v>比例规则</v>
          </cell>
          <cell r="F195" t="e">
            <v>#NAME?</v>
          </cell>
          <cell r="G195" t="e">
            <v>#NAME?</v>
          </cell>
          <cell r="H195" t="e">
            <v>#NAME?</v>
          </cell>
          <cell r="I195" t="e">
            <v>#NAME?</v>
          </cell>
          <cell r="J195">
            <v>100000</v>
          </cell>
          <cell r="K195" t="e">
            <v>#NAME?</v>
          </cell>
          <cell r="N195">
            <v>0</v>
          </cell>
          <cell r="O195" t="e">
            <v>#NAME?</v>
          </cell>
          <cell r="Q195" t="e">
            <v>#NAME?</v>
          </cell>
          <cell r="R195" t="e">
            <v>#NAME?</v>
          </cell>
          <cell r="T195" t="e">
            <v>#NAME?</v>
          </cell>
          <cell r="U195" t="e">
            <v>#NAME?</v>
          </cell>
          <cell r="V195">
            <v>70000</v>
          </cell>
          <cell r="W195" t="e">
            <v>#NAME?</v>
          </cell>
          <cell r="X195">
            <v>66080</v>
          </cell>
          <cell r="Z195">
            <v>66080</v>
          </cell>
          <cell r="AA195">
            <v>66000</v>
          </cell>
          <cell r="AC195">
            <v>66000</v>
          </cell>
          <cell r="AE195">
            <v>30000</v>
          </cell>
          <cell r="AF195">
            <v>-30000</v>
          </cell>
          <cell r="AI195">
            <v>0</v>
          </cell>
          <cell r="AK195">
            <v>-32080</v>
          </cell>
          <cell r="AL195" t="e">
            <v>#NAME?</v>
          </cell>
          <cell r="AM195" t="e">
            <v>#NAME?</v>
          </cell>
          <cell r="AN195" t="e">
            <v>#NAME?</v>
          </cell>
          <cell r="AO195" t="e">
            <v>#N/A</v>
          </cell>
        </row>
        <row r="196">
          <cell r="C196" t="str">
            <v>深州市晶立泰(安广顺)机械配件有限公司</v>
          </cell>
          <cell r="D196" t="str">
            <v>比例规则</v>
          </cell>
          <cell r="F196" t="e">
            <v>#NAME?</v>
          </cell>
          <cell r="G196" t="e">
            <v>#NAME?</v>
          </cell>
          <cell r="H196" t="e">
            <v>#NAME?</v>
          </cell>
          <cell r="I196" t="e">
            <v>#NAME?</v>
          </cell>
          <cell r="J196">
            <v>47780</v>
          </cell>
          <cell r="K196" t="e">
            <v>#NAME?</v>
          </cell>
          <cell r="N196">
            <v>0</v>
          </cell>
          <cell r="O196" t="e">
            <v>#NAME?</v>
          </cell>
          <cell r="P196">
            <v>20000</v>
          </cell>
          <cell r="Q196" t="e">
            <v>#NAME?</v>
          </cell>
          <cell r="R196" t="e">
            <v>#NAME?</v>
          </cell>
          <cell r="T196" t="e">
            <v>#NAME?</v>
          </cell>
          <cell r="U196" t="e">
            <v>#NAME?</v>
          </cell>
          <cell r="V196">
            <v>27780</v>
          </cell>
          <cell r="W196" t="e">
            <v>#NAME?</v>
          </cell>
          <cell r="X196">
            <v>6075.5626666666603</v>
          </cell>
          <cell r="Z196">
            <v>6075.5626666666603</v>
          </cell>
          <cell r="AA196">
            <v>9000</v>
          </cell>
          <cell r="AC196">
            <v>9000</v>
          </cell>
          <cell r="AD196">
            <v>9000</v>
          </cell>
          <cell r="AF196">
            <v>9000</v>
          </cell>
          <cell r="AI196">
            <v>0</v>
          </cell>
          <cell r="AK196">
            <v>23704.437333333339</v>
          </cell>
          <cell r="AL196" t="e">
            <v>#NAME?</v>
          </cell>
          <cell r="AM196" t="e">
            <v>#NAME?</v>
          </cell>
          <cell r="AN196" t="e">
            <v>#NAME?</v>
          </cell>
          <cell r="AO196" t="e">
            <v>#N/A</v>
          </cell>
        </row>
        <row r="197">
          <cell r="C197" t="str">
            <v>湖北伟士通汽车零件有限公司</v>
          </cell>
          <cell r="D197" t="str">
            <v>比例规则</v>
          </cell>
          <cell r="E197" t="str">
            <v>金属件</v>
          </cell>
          <cell r="F197" t="e">
            <v>#NAME?</v>
          </cell>
          <cell r="G197" t="e">
            <v>#NAME?</v>
          </cell>
          <cell r="H197" t="e">
            <v>#NAME?</v>
          </cell>
          <cell r="I197" t="e">
            <v>#NAME?</v>
          </cell>
          <cell r="J197">
            <v>73711.81</v>
          </cell>
          <cell r="K197" t="e">
            <v>#NAME?</v>
          </cell>
          <cell r="L197">
            <v>0</v>
          </cell>
          <cell r="N197">
            <v>0</v>
          </cell>
          <cell r="O197" t="e">
            <v>#NAME?</v>
          </cell>
          <cell r="Q197" t="e">
            <v>#NAME?</v>
          </cell>
          <cell r="R197" t="e">
            <v>#NAME?</v>
          </cell>
          <cell r="S197">
            <v>40000</v>
          </cell>
          <cell r="T197" t="e">
            <v>#NAME?</v>
          </cell>
          <cell r="U197" t="e">
            <v>#NAME?</v>
          </cell>
          <cell r="W197" t="e">
            <v>#NAME?</v>
          </cell>
          <cell r="Z197">
            <v>0</v>
          </cell>
          <cell r="AC197">
            <v>0</v>
          </cell>
          <cell r="AD197">
            <v>4000</v>
          </cell>
          <cell r="AE197">
            <v>29711.81</v>
          </cell>
          <cell r="AF197">
            <v>-25711.81</v>
          </cell>
          <cell r="AG197">
            <v>4494.9080000000004</v>
          </cell>
          <cell r="AH197">
            <v>4000</v>
          </cell>
          <cell r="AI197">
            <v>494.90800000000036</v>
          </cell>
          <cell r="AK197">
            <v>65216.902000000002</v>
          </cell>
          <cell r="AL197" t="e">
            <v>#NAME?</v>
          </cell>
          <cell r="AM197" t="e">
            <v>#NAME?</v>
          </cell>
          <cell r="AN197" t="e">
            <v>#NAME?</v>
          </cell>
          <cell r="AO197" t="e">
            <v>#N/A</v>
          </cell>
          <cell r="AP197" t="str">
            <v>低</v>
          </cell>
        </row>
        <row r="198">
          <cell r="C198" t="str">
            <v>穆勒纺织品(天津)有限公司</v>
          </cell>
          <cell r="D198" t="str">
            <v>比例规则</v>
          </cell>
          <cell r="F198" t="e">
            <v>#NAME?</v>
          </cell>
          <cell r="G198" t="e">
            <v>#NAME?</v>
          </cell>
          <cell r="H198" t="e">
            <v>#NAME?</v>
          </cell>
          <cell r="I198" t="e">
            <v>#NAME?</v>
          </cell>
          <cell r="J198">
            <v>126085.4</v>
          </cell>
          <cell r="K198" t="e">
            <v>#NAME?</v>
          </cell>
          <cell r="N198">
            <v>0</v>
          </cell>
          <cell r="O198" t="e">
            <v>#NAME?</v>
          </cell>
          <cell r="P198">
            <v>51177.7</v>
          </cell>
          <cell r="Q198" t="e">
            <v>#NAME?</v>
          </cell>
          <cell r="R198" t="e">
            <v>#NAME?</v>
          </cell>
          <cell r="S198">
            <v>54907.7</v>
          </cell>
          <cell r="T198" t="e">
            <v>#NAME?</v>
          </cell>
          <cell r="U198" t="e">
            <v>#NAME?</v>
          </cell>
          <cell r="V198">
            <v>20000</v>
          </cell>
          <cell r="W198" t="e">
            <v>#NAME?</v>
          </cell>
          <cell r="X198">
            <v>22775.08</v>
          </cell>
          <cell r="Z198">
            <v>22775.08</v>
          </cell>
          <cell r="AC198">
            <v>0</v>
          </cell>
          <cell r="AF198">
            <v>0</v>
          </cell>
          <cell r="AI198">
            <v>0</v>
          </cell>
          <cell r="AK198">
            <v>103310.31999999999</v>
          </cell>
          <cell r="AL198" t="e">
            <v>#NAME?</v>
          </cell>
          <cell r="AM198" t="e">
            <v>#NAME?</v>
          </cell>
          <cell r="AN198" t="e">
            <v>#NAME?</v>
          </cell>
          <cell r="AO198" t="e">
            <v>#N/A</v>
          </cell>
        </row>
        <row r="199">
          <cell r="C199" t="str">
            <v>南皮县国名冲压件厂</v>
          </cell>
          <cell r="D199" t="str">
            <v>比例规则</v>
          </cell>
          <cell r="F199" t="e">
            <v>#NAME?</v>
          </cell>
          <cell r="G199" t="e">
            <v>#NAME?</v>
          </cell>
          <cell r="H199" t="e">
            <v>#NAME?</v>
          </cell>
          <cell r="I199" t="e">
            <v>#NAME?</v>
          </cell>
          <cell r="J199">
            <v>830.09</v>
          </cell>
          <cell r="K199" t="e">
            <v>#NAME?</v>
          </cell>
          <cell r="N199">
            <v>0</v>
          </cell>
          <cell r="O199" t="e">
            <v>#NAME?</v>
          </cell>
          <cell r="P199">
            <v>830.09</v>
          </cell>
          <cell r="Q199" t="e">
            <v>#NAME?</v>
          </cell>
          <cell r="R199" t="e">
            <v>#NAME?</v>
          </cell>
          <cell r="T199" t="e">
            <v>#NAME?</v>
          </cell>
          <cell r="W199">
            <v>0</v>
          </cell>
          <cell r="Z199">
            <v>0</v>
          </cell>
          <cell r="AC199">
            <v>0</v>
          </cell>
          <cell r="AF199">
            <v>0</v>
          </cell>
          <cell r="AI199">
            <v>0</v>
          </cell>
          <cell r="AK199">
            <v>830.09</v>
          </cell>
          <cell r="AL199">
            <v>830.09</v>
          </cell>
          <cell r="AM199" t="e">
            <v>#NAME?</v>
          </cell>
          <cell r="AN199" t="e">
            <v>#NAME?</v>
          </cell>
          <cell r="AO199" t="e">
            <v>#N/A</v>
          </cell>
        </row>
        <row r="200">
          <cell r="C200" t="str">
            <v>美视伊汽车镜控（苏州）有限公司</v>
          </cell>
          <cell r="D200" t="str">
            <v>比例规则</v>
          </cell>
          <cell r="F200">
            <v>1710321.86</v>
          </cell>
          <cell r="G200">
            <v>2041564.4</v>
          </cell>
          <cell r="H200">
            <v>340260.73333333299</v>
          </cell>
          <cell r="I200">
            <v>627407.05493333342</v>
          </cell>
          <cell r="J200">
            <v>581080.03</v>
          </cell>
          <cell r="K200">
            <v>46327.024933333392</v>
          </cell>
          <cell r="N200">
            <v>0</v>
          </cell>
          <cell r="O200">
            <v>272208.58666666702</v>
          </cell>
          <cell r="P200">
            <v>290876.01</v>
          </cell>
          <cell r="Q200">
            <v>-18667.42333333299</v>
          </cell>
          <cell r="R200">
            <v>272208.58666666638</v>
          </cell>
          <cell r="T200">
            <v>272208.58666666638</v>
          </cell>
          <cell r="V200">
            <v>223403.12</v>
          </cell>
          <cell r="W200">
            <v>-223403.12</v>
          </cell>
          <cell r="X200">
            <v>82989.881599999993</v>
          </cell>
          <cell r="Z200">
            <v>82989.881599999993</v>
          </cell>
          <cell r="AC200">
            <v>0</v>
          </cell>
          <cell r="AE200">
            <v>66800.899999999994</v>
          </cell>
          <cell r="AF200">
            <v>-66800.899999999994</v>
          </cell>
          <cell r="AI200">
            <v>0</v>
          </cell>
          <cell r="AK200">
            <v>498090.14840000006</v>
          </cell>
          <cell r="AL200">
            <v>498090.14840000006</v>
          </cell>
          <cell r="AM200">
            <v>225881.56173333368</v>
          </cell>
          <cell r="AN200">
            <v>-46327.024933333334</v>
          </cell>
          <cell r="AO200" t="e">
            <v>#N/A</v>
          </cell>
        </row>
        <row r="201">
          <cell r="C201" t="str">
            <v>深圳市毅荣川电子科技有限公司</v>
          </cell>
          <cell r="D201" t="str">
            <v>比例规则</v>
          </cell>
          <cell r="F201" t="e">
            <v>#NAME?</v>
          </cell>
          <cell r="G201" t="e">
            <v>#NAME?</v>
          </cell>
          <cell r="H201" t="e">
            <v>#NAME?</v>
          </cell>
          <cell r="I201" t="e">
            <v>#NAME?</v>
          </cell>
          <cell r="J201">
            <v>196879.04</v>
          </cell>
          <cell r="K201" t="e">
            <v>#NAME?</v>
          </cell>
          <cell r="N201">
            <v>0</v>
          </cell>
          <cell r="O201" t="e">
            <v>#NAME?</v>
          </cell>
          <cell r="Q201" t="e">
            <v>#NAME?</v>
          </cell>
          <cell r="R201" t="e">
            <v>#NAME?</v>
          </cell>
          <cell r="S201">
            <v>30000</v>
          </cell>
          <cell r="T201" t="e">
            <v>#NAME?</v>
          </cell>
          <cell r="U201" t="e">
            <v>#NAME?</v>
          </cell>
          <cell r="V201">
            <v>40000</v>
          </cell>
          <cell r="W201" t="e">
            <v>#NAME?</v>
          </cell>
          <cell r="X201">
            <v>40005.944000000003</v>
          </cell>
          <cell r="Z201">
            <v>40005.944000000003</v>
          </cell>
          <cell r="AB201">
            <v>20000</v>
          </cell>
          <cell r="AC201">
            <v>-20000</v>
          </cell>
          <cell r="AD201">
            <v>0</v>
          </cell>
          <cell r="AE201">
            <v>2879.04</v>
          </cell>
          <cell r="AF201">
            <v>-2879.04</v>
          </cell>
          <cell r="AG201">
            <v>14250.5386666667</v>
          </cell>
          <cell r="AH201">
            <v>104000</v>
          </cell>
          <cell r="AI201">
            <v>-89749.461333333296</v>
          </cell>
          <cell r="AK201">
            <v>142622.5573333333</v>
          </cell>
          <cell r="AL201" t="e">
            <v>#NAME?</v>
          </cell>
          <cell r="AM201" t="e">
            <v>#NAME?</v>
          </cell>
          <cell r="AN201" t="e">
            <v>#NAME?</v>
          </cell>
          <cell r="AO201" t="e">
            <v>#N/A</v>
          </cell>
        </row>
        <row r="202">
          <cell r="C202" t="str">
            <v>黄骅市沃孚源包装制品有限公司</v>
          </cell>
          <cell r="D202" t="str">
            <v>比例规则</v>
          </cell>
          <cell r="F202" t="e">
            <v>#NAME?</v>
          </cell>
          <cell r="G202" t="e">
            <v>#NAME?</v>
          </cell>
          <cell r="H202" t="e">
            <v>#NAME?</v>
          </cell>
          <cell r="I202" t="e">
            <v>#NAME?</v>
          </cell>
          <cell r="J202">
            <v>20000</v>
          </cell>
          <cell r="K202" t="e">
            <v>#NAME?</v>
          </cell>
          <cell r="L202">
            <v>47280</v>
          </cell>
          <cell r="N202">
            <v>47280</v>
          </cell>
          <cell r="O202" t="e">
            <v>#NAME?</v>
          </cell>
          <cell r="Q202" t="e">
            <v>#NAME?</v>
          </cell>
          <cell r="R202" t="e">
            <v>#NAME?</v>
          </cell>
          <cell r="T202" t="e">
            <v>#NAME?</v>
          </cell>
          <cell r="U202" t="e">
            <v>#NAME?</v>
          </cell>
          <cell r="V202">
            <v>20000</v>
          </cell>
          <cell r="W202" t="e">
            <v>#NAME?</v>
          </cell>
          <cell r="X202">
            <v>26920</v>
          </cell>
          <cell r="Z202">
            <v>26920</v>
          </cell>
          <cell r="AC202">
            <v>0</v>
          </cell>
          <cell r="AF202">
            <v>0</v>
          </cell>
          <cell r="AI202">
            <v>0</v>
          </cell>
          <cell r="AK202">
            <v>-6920</v>
          </cell>
          <cell r="AL202" t="e">
            <v>#NAME?</v>
          </cell>
          <cell r="AM202" t="e">
            <v>#NAME?</v>
          </cell>
          <cell r="AN202" t="e">
            <v>#NAME?</v>
          </cell>
          <cell r="AO202" t="e">
            <v>#N/A</v>
          </cell>
          <cell r="AP202" t="str">
            <v>极高</v>
          </cell>
        </row>
        <row r="203">
          <cell r="C203" t="str">
            <v>北京兴盛华丰包装制品有限公司</v>
          </cell>
          <cell r="D203" t="str">
            <v>比例规则</v>
          </cell>
          <cell r="F203" t="e">
            <v>#NAME?</v>
          </cell>
          <cell r="G203" t="e">
            <v>#NAME?</v>
          </cell>
          <cell r="H203" t="e">
            <v>#NAME?</v>
          </cell>
          <cell r="I203" t="e">
            <v>#NAME?</v>
          </cell>
          <cell r="J203">
            <v>0</v>
          </cell>
          <cell r="K203" t="e">
            <v>#NAME?</v>
          </cell>
          <cell r="N203">
            <v>0</v>
          </cell>
          <cell r="O203" t="e">
            <v>#NAME?</v>
          </cell>
          <cell r="Q203" t="e">
            <v>#NAME?</v>
          </cell>
          <cell r="R203" t="e">
            <v>#NAME?</v>
          </cell>
          <cell r="T203" t="e">
            <v>#NAME?</v>
          </cell>
          <cell r="U203" t="e">
            <v>#NAME?</v>
          </cell>
          <cell r="W203" t="e">
            <v>#NAME?</v>
          </cell>
          <cell r="X203">
            <v>16080</v>
          </cell>
          <cell r="Z203">
            <v>16080</v>
          </cell>
          <cell r="AC203">
            <v>0</v>
          </cell>
          <cell r="AF203">
            <v>0</v>
          </cell>
          <cell r="AI203">
            <v>0</v>
          </cell>
          <cell r="AK203">
            <v>-16080</v>
          </cell>
          <cell r="AL203" t="e">
            <v>#NAME?</v>
          </cell>
          <cell r="AM203" t="e">
            <v>#NAME?</v>
          </cell>
          <cell r="AN203" t="e">
            <v>#NAME?</v>
          </cell>
          <cell r="AO203" t="e">
            <v>#N/A</v>
          </cell>
        </row>
        <row r="204">
          <cell r="C204" t="str">
            <v>黄骅市宏达五金厂</v>
          </cell>
          <cell r="D204" t="str">
            <v>比例规则</v>
          </cell>
          <cell r="E204" t="str">
            <v>金属件</v>
          </cell>
          <cell r="F204" t="e">
            <v>#NAME?</v>
          </cell>
          <cell r="G204" t="e">
            <v>#NAME?</v>
          </cell>
          <cell r="H204" t="e">
            <v>#NAME?</v>
          </cell>
          <cell r="I204" t="e">
            <v>#NAME?</v>
          </cell>
          <cell r="J204">
            <v>22200</v>
          </cell>
          <cell r="K204" t="e">
            <v>#NAME?</v>
          </cell>
          <cell r="L204">
            <v>20000</v>
          </cell>
          <cell r="N204">
            <v>20000</v>
          </cell>
          <cell r="O204" t="e">
            <v>#NAME?</v>
          </cell>
          <cell r="P204">
            <v>22200</v>
          </cell>
          <cell r="Q204" t="e">
            <v>#NAME?</v>
          </cell>
          <cell r="R204" t="e">
            <v>#NAME?</v>
          </cell>
          <cell r="T204" t="e">
            <v>#NAME?</v>
          </cell>
          <cell r="W204">
            <v>0</v>
          </cell>
          <cell r="Z204">
            <v>0</v>
          </cell>
          <cell r="AC204">
            <v>0</v>
          </cell>
          <cell r="AF204">
            <v>0</v>
          </cell>
          <cell r="AI204">
            <v>0</v>
          </cell>
          <cell r="AK204">
            <v>22200</v>
          </cell>
          <cell r="AL204">
            <v>22200</v>
          </cell>
          <cell r="AM204" t="e">
            <v>#NAME?</v>
          </cell>
          <cell r="AN204" t="e">
            <v>#NAME?</v>
          </cell>
          <cell r="AO204" t="e">
            <v>#N/A</v>
          </cell>
          <cell r="AP204" t="str">
            <v>中高</v>
          </cell>
        </row>
        <row r="205">
          <cell r="C205" t="str">
            <v>黄骅市荣昌祥纸制品有限公司</v>
          </cell>
          <cell r="D205" t="str">
            <v>比例规则</v>
          </cell>
          <cell r="E205" t="str">
            <v>后视镜、座椅</v>
          </cell>
          <cell r="F205" t="e">
            <v>#NAME?</v>
          </cell>
          <cell r="G205" t="e">
            <v>#NAME?</v>
          </cell>
          <cell r="H205" t="e">
            <v>#NAME?</v>
          </cell>
          <cell r="I205" t="e">
            <v>#NAME?</v>
          </cell>
          <cell r="J205">
            <v>30000</v>
          </cell>
          <cell r="K205" t="e">
            <v>#NAME?</v>
          </cell>
          <cell r="L205">
            <v>40000</v>
          </cell>
          <cell r="N205">
            <v>40000</v>
          </cell>
          <cell r="O205" t="e">
            <v>#NAME?</v>
          </cell>
          <cell r="P205">
            <v>30000</v>
          </cell>
          <cell r="Q205" t="e">
            <v>#NAME?</v>
          </cell>
          <cell r="R205" t="e">
            <v>#NAME?</v>
          </cell>
          <cell r="T205" t="e">
            <v>#NAME?</v>
          </cell>
          <cell r="U205" t="e">
            <v>#NAME?</v>
          </cell>
          <cell r="W205" t="e">
            <v>#NAME?</v>
          </cell>
          <cell r="Z205">
            <v>0</v>
          </cell>
          <cell r="AC205">
            <v>0</v>
          </cell>
          <cell r="AF205">
            <v>0</v>
          </cell>
          <cell r="AI205">
            <v>0</v>
          </cell>
          <cell r="AK205">
            <v>30000</v>
          </cell>
          <cell r="AL205" t="e">
            <v>#NAME?</v>
          </cell>
          <cell r="AM205" t="e">
            <v>#NAME?</v>
          </cell>
          <cell r="AN205" t="e">
            <v>#NAME?</v>
          </cell>
          <cell r="AO205" t="e">
            <v>#N/A</v>
          </cell>
          <cell r="AP205" t="str">
            <v>高</v>
          </cell>
        </row>
        <row r="206">
          <cell r="C206" t="str">
            <v>永清永泰汽车部件有限公司</v>
          </cell>
          <cell r="D206" t="str">
            <v>比例规则</v>
          </cell>
          <cell r="E206" t="str">
            <v>金属件</v>
          </cell>
          <cell r="F206" t="e">
            <v>#NAME?</v>
          </cell>
          <cell r="G206" t="e">
            <v>#NAME?</v>
          </cell>
          <cell r="H206" t="e">
            <v>#NAME?</v>
          </cell>
          <cell r="I206" t="e">
            <v>#NAME?</v>
          </cell>
          <cell r="J206">
            <v>49552.480000000003</v>
          </cell>
          <cell r="K206" t="e">
            <v>#NAME?</v>
          </cell>
          <cell r="L206">
            <v>66551.240000000005</v>
          </cell>
          <cell r="N206">
            <v>66551.240000000005</v>
          </cell>
          <cell r="O206" t="e">
            <v>#NAME?</v>
          </cell>
          <cell r="P206">
            <v>49552.480000000003</v>
          </cell>
          <cell r="Q206" t="e">
            <v>#NAME?</v>
          </cell>
          <cell r="R206" t="e">
            <v>#NAME?</v>
          </cell>
          <cell r="T206" t="e">
            <v>#NAME?</v>
          </cell>
          <cell r="U206" t="e">
            <v>#NAME?</v>
          </cell>
          <cell r="W206" t="e">
            <v>#NAME?</v>
          </cell>
          <cell r="Z206">
            <v>0</v>
          </cell>
          <cell r="AC206">
            <v>0</v>
          </cell>
          <cell r="AF206">
            <v>0</v>
          </cell>
          <cell r="AI206">
            <v>0</v>
          </cell>
          <cell r="AK206">
            <v>49552.480000000003</v>
          </cell>
          <cell r="AL206" t="e">
            <v>#NAME?</v>
          </cell>
          <cell r="AM206" t="e">
            <v>#NAME?</v>
          </cell>
          <cell r="AN206" t="e">
            <v>#NAME?</v>
          </cell>
          <cell r="AO206" t="e">
            <v>#N/A</v>
          </cell>
          <cell r="AP206" t="str">
            <v>极高</v>
          </cell>
        </row>
        <row r="207">
          <cell r="C207" t="str">
            <v>芜湖金安世腾汽车安全系统有限公司</v>
          </cell>
          <cell r="D207" t="str">
            <v>比例规则</v>
          </cell>
          <cell r="F207" t="e">
            <v>#NAME?</v>
          </cell>
          <cell r="G207" t="e">
            <v>#NAME?</v>
          </cell>
          <cell r="H207" t="e">
            <v>#NAME?</v>
          </cell>
          <cell r="I207" t="e">
            <v>#NAME?</v>
          </cell>
          <cell r="J207">
            <v>0</v>
          </cell>
          <cell r="K207" t="e">
            <v>#NAME?</v>
          </cell>
          <cell r="N207">
            <v>0</v>
          </cell>
          <cell r="O207" t="e">
            <v>#NAME?</v>
          </cell>
          <cell r="Q207" t="e">
            <v>#NAME?</v>
          </cell>
          <cell r="R207" t="e">
            <v>#NAME?</v>
          </cell>
          <cell r="T207" t="e">
            <v>#NAME?</v>
          </cell>
          <cell r="W207">
            <v>0</v>
          </cell>
          <cell r="Z207">
            <v>0</v>
          </cell>
          <cell r="AC207">
            <v>0</v>
          </cell>
          <cell r="AF207">
            <v>0</v>
          </cell>
          <cell r="AI207">
            <v>0</v>
          </cell>
          <cell r="AK207">
            <v>0</v>
          </cell>
          <cell r="AL207">
            <v>0</v>
          </cell>
          <cell r="AM207" t="e">
            <v>#NAME?</v>
          </cell>
          <cell r="AN207" t="e">
            <v>#NAME?</v>
          </cell>
          <cell r="AO207" t="e">
            <v>#N/A</v>
          </cell>
        </row>
        <row r="208">
          <cell r="C208" t="str">
            <v>烟台毓顺汽车零部件有限公司</v>
          </cell>
          <cell r="D208" t="str">
            <v>比例规则</v>
          </cell>
          <cell r="F208" t="e">
            <v>#NAME?</v>
          </cell>
          <cell r="G208" t="e">
            <v>#NAME?</v>
          </cell>
          <cell r="H208" t="e">
            <v>#NAME?</v>
          </cell>
          <cell r="I208" t="e">
            <v>#NAME?</v>
          </cell>
          <cell r="J208">
            <v>0</v>
          </cell>
          <cell r="K208" t="e">
            <v>#NAME?</v>
          </cell>
          <cell r="N208">
            <v>0</v>
          </cell>
          <cell r="O208" t="e">
            <v>#NAME?</v>
          </cell>
          <cell r="Q208" t="e">
            <v>#NAME?</v>
          </cell>
          <cell r="R208" t="e">
            <v>#NAME?</v>
          </cell>
          <cell r="T208" t="e">
            <v>#NAME?</v>
          </cell>
          <cell r="W208">
            <v>0</v>
          </cell>
          <cell r="Z208">
            <v>0</v>
          </cell>
          <cell r="AC208">
            <v>0</v>
          </cell>
          <cell r="AF208">
            <v>0</v>
          </cell>
          <cell r="AI208">
            <v>0</v>
          </cell>
          <cell r="AK208">
            <v>0</v>
          </cell>
          <cell r="AL208">
            <v>0</v>
          </cell>
          <cell r="AM208" t="e">
            <v>#NAME?</v>
          </cell>
          <cell r="AN208" t="e">
            <v>#NAME?</v>
          </cell>
          <cell r="AO208" t="e">
            <v>#N/A</v>
          </cell>
        </row>
        <row r="209">
          <cell r="C209" t="str">
            <v>日照兴伟橡塑有限公司</v>
          </cell>
          <cell r="D209" t="str">
            <v>比例规则</v>
          </cell>
          <cell r="F209" t="e">
            <v>#NAME?</v>
          </cell>
          <cell r="G209" t="e">
            <v>#NAME?</v>
          </cell>
          <cell r="H209" t="e">
            <v>#NAME?</v>
          </cell>
          <cell r="I209" t="e">
            <v>#NAME?</v>
          </cell>
          <cell r="J209">
            <v>11200</v>
          </cell>
          <cell r="K209" t="e">
            <v>#NAME?</v>
          </cell>
          <cell r="N209">
            <v>0</v>
          </cell>
          <cell r="O209" t="e">
            <v>#NAME?</v>
          </cell>
          <cell r="Q209" t="e">
            <v>#NAME?</v>
          </cell>
          <cell r="R209" t="e">
            <v>#NAME?</v>
          </cell>
          <cell r="S209">
            <v>5600</v>
          </cell>
          <cell r="T209" t="e">
            <v>#NAME?</v>
          </cell>
          <cell r="W209">
            <v>0</v>
          </cell>
          <cell r="X209">
            <v>0</v>
          </cell>
          <cell r="Y209">
            <v>5600</v>
          </cell>
          <cell r="Z209">
            <v>-5600</v>
          </cell>
          <cell r="AC209">
            <v>0</v>
          </cell>
          <cell r="AF209">
            <v>0</v>
          </cell>
          <cell r="AI209">
            <v>0</v>
          </cell>
          <cell r="AK209">
            <v>11200</v>
          </cell>
          <cell r="AL209">
            <v>11200</v>
          </cell>
          <cell r="AM209" t="e">
            <v>#NAME?</v>
          </cell>
          <cell r="AN209" t="e">
            <v>#NAME?</v>
          </cell>
          <cell r="AO209" t="e">
            <v>#N/A</v>
          </cell>
        </row>
        <row r="210">
          <cell r="C210" t="str">
            <v>霸州市鑫锐亿科金属制品有限公司</v>
          </cell>
          <cell r="D210" t="str">
            <v>比例规则</v>
          </cell>
          <cell r="F210">
            <v>3464.06</v>
          </cell>
          <cell r="G210">
            <v>4500</v>
          </cell>
          <cell r="H210">
            <v>750</v>
          </cell>
          <cell r="I210">
            <v>6600</v>
          </cell>
          <cell r="J210">
            <v>1000</v>
          </cell>
          <cell r="K210">
            <v>5600</v>
          </cell>
          <cell r="N210">
            <v>0</v>
          </cell>
          <cell r="O210">
            <v>0</v>
          </cell>
          <cell r="X210">
            <v>3600</v>
          </cell>
          <cell r="Z210">
            <v>3600</v>
          </cell>
          <cell r="AA210">
            <v>2000</v>
          </cell>
          <cell r="AC210">
            <v>2000</v>
          </cell>
          <cell r="AD210">
            <v>1000</v>
          </cell>
          <cell r="AE210">
            <v>1000</v>
          </cell>
          <cell r="AF210">
            <v>0</v>
          </cell>
          <cell r="AI210">
            <v>0</v>
          </cell>
          <cell r="AK210">
            <v>-5600</v>
          </cell>
          <cell r="AL210">
            <v>-5600</v>
          </cell>
          <cell r="AM210">
            <v>-5600</v>
          </cell>
          <cell r="AN210">
            <v>-5600</v>
          </cell>
          <cell r="AO210" t="e">
            <v>#N/A</v>
          </cell>
        </row>
        <row r="211">
          <cell r="C211" t="str">
            <v>上海坤达五金制品有限公司</v>
          </cell>
          <cell r="D211" t="str">
            <v>比例规则</v>
          </cell>
          <cell r="F211">
            <v>7894</v>
          </cell>
          <cell r="G211">
            <v>0</v>
          </cell>
          <cell r="H211">
            <v>0</v>
          </cell>
          <cell r="I211">
            <v>1063.2</v>
          </cell>
          <cell r="J211">
            <v>0</v>
          </cell>
          <cell r="K211">
            <v>1063.2</v>
          </cell>
          <cell r="N211">
            <v>0</v>
          </cell>
          <cell r="O211">
            <v>0</v>
          </cell>
          <cell r="X211">
            <v>800</v>
          </cell>
          <cell r="Z211">
            <v>800</v>
          </cell>
          <cell r="AC211">
            <v>0</v>
          </cell>
          <cell r="AD211">
            <v>0</v>
          </cell>
          <cell r="AF211">
            <v>0</v>
          </cell>
          <cell r="AG211">
            <v>263.2</v>
          </cell>
          <cell r="AI211">
            <v>263.2</v>
          </cell>
          <cell r="AK211">
            <v>-1063.2</v>
          </cell>
          <cell r="AL211">
            <v>-1063.2</v>
          </cell>
          <cell r="AM211">
            <v>-1063.2</v>
          </cell>
          <cell r="AN211">
            <v>-1063.2</v>
          </cell>
          <cell r="AO211" t="e">
            <v>#N/A</v>
          </cell>
        </row>
        <row r="212">
          <cell r="C212" t="str">
            <v>上海鸿扬工贸有限公司</v>
          </cell>
          <cell r="D212" t="str">
            <v>比例规则</v>
          </cell>
          <cell r="F212">
            <v>16080</v>
          </cell>
          <cell r="G212">
            <v>0</v>
          </cell>
          <cell r="H212">
            <v>0</v>
          </cell>
          <cell r="I212">
            <v>6090.6666666666697</v>
          </cell>
          <cell r="J212">
            <v>2000</v>
          </cell>
          <cell r="K212">
            <v>4090.6666666666702</v>
          </cell>
          <cell r="N212">
            <v>0</v>
          </cell>
          <cell r="O212">
            <v>0</v>
          </cell>
          <cell r="X212">
            <v>1680</v>
          </cell>
          <cell r="Z212">
            <v>1680</v>
          </cell>
          <cell r="AC212">
            <v>0</v>
          </cell>
          <cell r="AD212">
            <v>2000</v>
          </cell>
          <cell r="AE212">
            <v>2000</v>
          </cell>
          <cell r="AF212">
            <v>0</v>
          </cell>
          <cell r="AG212">
            <v>2410.6666666666702</v>
          </cell>
          <cell r="AI212">
            <v>2410.6666666666702</v>
          </cell>
          <cell r="AK212">
            <v>-4090.6666666666702</v>
          </cell>
          <cell r="AL212">
            <v>-4090.6666666666702</v>
          </cell>
          <cell r="AM212">
            <v>-4090.6666666666702</v>
          </cell>
          <cell r="AN212">
            <v>-4090.6666666666702</v>
          </cell>
          <cell r="AO212" t="e">
            <v>#N/A</v>
          </cell>
        </row>
        <row r="213">
          <cell r="C213" t="str">
            <v>上海中鹏岳博实业发展有限公司</v>
          </cell>
          <cell r="D213" t="str">
            <v>比例规则</v>
          </cell>
          <cell r="F213">
            <v>0</v>
          </cell>
          <cell r="G213">
            <v>0</v>
          </cell>
          <cell r="H213">
            <v>0</v>
          </cell>
          <cell r="I213">
            <v>9680</v>
          </cell>
          <cell r="J213">
            <v>1000</v>
          </cell>
          <cell r="K213">
            <v>8680</v>
          </cell>
          <cell r="N213">
            <v>0</v>
          </cell>
          <cell r="X213">
            <v>7680</v>
          </cell>
          <cell r="Z213">
            <v>7680</v>
          </cell>
          <cell r="AA213">
            <v>1000</v>
          </cell>
          <cell r="AC213">
            <v>1000</v>
          </cell>
          <cell r="AD213">
            <v>1000</v>
          </cell>
          <cell r="AE213">
            <v>1000</v>
          </cell>
          <cell r="AF213">
            <v>0</v>
          </cell>
          <cell r="AI213">
            <v>0</v>
          </cell>
          <cell r="AK213">
            <v>-8680</v>
          </cell>
          <cell r="AL213">
            <v>-8680</v>
          </cell>
          <cell r="AM213">
            <v>-8680</v>
          </cell>
          <cell r="AN213">
            <v>-8680</v>
          </cell>
          <cell r="AO213" t="e">
            <v>#N/A</v>
          </cell>
        </row>
        <row r="214">
          <cell r="C214" t="str">
            <v>无锡市汇源机械科技有限公司</v>
          </cell>
          <cell r="D214" t="str">
            <v>比例规则</v>
          </cell>
          <cell r="F214">
            <v>162995.67000000001</v>
          </cell>
          <cell r="G214">
            <v>59747.21</v>
          </cell>
          <cell r="H214">
            <v>9957.8683333333302</v>
          </cell>
          <cell r="I214">
            <v>66860.781333333303</v>
          </cell>
          <cell r="J214">
            <v>46000</v>
          </cell>
          <cell r="K214">
            <v>20860.7813333333</v>
          </cell>
          <cell r="N214">
            <v>0</v>
          </cell>
          <cell r="O214">
            <v>0</v>
          </cell>
          <cell r="X214">
            <v>20320</v>
          </cell>
          <cell r="Y214">
            <v>15000</v>
          </cell>
          <cell r="Z214">
            <v>5320</v>
          </cell>
          <cell r="AA214">
            <v>15000</v>
          </cell>
          <cell r="AC214">
            <v>15000</v>
          </cell>
          <cell r="AD214">
            <v>15000</v>
          </cell>
          <cell r="AE214">
            <v>15000</v>
          </cell>
          <cell r="AF214">
            <v>0</v>
          </cell>
          <cell r="AG214">
            <v>16540.7813333333</v>
          </cell>
          <cell r="AH214">
            <v>16000</v>
          </cell>
          <cell r="AI214">
            <v>540.7813333332997</v>
          </cell>
          <cell r="AK214">
            <v>-20860.7813333333</v>
          </cell>
          <cell r="AL214">
            <v>-20860.7813333333</v>
          </cell>
          <cell r="AM214">
            <v>-20860.7813333333</v>
          </cell>
          <cell r="AN214">
            <v>-20860.7813333333</v>
          </cell>
          <cell r="AO214" t="e">
            <v>#N/A</v>
          </cell>
        </row>
        <row r="215">
          <cell r="C215" t="str">
            <v>常州市正力制镜有限公司</v>
          </cell>
          <cell r="D215" t="str">
            <v>比例规则</v>
          </cell>
          <cell r="F215">
            <v>198597.85</v>
          </cell>
          <cell r="G215">
            <v>116461.19</v>
          </cell>
          <cell r="H215">
            <v>19410.198333333301</v>
          </cell>
          <cell r="I215">
            <v>46383.386666666702</v>
          </cell>
          <cell r="J215">
            <v>36000</v>
          </cell>
          <cell r="K215">
            <v>10383.386666666702</v>
          </cell>
          <cell r="N215">
            <v>0</v>
          </cell>
          <cell r="O215">
            <v>0</v>
          </cell>
          <cell r="X215">
            <v>13200</v>
          </cell>
          <cell r="Y215">
            <v>10000</v>
          </cell>
          <cell r="Z215">
            <v>3200</v>
          </cell>
          <cell r="AA215">
            <v>7000</v>
          </cell>
          <cell r="AC215">
            <v>7000</v>
          </cell>
          <cell r="AD215">
            <v>7000</v>
          </cell>
          <cell r="AE215">
            <v>7000</v>
          </cell>
          <cell r="AF215">
            <v>0</v>
          </cell>
          <cell r="AG215">
            <v>19183.386666666702</v>
          </cell>
          <cell r="AH215">
            <v>19000</v>
          </cell>
          <cell r="AI215">
            <v>183.38666666670179</v>
          </cell>
          <cell r="AK215">
            <v>-10383.386666666702</v>
          </cell>
          <cell r="AL215">
            <v>-10383.386666666702</v>
          </cell>
          <cell r="AM215">
            <v>-10383.386666666702</v>
          </cell>
          <cell r="AN215">
            <v>-10383.386666666702</v>
          </cell>
          <cell r="AO215" t="e">
            <v>#N/A</v>
          </cell>
        </row>
        <row r="216">
          <cell r="C216" t="str">
            <v>廊坊开发区欧特克精密电子线束制造有限公司</v>
          </cell>
          <cell r="D216" t="str">
            <v>比例规则</v>
          </cell>
          <cell r="F216">
            <v>201330.89</v>
          </cell>
          <cell r="G216">
            <v>0</v>
          </cell>
          <cell r="H216">
            <v>0</v>
          </cell>
          <cell r="I216">
            <v>385137.45199999999</v>
          </cell>
          <cell r="J216">
            <v>156000</v>
          </cell>
          <cell r="K216">
            <v>229137.45199999999</v>
          </cell>
          <cell r="N216">
            <v>0</v>
          </cell>
          <cell r="O216">
            <v>0</v>
          </cell>
          <cell r="X216">
            <v>228160</v>
          </cell>
          <cell r="Z216">
            <v>228160</v>
          </cell>
          <cell r="AA216">
            <v>43000</v>
          </cell>
          <cell r="AB216">
            <v>43000</v>
          </cell>
          <cell r="AC216">
            <v>0</v>
          </cell>
          <cell r="AD216">
            <v>53000</v>
          </cell>
          <cell r="AE216">
            <v>53000</v>
          </cell>
          <cell r="AF216">
            <v>0</v>
          </cell>
          <cell r="AG216">
            <v>60977.451999999997</v>
          </cell>
          <cell r="AH216">
            <v>60000</v>
          </cell>
          <cell r="AI216">
            <v>977.4519999999975</v>
          </cell>
          <cell r="AK216">
            <v>-229137.45199999999</v>
          </cell>
          <cell r="AL216">
            <v>-229137.45199999999</v>
          </cell>
          <cell r="AM216">
            <v>-229137.45199999999</v>
          </cell>
          <cell r="AN216">
            <v>-229137.45199999999</v>
          </cell>
          <cell r="AO216" t="e">
            <v>#N/A</v>
          </cell>
        </row>
        <row r="217">
          <cell r="C217" t="str">
            <v>东莞皓永汽车配件有限公司</v>
          </cell>
          <cell r="D217" t="str">
            <v>比例规则</v>
          </cell>
          <cell r="F217">
            <v>322592</v>
          </cell>
          <cell r="G217">
            <v>0</v>
          </cell>
          <cell r="H217">
            <v>0</v>
          </cell>
          <cell r="I217">
            <v>156716.48000000001</v>
          </cell>
          <cell r="J217">
            <v>156000</v>
          </cell>
          <cell r="K217">
            <v>716.4800000000032</v>
          </cell>
          <cell r="N217">
            <v>0</v>
          </cell>
          <cell r="O217">
            <v>0</v>
          </cell>
          <cell r="AA217">
            <v>39000</v>
          </cell>
          <cell r="AB217">
            <v>39000</v>
          </cell>
          <cell r="AC217">
            <v>0</v>
          </cell>
          <cell r="AD217">
            <v>56000</v>
          </cell>
          <cell r="AE217">
            <v>56000</v>
          </cell>
          <cell r="AF217">
            <v>0</v>
          </cell>
          <cell r="AG217">
            <v>61716.480000000003</v>
          </cell>
          <cell r="AH217">
            <v>61000</v>
          </cell>
          <cell r="AI217">
            <v>716.4800000000032</v>
          </cell>
          <cell r="AK217">
            <v>-716.48000000001048</v>
          </cell>
          <cell r="AL217">
            <v>-716.48000000001048</v>
          </cell>
          <cell r="AM217">
            <v>-716.48000000001048</v>
          </cell>
          <cell r="AN217">
            <v>-716.48000000001048</v>
          </cell>
          <cell r="AO217" t="e">
            <v>#N/A</v>
          </cell>
        </row>
        <row r="218">
          <cell r="C218" t="str">
            <v>沧州斯克艾商贸有限公司</v>
          </cell>
          <cell r="D218" t="str">
            <v>比例规则</v>
          </cell>
          <cell r="F218">
            <v>99687.679999999993</v>
          </cell>
          <cell r="G218">
            <v>0</v>
          </cell>
          <cell r="H218">
            <v>0</v>
          </cell>
          <cell r="I218">
            <v>38672.152000000002</v>
          </cell>
          <cell r="J218">
            <v>26490</v>
          </cell>
          <cell r="K218">
            <v>12182.151999999998</v>
          </cell>
          <cell r="N218">
            <v>0</v>
          </cell>
          <cell r="O218">
            <v>0</v>
          </cell>
          <cell r="AA218">
            <v>11000</v>
          </cell>
          <cell r="AC218">
            <v>11000</v>
          </cell>
          <cell r="AD218">
            <v>11000</v>
          </cell>
          <cell r="AE218">
            <v>10670</v>
          </cell>
          <cell r="AF218">
            <v>330</v>
          </cell>
          <cell r="AG218">
            <v>16672.151999999998</v>
          </cell>
          <cell r="AH218">
            <v>15820</v>
          </cell>
          <cell r="AI218">
            <v>852.15199999999822</v>
          </cell>
          <cell r="AK218">
            <v>-12182.151999999998</v>
          </cell>
          <cell r="AL218">
            <v>-12182.151999999998</v>
          </cell>
          <cell r="AM218">
            <v>-12182.151999999998</v>
          </cell>
          <cell r="AN218">
            <v>-12182.151999999998</v>
          </cell>
          <cell r="AO218" t="e">
            <v>#N/A</v>
          </cell>
        </row>
        <row r="219">
          <cell r="C219" t="str">
            <v>河北德邦物流有限公司</v>
          </cell>
          <cell r="D219" t="str">
            <v>比例规则</v>
          </cell>
          <cell r="F219">
            <v>99031</v>
          </cell>
          <cell r="G219">
            <v>301331</v>
          </cell>
          <cell r="H219">
            <v>50221.833333333299</v>
          </cell>
          <cell r="I219">
            <v>116322.4</v>
          </cell>
          <cell r="J219">
            <v>210334</v>
          </cell>
          <cell r="K219">
            <v>-49892.600000000006</v>
          </cell>
          <cell r="N219">
            <v>0</v>
          </cell>
          <cell r="O219">
            <v>40000</v>
          </cell>
          <cell r="Q219">
            <v>40000</v>
          </cell>
          <cell r="T219">
            <v>0</v>
          </cell>
          <cell r="U219">
            <v>30000</v>
          </cell>
          <cell r="V219">
            <v>74119</v>
          </cell>
          <cell r="X219">
            <v>34322.400000000001</v>
          </cell>
          <cell r="Y219">
            <v>58014</v>
          </cell>
          <cell r="Z219">
            <v>-23691.599999999999</v>
          </cell>
          <cell r="AA219">
            <v>12000</v>
          </cell>
          <cell r="AB219">
            <v>71505</v>
          </cell>
          <cell r="AC219">
            <v>-59505</v>
          </cell>
          <cell r="AE219">
            <v>5170</v>
          </cell>
          <cell r="AF219">
            <v>-5170</v>
          </cell>
          <cell r="AH219">
            <v>1526</v>
          </cell>
          <cell r="AI219">
            <v>-1526</v>
          </cell>
          <cell r="AK219">
            <v>164011.6</v>
          </cell>
          <cell r="AL219">
            <v>134011.6</v>
          </cell>
          <cell r="AM219">
            <v>134011.6</v>
          </cell>
          <cell r="AN219">
            <v>94011.6</v>
          </cell>
          <cell r="AO219" t="e">
            <v>#N/A</v>
          </cell>
        </row>
        <row r="220">
          <cell r="C220" t="str">
            <v>青岛亿嘉通物流有限公司</v>
          </cell>
          <cell r="D220" t="str">
            <v>比例规则</v>
          </cell>
          <cell r="F220" t="e">
            <v>#NAME?</v>
          </cell>
          <cell r="G220" t="e">
            <v>#NAME?</v>
          </cell>
          <cell r="H220" t="e">
            <v>#NAME?</v>
          </cell>
          <cell r="I220" t="e">
            <v>#NAME?</v>
          </cell>
          <cell r="J220">
            <v>50000</v>
          </cell>
          <cell r="K220" t="e">
            <v>#NAME?</v>
          </cell>
          <cell r="N220">
            <v>0</v>
          </cell>
          <cell r="O220" t="e">
            <v>#NAME?</v>
          </cell>
          <cell r="P220">
            <v>50000</v>
          </cell>
          <cell r="Q220" t="e">
            <v>#NAME?</v>
          </cell>
          <cell r="R220" t="e">
            <v>#NAME?</v>
          </cell>
          <cell r="T220" t="e">
            <v>#NAME?</v>
          </cell>
          <cell r="U220" t="e">
            <v>#NAME?</v>
          </cell>
          <cell r="W220" t="e">
            <v>#NAME?</v>
          </cell>
          <cell r="Z220">
            <v>0</v>
          </cell>
          <cell r="AC220">
            <v>0</v>
          </cell>
          <cell r="AF220">
            <v>0</v>
          </cell>
          <cell r="AI220">
            <v>0</v>
          </cell>
          <cell r="AK220">
            <v>50000</v>
          </cell>
          <cell r="AL220" t="e">
            <v>#NAME?</v>
          </cell>
          <cell r="AM220" t="e">
            <v>#NAME?</v>
          </cell>
          <cell r="AN220" t="e">
            <v>#NAME?</v>
          </cell>
          <cell r="AO220" t="e">
            <v>#N/A</v>
          </cell>
        </row>
        <row r="221">
          <cell r="C221" t="str">
            <v>米思米（中国）精密机械贸易有限公司</v>
          </cell>
          <cell r="D221" t="str">
            <v>原材料</v>
          </cell>
          <cell r="E221" t="str">
            <v>模具试制</v>
          </cell>
          <cell r="F221">
            <v>-4034.38</v>
          </cell>
          <cell r="G221">
            <v>0</v>
          </cell>
          <cell r="H221">
            <v>0</v>
          </cell>
          <cell r="I221">
            <v>47000</v>
          </cell>
          <cell r="J221">
            <v>63997.59</v>
          </cell>
          <cell r="K221">
            <v>-16997.589999999997</v>
          </cell>
          <cell r="N221">
            <v>0</v>
          </cell>
          <cell r="O221">
            <v>20000</v>
          </cell>
          <cell r="P221">
            <v>7404.39</v>
          </cell>
          <cell r="Q221">
            <v>12595.61</v>
          </cell>
          <cell r="R221">
            <v>15000</v>
          </cell>
          <cell r="S221">
            <v>28466.93</v>
          </cell>
          <cell r="T221">
            <v>-13466.93</v>
          </cell>
          <cell r="U221">
            <v>12000</v>
          </cell>
          <cell r="V221">
            <v>1885.85</v>
          </cell>
          <cell r="W221">
            <v>10114.15</v>
          </cell>
          <cell r="Y221">
            <v>9463.81</v>
          </cell>
          <cell r="Z221">
            <v>-9463.81</v>
          </cell>
          <cell r="AB221">
            <v>12619.94</v>
          </cell>
          <cell r="AC221">
            <v>-12619.94</v>
          </cell>
          <cell r="AE221">
            <v>4156.67</v>
          </cell>
          <cell r="AF221">
            <v>-4156.67</v>
          </cell>
          <cell r="AI221">
            <v>0</v>
          </cell>
          <cell r="AK221">
            <v>63997.59</v>
          </cell>
          <cell r="AL221">
            <v>51997.59</v>
          </cell>
          <cell r="AM221">
            <v>36997.589999999997</v>
          </cell>
          <cell r="AN221">
            <v>16997.589999999997</v>
          </cell>
          <cell r="AO221" t="e">
            <v>#N/A</v>
          </cell>
        </row>
        <row r="222">
          <cell r="C222" t="str">
            <v>黄骅市腾双五金门市部</v>
          </cell>
          <cell r="D222" t="str">
            <v>原材料</v>
          </cell>
          <cell r="E222" t="str">
            <v>模具试制</v>
          </cell>
          <cell r="F222">
            <v>39015.230000000003</v>
          </cell>
          <cell r="G222">
            <v>81549.570000000007</v>
          </cell>
          <cell r="H222">
            <v>13591.594999999999</v>
          </cell>
          <cell r="I222">
            <v>146324.39066666667</v>
          </cell>
          <cell r="J222">
            <v>151485.72999999998</v>
          </cell>
          <cell r="K222">
            <v>-5161.3393333333297</v>
          </cell>
          <cell r="N222">
            <v>0</v>
          </cell>
          <cell r="O222">
            <v>20000</v>
          </cell>
          <cell r="P222">
            <v>36803.589999999997</v>
          </cell>
          <cell r="Q222">
            <v>-16803.589999999997</v>
          </cell>
          <cell r="R222">
            <v>30000</v>
          </cell>
          <cell r="S222">
            <v>20000</v>
          </cell>
          <cell r="T222">
            <v>10000</v>
          </cell>
          <cell r="U222">
            <v>32035.7</v>
          </cell>
          <cell r="V222">
            <v>20000</v>
          </cell>
          <cell r="W222">
            <v>12035.7</v>
          </cell>
          <cell r="X222">
            <v>7442.1</v>
          </cell>
          <cell r="Y222">
            <v>2000</v>
          </cell>
          <cell r="Z222">
            <v>5442.1</v>
          </cell>
          <cell r="AA222">
            <v>25879.919999999998</v>
          </cell>
          <cell r="AB222">
            <v>20844.919999999998</v>
          </cell>
          <cell r="AC222">
            <v>5035</v>
          </cell>
          <cell r="AD222">
            <v>24637.48</v>
          </cell>
          <cell r="AE222">
            <v>24637.48</v>
          </cell>
          <cell r="AF222">
            <v>0</v>
          </cell>
          <cell r="AG222">
            <v>6329.19066666667</v>
          </cell>
          <cell r="AH222">
            <v>27199.74</v>
          </cell>
          <cell r="AI222">
            <v>-20870.549333333332</v>
          </cell>
          <cell r="AK222">
            <v>87197.03933333332</v>
          </cell>
          <cell r="AL222">
            <v>55161.339333333322</v>
          </cell>
          <cell r="AM222">
            <v>25161.339333333322</v>
          </cell>
          <cell r="AN222">
            <v>5161.3393333333224</v>
          </cell>
          <cell r="AO222" t="e">
            <v>#N/A</v>
          </cell>
        </row>
        <row r="223">
          <cell r="C223" t="str">
            <v>沧州骏臣金属材料销售有限公司</v>
          </cell>
          <cell r="D223" t="str">
            <v>原材料</v>
          </cell>
          <cell r="E223" t="str">
            <v>模具试制</v>
          </cell>
          <cell r="F223">
            <v>0</v>
          </cell>
          <cell r="G223">
            <v>0</v>
          </cell>
          <cell r="H223">
            <v>0</v>
          </cell>
          <cell r="I223">
            <v>290000</v>
          </cell>
          <cell r="J223">
            <v>78665</v>
          </cell>
          <cell r="K223">
            <v>211335</v>
          </cell>
          <cell r="N223">
            <v>0</v>
          </cell>
          <cell r="O223">
            <v>50000</v>
          </cell>
          <cell r="P223">
            <v>16176</v>
          </cell>
          <cell r="Q223">
            <v>33824</v>
          </cell>
          <cell r="R223">
            <v>60000</v>
          </cell>
          <cell r="T223">
            <v>60000</v>
          </cell>
          <cell r="U223">
            <v>80000</v>
          </cell>
          <cell r="W223">
            <v>80000</v>
          </cell>
          <cell r="X223">
            <v>100000</v>
          </cell>
          <cell r="Y223">
            <v>62489</v>
          </cell>
          <cell r="Z223">
            <v>37511</v>
          </cell>
          <cell r="AC223">
            <v>0</v>
          </cell>
          <cell r="AF223">
            <v>0</v>
          </cell>
          <cell r="AI223">
            <v>0</v>
          </cell>
          <cell r="AK223">
            <v>-21335</v>
          </cell>
          <cell r="AL223">
            <v>-101335</v>
          </cell>
          <cell r="AM223">
            <v>-161335</v>
          </cell>
          <cell r="AN223">
            <v>-211335</v>
          </cell>
          <cell r="AO223" t="e">
            <v>#N/A</v>
          </cell>
        </row>
        <row r="224">
          <cell r="C224" t="str">
            <v>天津开山金属模具科技有限公司</v>
          </cell>
          <cell r="D224" t="str">
            <v>原材料</v>
          </cell>
          <cell r="E224" t="str">
            <v>模具试制</v>
          </cell>
          <cell r="F224">
            <v>54534.55</v>
          </cell>
          <cell r="G224">
            <v>54532.15</v>
          </cell>
          <cell r="H224">
            <v>9088.6916666666693</v>
          </cell>
          <cell r="I224">
            <v>63802.3</v>
          </cell>
          <cell r="J224">
            <v>38184.300000000003</v>
          </cell>
          <cell r="K224">
            <v>25618</v>
          </cell>
          <cell r="N224">
            <v>0</v>
          </cell>
          <cell r="O224">
            <v>15000</v>
          </cell>
          <cell r="P224">
            <v>11049.3</v>
          </cell>
          <cell r="Q224">
            <v>3950.7000000000007</v>
          </cell>
          <cell r="R224">
            <v>10000</v>
          </cell>
          <cell r="S224">
            <v>7049.3</v>
          </cell>
          <cell r="T224">
            <v>2950.7</v>
          </cell>
          <cell r="U224">
            <v>8049.3</v>
          </cell>
          <cell r="W224">
            <v>8049.3</v>
          </cell>
          <cell r="X224">
            <v>11049.3</v>
          </cell>
          <cell r="Y224">
            <v>4000</v>
          </cell>
          <cell r="Z224">
            <v>7049.2999999999993</v>
          </cell>
          <cell r="AC224">
            <v>0</v>
          </cell>
          <cell r="AD224">
            <v>16085.7</v>
          </cell>
          <cell r="AE224">
            <v>16085.7</v>
          </cell>
          <cell r="AF224">
            <v>0</v>
          </cell>
          <cell r="AG224">
            <v>3618</v>
          </cell>
          <cell r="AI224">
            <v>3618</v>
          </cell>
          <cell r="AK224">
            <v>7431.3000000000029</v>
          </cell>
          <cell r="AL224">
            <v>-617.99999999999727</v>
          </cell>
          <cell r="AM224">
            <v>-10617.999999999996</v>
          </cell>
          <cell r="AN224">
            <v>-25617.999999999996</v>
          </cell>
          <cell r="AO224" t="e">
            <v>#N/A</v>
          </cell>
        </row>
        <row r="225">
          <cell r="C225" t="str">
            <v>黄骅市双得金属制品销售有限公司</v>
          </cell>
          <cell r="D225" t="str">
            <v>原材料</v>
          </cell>
          <cell r="E225" t="str">
            <v>模具试制</v>
          </cell>
          <cell r="F225">
            <v>206890.57</v>
          </cell>
          <cell r="G225">
            <v>205500</v>
          </cell>
          <cell r="H225">
            <v>34250</v>
          </cell>
          <cell r="I225">
            <v>370000</v>
          </cell>
          <cell r="J225">
            <v>147000</v>
          </cell>
          <cell r="K225">
            <v>223000</v>
          </cell>
          <cell r="N225">
            <v>0</v>
          </cell>
          <cell r="O225">
            <v>100000</v>
          </cell>
          <cell r="P225">
            <v>50000</v>
          </cell>
          <cell r="Q225">
            <v>50000</v>
          </cell>
          <cell r="R225">
            <v>140000</v>
          </cell>
          <cell r="T225">
            <v>140000</v>
          </cell>
          <cell r="U225">
            <v>30000</v>
          </cell>
          <cell r="V225">
            <v>30000</v>
          </cell>
          <cell r="W225">
            <v>0</v>
          </cell>
          <cell r="X225">
            <v>50000</v>
          </cell>
          <cell r="Y225">
            <v>17000</v>
          </cell>
          <cell r="Z225">
            <v>33000</v>
          </cell>
          <cell r="AA225">
            <v>50000</v>
          </cell>
          <cell r="AB225">
            <v>50000</v>
          </cell>
          <cell r="AC225">
            <v>0</v>
          </cell>
          <cell r="AF225">
            <v>0</v>
          </cell>
          <cell r="AI225">
            <v>0</v>
          </cell>
          <cell r="AK225">
            <v>47000</v>
          </cell>
          <cell r="AL225">
            <v>17000</v>
          </cell>
          <cell r="AM225">
            <v>-123000</v>
          </cell>
          <cell r="AN225">
            <v>-223000</v>
          </cell>
          <cell r="AO225" t="e">
            <v>#N/A</v>
          </cell>
        </row>
        <row r="226">
          <cell r="C226" t="str">
            <v>黄骅市宏顺模具厂</v>
          </cell>
          <cell r="D226" t="str">
            <v>原材料</v>
          </cell>
          <cell r="E226" t="str">
            <v>模具试制</v>
          </cell>
          <cell r="F226">
            <v>31080</v>
          </cell>
          <cell r="G226">
            <v>110080</v>
          </cell>
          <cell r="H226">
            <v>18346.666666666701</v>
          </cell>
          <cell r="I226">
            <v>246428</v>
          </cell>
          <cell r="J226">
            <v>94708</v>
          </cell>
          <cell r="K226">
            <v>151720</v>
          </cell>
          <cell r="L226">
            <v>20000</v>
          </cell>
          <cell r="N226">
            <v>20000</v>
          </cell>
          <cell r="O226">
            <v>71000</v>
          </cell>
          <cell r="P226">
            <v>9660</v>
          </cell>
          <cell r="Q226">
            <v>61340</v>
          </cell>
          <cell r="R226">
            <v>71000</v>
          </cell>
          <cell r="T226">
            <v>71000</v>
          </cell>
          <cell r="U226">
            <v>30038</v>
          </cell>
          <cell r="V226">
            <v>33038</v>
          </cell>
          <cell r="W226">
            <v>-3000</v>
          </cell>
          <cell r="X226">
            <v>15800</v>
          </cell>
          <cell r="Y226">
            <v>5000</v>
          </cell>
          <cell r="Z226">
            <v>10800</v>
          </cell>
          <cell r="AA226">
            <v>38590</v>
          </cell>
          <cell r="AB226">
            <v>47010</v>
          </cell>
          <cell r="AC226">
            <v>-8420</v>
          </cell>
          <cell r="AF226">
            <v>0</v>
          </cell>
          <cell r="AI226">
            <v>0</v>
          </cell>
          <cell r="AK226">
            <v>40318</v>
          </cell>
          <cell r="AL226">
            <v>10280</v>
          </cell>
          <cell r="AM226">
            <v>-60720</v>
          </cell>
          <cell r="AN226">
            <v>-131720</v>
          </cell>
          <cell r="AO226" t="e">
            <v>#N/A</v>
          </cell>
          <cell r="AP226" t="str">
            <v>高</v>
          </cell>
        </row>
        <row r="227">
          <cell r="C227" t="str">
            <v>黄骅市世航模具厂</v>
          </cell>
          <cell r="D227" t="str">
            <v>原材料</v>
          </cell>
          <cell r="E227" t="str">
            <v>模具试制</v>
          </cell>
          <cell r="F227">
            <v>0</v>
          </cell>
          <cell r="G227">
            <v>0</v>
          </cell>
          <cell r="H227">
            <v>0</v>
          </cell>
          <cell r="I227">
            <v>102000</v>
          </cell>
          <cell r="J227">
            <v>4600</v>
          </cell>
          <cell r="K227">
            <v>97400</v>
          </cell>
          <cell r="N227">
            <v>0</v>
          </cell>
          <cell r="O227">
            <v>30000</v>
          </cell>
          <cell r="P227">
            <v>4600</v>
          </cell>
          <cell r="Q227">
            <v>25400</v>
          </cell>
          <cell r="R227">
            <v>30000</v>
          </cell>
          <cell r="T227">
            <v>30000</v>
          </cell>
          <cell r="U227">
            <v>42000</v>
          </cell>
          <cell r="W227">
            <v>42000</v>
          </cell>
          <cell r="Z227">
            <v>0</v>
          </cell>
          <cell r="AC227">
            <v>0</v>
          </cell>
          <cell r="AF227">
            <v>0</v>
          </cell>
          <cell r="AI227">
            <v>0</v>
          </cell>
          <cell r="AK227">
            <v>4600</v>
          </cell>
          <cell r="AL227">
            <v>-37400</v>
          </cell>
          <cell r="AM227">
            <v>-67400</v>
          </cell>
          <cell r="AN227">
            <v>-97400</v>
          </cell>
          <cell r="AO227" t="e">
            <v>#N/A</v>
          </cell>
        </row>
        <row r="228">
          <cell r="C228" t="str">
            <v>黄骅市金诚模具厂</v>
          </cell>
          <cell r="D228" t="str">
            <v>原材料</v>
          </cell>
          <cell r="E228" t="str">
            <v>模具试制</v>
          </cell>
          <cell r="F228">
            <v>0</v>
          </cell>
          <cell r="G228">
            <v>0</v>
          </cell>
          <cell r="H228">
            <v>0</v>
          </cell>
          <cell r="I228">
            <v>76800</v>
          </cell>
          <cell r="J228">
            <v>44130</v>
          </cell>
          <cell r="K228">
            <v>32670</v>
          </cell>
          <cell r="N228">
            <v>0</v>
          </cell>
          <cell r="O228">
            <v>25600</v>
          </cell>
          <cell r="Q228">
            <v>25600</v>
          </cell>
          <cell r="R228">
            <v>25600</v>
          </cell>
          <cell r="T228">
            <v>25600</v>
          </cell>
          <cell r="U228">
            <v>25600</v>
          </cell>
          <cell r="V228">
            <v>19282</v>
          </cell>
          <cell r="W228">
            <v>6318</v>
          </cell>
          <cell r="Z228">
            <v>0</v>
          </cell>
          <cell r="AB228">
            <v>24848</v>
          </cell>
          <cell r="AC228">
            <v>-24848</v>
          </cell>
          <cell r="AF228">
            <v>0</v>
          </cell>
          <cell r="AI228">
            <v>0</v>
          </cell>
          <cell r="AK228">
            <v>44130</v>
          </cell>
          <cell r="AL228">
            <v>18530</v>
          </cell>
          <cell r="AM228">
            <v>-7070</v>
          </cell>
          <cell r="AN228">
            <v>-32670</v>
          </cell>
          <cell r="AO228" t="e">
            <v>#N/A</v>
          </cell>
        </row>
        <row r="229">
          <cell r="C229" t="str">
            <v>海兴中盛弹簧有限公司2</v>
          </cell>
          <cell r="D229" t="str">
            <v>原材料</v>
          </cell>
          <cell r="E229" t="str">
            <v>模具试制</v>
          </cell>
          <cell r="F229" t="e">
            <v>#N/A</v>
          </cell>
          <cell r="G229" t="e">
            <v>#N/A</v>
          </cell>
          <cell r="H229" t="e">
            <v>#N/A</v>
          </cell>
          <cell r="I229">
            <v>19000</v>
          </cell>
          <cell r="J229">
            <v>0</v>
          </cell>
          <cell r="K229">
            <v>19000</v>
          </cell>
          <cell r="N229">
            <v>0</v>
          </cell>
          <cell r="O229">
            <v>6000</v>
          </cell>
          <cell r="Q229">
            <v>6000</v>
          </cell>
          <cell r="R229">
            <v>13000</v>
          </cell>
          <cell r="T229">
            <v>13000</v>
          </cell>
          <cell r="W229">
            <v>0</v>
          </cell>
          <cell r="Z229">
            <v>0</v>
          </cell>
          <cell r="AC229">
            <v>0</v>
          </cell>
          <cell r="AF229">
            <v>0</v>
          </cell>
          <cell r="AI229">
            <v>0</v>
          </cell>
          <cell r="AK229">
            <v>0</v>
          </cell>
          <cell r="AL229">
            <v>0</v>
          </cell>
          <cell r="AM229">
            <v>-13000</v>
          </cell>
          <cell r="AN229">
            <v>-19000</v>
          </cell>
          <cell r="AO229" t="e">
            <v>#N/A</v>
          </cell>
        </row>
        <row r="230">
          <cell r="C230" t="str">
            <v>大连浩煜新材料科技有限公司</v>
          </cell>
          <cell r="D230" t="str">
            <v>原材料</v>
          </cell>
          <cell r="E230" t="str">
            <v>座椅</v>
          </cell>
          <cell r="F230">
            <v>5482209.8200000003</v>
          </cell>
          <cell r="G230">
            <v>6549500</v>
          </cell>
          <cell r="H230">
            <v>1091583.33333333</v>
          </cell>
          <cell r="I230">
            <v>10190000</v>
          </cell>
          <cell r="J230">
            <v>7081000</v>
          </cell>
          <cell r="K230">
            <v>3609000</v>
          </cell>
          <cell r="M230">
            <v>500000</v>
          </cell>
          <cell r="N230">
            <v>0</v>
          </cell>
          <cell r="O230">
            <v>2000000</v>
          </cell>
          <cell r="P230">
            <v>1370000</v>
          </cell>
          <cell r="Q230">
            <v>630000</v>
          </cell>
          <cell r="R230">
            <v>2300000</v>
          </cell>
          <cell r="S230">
            <v>470000</v>
          </cell>
          <cell r="T230">
            <v>1830000</v>
          </cell>
          <cell r="U230">
            <v>1200000</v>
          </cell>
          <cell r="V230">
            <v>900000</v>
          </cell>
          <cell r="W230">
            <v>300000</v>
          </cell>
          <cell r="X230">
            <v>1000000</v>
          </cell>
          <cell r="Y230">
            <v>750000</v>
          </cell>
          <cell r="Z230">
            <v>250000</v>
          </cell>
          <cell r="AA230">
            <v>1200000</v>
          </cell>
          <cell r="AB230">
            <v>1050000</v>
          </cell>
          <cell r="AC230">
            <v>150000</v>
          </cell>
          <cell r="AD230">
            <v>1500000</v>
          </cell>
          <cell r="AE230">
            <v>1051000</v>
          </cell>
          <cell r="AF230">
            <v>449000</v>
          </cell>
          <cell r="AG230">
            <v>990000</v>
          </cell>
          <cell r="AH230">
            <v>990000</v>
          </cell>
          <cell r="AI230">
            <v>0</v>
          </cell>
          <cell r="AK230">
            <v>2391000</v>
          </cell>
          <cell r="AL230">
            <v>1191000</v>
          </cell>
          <cell r="AM230">
            <v>-1109000</v>
          </cell>
          <cell r="AN230">
            <v>-3109000</v>
          </cell>
          <cell r="AO230">
            <v>400000</v>
          </cell>
        </row>
        <row r="231">
          <cell r="C231" t="str">
            <v>天津市远丰化工产品贸易有限公司</v>
          </cell>
          <cell r="D231" t="str">
            <v>原材料</v>
          </cell>
          <cell r="E231" t="str">
            <v>座椅</v>
          </cell>
          <cell r="F231">
            <v>1020840.05</v>
          </cell>
          <cell r="G231">
            <v>6975158</v>
          </cell>
          <cell r="H231">
            <v>1162526.33333333</v>
          </cell>
          <cell r="I231">
            <v>9404000</v>
          </cell>
          <cell r="J231">
            <v>8040353.0199999996</v>
          </cell>
          <cell r="K231">
            <v>1363646.98</v>
          </cell>
          <cell r="N231">
            <v>0</v>
          </cell>
          <cell r="O231">
            <v>1500000</v>
          </cell>
          <cell r="P231">
            <v>1000000</v>
          </cell>
          <cell r="Q231">
            <v>500000</v>
          </cell>
          <cell r="R231">
            <v>1500000</v>
          </cell>
          <cell r="S231">
            <v>1760000</v>
          </cell>
          <cell r="T231">
            <v>-260000</v>
          </cell>
          <cell r="U231">
            <v>1400000</v>
          </cell>
          <cell r="V231">
            <v>1196353.02</v>
          </cell>
          <cell r="W231">
            <v>203646.97999999998</v>
          </cell>
          <cell r="X231">
            <v>1500000</v>
          </cell>
          <cell r="Y231">
            <v>600000</v>
          </cell>
          <cell r="Z231">
            <v>900000</v>
          </cell>
          <cell r="AA231">
            <v>1500000</v>
          </cell>
          <cell r="AB231">
            <v>1530000</v>
          </cell>
          <cell r="AC231">
            <v>-30000</v>
          </cell>
          <cell r="AD231">
            <v>1000000</v>
          </cell>
          <cell r="AE231">
            <v>950000</v>
          </cell>
          <cell r="AF231">
            <v>50000</v>
          </cell>
          <cell r="AG231">
            <v>1004000</v>
          </cell>
          <cell r="AH231">
            <v>1004000</v>
          </cell>
          <cell r="AI231">
            <v>0</v>
          </cell>
          <cell r="AK231">
            <v>3036353.0199999996</v>
          </cell>
          <cell r="AL231">
            <v>1636353.0199999996</v>
          </cell>
          <cell r="AM231">
            <v>136353.01999999955</v>
          </cell>
          <cell r="AN231">
            <v>-1363646.9800000004</v>
          </cell>
          <cell r="AO231" t="e">
            <v>#N/A</v>
          </cell>
        </row>
        <row r="232">
          <cell r="C232" t="str">
            <v>厦门凯平化工有限公司</v>
          </cell>
          <cell r="D232" t="str">
            <v>原材料</v>
          </cell>
          <cell r="E232" t="str">
            <v>座椅</v>
          </cell>
          <cell r="F232">
            <v>1070545.01</v>
          </cell>
          <cell r="G232">
            <v>1070500</v>
          </cell>
          <cell r="H232">
            <v>178416.66666666701</v>
          </cell>
          <cell r="I232">
            <v>2250000</v>
          </cell>
          <cell r="J232">
            <v>868458.74</v>
          </cell>
          <cell r="K232">
            <v>1381541.26</v>
          </cell>
          <cell r="L232">
            <v>300000</v>
          </cell>
          <cell r="N232">
            <v>300000</v>
          </cell>
          <cell r="O232">
            <v>550000</v>
          </cell>
          <cell r="P232">
            <v>100000</v>
          </cell>
          <cell r="Q232">
            <v>450000</v>
          </cell>
          <cell r="R232">
            <v>400000</v>
          </cell>
          <cell r="T232">
            <v>400000</v>
          </cell>
          <cell r="U232">
            <v>200000</v>
          </cell>
          <cell r="V232">
            <v>101458.74</v>
          </cell>
          <cell r="W232">
            <v>98541.26</v>
          </cell>
          <cell r="X232">
            <v>200000</v>
          </cell>
          <cell r="Y232">
            <v>67000</v>
          </cell>
          <cell r="Z232">
            <v>133000</v>
          </cell>
          <cell r="AA232">
            <v>200000</v>
          </cell>
          <cell r="AB232">
            <v>300000</v>
          </cell>
          <cell r="AC232">
            <v>-100000</v>
          </cell>
          <cell r="AD232">
            <v>100000</v>
          </cell>
          <cell r="AF232">
            <v>100000</v>
          </cell>
          <cell r="AG232">
            <v>300000</v>
          </cell>
          <cell r="AH232">
            <v>300000</v>
          </cell>
          <cell r="AI232">
            <v>0</v>
          </cell>
          <cell r="AK232">
            <v>68458.739999999991</v>
          </cell>
          <cell r="AL232">
            <v>-131541.26</v>
          </cell>
          <cell r="AM232">
            <v>-531541.26</v>
          </cell>
          <cell r="AN232">
            <v>-1081541.26</v>
          </cell>
          <cell r="AO232" t="e">
            <v>#N/A</v>
          </cell>
          <cell r="AP232" t="str">
            <v>极高</v>
          </cell>
        </row>
        <row r="233">
          <cell r="C233" t="str">
            <v>北京中万盛贸易有限责任公司</v>
          </cell>
          <cell r="D233" t="str">
            <v>原材料</v>
          </cell>
          <cell r="E233" t="str">
            <v>座椅</v>
          </cell>
          <cell r="F233">
            <v>424370.02</v>
          </cell>
          <cell r="G233">
            <v>775400</v>
          </cell>
          <cell r="H233">
            <v>129233.33333333299</v>
          </cell>
          <cell r="I233">
            <v>1850000</v>
          </cell>
          <cell r="J233">
            <v>1000000</v>
          </cell>
          <cell r="K233">
            <v>850000</v>
          </cell>
          <cell r="L233">
            <v>150000</v>
          </cell>
          <cell r="M233">
            <v>150000</v>
          </cell>
          <cell r="N233">
            <v>0</v>
          </cell>
          <cell r="O233">
            <v>400000</v>
          </cell>
          <cell r="P233">
            <v>100000</v>
          </cell>
          <cell r="Q233">
            <v>300000</v>
          </cell>
          <cell r="R233">
            <v>300000</v>
          </cell>
          <cell r="T233">
            <v>300000</v>
          </cell>
          <cell r="U233">
            <v>250000</v>
          </cell>
          <cell r="V233">
            <v>150000</v>
          </cell>
          <cell r="W233">
            <v>100000</v>
          </cell>
          <cell r="X233">
            <v>250000</v>
          </cell>
          <cell r="Y233">
            <v>100000</v>
          </cell>
          <cell r="Z233">
            <v>150000</v>
          </cell>
          <cell r="AA233">
            <v>200000</v>
          </cell>
          <cell r="AB233">
            <v>200000</v>
          </cell>
          <cell r="AC233">
            <v>0</v>
          </cell>
          <cell r="AD233">
            <v>200000</v>
          </cell>
          <cell r="AE233">
            <v>200000</v>
          </cell>
          <cell r="AF233">
            <v>0</v>
          </cell>
          <cell r="AG233">
            <v>100000</v>
          </cell>
          <cell r="AH233">
            <v>100000</v>
          </cell>
          <cell r="AI233">
            <v>0</v>
          </cell>
          <cell r="AK233">
            <v>250000</v>
          </cell>
          <cell r="AL233">
            <v>0</v>
          </cell>
          <cell r="AM233">
            <v>-300000</v>
          </cell>
          <cell r="AN233">
            <v>-700000</v>
          </cell>
          <cell r="AO233" t="e">
            <v>#N/A</v>
          </cell>
          <cell r="AP233" t="str">
            <v>低</v>
          </cell>
        </row>
        <row r="234">
          <cell r="C234" t="str">
            <v>鹤山市润源化工有限公司</v>
          </cell>
          <cell r="D234" t="str">
            <v>原材料</v>
          </cell>
          <cell r="E234" t="str">
            <v>座椅</v>
          </cell>
          <cell r="F234">
            <v>0</v>
          </cell>
          <cell r="G234">
            <v>0</v>
          </cell>
          <cell r="H234">
            <v>0</v>
          </cell>
          <cell r="I234">
            <v>60000</v>
          </cell>
          <cell r="J234">
            <v>28080</v>
          </cell>
          <cell r="K234">
            <v>31920</v>
          </cell>
          <cell r="N234">
            <v>0</v>
          </cell>
          <cell r="O234">
            <v>12000</v>
          </cell>
          <cell r="Q234">
            <v>12000</v>
          </cell>
          <cell r="R234">
            <v>12000</v>
          </cell>
          <cell r="S234">
            <v>80</v>
          </cell>
          <cell r="T234">
            <v>11920</v>
          </cell>
          <cell r="U234">
            <v>12000</v>
          </cell>
          <cell r="W234">
            <v>12000</v>
          </cell>
          <cell r="X234">
            <v>12000</v>
          </cell>
          <cell r="Y234">
            <v>4000</v>
          </cell>
          <cell r="Z234">
            <v>8000</v>
          </cell>
          <cell r="AB234">
            <v>12000</v>
          </cell>
          <cell r="AC234">
            <v>-12000</v>
          </cell>
          <cell r="AD234">
            <v>12000</v>
          </cell>
          <cell r="AE234">
            <v>12000</v>
          </cell>
          <cell r="AF234">
            <v>0</v>
          </cell>
          <cell r="AI234">
            <v>0</v>
          </cell>
          <cell r="AK234">
            <v>4080</v>
          </cell>
          <cell r="AL234">
            <v>-7920</v>
          </cell>
          <cell r="AM234">
            <v>-19920</v>
          </cell>
          <cell r="AN234">
            <v>-31920</v>
          </cell>
          <cell r="AO234" t="e">
            <v>#N/A</v>
          </cell>
        </row>
        <row r="235">
          <cell r="C235" t="str">
            <v>天津锦程新材料科技有限公司</v>
          </cell>
          <cell r="D235" t="str">
            <v>原材料</v>
          </cell>
          <cell r="E235" t="str">
            <v>座椅</v>
          </cell>
          <cell r="F235">
            <v>0</v>
          </cell>
          <cell r="G235">
            <v>294200</v>
          </cell>
          <cell r="H235">
            <v>49033.333333333299</v>
          </cell>
          <cell r="I235">
            <v>493904</v>
          </cell>
          <cell r="J235">
            <v>251538</v>
          </cell>
          <cell r="K235">
            <v>242366</v>
          </cell>
          <cell r="N235">
            <v>0</v>
          </cell>
          <cell r="O235">
            <v>80000</v>
          </cell>
          <cell r="Q235">
            <v>80000</v>
          </cell>
          <cell r="R235">
            <v>100000</v>
          </cell>
          <cell r="T235">
            <v>100000</v>
          </cell>
          <cell r="U235">
            <v>100000</v>
          </cell>
          <cell r="V235">
            <v>55361.2</v>
          </cell>
          <cell r="W235">
            <v>44638.8</v>
          </cell>
          <cell r="X235">
            <v>100000</v>
          </cell>
          <cell r="Y235">
            <v>50000</v>
          </cell>
          <cell r="Z235">
            <v>50000</v>
          </cell>
          <cell r="AA235">
            <v>37968</v>
          </cell>
          <cell r="AB235">
            <v>37968</v>
          </cell>
          <cell r="AC235">
            <v>0</v>
          </cell>
          <cell r="AE235">
            <v>32272.799999999999</v>
          </cell>
          <cell r="AF235">
            <v>-32272.799999999999</v>
          </cell>
          <cell r="AG235">
            <v>75936</v>
          </cell>
          <cell r="AH235">
            <v>75936</v>
          </cell>
          <cell r="AI235">
            <v>0</v>
          </cell>
          <cell r="AK235">
            <v>37634</v>
          </cell>
          <cell r="AL235">
            <v>-62366</v>
          </cell>
          <cell r="AM235">
            <v>-162366</v>
          </cell>
          <cell r="AN235">
            <v>-242366</v>
          </cell>
          <cell r="AO235" t="e">
            <v>#N/A</v>
          </cell>
        </row>
        <row r="236">
          <cell r="C236" t="str">
            <v xml:space="preserve">沧州君泰包装制品有限公司 </v>
          </cell>
          <cell r="D236" t="str">
            <v>单独申请</v>
          </cell>
          <cell r="E236" t="str">
            <v>座椅</v>
          </cell>
          <cell r="F236">
            <v>202012.92</v>
          </cell>
          <cell r="G236">
            <v>202100</v>
          </cell>
          <cell r="H236">
            <v>33683.333333333299</v>
          </cell>
          <cell r="I236">
            <v>328268.72000000003</v>
          </cell>
          <cell r="J236">
            <v>0</v>
          </cell>
          <cell r="K236">
            <v>328268.72000000003</v>
          </cell>
          <cell r="N236">
            <v>0</v>
          </cell>
          <cell r="O236">
            <v>202012.92</v>
          </cell>
          <cell r="Q236">
            <v>202012.92</v>
          </cell>
          <cell r="R236">
            <v>126255.8</v>
          </cell>
          <cell r="T236">
            <v>126255.8</v>
          </cell>
          <cell r="W236">
            <v>0</v>
          </cell>
          <cell r="Z236">
            <v>0</v>
          </cell>
          <cell r="AC236">
            <v>0</v>
          </cell>
          <cell r="AF236">
            <v>0</v>
          </cell>
          <cell r="AI236">
            <v>0</v>
          </cell>
          <cell r="AK236">
            <v>0</v>
          </cell>
          <cell r="AL236">
            <v>0</v>
          </cell>
          <cell r="AM236">
            <v>-126255.8</v>
          </cell>
          <cell r="AN236">
            <v>-328268.72000000003</v>
          </cell>
          <cell r="AO236" t="e">
            <v>#N/A</v>
          </cell>
        </row>
        <row r="237">
          <cell r="C237" t="str">
            <v>上海克劳斯玛菲机械有限公司</v>
          </cell>
          <cell r="D237" t="str">
            <v>单独申请</v>
          </cell>
          <cell r="E237" t="str">
            <v>座椅</v>
          </cell>
          <cell r="F237">
            <v>0</v>
          </cell>
          <cell r="G237">
            <v>0</v>
          </cell>
          <cell r="H237">
            <v>0</v>
          </cell>
          <cell r="I237">
            <v>222543.2</v>
          </cell>
          <cell r="J237">
            <v>0</v>
          </cell>
          <cell r="K237">
            <v>222543.2</v>
          </cell>
          <cell r="N237">
            <v>0</v>
          </cell>
          <cell r="O237">
            <v>111271.6</v>
          </cell>
          <cell r="Q237">
            <v>111271.6</v>
          </cell>
          <cell r="R237">
            <v>111271.6</v>
          </cell>
          <cell r="T237">
            <v>111271.6</v>
          </cell>
          <cell r="W237">
            <v>0</v>
          </cell>
          <cell r="Z237">
            <v>0</v>
          </cell>
          <cell r="AC237">
            <v>0</v>
          </cell>
          <cell r="AF237">
            <v>0</v>
          </cell>
          <cell r="AI237">
            <v>0</v>
          </cell>
          <cell r="AK237">
            <v>0</v>
          </cell>
          <cell r="AL237">
            <v>0</v>
          </cell>
          <cell r="AM237">
            <v>-111271.6</v>
          </cell>
          <cell r="AN237">
            <v>-222543.2</v>
          </cell>
          <cell r="AO237" t="e">
            <v>#N/A</v>
          </cell>
        </row>
        <row r="238">
          <cell r="C238" t="str">
            <v>北京格兰力士机电技术有限责任公司</v>
          </cell>
          <cell r="D238" t="str">
            <v>单独申请</v>
          </cell>
          <cell r="E238" t="str">
            <v>座椅</v>
          </cell>
          <cell r="F238">
            <v>0</v>
          </cell>
          <cell r="G238">
            <v>0</v>
          </cell>
          <cell r="H238">
            <v>0</v>
          </cell>
          <cell r="I238">
            <v>56313</v>
          </cell>
          <cell r="J238">
            <v>120433</v>
          </cell>
          <cell r="K238">
            <v>-64120</v>
          </cell>
          <cell r="N238">
            <v>0</v>
          </cell>
          <cell r="O238">
            <v>24000</v>
          </cell>
          <cell r="Q238">
            <v>24000</v>
          </cell>
          <cell r="R238">
            <v>32313</v>
          </cell>
          <cell r="S238">
            <v>32313</v>
          </cell>
          <cell r="T238">
            <v>0</v>
          </cell>
          <cell r="W238">
            <v>0</v>
          </cell>
          <cell r="Z238">
            <v>0</v>
          </cell>
          <cell r="AB238">
            <v>54750</v>
          </cell>
          <cell r="AC238">
            <v>-54750</v>
          </cell>
          <cell r="AF238">
            <v>0</v>
          </cell>
          <cell r="AH238">
            <v>33370</v>
          </cell>
          <cell r="AI238">
            <v>-33370</v>
          </cell>
          <cell r="AK238">
            <v>120433</v>
          </cell>
          <cell r="AL238">
            <v>120433</v>
          </cell>
          <cell r="AM238">
            <v>88120</v>
          </cell>
          <cell r="AN238">
            <v>64120</v>
          </cell>
          <cell r="AO238" t="e">
            <v>#N/A</v>
          </cell>
        </row>
        <row r="239">
          <cell r="C239" t="str">
            <v>沧州市鑫发缝纫机有限公司</v>
          </cell>
          <cell r="D239" t="str">
            <v>单独申请</v>
          </cell>
          <cell r="E239" t="str">
            <v>座椅</v>
          </cell>
          <cell r="F239">
            <v>18873</v>
          </cell>
          <cell r="G239">
            <v>0</v>
          </cell>
          <cell r="H239">
            <v>0</v>
          </cell>
          <cell r="I239">
            <v>40262.400000000001</v>
          </cell>
          <cell r="J239">
            <v>0</v>
          </cell>
          <cell r="K239">
            <v>40262.400000000001</v>
          </cell>
          <cell r="N239">
            <v>0</v>
          </cell>
          <cell r="O239">
            <v>18873</v>
          </cell>
          <cell r="Q239">
            <v>18873</v>
          </cell>
          <cell r="R239">
            <v>18873</v>
          </cell>
          <cell r="T239">
            <v>18873</v>
          </cell>
          <cell r="W239">
            <v>0</v>
          </cell>
          <cell r="Z239">
            <v>0</v>
          </cell>
          <cell r="AC239">
            <v>0</v>
          </cell>
          <cell r="AF239">
            <v>0</v>
          </cell>
          <cell r="AG239">
            <v>2516.4</v>
          </cell>
          <cell r="AI239">
            <v>2516.4</v>
          </cell>
          <cell r="AK239">
            <v>-2516.4</v>
          </cell>
          <cell r="AL239">
            <v>-2516.4</v>
          </cell>
          <cell r="AM239">
            <v>-21389.4</v>
          </cell>
          <cell r="AN239">
            <v>-40262.400000000001</v>
          </cell>
          <cell r="AO239" t="e">
            <v>#N/A</v>
          </cell>
        </row>
        <row r="240">
          <cell r="C240" t="str">
            <v>座椅/发泡/工装/缝纫零采借款-程丽宇</v>
          </cell>
          <cell r="D240" t="str">
            <v>单独申请</v>
          </cell>
          <cell r="E240" t="str">
            <v>座椅</v>
          </cell>
          <cell r="F240">
            <v>0</v>
          </cell>
          <cell r="G240">
            <v>0</v>
          </cell>
          <cell r="H240">
            <v>0</v>
          </cell>
          <cell r="I240">
            <v>38000</v>
          </cell>
          <cell r="J240">
            <v>0</v>
          </cell>
          <cell r="K240">
            <v>38000</v>
          </cell>
          <cell r="N240">
            <v>0</v>
          </cell>
          <cell r="O240">
            <v>23000</v>
          </cell>
          <cell r="Q240">
            <v>23000</v>
          </cell>
          <cell r="R240">
            <v>15000</v>
          </cell>
          <cell r="T240">
            <v>15000</v>
          </cell>
          <cell r="W240">
            <v>0</v>
          </cell>
          <cell r="Z240">
            <v>0</v>
          </cell>
          <cell r="AC240">
            <v>0</v>
          </cell>
          <cell r="AF240">
            <v>0</v>
          </cell>
          <cell r="AI240">
            <v>0</v>
          </cell>
          <cell r="AK240">
            <v>0</v>
          </cell>
          <cell r="AL240">
            <v>0</v>
          </cell>
          <cell r="AM240">
            <v>-15000</v>
          </cell>
          <cell r="AN240">
            <v>-38000</v>
          </cell>
          <cell r="AO240" t="e">
            <v>#N/A</v>
          </cell>
        </row>
        <row r="241">
          <cell r="C241" t="str">
            <v>大连安华物流系统有限公司</v>
          </cell>
          <cell r="D241" t="str">
            <v>单独申请</v>
          </cell>
          <cell r="E241" t="str">
            <v>座椅</v>
          </cell>
          <cell r="F241">
            <v>21057.55</v>
          </cell>
          <cell r="G241">
            <v>0</v>
          </cell>
          <cell r="H241">
            <v>0</v>
          </cell>
          <cell r="I241">
            <v>42115.1</v>
          </cell>
          <cell r="J241">
            <v>21057.55</v>
          </cell>
          <cell r="K241">
            <v>21057.55</v>
          </cell>
          <cell r="N241">
            <v>0</v>
          </cell>
          <cell r="O241">
            <v>21057.55</v>
          </cell>
          <cell r="Q241">
            <v>21057.55</v>
          </cell>
          <cell r="R241">
            <v>21057.55</v>
          </cell>
          <cell r="T241">
            <v>21057.55</v>
          </cell>
          <cell r="V241">
            <v>21057.55</v>
          </cell>
          <cell r="W241">
            <v>-21057.55</v>
          </cell>
          <cell r="Z241">
            <v>0</v>
          </cell>
          <cell r="AC241">
            <v>0</v>
          </cell>
          <cell r="AF241">
            <v>0</v>
          </cell>
          <cell r="AI241">
            <v>0</v>
          </cell>
          <cell r="AK241">
            <v>21057.55</v>
          </cell>
          <cell r="AL241">
            <v>21057.55</v>
          </cell>
          <cell r="AM241">
            <v>0</v>
          </cell>
          <cell r="AN241">
            <v>-21057.55</v>
          </cell>
          <cell r="AO241" t="e">
            <v>#N/A</v>
          </cell>
        </row>
        <row r="242">
          <cell r="C242" t="str">
            <v>诸城市弘和源商贸有限公司</v>
          </cell>
          <cell r="D242" t="str">
            <v>预付</v>
          </cell>
          <cell r="E242" t="str">
            <v>座椅</v>
          </cell>
          <cell r="F242">
            <v>0.45999999999185098</v>
          </cell>
          <cell r="G242">
            <v>0</v>
          </cell>
          <cell r="H242">
            <v>0</v>
          </cell>
          <cell r="I242">
            <v>68000.061333333331</v>
          </cell>
          <cell r="J242">
            <v>68000</v>
          </cell>
          <cell r="K242">
            <v>6.1333333334914641E-2</v>
          </cell>
          <cell r="N242">
            <v>0</v>
          </cell>
          <cell r="O242">
            <v>17000</v>
          </cell>
          <cell r="Q242">
            <v>17000</v>
          </cell>
          <cell r="R242">
            <v>17000</v>
          </cell>
          <cell r="S242">
            <v>17000</v>
          </cell>
          <cell r="T242">
            <v>0</v>
          </cell>
          <cell r="U242">
            <v>17000</v>
          </cell>
          <cell r="V242">
            <v>17000</v>
          </cell>
          <cell r="W242">
            <v>0</v>
          </cell>
          <cell r="Z242">
            <v>0</v>
          </cell>
          <cell r="AA242">
            <v>17000</v>
          </cell>
          <cell r="AB242">
            <v>17000</v>
          </cell>
          <cell r="AC242">
            <v>0</v>
          </cell>
          <cell r="AE242">
            <v>17000</v>
          </cell>
          <cell r="AF242">
            <v>-17000</v>
          </cell>
          <cell r="AG242">
            <v>6.1333333333333302E-2</v>
          </cell>
          <cell r="AI242">
            <v>6.1333333333333302E-2</v>
          </cell>
          <cell r="AK242">
            <v>50999.938666666669</v>
          </cell>
          <cell r="AL242">
            <v>33999.938666666669</v>
          </cell>
          <cell r="AM242">
            <v>16999.938666666669</v>
          </cell>
          <cell r="AN242">
            <v>-6.1333333331276663E-2</v>
          </cell>
          <cell r="AO242" t="e">
            <v>#N/A</v>
          </cell>
        </row>
        <row r="243">
          <cell r="C243" t="str">
            <v>曹县亿昌木制品有限公司</v>
          </cell>
          <cell r="D243" t="str">
            <v>预付</v>
          </cell>
          <cell r="E243" t="str">
            <v>座椅</v>
          </cell>
          <cell r="F243">
            <v>0</v>
          </cell>
          <cell r="G243">
            <v>0</v>
          </cell>
          <cell r="H243">
            <v>0</v>
          </cell>
          <cell r="I243">
            <v>62400</v>
          </cell>
          <cell r="J243">
            <v>75680</v>
          </cell>
          <cell r="K243">
            <v>-9760</v>
          </cell>
          <cell r="M243">
            <v>3520</v>
          </cell>
          <cell r="N243">
            <v>0</v>
          </cell>
          <cell r="O243">
            <v>22400</v>
          </cell>
          <cell r="P243">
            <v>17600</v>
          </cell>
          <cell r="Q243">
            <v>4800</v>
          </cell>
          <cell r="R243">
            <v>22400</v>
          </cell>
          <cell r="S243">
            <v>1760</v>
          </cell>
          <cell r="T243">
            <v>20640</v>
          </cell>
          <cell r="U243">
            <v>8800</v>
          </cell>
          <cell r="V243">
            <v>17600</v>
          </cell>
          <cell r="W243">
            <v>-8800</v>
          </cell>
          <cell r="Y243">
            <v>8800</v>
          </cell>
          <cell r="Z243">
            <v>-8800</v>
          </cell>
          <cell r="AA243">
            <v>8800</v>
          </cell>
          <cell r="AB243">
            <v>8800</v>
          </cell>
          <cell r="AC243">
            <v>0</v>
          </cell>
          <cell r="AE243">
            <v>8800</v>
          </cell>
          <cell r="AF243">
            <v>-8800</v>
          </cell>
          <cell r="AH243">
            <v>8800</v>
          </cell>
          <cell r="AI243">
            <v>-8800</v>
          </cell>
          <cell r="AK243">
            <v>66880</v>
          </cell>
          <cell r="AL243">
            <v>58080</v>
          </cell>
          <cell r="AM243">
            <v>35680</v>
          </cell>
          <cell r="AN243">
            <v>13280</v>
          </cell>
          <cell r="AO243">
            <v>3520</v>
          </cell>
        </row>
        <row r="244">
          <cell r="C244" t="str">
            <v>邢台普伦斯金属制品有限公司</v>
          </cell>
          <cell r="D244" t="str">
            <v>预付</v>
          </cell>
          <cell r="E244" t="str">
            <v>座椅</v>
          </cell>
          <cell r="F244">
            <v>0</v>
          </cell>
          <cell r="G244">
            <v>0</v>
          </cell>
          <cell r="H244">
            <v>0</v>
          </cell>
          <cell r="I244">
            <v>27600</v>
          </cell>
          <cell r="J244">
            <v>9200</v>
          </cell>
          <cell r="K244">
            <v>18400</v>
          </cell>
          <cell r="N244">
            <v>0</v>
          </cell>
          <cell r="O244">
            <v>9200</v>
          </cell>
          <cell r="Q244">
            <v>9200</v>
          </cell>
          <cell r="R244">
            <v>9200</v>
          </cell>
          <cell r="T244">
            <v>9200</v>
          </cell>
          <cell r="U244">
            <v>9200</v>
          </cell>
          <cell r="W244">
            <v>9200</v>
          </cell>
          <cell r="Z244">
            <v>0</v>
          </cell>
          <cell r="AB244">
            <v>9200</v>
          </cell>
          <cell r="AC244">
            <v>-9200</v>
          </cell>
          <cell r="AF244">
            <v>0</v>
          </cell>
          <cell r="AI244">
            <v>0</v>
          </cell>
          <cell r="AK244">
            <v>9200</v>
          </cell>
          <cell r="AL244">
            <v>0</v>
          </cell>
          <cell r="AM244">
            <v>-9200</v>
          </cell>
          <cell r="AN244">
            <v>-18400</v>
          </cell>
          <cell r="AO244" t="e">
            <v>#N/A</v>
          </cell>
        </row>
        <row r="245">
          <cell r="C245" t="str">
            <v>东莞市元将五金有限公司</v>
          </cell>
          <cell r="D245" t="str">
            <v>预付</v>
          </cell>
          <cell r="E245" t="str">
            <v>座椅</v>
          </cell>
          <cell r="F245">
            <v>-50019.45</v>
          </cell>
          <cell r="G245">
            <v>488613.95</v>
          </cell>
          <cell r="H245">
            <v>81435.658333333296</v>
          </cell>
          <cell r="I245">
            <v>556839</v>
          </cell>
          <cell r="J245">
            <v>538535.4</v>
          </cell>
          <cell r="K245">
            <v>18303.600000000006</v>
          </cell>
          <cell r="N245">
            <v>0</v>
          </cell>
          <cell r="O245">
            <v>120000</v>
          </cell>
          <cell r="Q245">
            <v>120000</v>
          </cell>
          <cell r="R245">
            <v>220350</v>
          </cell>
          <cell r="S245">
            <v>159533.4</v>
          </cell>
          <cell r="T245">
            <v>60816.600000000006</v>
          </cell>
          <cell r="U245">
            <v>97500</v>
          </cell>
          <cell r="V245">
            <v>110175</v>
          </cell>
          <cell r="W245">
            <v>-12675</v>
          </cell>
          <cell r="Y245">
            <v>55175</v>
          </cell>
          <cell r="Z245">
            <v>-55175</v>
          </cell>
          <cell r="AA245">
            <v>118989</v>
          </cell>
          <cell r="AB245">
            <v>134326</v>
          </cell>
          <cell r="AC245">
            <v>-15337</v>
          </cell>
          <cell r="AE245">
            <v>39663</v>
          </cell>
          <cell r="AF245">
            <v>-39663</v>
          </cell>
          <cell r="AH245">
            <v>39663</v>
          </cell>
          <cell r="AI245">
            <v>-39663</v>
          </cell>
          <cell r="AK245">
            <v>419546.4</v>
          </cell>
          <cell r="AL245">
            <v>322046.40000000002</v>
          </cell>
          <cell r="AM245">
            <v>101696.40000000002</v>
          </cell>
          <cell r="AN245">
            <v>-18303.599999999977</v>
          </cell>
          <cell r="AO245" t="e">
            <v>#N/A</v>
          </cell>
        </row>
        <row r="246">
          <cell r="C246" t="str">
            <v>温州华创汽车电器有限公司</v>
          </cell>
          <cell r="D246" t="str">
            <v>预付</v>
          </cell>
          <cell r="E246" t="str">
            <v>座椅</v>
          </cell>
          <cell r="F246">
            <v>0</v>
          </cell>
          <cell r="G246">
            <v>0</v>
          </cell>
          <cell r="H246">
            <v>0</v>
          </cell>
          <cell r="I246">
            <v>112160</v>
          </cell>
          <cell r="J246">
            <v>78720</v>
          </cell>
          <cell r="K246">
            <v>33440</v>
          </cell>
          <cell r="N246">
            <v>0</v>
          </cell>
          <cell r="O246">
            <v>40000</v>
          </cell>
          <cell r="Q246">
            <v>40000</v>
          </cell>
          <cell r="R246">
            <v>32800</v>
          </cell>
          <cell r="T246">
            <v>32800</v>
          </cell>
          <cell r="U246">
            <v>22960</v>
          </cell>
          <cell r="V246">
            <v>22960</v>
          </cell>
          <cell r="W246">
            <v>0</v>
          </cell>
          <cell r="Z246">
            <v>0</v>
          </cell>
          <cell r="AA246">
            <v>16400</v>
          </cell>
          <cell r="AB246">
            <v>39360</v>
          </cell>
          <cell r="AC246">
            <v>-22960</v>
          </cell>
          <cell r="AE246">
            <v>9840</v>
          </cell>
          <cell r="AF246">
            <v>-9840</v>
          </cell>
          <cell r="AH246">
            <v>6560</v>
          </cell>
          <cell r="AI246">
            <v>-6560</v>
          </cell>
          <cell r="AK246">
            <v>62320</v>
          </cell>
          <cell r="AL246">
            <v>39360</v>
          </cell>
          <cell r="AM246">
            <v>6560</v>
          </cell>
          <cell r="AN246">
            <v>-33440</v>
          </cell>
          <cell r="AO246" t="e">
            <v>#N/A</v>
          </cell>
        </row>
        <row r="247">
          <cell r="C247" t="str">
            <v>衡水鑫智汽车零部件有限公司</v>
          </cell>
          <cell r="D247" t="str">
            <v>预付</v>
          </cell>
          <cell r="E247" t="str">
            <v>座椅</v>
          </cell>
          <cell r="F247">
            <v>0</v>
          </cell>
          <cell r="G247">
            <v>0</v>
          </cell>
          <cell r="H247">
            <v>0</v>
          </cell>
          <cell r="I247">
            <v>49913.333333333328</v>
          </cell>
          <cell r="J247">
            <v>75109.75</v>
          </cell>
          <cell r="K247">
            <v>-25196.416666666672</v>
          </cell>
          <cell r="N247">
            <v>0</v>
          </cell>
          <cell r="Q247">
            <v>0</v>
          </cell>
          <cell r="R247">
            <v>11000</v>
          </cell>
          <cell r="T247">
            <v>11000</v>
          </cell>
          <cell r="U247">
            <v>15600</v>
          </cell>
          <cell r="V247">
            <v>5429.75</v>
          </cell>
          <cell r="W247">
            <v>10170.25</v>
          </cell>
          <cell r="Y247">
            <v>15600</v>
          </cell>
          <cell r="Z247">
            <v>-15600</v>
          </cell>
          <cell r="AA247">
            <v>21580</v>
          </cell>
          <cell r="AB247">
            <v>31980</v>
          </cell>
          <cell r="AC247">
            <v>-10400</v>
          </cell>
          <cell r="AF247">
            <v>0</v>
          </cell>
          <cell r="AG247">
            <v>1733.3333333333301</v>
          </cell>
          <cell r="AH247">
            <v>22100</v>
          </cell>
          <cell r="AI247">
            <v>-20366.666666666672</v>
          </cell>
          <cell r="AK247">
            <v>51796.416666666672</v>
          </cell>
          <cell r="AL247">
            <v>36196.416666666672</v>
          </cell>
          <cell r="AM247">
            <v>25196.416666666672</v>
          </cell>
          <cell r="AN247">
            <v>25196.416666666672</v>
          </cell>
          <cell r="AO247" t="e">
            <v>#N/A</v>
          </cell>
        </row>
        <row r="248">
          <cell r="C248" t="str">
            <v>诸城恒信新材料科技有限公司</v>
          </cell>
          <cell r="D248" t="str">
            <v>预付</v>
          </cell>
          <cell r="E248" t="str">
            <v>座椅</v>
          </cell>
          <cell r="F248">
            <v>-82000</v>
          </cell>
          <cell r="G248">
            <v>366800</v>
          </cell>
          <cell r="H248">
            <v>61133.333333333299</v>
          </cell>
          <cell r="I248">
            <v>624340.60733333335</v>
          </cell>
          <cell r="J248">
            <v>570998.68000000005</v>
          </cell>
          <cell r="K248">
            <v>53341.927333333297</v>
          </cell>
          <cell r="N248">
            <v>0</v>
          </cell>
          <cell r="O248">
            <v>60000</v>
          </cell>
          <cell r="P248">
            <v>66071.100000000006</v>
          </cell>
          <cell r="Q248">
            <v>-6071.1000000000058</v>
          </cell>
          <cell r="R248">
            <v>49000</v>
          </cell>
          <cell r="S248">
            <v>41000</v>
          </cell>
          <cell r="T248">
            <v>8000</v>
          </cell>
          <cell r="W248">
            <v>0</v>
          </cell>
          <cell r="X248">
            <v>200000</v>
          </cell>
          <cell r="Y248">
            <v>41000</v>
          </cell>
          <cell r="Z248">
            <v>159000</v>
          </cell>
          <cell r="AA248">
            <v>200000</v>
          </cell>
          <cell r="AB248">
            <v>180380.42</v>
          </cell>
          <cell r="AC248">
            <v>19619.579999999987</v>
          </cell>
          <cell r="AD248">
            <v>107857.37</v>
          </cell>
          <cell r="AE248">
            <v>107857.37</v>
          </cell>
          <cell r="AF248">
            <v>0</v>
          </cell>
          <cell r="AG248">
            <v>7483.2373333333298</v>
          </cell>
          <cell r="AH248">
            <v>134689.79</v>
          </cell>
          <cell r="AI248">
            <v>-127206.55266666668</v>
          </cell>
          <cell r="AK248">
            <v>55658.072666666703</v>
          </cell>
          <cell r="AL248">
            <v>55658.072666666703</v>
          </cell>
          <cell r="AM248">
            <v>6658.0726666667033</v>
          </cell>
          <cell r="AN248">
            <v>-53341.927333333297</v>
          </cell>
          <cell r="AO248" t="e">
            <v>#N/A</v>
          </cell>
        </row>
        <row r="249">
          <cell r="C249" t="str">
            <v>河北德邦物流有限公司</v>
          </cell>
          <cell r="D249" t="str">
            <v>单独申请</v>
          </cell>
          <cell r="F249">
            <v>99031</v>
          </cell>
          <cell r="G249">
            <v>301331</v>
          </cell>
          <cell r="H249">
            <v>50221.833333333299</v>
          </cell>
          <cell r="I249">
            <v>99031</v>
          </cell>
          <cell r="J249">
            <v>53084.2</v>
          </cell>
          <cell r="K249">
            <v>45946.8</v>
          </cell>
          <cell r="N249">
            <v>0</v>
          </cell>
          <cell r="O249">
            <v>0</v>
          </cell>
          <cell r="P249">
            <v>53084.2</v>
          </cell>
          <cell r="Q249">
            <v>-53084.2</v>
          </cell>
          <cell r="R249">
            <v>99031</v>
          </cell>
          <cell r="T249">
            <v>99031</v>
          </cell>
          <cell r="W249">
            <v>0</v>
          </cell>
          <cell r="Z249">
            <v>0</v>
          </cell>
          <cell r="AC249">
            <v>0</v>
          </cell>
          <cell r="AF249">
            <v>0</v>
          </cell>
          <cell r="AI249">
            <v>0</v>
          </cell>
          <cell r="AK249">
            <v>53084.2</v>
          </cell>
          <cell r="AL249">
            <v>53084.2</v>
          </cell>
          <cell r="AM249">
            <v>-45946.8</v>
          </cell>
          <cell r="AN249">
            <v>-45946.8</v>
          </cell>
          <cell r="AO249" t="e">
            <v>#N/A</v>
          </cell>
        </row>
        <row r="250">
          <cell r="C250" t="str">
            <v>中机科（北京）车辆检测工程研究院有限公司</v>
          </cell>
          <cell r="D250" t="str">
            <v>单独申请</v>
          </cell>
          <cell r="F250">
            <v>649964</v>
          </cell>
          <cell r="G250">
            <v>654337.5</v>
          </cell>
          <cell r="H250">
            <v>109056.25</v>
          </cell>
          <cell r="I250">
            <v>805354.6</v>
          </cell>
          <cell r="J250">
            <v>362774.5</v>
          </cell>
          <cell r="K250">
            <v>442580.1</v>
          </cell>
          <cell r="N250">
            <v>0</v>
          </cell>
          <cell r="O250">
            <v>223063</v>
          </cell>
          <cell r="Q250">
            <v>223063</v>
          </cell>
          <cell r="R250">
            <v>223063</v>
          </cell>
          <cell r="S250">
            <v>4337.5</v>
          </cell>
          <cell r="T250">
            <v>218725.5</v>
          </cell>
          <cell r="V250">
            <v>98918.33</v>
          </cell>
          <cell r="W250">
            <v>-98918.33</v>
          </cell>
          <cell r="X250">
            <v>0</v>
          </cell>
          <cell r="Y250">
            <v>100000</v>
          </cell>
          <cell r="Z250">
            <v>-100000</v>
          </cell>
          <cell r="AA250">
            <v>311437</v>
          </cell>
          <cell r="AB250">
            <v>112518.67</v>
          </cell>
          <cell r="AC250">
            <v>198918.33000000002</v>
          </cell>
          <cell r="AF250">
            <v>0</v>
          </cell>
          <cell r="AG250">
            <v>47791.6</v>
          </cell>
          <cell r="AH250">
            <v>47000</v>
          </cell>
          <cell r="AI250">
            <v>791.59999999999854</v>
          </cell>
          <cell r="AK250">
            <v>3545.9000000000233</v>
          </cell>
          <cell r="AL250">
            <v>3545.9000000000233</v>
          </cell>
          <cell r="AM250">
            <v>-219517.09999999998</v>
          </cell>
          <cell r="AN250">
            <v>-442580.1</v>
          </cell>
          <cell r="AO250" t="e">
            <v>#N/A</v>
          </cell>
        </row>
        <row r="251">
          <cell r="C251" t="str">
            <v>四川共享物流有限公司</v>
          </cell>
          <cell r="D251" t="str">
            <v>单独申请</v>
          </cell>
          <cell r="E251" t="str">
            <v>视镜</v>
          </cell>
          <cell r="F251">
            <v>114540.57</v>
          </cell>
          <cell r="G251">
            <v>0</v>
          </cell>
          <cell r="H251">
            <v>0</v>
          </cell>
          <cell r="I251">
            <v>180000</v>
          </cell>
          <cell r="J251">
            <v>77600</v>
          </cell>
          <cell r="K251">
            <v>102400</v>
          </cell>
          <cell r="N251">
            <v>0</v>
          </cell>
          <cell r="O251">
            <v>100000</v>
          </cell>
          <cell r="P251">
            <v>38800</v>
          </cell>
          <cell r="Q251">
            <v>61200</v>
          </cell>
          <cell r="R251">
            <v>40000</v>
          </cell>
          <cell r="S251">
            <v>19400</v>
          </cell>
          <cell r="T251">
            <v>20600</v>
          </cell>
          <cell r="U251">
            <v>40000</v>
          </cell>
          <cell r="W251">
            <v>40000</v>
          </cell>
          <cell r="Z251">
            <v>0</v>
          </cell>
          <cell r="AB251">
            <v>19400</v>
          </cell>
          <cell r="AC251">
            <v>-19400</v>
          </cell>
          <cell r="AF251">
            <v>0</v>
          </cell>
          <cell r="AI251">
            <v>0</v>
          </cell>
          <cell r="AK251">
            <v>77600</v>
          </cell>
          <cell r="AL251">
            <v>37600</v>
          </cell>
          <cell r="AM251">
            <v>-2400</v>
          </cell>
          <cell r="AN251">
            <v>-102400</v>
          </cell>
          <cell r="AO251" t="e">
            <v>#N/A</v>
          </cell>
        </row>
        <row r="252">
          <cell r="C252" t="str">
            <v>霸州市鑫锐亿科金属制品有限公司</v>
          </cell>
          <cell r="D252" t="str">
            <v>单独申请</v>
          </cell>
          <cell r="E252" t="str">
            <v>视镜</v>
          </cell>
          <cell r="F252">
            <v>3464.06</v>
          </cell>
          <cell r="G252">
            <v>4500</v>
          </cell>
          <cell r="H252">
            <v>750</v>
          </cell>
          <cell r="I252">
            <v>6928.12</v>
          </cell>
          <cell r="J252">
            <v>3464.06</v>
          </cell>
          <cell r="K252">
            <v>3464.06</v>
          </cell>
          <cell r="N252">
            <v>0</v>
          </cell>
          <cell r="O252">
            <v>3464.06</v>
          </cell>
          <cell r="P252">
            <v>3464.06</v>
          </cell>
          <cell r="Q252">
            <v>0</v>
          </cell>
          <cell r="R252">
            <v>3464.06</v>
          </cell>
          <cell r="T252">
            <v>3464.06</v>
          </cell>
          <cell r="W252">
            <v>0</v>
          </cell>
          <cell r="Z252">
            <v>0</v>
          </cell>
          <cell r="AC252">
            <v>0</v>
          </cell>
          <cell r="AF252">
            <v>0</v>
          </cell>
          <cell r="AI252">
            <v>0</v>
          </cell>
          <cell r="AK252">
            <v>3464.06</v>
          </cell>
          <cell r="AL252">
            <v>3464.06</v>
          </cell>
          <cell r="AM252">
            <v>0</v>
          </cell>
          <cell r="AN252">
            <v>-3464.06</v>
          </cell>
          <cell r="AO252" t="e">
            <v>#N/A</v>
          </cell>
        </row>
        <row r="253">
          <cell r="C253" t="str">
            <v>上海坤达五金制品有限公司</v>
          </cell>
          <cell r="D253" t="str">
            <v>单独申请</v>
          </cell>
          <cell r="E253" t="str">
            <v>视镜</v>
          </cell>
          <cell r="F253">
            <v>7894</v>
          </cell>
          <cell r="G253">
            <v>0</v>
          </cell>
          <cell r="H253">
            <v>0</v>
          </cell>
          <cell r="I253">
            <v>15788</v>
          </cell>
          <cell r="J253">
            <v>0</v>
          </cell>
          <cell r="K253">
            <v>15788</v>
          </cell>
          <cell r="N253">
            <v>0</v>
          </cell>
          <cell r="O253">
            <v>7894</v>
          </cell>
          <cell r="Q253">
            <v>7894</v>
          </cell>
          <cell r="R253">
            <v>7894</v>
          </cell>
          <cell r="T253">
            <v>7894</v>
          </cell>
          <cell r="W253">
            <v>0</v>
          </cell>
          <cell r="Z253">
            <v>0</v>
          </cell>
          <cell r="AC253">
            <v>0</v>
          </cell>
          <cell r="AF253">
            <v>0</v>
          </cell>
          <cell r="AI253">
            <v>0</v>
          </cell>
          <cell r="AK253">
            <v>0</v>
          </cell>
          <cell r="AL253">
            <v>0</v>
          </cell>
          <cell r="AM253">
            <v>-7894</v>
          </cell>
          <cell r="AN253">
            <v>-15788</v>
          </cell>
          <cell r="AO253" t="e">
            <v>#N/A</v>
          </cell>
        </row>
        <row r="254">
          <cell r="C254" t="str">
            <v>上海鸿扬工贸有限公司</v>
          </cell>
          <cell r="D254" t="str">
            <v>单独申请</v>
          </cell>
          <cell r="E254" t="str">
            <v>视镜</v>
          </cell>
          <cell r="F254">
            <v>16080</v>
          </cell>
          <cell r="G254">
            <v>0</v>
          </cell>
          <cell r="H254">
            <v>0</v>
          </cell>
          <cell r="I254">
            <v>32160</v>
          </cell>
          <cell r="J254">
            <v>0</v>
          </cell>
          <cell r="K254">
            <v>32160</v>
          </cell>
          <cell r="N254">
            <v>0</v>
          </cell>
          <cell r="O254">
            <v>16080</v>
          </cell>
          <cell r="Q254">
            <v>16080</v>
          </cell>
          <cell r="R254">
            <v>16080</v>
          </cell>
          <cell r="T254">
            <v>16080</v>
          </cell>
          <cell r="W254">
            <v>0</v>
          </cell>
          <cell r="Z254">
            <v>0</v>
          </cell>
          <cell r="AC254">
            <v>0</v>
          </cell>
          <cell r="AF254">
            <v>0</v>
          </cell>
          <cell r="AI254">
            <v>0</v>
          </cell>
          <cell r="AK254">
            <v>0</v>
          </cell>
          <cell r="AL254">
            <v>0</v>
          </cell>
          <cell r="AM254">
            <v>-16080</v>
          </cell>
          <cell r="AN254">
            <v>-32160</v>
          </cell>
          <cell r="AO254" t="e">
            <v>#N/A</v>
          </cell>
        </row>
        <row r="255">
          <cell r="C255" t="str">
            <v>扬州三鸣环保科技有限公司</v>
          </cell>
          <cell r="D255" t="str">
            <v>单独申请</v>
          </cell>
          <cell r="E255" t="str">
            <v>视镜</v>
          </cell>
          <cell r="F255">
            <v>40450</v>
          </cell>
          <cell r="G255">
            <v>72000</v>
          </cell>
          <cell r="H255">
            <v>12000</v>
          </cell>
          <cell r="I255">
            <v>80950</v>
          </cell>
          <cell r="J255">
            <v>59383.38</v>
          </cell>
          <cell r="K255">
            <v>21566.620000000003</v>
          </cell>
          <cell r="N255">
            <v>0</v>
          </cell>
          <cell r="O255">
            <v>40450</v>
          </cell>
          <cell r="Q255">
            <v>40450</v>
          </cell>
          <cell r="R255">
            <v>40500</v>
          </cell>
          <cell r="T255">
            <v>40500</v>
          </cell>
          <cell r="W255">
            <v>0</v>
          </cell>
          <cell r="Z255">
            <v>0</v>
          </cell>
          <cell r="AB255">
            <v>15000</v>
          </cell>
          <cell r="AC255">
            <v>-15000</v>
          </cell>
          <cell r="AF255">
            <v>0</v>
          </cell>
          <cell r="AH255">
            <v>44383.38</v>
          </cell>
          <cell r="AI255">
            <v>-44383.38</v>
          </cell>
          <cell r="AK255">
            <v>59383.38</v>
          </cell>
          <cell r="AL255">
            <v>59383.38</v>
          </cell>
          <cell r="AM255">
            <v>18883.379999999997</v>
          </cell>
          <cell r="AN255">
            <v>-21566.620000000003</v>
          </cell>
          <cell r="AO255" t="e">
            <v>#N/A</v>
          </cell>
        </row>
        <row r="256">
          <cell r="C256" t="str">
            <v>北京怀安知恒机电设备有限公司</v>
          </cell>
          <cell r="D256" t="str">
            <v>单独申请</v>
          </cell>
          <cell r="E256" t="str">
            <v>视镜</v>
          </cell>
          <cell r="F256">
            <v>11200</v>
          </cell>
          <cell r="G256">
            <v>0</v>
          </cell>
          <cell r="H256">
            <v>0</v>
          </cell>
          <cell r="I256">
            <v>11506.666666666668</v>
          </cell>
          <cell r="J256">
            <v>16650</v>
          </cell>
          <cell r="K256">
            <v>-5143.3333333333321</v>
          </cell>
          <cell r="N256">
            <v>0</v>
          </cell>
          <cell r="O256">
            <v>5500</v>
          </cell>
          <cell r="Q256">
            <v>5500</v>
          </cell>
          <cell r="R256">
            <v>5500</v>
          </cell>
          <cell r="T256">
            <v>5500</v>
          </cell>
          <cell r="V256">
            <v>5500</v>
          </cell>
          <cell r="W256">
            <v>-5500</v>
          </cell>
          <cell r="Y256">
            <v>5700</v>
          </cell>
          <cell r="Z256">
            <v>-5700</v>
          </cell>
          <cell r="AC256">
            <v>0</v>
          </cell>
          <cell r="AE256">
            <v>0</v>
          </cell>
          <cell r="AF256">
            <v>0</v>
          </cell>
          <cell r="AG256">
            <v>506.66666666666703</v>
          </cell>
          <cell r="AH256">
            <v>5450</v>
          </cell>
          <cell r="AI256">
            <v>-4943.333333333333</v>
          </cell>
          <cell r="AK256">
            <v>16143.333333333332</v>
          </cell>
          <cell r="AL256">
            <v>16143.333333333332</v>
          </cell>
          <cell r="AM256">
            <v>10643.333333333332</v>
          </cell>
          <cell r="AN256">
            <v>5143.3333333333321</v>
          </cell>
          <cell r="AO256" t="e">
            <v>#N/A</v>
          </cell>
        </row>
        <row r="257">
          <cell r="C257" t="str">
            <v>江阴宝曼电子科技有限公司</v>
          </cell>
          <cell r="D257" t="str">
            <v>预付</v>
          </cell>
          <cell r="E257" t="str">
            <v>视镜</v>
          </cell>
          <cell r="F257">
            <v>0</v>
          </cell>
          <cell r="G257">
            <v>0</v>
          </cell>
          <cell r="H257">
            <v>0</v>
          </cell>
          <cell r="I257">
            <v>14024.08</v>
          </cell>
          <cell r="J257">
            <v>8390.2800000000007</v>
          </cell>
          <cell r="K257">
            <v>5633.8</v>
          </cell>
          <cell r="N257">
            <v>0</v>
          </cell>
          <cell r="Q257">
            <v>0</v>
          </cell>
          <cell r="R257">
            <v>8130</v>
          </cell>
          <cell r="S257">
            <v>2777.98</v>
          </cell>
          <cell r="T257">
            <v>5352.02</v>
          </cell>
          <cell r="W257">
            <v>0</v>
          </cell>
          <cell r="Z257">
            <v>0</v>
          </cell>
          <cell r="AA257">
            <v>5894.08</v>
          </cell>
          <cell r="AB257">
            <v>5612.3</v>
          </cell>
          <cell r="AC257">
            <v>281.77999999999975</v>
          </cell>
          <cell r="AF257">
            <v>0</v>
          </cell>
          <cell r="AI257">
            <v>0</v>
          </cell>
          <cell r="AK257">
            <v>2496.2000000000007</v>
          </cell>
          <cell r="AL257">
            <v>2496.2000000000007</v>
          </cell>
          <cell r="AM257">
            <v>-5633.7999999999993</v>
          </cell>
          <cell r="AN257">
            <v>-5633.7999999999993</v>
          </cell>
          <cell r="AO257" t="e">
            <v>#N/A</v>
          </cell>
        </row>
        <row r="258">
          <cell r="C258" t="str">
            <v>沧州凌迈五金(茂源电器部件)有限公司)</v>
          </cell>
          <cell r="D258" t="str">
            <v>单独申请</v>
          </cell>
          <cell r="E258" t="str">
            <v>视镜</v>
          </cell>
          <cell r="F258">
            <v>3522.39</v>
          </cell>
          <cell r="G258">
            <v>0</v>
          </cell>
          <cell r="H258">
            <v>0</v>
          </cell>
          <cell r="I258">
            <v>7044.78</v>
          </cell>
          <cell r="J258">
            <v>0</v>
          </cell>
          <cell r="K258">
            <v>7044.78</v>
          </cell>
          <cell r="N258">
            <v>0</v>
          </cell>
          <cell r="O258">
            <v>3522.39</v>
          </cell>
          <cell r="Q258">
            <v>3522.39</v>
          </cell>
          <cell r="R258">
            <v>3522.39</v>
          </cell>
          <cell r="T258">
            <v>3522.39</v>
          </cell>
          <cell r="W258">
            <v>0</v>
          </cell>
          <cell r="Z258">
            <v>0</v>
          </cell>
          <cell r="AC258">
            <v>0</v>
          </cell>
          <cell r="AF258">
            <v>0</v>
          </cell>
          <cell r="AI258">
            <v>0</v>
          </cell>
          <cell r="AK258">
            <v>0</v>
          </cell>
          <cell r="AL258">
            <v>0</v>
          </cell>
          <cell r="AM258">
            <v>-3522.39</v>
          </cell>
          <cell r="AN258">
            <v>-7044.78</v>
          </cell>
          <cell r="AO258" t="e">
            <v>#N/A</v>
          </cell>
        </row>
        <row r="259">
          <cell r="C259" t="str">
            <v>上海中鹏岳博实业发展有限公司</v>
          </cell>
          <cell r="D259" t="str">
            <v>单独申请</v>
          </cell>
          <cell r="E259" t="str">
            <v>视镜</v>
          </cell>
          <cell r="F259">
            <v>0</v>
          </cell>
          <cell r="G259">
            <v>0</v>
          </cell>
          <cell r="H259">
            <v>0</v>
          </cell>
          <cell r="I259">
            <v>9304.9599999999991</v>
          </cell>
          <cell r="J259">
            <v>9304.9599999999991</v>
          </cell>
          <cell r="K259">
            <v>0</v>
          </cell>
          <cell r="N259">
            <v>0</v>
          </cell>
          <cell r="Q259">
            <v>0</v>
          </cell>
          <cell r="R259">
            <v>9304.9599999999991</v>
          </cell>
          <cell r="T259">
            <v>9304.9599999999991</v>
          </cell>
          <cell r="V259">
            <v>9304.9599999999991</v>
          </cell>
          <cell r="W259">
            <v>-9304.9599999999991</v>
          </cell>
          <cell r="Z259">
            <v>0</v>
          </cell>
          <cell r="AC259">
            <v>0</v>
          </cell>
          <cell r="AF259">
            <v>0</v>
          </cell>
          <cell r="AI259">
            <v>0</v>
          </cell>
          <cell r="AK259">
            <v>9304.9599999999991</v>
          </cell>
          <cell r="AL259">
            <v>9304.9599999999991</v>
          </cell>
          <cell r="AM259">
            <v>0</v>
          </cell>
          <cell r="AN259">
            <v>0</v>
          </cell>
          <cell r="AO259" t="e">
            <v>#N/A</v>
          </cell>
        </row>
        <row r="260">
          <cell r="C260" t="str">
            <v>美视伊汽车镜控（苏州）有限公司</v>
          </cell>
          <cell r="D260" t="str">
            <v>单独申请</v>
          </cell>
          <cell r="E260" t="str">
            <v>视镜</v>
          </cell>
          <cell r="F260">
            <v>1710321.86</v>
          </cell>
          <cell r="G260">
            <v>2041564.4</v>
          </cell>
          <cell r="H260">
            <v>340260.73333333299</v>
          </cell>
          <cell r="I260">
            <v>1354306.293333333</v>
          </cell>
          <cell r="J260">
            <v>0</v>
          </cell>
          <cell r="K260">
            <v>1354306.293333333</v>
          </cell>
          <cell r="N260">
            <v>0</v>
          </cell>
          <cell r="O260">
            <v>626048.87333333294</v>
          </cell>
          <cell r="Q260">
            <v>626048.87333333294</v>
          </cell>
          <cell r="R260">
            <v>728257.42</v>
          </cell>
          <cell r="T260">
            <v>728257.42</v>
          </cell>
          <cell r="W260">
            <v>0</v>
          </cell>
          <cell r="Z260">
            <v>0</v>
          </cell>
          <cell r="AC260">
            <v>0</v>
          </cell>
          <cell r="AF260">
            <v>0</v>
          </cell>
          <cell r="AI260">
            <v>0</v>
          </cell>
          <cell r="AK260">
            <v>0</v>
          </cell>
          <cell r="AL260">
            <v>0</v>
          </cell>
          <cell r="AM260">
            <v>-728257.42</v>
          </cell>
          <cell r="AN260">
            <v>-1354306.293333333</v>
          </cell>
          <cell r="AO260" t="e">
            <v>#N/A</v>
          </cell>
        </row>
        <row r="261">
          <cell r="C261" t="str">
            <v>沧州斯克艾商贸有限公司</v>
          </cell>
          <cell r="D261" t="str">
            <v>单独申请</v>
          </cell>
          <cell r="E261" t="str">
            <v>视镜</v>
          </cell>
          <cell r="F261">
            <v>99687.679999999993</v>
          </cell>
          <cell r="G261">
            <v>0</v>
          </cell>
          <cell r="H261">
            <v>0</v>
          </cell>
          <cell r="I261">
            <v>51000</v>
          </cell>
          <cell r="J261">
            <v>10670</v>
          </cell>
          <cell r="K261">
            <v>40330</v>
          </cell>
          <cell r="N261">
            <v>0</v>
          </cell>
          <cell r="O261">
            <v>20000</v>
          </cell>
          <cell r="Q261">
            <v>20000</v>
          </cell>
          <cell r="R261">
            <v>20000</v>
          </cell>
          <cell r="T261">
            <v>20000</v>
          </cell>
          <cell r="W261">
            <v>0</v>
          </cell>
          <cell r="Y261">
            <v>10670</v>
          </cell>
          <cell r="Z261">
            <v>-10670</v>
          </cell>
          <cell r="AA261">
            <v>11000</v>
          </cell>
          <cell r="AC261">
            <v>11000</v>
          </cell>
          <cell r="AF261">
            <v>0</v>
          </cell>
          <cell r="AI261">
            <v>0</v>
          </cell>
          <cell r="AK261">
            <v>-330</v>
          </cell>
          <cell r="AL261">
            <v>-330</v>
          </cell>
          <cell r="AM261">
            <v>-20330</v>
          </cell>
          <cell r="AN261">
            <v>-40330</v>
          </cell>
          <cell r="AO261" t="e">
            <v>#N/A</v>
          </cell>
        </row>
        <row r="262">
          <cell r="C262" t="str">
            <v>无锡市汇源机械科技有限公司</v>
          </cell>
          <cell r="D262" t="str">
            <v>单独申请</v>
          </cell>
          <cell r="E262" t="str">
            <v>视镜</v>
          </cell>
          <cell r="F262">
            <v>162995.67000000001</v>
          </cell>
          <cell r="G262">
            <v>59747.21</v>
          </cell>
          <cell r="H262">
            <v>9957.8683333333302</v>
          </cell>
          <cell r="I262">
            <v>70000</v>
          </cell>
          <cell r="J262">
            <v>20000</v>
          </cell>
          <cell r="K262">
            <v>50000</v>
          </cell>
          <cell r="N262">
            <v>0</v>
          </cell>
          <cell r="O262">
            <v>50000</v>
          </cell>
          <cell r="Q262">
            <v>50000</v>
          </cell>
          <cell r="R262">
            <v>20000</v>
          </cell>
          <cell r="T262">
            <v>20000</v>
          </cell>
          <cell r="V262">
            <v>20000</v>
          </cell>
          <cell r="W262">
            <v>-20000</v>
          </cell>
          <cell r="Z262">
            <v>0</v>
          </cell>
          <cell r="AC262">
            <v>0</v>
          </cell>
          <cell r="AF262">
            <v>0</v>
          </cell>
          <cell r="AI262">
            <v>0</v>
          </cell>
          <cell r="AK262">
            <v>20000</v>
          </cell>
          <cell r="AL262">
            <v>20000</v>
          </cell>
          <cell r="AM262">
            <v>0</v>
          </cell>
          <cell r="AN262">
            <v>-50000</v>
          </cell>
          <cell r="AO262" t="e">
            <v>#N/A</v>
          </cell>
        </row>
        <row r="263">
          <cell r="C263" t="str">
            <v>上海永协机械配件有限公司</v>
          </cell>
          <cell r="D263" t="str">
            <v>单独申请</v>
          </cell>
          <cell r="E263" t="str">
            <v>视镜</v>
          </cell>
          <cell r="F263">
            <v>137946.29999999999</v>
          </cell>
          <cell r="G263">
            <v>0</v>
          </cell>
          <cell r="H263">
            <v>0</v>
          </cell>
          <cell r="I263">
            <v>216739.13999999998</v>
          </cell>
          <cell r="J263">
            <v>78000</v>
          </cell>
          <cell r="K263">
            <v>138739.13999999998</v>
          </cell>
          <cell r="N263">
            <v>0</v>
          </cell>
          <cell r="O263">
            <v>137946.29999999999</v>
          </cell>
          <cell r="Q263">
            <v>137946.29999999999</v>
          </cell>
          <cell r="R263">
            <v>50000</v>
          </cell>
          <cell r="T263">
            <v>50000</v>
          </cell>
          <cell r="W263">
            <v>0</v>
          </cell>
          <cell r="Z263">
            <v>0</v>
          </cell>
          <cell r="AB263">
            <v>50000</v>
          </cell>
          <cell r="AC263">
            <v>-50000</v>
          </cell>
          <cell r="AF263">
            <v>0</v>
          </cell>
          <cell r="AG263">
            <v>28792.84</v>
          </cell>
          <cell r="AH263">
            <v>28000</v>
          </cell>
          <cell r="AI263">
            <v>792.84000000000015</v>
          </cell>
          <cell r="AK263">
            <v>49207.16</v>
          </cell>
          <cell r="AL263">
            <v>49207.16</v>
          </cell>
          <cell r="AM263">
            <v>-792.83999999999651</v>
          </cell>
          <cell r="AN263">
            <v>-138739.13999999998</v>
          </cell>
          <cell r="AO263" t="e">
            <v>#N/A</v>
          </cell>
        </row>
        <row r="264">
          <cell r="C264" t="str">
            <v>常州市正力制镜有限公司</v>
          </cell>
          <cell r="D264" t="str">
            <v>单独申请</v>
          </cell>
          <cell r="E264" t="str">
            <v>视镜</v>
          </cell>
          <cell r="F264">
            <v>198597.85</v>
          </cell>
          <cell r="G264">
            <v>116461.19</v>
          </cell>
          <cell r="H264">
            <v>19410.198333333301</v>
          </cell>
          <cell r="I264">
            <v>110000</v>
          </cell>
          <cell r="J264">
            <v>60000</v>
          </cell>
          <cell r="K264">
            <v>50000</v>
          </cell>
          <cell r="N264">
            <v>0</v>
          </cell>
          <cell r="O264">
            <v>50000</v>
          </cell>
          <cell r="Q264">
            <v>50000</v>
          </cell>
          <cell r="R264">
            <v>60000</v>
          </cell>
          <cell r="S264">
            <v>50000</v>
          </cell>
          <cell r="T264">
            <v>10000</v>
          </cell>
          <cell r="V264">
            <v>10000</v>
          </cell>
          <cell r="W264">
            <v>-10000</v>
          </cell>
          <cell r="Z264">
            <v>0</v>
          </cell>
          <cell r="AC264">
            <v>0</v>
          </cell>
          <cell r="AF264">
            <v>0</v>
          </cell>
          <cell r="AI264">
            <v>0</v>
          </cell>
          <cell r="AK264">
            <v>60000</v>
          </cell>
          <cell r="AL264">
            <v>60000</v>
          </cell>
          <cell r="AM264">
            <v>0</v>
          </cell>
          <cell r="AN264">
            <v>-50000</v>
          </cell>
          <cell r="AO264" t="e">
            <v>#N/A</v>
          </cell>
        </row>
        <row r="265">
          <cell r="C265" t="str">
            <v>廊坊开发区欧特克精密电子线束制造有限公司</v>
          </cell>
          <cell r="D265" t="str">
            <v>单独申请</v>
          </cell>
          <cell r="E265" t="str">
            <v>视镜</v>
          </cell>
          <cell r="F265">
            <v>201330.89</v>
          </cell>
          <cell r="G265">
            <v>0</v>
          </cell>
          <cell r="H265">
            <v>0</v>
          </cell>
          <cell r="I265">
            <v>100000</v>
          </cell>
          <cell r="J265">
            <v>100000</v>
          </cell>
          <cell r="K265">
            <v>0</v>
          </cell>
          <cell r="N265">
            <v>0</v>
          </cell>
          <cell r="O265">
            <v>50000</v>
          </cell>
          <cell r="Q265">
            <v>50000</v>
          </cell>
          <cell r="R265">
            <v>50000</v>
          </cell>
          <cell r="T265">
            <v>50000</v>
          </cell>
          <cell r="V265">
            <v>100000</v>
          </cell>
          <cell r="W265">
            <v>-100000</v>
          </cell>
          <cell r="Z265">
            <v>0</v>
          </cell>
          <cell r="AC265">
            <v>0</v>
          </cell>
          <cell r="AF265">
            <v>0</v>
          </cell>
          <cell r="AI265">
            <v>0</v>
          </cell>
          <cell r="AK265">
            <v>100000</v>
          </cell>
          <cell r="AL265">
            <v>100000</v>
          </cell>
          <cell r="AM265">
            <v>50000</v>
          </cell>
          <cell r="AN265">
            <v>0</v>
          </cell>
          <cell r="AO265" t="e">
            <v>#N/A</v>
          </cell>
        </row>
        <row r="266">
          <cell r="C266" t="str">
            <v>东莞皓永汽车配件有限公司</v>
          </cell>
          <cell r="D266" t="str">
            <v>单独申请</v>
          </cell>
          <cell r="E266" t="str">
            <v>视镜</v>
          </cell>
          <cell r="F266">
            <v>322592</v>
          </cell>
          <cell r="G266">
            <v>0</v>
          </cell>
          <cell r="H266">
            <v>0</v>
          </cell>
          <cell r="I266">
            <v>200000</v>
          </cell>
          <cell r="J266">
            <v>0</v>
          </cell>
          <cell r="K266">
            <v>200000</v>
          </cell>
          <cell r="N266">
            <v>0</v>
          </cell>
          <cell r="O266">
            <v>100000</v>
          </cell>
          <cell r="Q266">
            <v>100000</v>
          </cell>
          <cell r="R266">
            <v>100000</v>
          </cell>
          <cell r="T266">
            <v>100000</v>
          </cell>
          <cell r="W266">
            <v>0</v>
          </cell>
          <cell r="Z266">
            <v>0</v>
          </cell>
          <cell r="AC266">
            <v>0</v>
          </cell>
          <cell r="AF266">
            <v>0</v>
          </cell>
          <cell r="AI266">
            <v>0</v>
          </cell>
          <cell r="AK266">
            <v>0</v>
          </cell>
          <cell r="AL266">
            <v>0</v>
          </cell>
          <cell r="AM266">
            <v>-100000</v>
          </cell>
          <cell r="AN266">
            <v>-200000</v>
          </cell>
          <cell r="AO266" t="e">
            <v>#N/A</v>
          </cell>
        </row>
        <row r="267">
          <cell r="C267" t="str">
            <v>芜湖市卓人汽车配件有限责任公司</v>
          </cell>
          <cell r="D267" t="str">
            <v>单独申请</v>
          </cell>
          <cell r="E267" t="str">
            <v>视镜</v>
          </cell>
          <cell r="F267">
            <v>321080.92</v>
          </cell>
          <cell r="G267">
            <v>147276.12</v>
          </cell>
          <cell r="H267">
            <v>24546.02</v>
          </cell>
          <cell r="I267">
            <v>160000</v>
          </cell>
          <cell r="J267">
            <v>0</v>
          </cell>
          <cell r="K267">
            <v>160000</v>
          </cell>
          <cell r="N267">
            <v>0</v>
          </cell>
          <cell r="O267">
            <v>80000</v>
          </cell>
          <cell r="Q267">
            <v>80000</v>
          </cell>
          <cell r="R267">
            <v>80000</v>
          </cell>
          <cell r="T267">
            <v>80000</v>
          </cell>
          <cell r="W267">
            <v>0</v>
          </cell>
          <cell r="Z267">
            <v>0</v>
          </cell>
          <cell r="AC267">
            <v>0</v>
          </cell>
          <cell r="AF267">
            <v>0</v>
          </cell>
          <cell r="AI267">
            <v>0</v>
          </cell>
          <cell r="AK267">
            <v>0</v>
          </cell>
          <cell r="AL267">
            <v>0</v>
          </cell>
          <cell r="AM267">
            <v>-80000</v>
          </cell>
          <cell r="AN267">
            <v>-160000</v>
          </cell>
          <cell r="AO267" t="e">
            <v>#N/A</v>
          </cell>
        </row>
        <row r="268">
          <cell r="C268" t="str">
            <v>PPG涂料（天津）有限公司</v>
          </cell>
          <cell r="D268" t="str">
            <v>原材料</v>
          </cell>
          <cell r="E268" t="str">
            <v>视镜</v>
          </cell>
          <cell r="F268">
            <v>149834.93</v>
          </cell>
          <cell r="G268">
            <v>254465.58</v>
          </cell>
          <cell r="H268">
            <v>42410.93</v>
          </cell>
          <cell r="I268">
            <v>293452.76</v>
          </cell>
          <cell r="J268">
            <v>201219.49</v>
          </cell>
          <cell r="K268">
            <v>92233.27</v>
          </cell>
          <cell r="N268">
            <v>0</v>
          </cell>
          <cell r="O268">
            <v>96569.35</v>
          </cell>
          <cell r="P268">
            <v>96569.35</v>
          </cell>
          <cell r="Q268">
            <v>0</v>
          </cell>
          <cell r="R268">
            <v>92233.27</v>
          </cell>
          <cell r="T268">
            <v>92233.27</v>
          </cell>
          <cell r="U268">
            <v>104650.14</v>
          </cell>
          <cell r="V268">
            <v>104650.14</v>
          </cell>
          <cell r="W268">
            <v>0</v>
          </cell>
          <cell r="Z268">
            <v>0</v>
          </cell>
          <cell r="AC268">
            <v>0</v>
          </cell>
          <cell r="AF268">
            <v>0</v>
          </cell>
          <cell r="AI268">
            <v>0</v>
          </cell>
          <cell r="AK268">
            <v>201219.49</v>
          </cell>
          <cell r="AL268">
            <v>96569.349999999991</v>
          </cell>
          <cell r="AM268">
            <v>4336.0799999999872</v>
          </cell>
          <cell r="AN268">
            <v>-92233.270000000019</v>
          </cell>
          <cell r="AO268" t="e">
            <v>#N/A</v>
          </cell>
        </row>
        <row r="269">
          <cell r="C269" t="str">
            <v>天津金发新材料有限公司</v>
          </cell>
          <cell r="D269" t="str">
            <v>原材料</v>
          </cell>
          <cell r="E269" t="str">
            <v>视镜</v>
          </cell>
          <cell r="F269">
            <v>0</v>
          </cell>
          <cell r="G269">
            <v>0</v>
          </cell>
          <cell r="H269">
            <v>0</v>
          </cell>
          <cell r="I269">
            <v>125166.32</v>
          </cell>
          <cell r="J269">
            <v>124976.79999999999</v>
          </cell>
          <cell r="K269">
            <v>189.52000000000589</v>
          </cell>
          <cell r="N269">
            <v>0</v>
          </cell>
          <cell r="O269">
            <v>12500</v>
          </cell>
          <cell r="P269">
            <v>12430</v>
          </cell>
          <cell r="Q269">
            <v>70</v>
          </cell>
          <cell r="R269">
            <v>12500</v>
          </cell>
          <cell r="T269">
            <v>12500</v>
          </cell>
          <cell r="U269">
            <v>17492.400000000001</v>
          </cell>
          <cell r="V269">
            <v>17492.400000000001</v>
          </cell>
          <cell r="W269">
            <v>0</v>
          </cell>
          <cell r="Z269">
            <v>0</v>
          </cell>
          <cell r="AA269">
            <v>30000</v>
          </cell>
          <cell r="AB269">
            <v>95054.399999999994</v>
          </cell>
          <cell r="AC269">
            <v>-65054.399999999994</v>
          </cell>
          <cell r="AD269">
            <v>40000</v>
          </cell>
          <cell r="AF269">
            <v>40000</v>
          </cell>
          <cell r="AG269">
            <v>12673.92</v>
          </cell>
          <cell r="AI269">
            <v>12673.92</v>
          </cell>
          <cell r="AK269">
            <v>42302.87999999999</v>
          </cell>
          <cell r="AL269">
            <v>24810.479999999989</v>
          </cell>
          <cell r="AM269">
            <v>12310.479999999989</v>
          </cell>
          <cell r="AN269">
            <v>-189.52000000001135</v>
          </cell>
          <cell r="AO269" t="e">
            <v>#N/A</v>
          </cell>
        </row>
        <row r="270">
          <cell r="C270" t="str">
            <v>北京明科通业国际贸易有限责任公司</v>
          </cell>
          <cell r="D270" t="str">
            <v>原材料</v>
          </cell>
          <cell r="E270" t="str">
            <v>视镜</v>
          </cell>
          <cell r="F270">
            <v>0</v>
          </cell>
          <cell r="G270">
            <v>0</v>
          </cell>
          <cell r="H270">
            <v>0</v>
          </cell>
          <cell r="I270">
            <v>17600</v>
          </cell>
          <cell r="J270">
            <v>34600</v>
          </cell>
          <cell r="K270">
            <v>-17000</v>
          </cell>
          <cell r="N270">
            <v>0</v>
          </cell>
          <cell r="Q270">
            <v>0</v>
          </cell>
          <cell r="R270">
            <v>17600</v>
          </cell>
          <cell r="S270">
            <v>17300</v>
          </cell>
          <cell r="T270">
            <v>300</v>
          </cell>
          <cell r="V270">
            <v>17300</v>
          </cell>
          <cell r="W270">
            <v>-17300</v>
          </cell>
          <cell r="Z270">
            <v>0</v>
          </cell>
          <cell r="AC270">
            <v>0</v>
          </cell>
          <cell r="AF270">
            <v>0</v>
          </cell>
          <cell r="AI270">
            <v>0</v>
          </cell>
          <cell r="AK270">
            <v>34600</v>
          </cell>
          <cell r="AL270">
            <v>34600</v>
          </cell>
          <cell r="AM270">
            <v>17000</v>
          </cell>
          <cell r="AN270">
            <v>17000</v>
          </cell>
          <cell r="AO270" t="e">
            <v>#N/A</v>
          </cell>
        </row>
        <row r="271">
          <cell r="C271" t="str">
            <v>上海奔流化工技术有限公司</v>
          </cell>
          <cell r="D271" t="str">
            <v>原材料</v>
          </cell>
          <cell r="E271" t="str">
            <v>视镜</v>
          </cell>
          <cell r="F271">
            <v>0</v>
          </cell>
          <cell r="G271">
            <v>0</v>
          </cell>
          <cell r="H271">
            <v>0</v>
          </cell>
          <cell r="I271">
            <v>3500</v>
          </cell>
          <cell r="J271">
            <v>3500</v>
          </cell>
          <cell r="K271">
            <v>0</v>
          </cell>
          <cell r="N271">
            <v>0</v>
          </cell>
          <cell r="Q271">
            <v>0</v>
          </cell>
          <cell r="R271">
            <v>3500</v>
          </cell>
          <cell r="S271">
            <v>3500</v>
          </cell>
          <cell r="T271">
            <v>0</v>
          </cell>
          <cell r="W271">
            <v>0</v>
          </cell>
          <cell r="Z271">
            <v>0</v>
          </cell>
          <cell r="AC271">
            <v>0</v>
          </cell>
          <cell r="AF271">
            <v>0</v>
          </cell>
          <cell r="AI271">
            <v>0</v>
          </cell>
          <cell r="AK271">
            <v>3500</v>
          </cell>
          <cell r="AL271">
            <v>3500</v>
          </cell>
          <cell r="AM271">
            <v>0</v>
          </cell>
          <cell r="AN271">
            <v>0</v>
          </cell>
          <cell r="AO271" t="e">
            <v>#N/A</v>
          </cell>
        </row>
        <row r="272">
          <cell r="C272" t="str">
            <v>北京奇美玉隆商贸有限责任公司</v>
          </cell>
          <cell r="D272" t="str">
            <v>原材料</v>
          </cell>
          <cell r="E272" t="str">
            <v>视镜</v>
          </cell>
          <cell r="F272">
            <v>1625981.6</v>
          </cell>
          <cell r="G272">
            <v>776139.95</v>
          </cell>
          <cell r="H272">
            <v>129356.65833333301</v>
          </cell>
          <cell r="I272">
            <v>870135.35000000009</v>
          </cell>
          <cell r="J272">
            <v>484635.35</v>
          </cell>
          <cell r="K272">
            <v>385500</v>
          </cell>
          <cell r="N272">
            <v>0</v>
          </cell>
          <cell r="O272">
            <v>236439.95</v>
          </cell>
          <cell r="P272">
            <v>184635.35</v>
          </cell>
          <cell r="Q272">
            <v>51804.600000000006</v>
          </cell>
          <cell r="R272">
            <v>185500</v>
          </cell>
          <cell r="S272">
            <v>100000</v>
          </cell>
          <cell r="T272">
            <v>85500</v>
          </cell>
          <cell r="U272">
            <v>248195.4</v>
          </cell>
          <cell r="V272">
            <v>150000</v>
          </cell>
          <cell r="W272">
            <v>98195.4</v>
          </cell>
          <cell r="X272">
            <v>0</v>
          </cell>
          <cell r="Z272">
            <v>0</v>
          </cell>
          <cell r="AA272">
            <v>100000</v>
          </cell>
          <cell r="AB272">
            <v>50000</v>
          </cell>
          <cell r="AC272">
            <v>50000</v>
          </cell>
          <cell r="AD272">
            <v>100000</v>
          </cell>
          <cell r="AF272">
            <v>100000</v>
          </cell>
          <cell r="AI272">
            <v>0</v>
          </cell>
          <cell r="AK272">
            <v>284635.34999999998</v>
          </cell>
          <cell r="AL272">
            <v>36439.949999999983</v>
          </cell>
          <cell r="AM272">
            <v>-149060.05000000002</v>
          </cell>
          <cell r="AN272">
            <v>-385500</v>
          </cell>
          <cell r="AO272" t="e">
            <v>#N/A</v>
          </cell>
        </row>
        <row r="273">
          <cell r="C273" t="str">
            <v>北京兴塑化工产品有限公司</v>
          </cell>
          <cell r="D273" t="str">
            <v>原材料</v>
          </cell>
          <cell r="E273" t="str">
            <v>视镜</v>
          </cell>
          <cell r="F273">
            <v>0</v>
          </cell>
          <cell r="G273">
            <v>0</v>
          </cell>
          <cell r="H273">
            <v>0</v>
          </cell>
          <cell r="I273">
            <v>123375</v>
          </cell>
          <cell r="J273">
            <v>91425</v>
          </cell>
          <cell r="K273">
            <v>31950</v>
          </cell>
          <cell r="N273">
            <v>0</v>
          </cell>
          <cell r="Q273">
            <v>0</v>
          </cell>
          <cell r="R273">
            <v>63875</v>
          </cell>
          <cell r="T273">
            <v>63875</v>
          </cell>
          <cell r="V273">
            <v>31925</v>
          </cell>
          <cell r="W273">
            <v>-31925</v>
          </cell>
          <cell r="Z273">
            <v>0</v>
          </cell>
          <cell r="AC273">
            <v>0</v>
          </cell>
          <cell r="AF273">
            <v>0</v>
          </cell>
          <cell r="AG273">
            <v>59500</v>
          </cell>
          <cell r="AH273">
            <v>59500</v>
          </cell>
          <cell r="AI273">
            <v>0</v>
          </cell>
          <cell r="AK273">
            <v>31925</v>
          </cell>
          <cell r="AL273">
            <v>31925</v>
          </cell>
          <cell r="AM273">
            <v>-31950</v>
          </cell>
          <cell r="AN273">
            <v>-31950</v>
          </cell>
          <cell r="AO273" t="e">
            <v>#N/A</v>
          </cell>
        </row>
        <row r="274">
          <cell r="C274" t="str">
            <v>上海越航启塑化有限公司</v>
          </cell>
          <cell r="D274" t="str">
            <v>原材料</v>
          </cell>
          <cell r="E274" t="str">
            <v>视镜</v>
          </cell>
          <cell r="F274">
            <v>33000</v>
          </cell>
          <cell r="G274">
            <v>688200</v>
          </cell>
          <cell r="H274">
            <v>114700</v>
          </cell>
          <cell r="I274">
            <v>515305</v>
          </cell>
          <cell r="J274">
            <v>588095</v>
          </cell>
          <cell r="K274">
            <v>-72790</v>
          </cell>
          <cell r="N274">
            <v>0</v>
          </cell>
          <cell r="O274">
            <v>33000</v>
          </cell>
          <cell r="P274">
            <v>33000</v>
          </cell>
          <cell r="Q274">
            <v>0</v>
          </cell>
          <cell r="R274">
            <v>28250</v>
          </cell>
          <cell r="S274">
            <v>107320</v>
          </cell>
          <cell r="T274">
            <v>-79070</v>
          </cell>
          <cell r="U274">
            <v>121780</v>
          </cell>
          <cell r="V274">
            <v>73800</v>
          </cell>
          <cell r="W274">
            <v>47980</v>
          </cell>
          <cell r="X274">
            <v>118800</v>
          </cell>
          <cell r="Y274">
            <v>45000</v>
          </cell>
          <cell r="Z274">
            <v>73800</v>
          </cell>
          <cell r="AA274">
            <v>36100</v>
          </cell>
          <cell r="AB274">
            <v>95600</v>
          </cell>
          <cell r="AC274">
            <v>-59500</v>
          </cell>
          <cell r="AD274">
            <v>27000</v>
          </cell>
          <cell r="AE274">
            <v>83000</v>
          </cell>
          <cell r="AF274">
            <v>-56000</v>
          </cell>
          <cell r="AG274">
            <v>150375</v>
          </cell>
          <cell r="AH274">
            <v>150375</v>
          </cell>
          <cell r="AI274">
            <v>0</v>
          </cell>
          <cell r="AK274">
            <v>255820</v>
          </cell>
          <cell r="AL274">
            <v>134040</v>
          </cell>
          <cell r="AM274">
            <v>105790</v>
          </cell>
          <cell r="AN274">
            <v>72790</v>
          </cell>
          <cell r="AO274" t="e">
            <v>#N/A</v>
          </cell>
        </row>
        <row r="275">
          <cell r="C275" t="str">
            <v>东莞市鑫宝塑胶原料有限公司</v>
          </cell>
          <cell r="D275" t="str">
            <v>原材料</v>
          </cell>
          <cell r="E275" t="str">
            <v>视镜</v>
          </cell>
          <cell r="F275">
            <v>-20400</v>
          </cell>
          <cell r="G275">
            <v>0</v>
          </cell>
          <cell r="H275">
            <v>0</v>
          </cell>
          <cell r="I275">
            <v>173600</v>
          </cell>
          <cell r="J275">
            <v>88400</v>
          </cell>
          <cell r="K275">
            <v>85200</v>
          </cell>
          <cell r="N275">
            <v>0</v>
          </cell>
          <cell r="O275">
            <v>47600</v>
          </cell>
          <cell r="Q275">
            <v>47600</v>
          </cell>
          <cell r="R275">
            <v>68000</v>
          </cell>
          <cell r="S275">
            <v>20400</v>
          </cell>
          <cell r="T275">
            <v>47600</v>
          </cell>
          <cell r="W275">
            <v>0</v>
          </cell>
          <cell r="X275">
            <v>41000</v>
          </cell>
          <cell r="Y275">
            <v>41000</v>
          </cell>
          <cell r="Z275">
            <v>0</v>
          </cell>
          <cell r="AB275">
            <v>10000</v>
          </cell>
          <cell r="AC275">
            <v>-10000</v>
          </cell>
          <cell r="AD275">
            <v>17000</v>
          </cell>
          <cell r="AE275">
            <v>17000</v>
          </cell>
          <cell r="AF275">
            <v>0</v>
          </cell>
          <cell r="AI275">
            <v>0</v>
          </cell>
          <cell r="AK275">
            <v>30400</v>
          </cell>
          <cell r="AL275">
            <v>30400</v>
          </cell>
          <cell r="AM275">
            <v>-37600</v>
          </cell>
          <cell r="AN275">
            <v>-85200</v>
          </cell>
          <cell r="AO275">
            <v>34000</v>
          </cell>
        </row>
        <row r="276">
          <cell r="C276" t="str">
            <v>纳新塑化(上海)有限公司</v>
          </cell>
          <cell r="D276" t="str">
            <v>原材料</v>
          </cell>
          <cell r="E276" t="str">
            <v>视镜</v>
          </cell>
          <cell r="F276">
            <v>122720</v>
          </cell>
          <cell r="G276">
            <v>162600</v>
          </cell>
          <cell r="H276">
            <v>27100</v>
          </cell>
          <cell r="I276">
            <v>583940</v>
          </cell>
          <cell r="J276">
            <v>224760</v>
          </cell>
          <cell r="K276">
            <v>359180</v>
          </cell>
          <cell r="N276">
            <v>0</v>
          </cell>
          <cell r="O276">
            <v>122720</v>
          </cell>
          <cell r="Q276">
            <v>122720</v>
          </cell>
          <cell r="R276">
            <v>101700</v>
          </cell>
          <cell r="T276">
            <v>101700</v>
          </cell>
          <cell r="U276">
            <v>84760</v>
          </cell>
          <cell r="V276">
            <v>84760</v>
          </cell>
          <cell r="W276">
            <v>0</v>
          </cell>
          <cell r="X276">
            <v>84760</v>
          </cell>
          <cell r="Y276">
            <v>50000</v>
          </cell>
          <cell r="Z276">
            <v>34760</v>
          </cell>
          <cell r="AA276">
            <v>100000</v>
          </cell>
          <cell r="AC276">
            <v>100000</v>
          </cell>
          <cell r="AD276">
            <v>40000</v>
          </cell>
          <cell r="AE276">
            <v>40000</v>
          </cell>
          <cell r="AF276">
            <v>0</v>
          </cell>
          <cell r="AG276">
            <v>50000</v>
          </cell>
          <cell r="AH276">
            <v>50000</v>
          </cell>
          <cell r="AI276">
            <v>0</v>
          </cell>
          <cell r="AK276">
            <v>-50000</v>
          </cell>
          <cell r="AL276">
            <v>-134760</v>
          </cell>
          <cell r="AM276">
            <v>-236460</v>
          </cell>
          <cell r="AN276">
            <v>-359180</v>
          </cell>
          <cell r="AO276" t="e">
            <v>#N/A</v>
          </cell>
        </row>
        <row r="277">
          <cell r="C277" t="str">
            <v>临沂方中新材料科技有限公司</v>
          </cell>
          <cell r="D277" t="str">
            <v>原材料</v>
          </cell>
          <cell r="E277" t="str">
            <v>视镜</v>
          </cell>
          <cell r="F277">
            <v>309000</v>
          </cell>
          <cell r="G277">
            <v>901400</v>
          </cell>
          <cell r="H277">
            <v>150233.33333333299</v>
          </cell>
          <cell r="I277">
            <v>1203800</v>
          </cell>
          <cell r="J277">
            <v>837200</v>
          </cell>
          <cell r="K277">
            <v>366600</v>
          </cell>
          <cell r="N277">
            <v>0</v>
          </cell>
          <cell r="O277">
            <v>314000</v>
          </cell>
          <cell r="P277">
            <v>100000</v>
          </cell>
          <cell r="Q277">
            <v>214000</v>
          </cell>
          <cell r="R277">
            <v>157600</v>
          </cell>
          <cell r="S277">
            <v>137000</v>
          </cell>
          <cell r="T277">
            <v>20600</v>
          </cell>
          <cell r="U277">
            <v>232000</v>
          </cell>
          <cell r="V277">
            <v>100000</v>
          </cell>
          <cell r="W277">
            <v>132000</v>
          </cell>
          <cell r="X277">
            <v>92000</v>
          </cell>
          <cell r="Y277">
            <v>92000</v>
          </cell>
          <cell r="Z277">
            <v>0</v>
          </cell>
          <cell r="AA277">
            <v>200100</v>
          </cell>
          <cell r="AB277">
            <v>200100</v>
          </cell>
          <cell r="AC277">
            <v>0</v>
          </cell>
          <cell r="AD277">
            <v>158000</v>
          </cell>
          <cell r="AE277">
            <v>158000</v>
          </cell>
          <cell r="AF277">
            <v>0</v>
          </cell>
          <cell r="AG277">
            <v>50100</v>
          </cell>
          <cell r="AH277">
            <v>50100</v>
          </cell>
          <cell r="AI277">
            <v>0</v>
          </cell>
          <cell r="AK277">
            <v>337000</v>
          </cell>
          <cell r="AL277">
            <v>105000</v>
          </cell>
          <cell r="AM277">
            <v>-52600</v>
          </cell>
          <cell r="AN277">
            <v>-366600</v>
          </cell>
          <cell r="AO277">
            <v>100000</v>
          </cell>
        </row>
        <row r="278">
          <cell r="C278" t="str">
            <v>青岛中新华美塑料有限公司</v>
          </cell>
          <cell r="D278" t="str">
            <v>原材料</v>
          </cell>
          <cell r="E278" t="str">
            <v>视镜</v>
          </cell>
          <cell r="F278">
            <v>93483.45</v>
          </cell>
          <cell r="G278">
            <v>308200</v>
          </cell>
          <cell r="H278">
            <v>51366.666666666701</v>
          </cell>
          <cell r="I278">
            <v>451985.6</v>
          </cell>
          <cell r="J278">
            <v>357717.8</v>
          </cell>
          <cell r="K278">
            <v>94267.8</v>
          </cell>
          <cell r="N278">
            <v>0</v>
          </cell>
          <cell r="O278">
            <v>94267.8</v>
          </cell>
          <cell r="P278">
            <v>19267.8</v>
          </cell>
          <cell r="Q278">
            <v>75000</v>
          </cell>
          <cell r="R278">
            <v>19267.8</v>
          </cell>
          <cell r="S278">
            <v>129000</v>
          </cell>
          <cell r="T278">
            <v>-109732.2</v>
          </cell>
          <cell r="U278">
            <v>129000</v>
          </cell>
          <cell r="W278">
            <v>129000</v>
          </cell>
          <cell r="X278">
            <v>45400</v>
          </cell>
          <cell r="Y278">
            <v>45400</v>
          </cell>
          <cell r="Z278">
            <v>0</v>
          </cell>
          <cell r="AA278">
            <v>44050</v>
          </cell>
          <cell r="AB278">
            <v>44050</v>
          </cell>
          <cell r="AC278">
            <v>0</v>
          </cell>
          <cell r="AD278">
            <v>50000</v>
          </cell>
          <cell r="AE278">
            <v>50000</v>
          </cell>
          <cell r="AF278">
            <v>0</v>
          </cell>
          <cell r="AG278">
            <v>70000</v>
          </cell>
          <cell r="AH278">
            <v>70000</v>
          </cell>
          <cell r="AI278">
            <v>0</v>
          </cell>
          <cell r="AK278">
            <v>148267.79999999999</v>
          </cell>
          <cell r="AL278">
            <v>19267.799999999988</v>
          </cell>
          <cell r="AM278">
            <v>0</v>
          </cell>
          <cell r="AN278">
            <v>-94267.8</v>
          </cell>
          <cell r="AO278">
            <v>50000</v>
          </cell>
        </row>
        <row r="279">
          <cell r="C279" t="str">
            <v>青岛柏利美新材料有限公司</v>
          </cell>
          <cell r="D279" t="str">
            <v>原材料</v>
          </cell>
          <cell r="E279" t="str">
            <v>视镜</v>
          </cell>
          <cell r="F279">
            <v>67700</v>
          </cell>
          <cell r="G279">
            <v>403300</v>
          </cell>
          <cell r="H279">
            <v>67216.666666666701</v>
          </cell>
          <cell r="I279">
            <v>374400</v>
          </cell>
          <cell r="J279">
            <v>403300</v>
          </cell>
          <cell r="K279">
            <v>-28900</v>
          </cell>
          <cell r="N279">
            <v>0</v>
          </cell>
          <cell r="O279">
            <v>54000</v>
          </cell>
          <cell r="P279">
            <v>67700</v>
          </cell>
          <cell r="Q279">
            <v>-13700</v>
          </cell>
          <cell r="R279">
            <v>83400</v>
          </cell>
          <cell r="S279">
            <v>83400</v>
          </cell>
          <cell r="T279">
            <v>0</v>
          </cell>
          <cell r="U279">
            <v>103500</v>
          </cell>
          <cell r="V279">
            <v>118700</v>
          </cell>
          <cell r="W279">
            <v>-15200</v>
          </cell>
          <cell r="X279">
            <v>73500</v>
          </cell>
          <cell r="Y279">
            <v>73500</v>
          </cell>
          <cell r="Z279">
            <v>0</v>
          </cell>
          <cell r="AA279">
            <v>30000</v>
          </cell>
          <cell r="AB279">
            <v>30000</v>
          </cell>
          <cell r="AC279">
            <v>0</v>
          </cell>
          <cell r="AF279">
            <v>0</v>
          </cell>
          <cell r="AG279">
            <v>30000</v>
          </cell>
          <cell r="AH279">
            <v>30000</v>
          </cell>
          <cell r="AI279">
            <v>0</v>
          </cell>
          <cell r="AK279">
            <v>269800</v>
          </cell>
          <cell r="AL279">
            <v>166300</v>
          </cell>
          <cell r="AM279">
            <v>82900</v>
          </cell>
          <cell r="AN279">
            <v>28900</v>
          </cell>
          <cell r="AO279" t="e">
            <v>#N/A</v>
          </cell>
        </row>
        <row r="280">
          <cell r="C280" t="str">
            <v>利宇晴塑胶(天津)有限公司</v>
          </cell>
          <cell r="D280" t="str">
            <v>原材料</v>
          </cell>
          <cell r="E280" t="str">
            <v>视镜</v>
          </cell>
          <cell r="F280">
            <v>66000</v>
          </cell>
          <cell r="G280">
            <v>0</v>
          </cell>
          <cell r="H280">
            <v>0</v>
          </cell>
          <cell r="I280">
            <v>132000</v>
          </cell>
          <cell r="J280">
            <v>66000</v>
          </cell>
          <cell r="K280">
            <v>66000</v>
          </cell>
          <cell r="N280">
            <v>0</v>
          </cell>
          <cell r="O280">
            <v>66000</v>
          </cell>
          <cell r="P280">
            <v>66000</v>
          </cell>
          <cell r="Q280">
            <v>0</v>
          </cell>
          <cell r="R280">
            <v>66000</v>
          </cell>
          <cell r="T280">
            <v>66000</v>
          </cell>
          <cell r="W280">
            <v>0</v>
          </cell>
          <cell r="Z280">
            <v>0</v>
          </cell>
          <cell r="AC280">
            <v>0</v>
          </cell>
          <cell r="AF280">
            <v>0</v>
          </cell>
          <cell r="AI280">
            <v>0</v>
          </cell>
          <cell r="AK280">
            <v>66000</v>
          </cell>
          <cell r="AL280">
            <v>66000</v>
          </cell>
          <cell r="AM280">
            <v>0</v>
          </cell>
          <cell r="AN280">
            <v>-66000</v>
          </cell>
          <cell r="AO280" t="e">
            <v>#N/A</v>
          </cell>
        </row>
        <row r="281">
          <cell r="C281" t="str">
            <v>天津禄川科技开发有限公司</v>
          </cell>
          <cell r="D281" t="str">
            <v>原材料</v>
          </cell>
          <cell r="E281" t="str">
            <v>视镜</v>
          </cell>
          <cell r="F281">
            <v>38871.480000000098</v>
          </cell>
          <cell r="G281">
            <v>193200</v>
          </cell>
          <cell r="H281">
            <v>32200</v>
          </cell>
          <cell r="I281">
            <v>211037.68000000002</v>
          </cell>
          <cell r="J281">
            <v>154149.23000000001</v>
          </cell>
          <cell r="K281">
            <v>56888.45</v>
          </cell>
          <cell r="N281">
            <v>0</v>
          </cell>
          <cell r="O281">
            <v>38871.480000000003</v>
          </cell>
          <cell r="P281">
            <v>38871.480000000003</v>
          </cell>
          <cell r="Q281">
            <v>0</v>
          </cell>
          <cell r="R281">
            <v>38471.5</v>
          </cell>
          <cell r="T281">
            <v>38471.5</v>
          </cell>
          <cell r="U281">
            <v>18416.95</v>
          </cell>
          <cell r="V281">
            <v>18416.95</v>
          </cell>
          <cell r="W281">
            <v>0</v>
          </cell>
          <cell r="X281">
            <v>40416.949999999997</v>
          </cell>
          <cell r="Y281">
            <v>22000</v>
          </cell>
          <cell r="Z281">
            <v>18416.949999999997</v>
          </cell>
          <cell r="AC281">
            <v>0</v>
          </cell>
          <cell r="AD281">
            <v>74860.800000000003</v>
          </cell>
          <cell r="AE281">
            <v>74860.800000000003</v>
          </cell>
          <cell r="AF281">
            <v>0</v>
          </cell>
          <cell r="AG281">
            <v>0</v>
          </cell>
          <cell r="AI281">
            <v>0</v>
          </cell>
          <cell r="AK281">
            <v>38871.48000000001</v>
          </cell>
          <cell r="AL281">
            <v>20454.53000000001</v>
          </cell>
          <cell r="AM281">
            <v>-18016.96999999999</v>
          </cell>
          <cell r="AN281">
            <v>-56888.45</v>
          </cell>
          <cell r="AO281" t="e">
            <v>#N/A</v>
          </cell>
        </row>
        <row r="282">
          <cell r="C282" t="str">
            <v>黄骅市三姐五金经销部</v>
          </cell>
          <cell r="D282" t="str">
            <v>原材料</v>
          </cell>
          <cell r="E282" t="str">
            <v>视镜、金属件</v>
          </cell>
          <cell r="F282">
            <v>9212.92</v>
          </cell>
          <cell r="G282">
            <v>15500</v>
          </cell>
          <cell r="H282">
            <v>2583.3333333333298</v>
          </cell>
          <cell r="I282">
            <v>19505.84</v>
          </cell>
          <cell r="J282">
            <v>1560</v>
          </cell>
          <cell r="K282">
            <v>17945.84</v>
          </cell>
          <cell r="L282">
            <v>8972.92</v>
          </cell>
          <cell r="N282">
            <v>8972.92</v>
          </cell>
          <cell r="O282">
            <v>0</v>
          </cell>
          <cell r="Q282">
            <v>0</v>
          </cell>
          <cell r="R282">
            <v>1560</v>
          </cell>
          <cell r="T282">
            <v>1560</v>
          </cell>
          <cell r="U282">
            <v>1560</v>
          </cell>
          <cell r="V282">
            <v>1560</v>
          </cell>
          <cell r="W282">
            <v>0</v>
          </cell>
          <cell r="Z282">
            <v>0</v>
          </cell>
          <cell r="AA282">
            <v>7412.92</v>
          </cell>
          <cell r="AC282">
            <v>7412.92</v>
          </cell>
          <cell r="AF282">
            <v>0</v>
          </cell>
          <cell r="AI282">
            <v>0</v>
          </cell>
          <cell r="AK282">
            <v>-5852.92</v>
          </cell>
          <cell r="AL282">
            <v>-7412.92</v>
          </cell>
          <cell r="AM282">
            <v>-8972.92</v>
          </cell>
          <cell r="AN282">
            <v>-8972.92</v>
          </cell>
          <cell r="AO282" t="e">
            <v>#N/A</v>
          </cell>
          <cell r="AP282" t="str">
            <v>中</v>
          </cell>
        </row>
        <row r="283">
          <cell r="C283" t="str">
            <v>宁波正耀汽车电器有限公司</v>
          </cell>
          <cell r="D283" t="str">
            <v>原材料</v>
          </cell>
          <cell r="E283" t="str">
            <v>视镜</v>
          </cell>
          <cell r="F283">
            <v>0</v>
          </cell>
          <cell r="G283">
            <v>0</v>
          </cell>
          <cell r="H283">
            <v>0</v>
          </cell>
          <cell r="I283">
            <v>13329.48</v>
          </cell>
          <cell r="J283">
            <v>5785.6</v>
          </cell>
          <cell r="K283">
            <v>7543.88</v>
          </cell>
          <cell r="N283">
            <v>0</v>
          </cell>
          <cell r="O283">
            <v>6664.74</v>
          </cell>
          <cell r="P283">
            <v>1446.4</v>
          </cell>
          <cell r="Q283">
            <v>5218.34</v>
          </cell>
          <cell r="R283">
            <v>6664.74</v>
          </cell>
          <cell r="T283">
            <v>6664.74</v>
          </cell>
          <cell r="W283">
            <v>0</v>
          </cell>
          <cell r="Z283">
            <v>0</v>
          </cell>
          <cell r="AC283">
            <v>0</v>
          </cell>
          <cell r="AE283">
            <v>4339.2</v>
          </cell>
          <cell r="AF283">
            <v>-4339.2</v>
          </cell>
          <cell r="AI283">
            <v>0</v>
          </cell>
          <cell r="AK283">
            <v>5785.6</v>
          </cell>
          <cell r="AL283">
            <v>5785.6</v>
          </cell>
          <cell r="AM283">
            <v>-879.13999999999942</v>
          </cell>
          <cell r="AN283">
            <v>-7543.8799999999992</v>
          </cell>
          <cell r="AO283" t="e">
            <v>#N/A</v>
          </cell>
        </row>
        <row r="284">
          <cell r="C284" t="str">
            <v>上海信优机械设备有限公司</v>
          </cell>
          <cell r="D284" t="str">
            <v>原材料</v>
          </cell>
          <cell r="E284" t="str">
            <v>视镜</v>
          </cell>
          <cell r="F284">
            <v>0</v>
          </cell>
          <cell r="G284">
            <v>0</v>
          </cell>
          <cell r="H284">
            <v>0</v>
          </cell>
          <cell r="I284">
            <v>28800</v>
          </cell>
          <cell r="J284">
            <v>19392</v>
          </cell>
          <cell r="K284">
            <v>9408</v>
          </cell>
          <cell r="N284">
            <v>0</v>
          </cell>
          <cell r="O284">
            <v>14400</v>
          </cell>
          <cell r="P284">
            <v>4992</v>
          </cell>
          <cell r="Q284">
            <v>9408</v>
          </cell>
          <cell r="R284">
            <v>14400</v>
          </cell>
          <cell r="T284">
            <v>14400</v>
          </cell>
          <cell r="W284">
            <v>0</v>
          </cell>
          <cell r="Z284">
            <v>0</v>
          </cell>
          <cell r="AC284">
            <v>0</v>
          </cell>
          <cell r="AE284">
            <v>14400</v>
          </cell>
          <cell r="AF284">
            <v>-14400</v>
          </cell>
          <cell r="AI284">
            <v>0</v>
          </cell>
          <cell r="AK284">
            <v>19392</v>
          </cell>
          <cell r="AL284">
            <v>19392</v>
          </cell>
          <cell r="AM284">
            <v>4992</v>
          </cell>
          <cell r="AN284">
            <v>-9408</v>
          </cell>
          <cell r="AO284" t="e">
            <v>#N/A</v>
          </cell>
        </row>
        <row r="285">
          <cell r="C285" t="str">
            <v>昆山维尔利环保科技有限公司</v>
          </cell>
          <cell r="D285" t="str">
            <v>原材料</v>
          </cell>
          <cell r="E285" t="str">
            <v>视镜</v>
          </cell>
          <cell r="F285">
            <v>15221.76</v>
          </cell>
          <cell r="G285">
            <v>19941.759999999998</v>
          </cell>
          <cell r="H285">
            <v>3323.6266666666702</v>
          </cell>
          <cell r="I285">
            <v>72285.2</v>
          </cell>
          <cell r="J285">
            <v>67605.2</v>
          </cell>
          <cell r="K285">
            <v>4680</v>
          </cell>
          <cell r="N285">
            <v>0</v>
          </cell>
          <cell r="O285">
            <v>4680</v>
          </cell>
          <cell r="P285">
            <v>4680</v>
          </cell>
          <cell r="Q285">
            <v>0</v>
          </cell>
          <cell r="R285">
            <v>4680</v>
          </cell>
          <cell r="T285">
            <v>4680</v>
          </cell>
          <cell r="U285">
            <v>4680</v>
          </cell>
          <cell r="V285">
            <v>4680</v>
          </cell>
          <cell r="W285">
            <v>0</v>
          </cell>
          <cell r="Z285">
            <v>0</v>
          </cell>
          <cell r="AB285">
            <v>43695.199999999997</v>
          </cell>
          <cell r="AC285">
            <v>-43695.199999999997</v>
          </cell>
          <cell r="AD285">
            <v>43695.199999999997</v>
          </cell>
          <cell r="AF285">
            <v>43695.199999999997</v>
          </cell>
          <cell r="AG285">
            <v>14550</v>
          </cell>
          <cell r="AH285">
            <v>14550</v>
          </cell>
          <cell r="AI285">
            <v>0</v>
          </cell>
          <cell r="AK285">
            <v>9360</v>
          </cell>
          <cell r="AL285">
            <v>4680</v>
          </cell>
          <cell r="AM285">
            <v>0</v>
          </cell>
          <cell r="AN285">
            <v>-4680</v>
          </cell>
          <cell r="AO285" t="e">
            <v>#N/A</v>
          </cell>
        </row>
        <row r="286">
          <cell r="C286" t="str">
            <v>天津湘鑫科技发展有限公司</v>
          </cell>
          <cell r="D286" t="str">
            <v>原材料</v>
          </cell>
          <cell r="E286" t="str">
            <v>视镜</v>
          </cell>
          <cell r="F286">
            <v>63613.42</v>
          </cell>
          <cell r="G286">
            <v>0</v>
          </cell>
          <cell r="H286">
            <v>0</v>
          </cell>
          <cell r="I286">
            <v>127226.84</v>
          </cell>
          <cell r="J286">
            <v>63613.42</v>
          </cell>
          <cell r="K286">
            <v>63613.42</v>
          </cell>
          <cell r="N286">
            <v>0</v>
          </cell>
          <cell r="O286">
            <v>63613.42</v>
          </cell>
          <cell r="P286">
            <v>63613.42</v>
          </cell>
          <cell r="Q286">
            <v>0</v>
          </cell>
          <cell r="R286">
            <v>63613.42</v>
          </cell>
          <cell r="T286">
            <v>63613.42</v>
          </cell>
          <cell r="W286">
            <v>0</v>
          </cell>
          <cell r="Z286">
            <v>0</v>
          </cell>
          <cell r="AC286">
            <v>0</v>
          </cell>
          <cell r="AF286">
            <v>0</v>
          </cell>
          <cell r="AI286">
            <v>0</v>
          </cell>
          <cell r="AK286">
            <v>63613.42</v>
          </cell>
          <cell r="AL286">
            <v>63613.42</v>
          </cell>
          <cell r="AM286">
            <v>0</v>
          </cell>
          <cell r="AN286">
            <v>-63613.42</v>
          </cell>
          <cell r="AO286" t="e">
            <v>#N/A</v>
          </cell>
        </row>
        <row r="287">
          <cell r="C287" t="str">
            <v>TPE原料降本寻源</v>
          </cell>
          <cell r="D287" t="str">
            <v>原材料</v>
          </cell>
          <cell r="E287" t="str">
            <v>视镜</v>
          </cell>
          <cell r="F287">
            <v>0</v>
          </cell>
          <cell r="G287">
            <v>0</v>
          </cell>
          <cell r="H287">
            <v>0</v>
          </cell>
          <cell r="I287">
            <v>24000</v>
          </cell>
          <cell r="J287">
            <v>0</v>
          </cell>
          <cell r="K287">
            <v>24000</v>
          </cell>
          <cell r="N287">
            <v>0</v>
          </cell>
          <cell r="Q287">
            <v>0</v>
          </cell>
          <cell r="R287">
            <v>24000</v>
          </cell>
          <cell r="T287">
            <v>24000</v>
          </cell>
          <cell r="W287">
            <v>0</v>
          </cell>
          <cell r="Z287">
            <v>0</v>
          </cell>
          <cell r="AC287">
            <v>0</v>
          </cell>
          <cell r="AF287">
            <v>0</v>
          </cell>
          <cell r="AI287">
            <v>0</v>
          </cell>
          <cell r="AK287">
            <v>0</v>
          </cell>
          <cell r="AL287">
            <v>0</v>
          </cell>
          <cell r="AM287">
            <v>-24000</v>
          </cell>
          <cell r="AN287">
            <v>-24000</v>
          </cell>
          <cell r="AO287" t="e">
            <v>#N/A</v>
          </cell>
        </row>
        <row r="288">
          <cell r="C288" t="str">
            <v>喷漆研磨砂纸，后视镜车间耗材等-张强</v>
          </cell>
          <cell r="D288" t="str">
            <v>原材料</v>
          </cell>
          <cell r="E288" t="str">
            <v>视镜</v>
          </cell>
          <cell r="F288">
            <v>0</v>
          </cell>
          <cell r="G288">
            <v>0</v>
          </cell>
          <cell r="H288">
            <v>0</v>
          </cell>
          <cell r="I288">
            <v>10000</v>
          </cell>
          <cell r="J288">
            <v>0</v>
          </cell>
          <cell r="K288">
            <v>10000</v>
          </cell>
          <cell r="N288">
            <v>0</v>
          </cell>
          <cell r="Q288">
            <v>0</v>
          </cell>
          <cell r="R288">
            <v>10000</v>
          </cell>
          <cell r="T288">
            <v>10000</v>
          </cell>
          <cell r="W288">
            <v>0</v>
          </cell>
          <cell r="Z288">
            <v>0</v>
          </cell>
          <cell r="AC288">
            <v>0</v>
          </cell>
          <cell r="AF288">
            <v>0</v>
          </cell>
          <cell r="AI288">
            <v>0</v>
          </cell>
          <cell r="AK288">
            <v>0</v>
          </cell>
          <cell r="AL288">
            <v>0</v>
          </cell>
          <cell r="AM288">
            <v>-10000</v>
          </cell>
          <cell r="AN288">
            <v>-10000</v>
          </cell>
          <cell r="AO288" t="e">
            <v>#N/A</v>
          </cell>
        </row>
        <row r="289">
          <cell r="C289" t="str">
            <v>黄骅市氦普气体销售有限公司</v>
          </cell>
          <cell r="D289" t="str">
            <v>原材料</v>
          </cell>
          <cell r="E289" t="str">
            <v>金属件</v>
          </cell>
          <cell r="F289">
            <v>654757.34</v>
          </cell>
          <cell r="G289">
            <v>624600</v>
          </cell>
          <cell r="H289">
            <v>104100</v>
          </cell>
          <cell r="I289">
            <v>650000</v>
          </cell>
          <cell r="J289">
            <v>470000</v>
          </cell>
          <cell r="K289">
            <v>180000</v>
          </cell>
          <cell r="L289">
            <v>50000</v>
          </cell>
          <cell r="N289">
            <v>50000</v>
          </cell>
          <cell r="O289">
            <v>0</v>
          </cell>
          <cell r="P289">
            <v>50000</v>
          </cell>
          <cell r="Q289">
            <v>-50000</v>
          </cell>
          <cell r="R289">
            <v>200000</v>
          </cell>
          <cell r="S289">
            <v>70000</v>
          </cell>
          <cell r="T289">
            <v>130000</v>
          </cell>
          <cell r="U289">
            <v>100000</v>
          </cell>
          <cell r="V289">
            <v>100000</v>
          </cell>
          <cell r="W289">
            <v>0</v>
          </cell>
          <cell r="Z289">
            <v>0</v>
          </cell>
          <cell r="AA289">
            <v>100000</v>
          </cell>
          <cell r="AB289">
            <v>100000</v>
          </cell>
          <cell r="AC289">
            <v>0</v>
          </cell>
          <cell r="AD289">
            <v>100000</v>
          </cell>
          <cell r="AE289">
            <v>50000</v>
          </cell>
          <cell r="AF289">
            <v>50000</v>
          </cell>
          <cell r="AG289">
            <v>100000</v>
          </cell>
          <cell r="AH289">
            <v>100000</v>
          </cell>
          <cell r="AI289">
            <v>0</v>
          </cell>
          <cell r="AK289">
            <v>170000</v>
          </cell>
          <cell r="AL289">
            <v>70000</v>
          </cell>
          <cell r="AM289">
            <v>-130000</v>
          </cell>
          <cell r="AN289">
            <v>-130000</v>
          </cell>
          <cell r="AO289" t="e">
            <v>#N/A</v>
          </cell>
          <cell r="AP289" t="str">
            <v>极高</v>
          </cell>
        </row>
        <row r="290">
          <cell r="C290" t="str">
            <v>上海霏济科技有限公司</v>
          </cell>
          <cell r="D290" t="str">
            <v>原材料</v>
          </cell>
          <cell r="E290" t="str">
            <v>金属件</v>
          </cell>
          <cell r="F290">
            <v>533411.38</v>
          </cell>
          <cell r="G290">
            <v>619600</v>
          </cell>
          <cell r="H290">
            <v>103266.66666666701</v>
          </cell>
          <cell r="I290">
            <v>618215.42933333328</v>
          </cell>
          <cell r="J290">
            <v>1033411.38</v>
          </cell>
          <cell r="K290">
            <v>-415195.95066666673</v>
          </cell>
          <cell r="N290">
            <v>0</v>
          </cell>
          <cell r="O290">
            <v>0</v>
          </cell>
          <cell r="P290">
            <v>333411.38</v>
          </cell>
          <cell r="Q290">
            <v>-333411.38</v>
          </cell>
          <cell r="R290">
            <v>0</v>
          </cell>
          <cell r="S290">
            <v>200000</v>
          </cell>
          <cell r="T290">
            <v>-200000</v>
          </cell>
          <cell r="U290">
            <v>136368.4</v>
          </cell>
          <cell r="W290">
            <v>136368.4</v>
          </cell>
          <cell r="Z290">
            <v>0</v>
          </cell>
          <cell r="AA290">
            <v>200000</v>
          </cell>
          <cell r="AB290">
            <v>300000</v>
          </cell>
          <cell r="AC290">
            <v>-100000</v>
          </cell>
          <cell r="AD290">
            <v>200000</v>
          </cell>
          <cell r="AE290">
            <v>200000</v>
          </cell>
          <cell r="AF290">
            <v>0</v>
          </cell>
          <cell r="AG290">
            <v>81847.029333333296</v>
          </cell>
          <cell r="AI290">
            <v>81847.029333333296</v>
          </cell>
          <cell r="AK290">
            <v>551564.35066666675</v>
          </cell>
          <cell r="AL290">
            <v>415195.95066666673</v>
          </cell>
          <cell r="AM290">
            <v>415195.95066666673</v>
          </cell>
          <cell r="AN290">
            <v>415195.95066666673</v>
          </cell>
          <cell r="AO290" t="e">
            <v>#N/A</v>
          </cell>
        </row>
        <row r="291">
          <cell r="C291" t="str">
            <v>河北锦泽丰泰国际贸易有限公司</v>
          </cell>
          <cell r="D291" t="str">
            <v>原材料</v>
          </cell>
          <cell r="E291" t="str">
            <v>金属件</v>
          </cell>
          <cell r="F291">
            <v>943640.62</v>
          </cell>
          <cell r="G291">
            <v>2252805.23</v>
          </cell>
          <cell r="H291">
            <v>375467.53833333298</v>
          </cell>
          <cell r="I291">
            <v>5307836.5186666679</v>
          </cell>
          <cell r="J291">
            <v>3052000</v>
          </cell>
          <cell r="K291">
            <v>2255836.5186666669</v>
          </cell>
          <cell r="L291">
            <v>540000</v>
          </cell>
          <cell r="M291">
            <v>540000</v>
          </cell>
          <cell r="N291">
            <v>0</v>
          </cell>
          <cell r="O291">
            <v>800000</v>
          </cell>
          <cell r="P291">
            <v>400000</v>
          </cell>
          <cell r="Q291">
            <v>400000</v>
          </cell>
          <cell r="R291">
            <v>1000000</v>
          </cell>
          <cell r="T291">
            <v>1000000</v>
          </cell>
          <cell r="U291">
            <v>1000000</v>
          </cell>
          <cell r="V291">
            <v>700000</v>
          </cell>
          <cell r="W291">
            <v>300000</v>
          </cell>
          <cell r="X291">
            <v>464998.57</v>
          </cell>
          <cell r="Y291">
            <v>409201.81</v>
          </cell>
          <cell r="Z291">
            <v>55796.760000000009</v>
          </cell>
          <cell r="AA291">
            <v>700000</v>
          </cell>
          <cell r="AB291">
            <v>445798.19</v>
          </cell>
          <cell r="AC291">
            <v>254201.81</v>
          </cell>
          <cell r="AD291">
            <v>695798.19</v>
          </cell>
          <cell r="AE291">
            <v>450000</v>
          </cell>
          <cell r="AF291">
            <v>245798.18999999994</v>
          </cell>
          <cell r="AG291">
            <v>107039.758666667</v>
          </cell>
          <cell r="AH291">
            <v>107000</v>
          </cell>
          <cell r="AI291">
            <v>39.75866666699585</v>
          </cell>
          <cell r="AK291">
            <v>1084163.4813333328</v>
          </cell>
          <cell r="AL291">
            <v>84163.481333332835</v>
          </cell>
          <cell r="AM291">
            <v>-915836.51866666717</v>
          </cell>
          <cell r="AN291">
            <v>-1715836.5186666672</v>
          </cell>
          <cell r="AO291">
            <v>540000</v>
          </cell>
          <cell r="AP291" t="str">
            <v>低</v>
          </cell>
        </row>
        <row r="292">
          <cell r="C292" t="str">
            <v>黄骅市通乐贸易有限公司</v>
          </cell>
          <cell r="D292" t="str">
            <v>原材料</v>
          </cell>
          <cell r="E292" t="str">
            <v>金属件</v>
          </cell>
          <cell r="F292">
            <v>175880.4</v>
          </cell>
          <cell r="G292">
            <v>37071.9</v>
          </cell>
          <cell r="H292">
            <v>6178.65</v>
          </cell>
          <cell r="I292">
            <v>280110.09333333327</v>
          </cell>
          <cell r="J292">
            <v>150000</v>
          </cell>
          <cell r="K292">
            <v>130110.09333333329</v>
          </cell>
          <cell r="L292">
            <v>50000</v>
          </cell>
          <cell r="N292">
            <v>50000</v>
          </cell>
          <cell r="O292">
            <v>30000</v>
          </cell>
          <cell r="P292">
            <v>20000</v>
          </cell>
          <cell r="Q292">
            <v>10000</v>
          </cell>
          <cell r="R292">
            <v>50000</v>
          </cell>
          <cell r="T292">
            <v>50000</v>
          </cell>
          <cell r="U292">
            <v>30000</v>
          </cell>
          <cell r="V292">
            <v>30000</v>
          </cell>
          <cell r="W292">
            <v>0</v>
          </cell>
          <cell r="Z292">
            <v>0</v>
          </cell>
          <cell r="AA292">
            <v>50000</v>
          </cell>
          <cell r="AB292">
            <v>50000</v>
          </cell>
          <cell r="AC292">
            <v>0</v>
          </cell>
          <cell r="AD292">
            <v>50000</v>
          </cell>
          <cell r="AE292">
            <v>50000</v>
          </cell>
          <cell r="AF292">
            <v>0</v>
          </cell>
          <cell r="AG292">
            <v>20110.093333333301</v>
          </cell>
          <cell r="AI292">
            <v>20110.093333333301</v>
          </cell>
          <cell r="AK292">
            <v>29889.906666666706</v>
          </cell>
          <cell r="AL292">
            <v>-110.09333333329414</v>
          </cell>
          <cell r="AM292">
            <v>-50110.093333333294</v>
          </cell>
          <cell r="AN292">
            <v>-80110.093333333294</v>
          </cell>
          <cell r="AO292" t="e">
            <v>#N/A</v>
          </cell>
          <cell r="AP292" t="str">
            <v>中</v>
          </cell>
        </row>
        <row r="293">
          <cell r="C293" t="str">
            <v>黄骅市金宝成钢材经销有限公司</v>
          </cell>
          <cell r="D293" t="str">
            <v>原材料</v>
          </cell>
          <cell r="E293" t="str">
            <v>金属件</v>
          </cell>
          <cell r="F293">
            <v>57647.12</v>
          </cell>
          <cell r="G293">
            <v>6700</v>
          </cell>
          <cell r="H293">
            <v>1116.6666666666699</v>
          </cell>
          <cell r="I293">
            <v>396892.22933333326</v>
          </cell>
          <cell r="J293">
            <v>120306</v>
          </cell>
          <cell r="K293">
            <v>276586.22933333332</v>
          </cell>
          <cell r="L293">
            <v>8000</v>
          </cell>
          <cell r="N293">
            <v>8000</v>
          </cell>
          <cell r="O293">
            <v>70758.179999999993</v>
          </cell>
          <cell r="P293">
            <v>14715</v>
          </cell>
          <cell r="Q293">
            <v>56043.179999999993</v>
          </cell>
          <cell r="R293">
            <v>70758.179999999993</v>
          </cell>
          <cell r="T293">
            <v>70758.179999999993</v>
          </cell>
          <cell r="U293">
            <v>20000</v>
          </cell>
          <cell r="W293">
            <v>20000</v>
          </cell>
          <cell r="X293">
            <v>156508.12</v>
          </cell>
          <cell r="Y293">
            <v>98861</v>
          </cell>
          <cell r="Z293">
            <v>57647.119999999995</v>
          </cell>
          <cell r="AA293">
            <v>50000</v>
          </cell>
          <cell r="AB293">
            <v>6730</v>
          </cell>
          <cell r="AC293">
            <v>43270</v>
          </cell>
          <cell r="AF293">
            <v>0</v>
          </cell>
          <cell r="AG293">
            <v>20867.7493333333</v>
          </cell>
          <cell r="AI293">
            <v>20867.7493333333</v>
          </cell>
          <cell r="AK293">
            <v>-107069.86933333329</v>
          </cell>
          <cell r="AL293">
            <v>-127069.86933333329</v>
          </cell>
          <cell r="AM293">
            <v>-197828.04933333327</v>
          </cell>
          <cell r="AN293">
            <v>-268586.22933333326</v>
          </cell>
          <cell r="AO293" t="e">
            <v>#N/A</v>
          </cell>
          <cell r="AP293" t="str">
            <v>高</v>
          </cell>
        </row>
        <row r="294">
          <cell r="C294" t="str">
            <v>天津市元辉昌钢铁贸易有限公司</v>
          </cell>
          <cell r="D294" t="str">
            <v>原材料</v>
          </cell>
          <cell r="E294" t="str">
            <v>金属件</v>
          </cell>
          <cell r="F294">
            <v>53727.300000000403</v>
          </cell>
          <cell r="G294">
            <v>320527.3</v>
          </cell>
          <cell r="H294">
            <v>53421.216666666704</v>
          </cell>
          <cell r="I294">
            <v>1360701.52</v>
          </cell>
          <cell r="J294">
            <v>625797.6</v>
          </cell>
          <cell r="K294">
            <v>734903.91999999993</v>
          </cell>
          <cell r="L294">
            <v>100000</v>
          </cell>
          <cell r="N294">
            <v>100000</v>
          </cell>
          <cell r="O294">
            <v>100000</v>
          </cell>
          <cell r="Q294">
            <v>100000</v>
          </cell>
          <cell r="R294">
            <v>146900</v>
          </cell>
          <cell r="S294">
            <v>181002.38</v>
          </cell>
          <cell r="T294">
            <v>-34102.380000000005</v>
          </cell>
          <cell r="U294">
            <v>500000</v>
          </cell>
          <cell r="W294">
            <v>500000</v>
          </cell>
          <cell r="X294">
            <v>154795.22</v>
          </cell>
          <cell r="Z294">
            <v>154795.22</v>
          </cell>
          <cell r="AB294">
            <v>154795.22</v>
          </cell>
          <cell r="AC294">
            <v>-154795.22</v>
          </cell>
          <cell r="AD294">
            <v>209006.3</v>
          </cell>
          <cell r="AE294">
            <v>140000</v>
          </cell>
          <cell r="AF294">
            <v>69006.299999999988</v>
          </cell>
          <cell r="AG294">
            <v>150000</v>
          </cell>
          <cell r="AH294">
            <v>150000</v>
          </cell>
          <cell r="AI294">
            <v>0</v>
          </cell>
          <cell r="AK294">
            <v>111996.07999999999</v>
          </cell>
          <cell r="AL294">
            <v>-388003.92000000004</v>
          </cell>
          <cell r="AM294">
            <v>-534903.92000000004</v>
          </cell>
          <cell r="AN294">
            <v>-634903.92000000004</v>
          </cell>
          <cell r="AO294" t="e">
            <v>#N/A</v>
          </cell>
          <cell r="AP294" t="str">
            <v>中高</v>
          </cell>
        </row>
        <row r="295">
          <cell r="C295" t="str">
            <v>天津德润达金属材料销售有限公司</v>
          </cell>
          <cell r="D295" t="str">
            <v>原材料</v>
          </cell>
          <cell r="E295" t="str">
            <v>金属件</v>
          </cell>
          <cell r="F295">
            <v>0</v>
          </cell>
          <cell r="G295">
            <v>0</v>
          </cell>
          <cell r="H295">
            <v>0</v>
          </cell>
          <cell r="I295">
            <v>903449.14</v>
          </cell>
          <cell r="J295">
            <v>838923.75</v>
          </cell>
          <cell r="K295">
            <v>64525.390000000014</v>
          </cell>
          <cell r="L295">
            <v>150000</v>
          </cell>
          <cell r="M295">
            <v>150000</v>
          </cell>
          <cell r="N295">
            <v>0</v>
          </cell>
          <cell r="P295">
            <v>280000</v>
          </cell>
          <cell r="Q295">
            <v>-280000</v>
          </cell>
          <cell r="R295">
            <v>128459.04</v>
          </cell>
          <cell r="S295">
            <v>177800</v>
          </cell>
          <cell r="T295">
            <v>-49340.960000000006</v>
          </cell>
          <cell r="U295">
            <v>200000</v>
          </cell>
          <cell r="W295">
            <v>200000</v>
          </cell>
          <cell r="X295">
            <v>151985.15</v>
          </cell>
          <cell r="Z295">
            <v>151985.15</v>
          </cell>
          <cell r="AA295">
            <v>151985.15</v>
          </cell>
          <cell r="AB295">
            <v>151985.15</v>
          </cell>
          <cell r="AC295">
            <v>0</v>
          </cell>
          <cell r="AD295">
            <v>41881.199999999997</v>
          </cell>
          <cell r="AF295">
            <v>41881.199999999997</v>
          </cell>
          <cell r="AG295">
            <v>79138.600000000006</v>
          </cell>
          <cell r="AH295">
            <v>79138.600000000006</v>
          </cell>
          <cell r="AI295">
            <v>0</v>
          </cell>
          <cell r="AK295">
            <v>413933.65</v>
          </cell>
          <cell r="AL295">
            <v>213933.65000000002</v>
          </cell>
          <cell r="AM295">
            <v>85474.61000000003</v>
          </cell>
          <cell r="AN295">
            <v>85474.61000000003</v>
          </cell>
          <cell r="AO295" t="e">
            <v>#N/A</v>
          </cell>
          <cell r="AP295" t="str">
            <v>低</v>
          </cell>
        </row>
        <row r="296">
          <cell r="C296" t="str">
            <v>黄骅市宏宸汽车配件有限公司</v>
          </cell>
          <cell r="D296" t="str">
            <v>原材料</v>
          </cell>
          <cell r="E296" t="str">
            <v>金属件</v>
          </cell>
          <cell r="F296">
            <v>13952.36</v>
          </cell>
          <cell r="G296">
            <v>12500</v>
          </cell>
          <cell r="H296">
            <v>2083.3333333333298</v>
          </cell>
          <cell r="I296">
            <v>144254.39999999999</v>
          </cell>
          <cell r="J296">
            <v>53260.1</v>
          </cell>
          <cell r="K296">
            <v>90994.3</v>
          </cell>
          <cell r="L296">
            <v>10000</v>
          </cell>
          <cell r="N296">
            <v>10000</v>
          </cell>
          <cell r="O296">
            <v>2000</v>
          </cell>
          <cell r="Q296">
            <v>2000</v>
          </cell>
          <cell r="R296">
            <v>0</v>
          </cell>
          <cell r="S296">
            <v>260.10000000000002</v>
          </cell>
          <cell r="T296">
            <v>-260.10000000000002</v>
          </cell>
          <cell r="U296">
            <v>47494.25</v>
          </cell>
          <cell r="W296">
            <v>47494.25</v>
          </cell>
          <cell r="X296">
            <v>47494.25</v>
          </cell>
          <cell r="Y296">
            <v>46000</v>
          </cell>
          <cell r="Z296">
            <v>1494.25</v>
          </cell>
          <cell r="AA296">
            <v>30000</v>
          </cell>
          <cell r="AC296">
            <v>30000</v>
          </cell>
          <cell r="AF296">
            <v>0</v>
          </cell>
          <cell r="AG296">
            <v>7265.9</v>
          </cell>
          <cell r="AH296">
            <v>7000</v>
          </cell>
          <cell r="AI296">
            <v>265.89999999999964</v>
          </cell>
          <cell r="AK296">
            <v>-31500.050000000003</v>
          </cell>
          <cell r="AL296">
            <v>-78994.3</v>
          </cell>
          <cell r="AM296">
            <v>-78994.3</v>
          </cell>
          <cell r="AN296">
            <v>-80994.3</v>
          </cell>
          <cell r="AO296" t="e">
            <v>#N/A</v>
          </cell>
          <cell r="AP296" t="str">
            <v>中</v>
          </cell>
        </row>
        <row r="297">
          <cell r="C297" t="str">
            <v>人民电器集团黄骅销售有限公司</v>
          </cell>
          <cell r="D297" t="str">
            <v>原材料</v>
          </cell>
          <cell r="E297" t="str">
            <v>金属件</v>
          </cell>
          <cell r="F297">
            <v>44064.5</v>
          </cell>
          <cell r="G297">
            <v>18166</v>
          </cell>
          <cell r="H297">
            <v>3027.6666666666702</v>
          </cell>
          <cell r="I297">
            <v>130000</v>
          </cell>
          <cell r="J297">
            <v>50000</v>
          </cell>
          <cell r="K297">
            <v>80000</v>
          </cell>
          <cell r="L297">
            <v>20000</v>
          </cell>
          <cell r="N297">
            <v>20000</v>
          </cell>
          <cell r="O297">
            <v>20000</v>
          </cell>
          <cell r="Q297">
            <v>20000</v>
          </cell>
          <cell r="R297">
            <v>20000</v>
          </cell>
          <cell r="T297">
            <v>20000</v>
          </cell>
          <cell r="U297">
            <v>20000</v>
          </cell>
          <cell r="W297">
            <v>20000</v>
          </cell>
          <cell r="X297">
            <v>0</v>
          </cell>
          <cell r="Y297">
            <v>20000</v>
          </cell>
          <cell r="Z297">
            <v>-20000</v>
          </cell>
          <cell r="AA297">
            <v>20000</v>
          </cell>
          <cell r="AC297">
            <v>20000</v>
          </cell>
          <cell r="AD297">
            <v>30000</v>
          </cell>
          <cell r="AE297">
            <v>30000</v>
          </cell>
          <cell r="AF297">
            <v>0</v>
          </cell>
          <cell r="AI297">
            <v>0</v>
          </cell>
          <cell r="AK297">
            <v>0</v>
          </cell>
          <cell r="AL297">
            <v>-20000</v>
          </cell>
          <cell r="AM297">
            <v>-40000</v>
          </cell>
          <cell r="AN297">
            <v>-60000</v>
          </cell>
          <cell r="AO297" t="e">
            <v>#N/A</v>
          </cell>
          <cell r="AP297" t="str">
            <v>中</v>
          </cell>
        </row>
        <row r="298">
          <cell r="C298" t="str">
            <v>沧州市奥睿机械设备有限公司</v>
          </cell>
          <cell r="D298" t="str">
            <v>原材料</v>
          </cell>
          <cell r="E298" t="str">
            <v>金属件</v>
          </cell>
          <cell r="F298">
            <v>49897</v>
          </cell>
          <cell r="G298">
            <v>84600</v>
          </cell>
          <cell r="H298">
            <v>14100</v>
          </cell>
          <cell r="I298">
            <v>146013.13333333336</v>
          </cell>
          <cell r="J298">
            <v>120774</v>
          </cell>
          <cell r="K298">
            <v>25239.133333333375</v>
          </cell>
          <cell r="L298">
            <v>12619.5666666667</v>
          </cell>
          <cell r="N298">
            <v>12619.5666666667</v>
          </cell>
          <cell r="O298">
            <v>11000</v>
          </cell>
          <cell r="P298">
            <v>49897</v>
          </cell>
          <cell r="Q298">
            <v>-38897</v>
          </cell>
          <cell r="R298">
            <v>40692</v>
          </cell>
          <cell r="T298">
            <v>40692</v>
          </cell>
          <cell r="U298">
            <v>40692</v>
          </cell>
          <cell r="W298">
            <v>40692</v>
          </cell>
          <cell r="Y298">
            <v>34692</v>
          </cell>
          <cell r="Z298">
            <v>-34692</v>
          </cell>
          <cell r="AC298">
            <v>0</v>
          </cell>
          <cell r="AD298">
            <v>36184.9</v>
          </cell>
          <cell r="AE298">
            <v>36185</v>
          </cell>
          <cell r="AF298">
            <v>-9.9999999998544808E-2</v>
          </cell>
          <cell r="AG298">
            <v>4824.6666666666697</v>
          </cell>
          <cell r="AI298">
            <v>4824.6666666666697</v>
          </cell>
          <cell r="AK298">
            <v>79764.43333333332</v>
          </cell>
          <cell r="AL298">
            <v>39072.43333333332</v>
          </cell>
          <cell r="AM298">
            <v>-1619.5666666666802</v>
          </cell>
          <cell r="AN298">
            <v>-12619.56666666668</v>
          </cell>
          <cell r="AO298" t="e">
            <v>#N/A</v>
          </cell>
          <cell r="AP298" t="str">
            <v>低</v>
          </cell>
        </row>
        <row r="299">
          <cell r="C299" t="str">
            <v>任丘市焊材厂</v>
          </cell>
          <cell r="D299" t="str">
            <v>原材料</v>
          </cell>
          <cell r="E299" t="str">
            <v>金属件</v>
          </cell>
          <cell r="F299">
            <v>41400</v>
          </cell>
          <cell r="G299">
            <v>63300</v>
          </cell>
          <cell r="H299">
            <v>10550</v>
          </cell>
          <cell r="I299">
            <v>136976.13333333333</v>
          </cell>
          <cell r="J299">
            <v>122921</v>
          </cell>
          <cell r="K299">
            <v>14055.133333333331</v>
          </cell>
          <cell r="N299">
            <v>0</v>
          </cell>
          <cell r="O299">
            <v>8000</v>
          </cell>
          <cell r="P299">
            <v>41400</v>
          </cell>
          <cell r="Q299">
            <v>-33400</v>
          </cell>
          <cell r="R299">
            <v>41400</v>
          </cell>
          <cell r="T299">
            <v>41400</v>
          </cell>
          <cell r="U299">
            <v>20000</v>
          </cell>
          <cell r="V299">
            <v>21895</v>
          </cell>
          <cell r="W299">
            <v>-1895</v>
          </cell>
          <cell r="Z299">
            <v>0</v>
          </cell>
          <cell r="AA299">
            <v>29626</v>
          </cell>
          <cell r="AB299">
            <v>29626</v>
          </cell>
          <cell r="AC299">
            <v>0</v>
          </cell>
          <cell r="AD299">
            <v>30000</v>
          </cell>
          <cell r="AE299">
            <v>30000</v>
          </cell>
          <cell r="AF299">
            <v>0</v>
          </cell>
          <cell r="AG299">
            <v>7950.1333333333296</v>
          </cell>
          <cell r="AI299">
            <v>7950.1333333333296</v>
          </cell>
          <cell r="AK299">
            <v>55344.866666666669</v>
          </cell>
          <cell r="AL299">
            <v>35344.866666666669</v>
          </cell>
          <cell r="AM299">
            <v>-6055.1333333333314</v>
          </cell>
          <cell r="AN299">
            <v>-14055.133333333331</v>
          </cell>
          <cell r="AO299" t="e">
            <v>#N/A</v>
          </cell>
        </row>
        <row r="300">
          <cell r="C300" t="str">
            <v>黄骅市宏信五金机电经营部</v>
          </cell>
          <cell r="D300" t="str">
            <v>原材料</v>
          </cell>
          <cell r="E300" t="str">
            <v>金属件</v>
          </cell>
          <cell r="F300">
            <v>39974.949999999997</v>
          </cell>
          <cell r="G300">
            <v>64784.95</v>
          </cell>
          <cell r="H300">
            <v>10797.4916666667</v>
          </cell>
          <cell r="I300">
            <v>130000</v>
          </cell>
          <cell r="J300">
            <v>0</v>
          </cell>
          <cell r="K300">
            <v>130000</v>
          </cell>
          <cell r="L300">
            <v>10000</v>
          </cell>
          <cell r="N300">
            <v>10000</v>
          </cell>
          <cell r="O300">
            <v>20000</v>
          </cell>
          <cell r="Q300">
            <v>20000</v>
          </cell>
          <cell r="R300">
            <v>30000</v>
          </cell>
          <cell r="T300">
            <v>30000</v>
          </cell>
          <cell r="U300">
            <v>20000</v>
          </cell>
          <cell r="W300">
            <v>20000</v>
          </cell>
          <cell r="X300">
            <v>0</v>
          </cell>
          <cell r="Z300">
            <v>0</v>
          </cell>
          <cell r="AA300">
            <v>20000</v>
          </cell>
          <cell r="AC300">
            <v>20000</v>
          </cell>
          <cell r="AD300">
            <v>30000</v>
          </cell>
          <cell r="AF300">
            <v>30000</v>
          </cell>
          <cell r="AI300">
            <v>0</v>
          </cell>
          <cell r="AK300">
            <v>-50000</v>
          </cell>
          <cell r="AL300">
            <v>-70000</v>
          </cell>
          <cell r="AM300">
            <v>-100000</v>
          </cell>
          <cell r="AN300">
            <v>-120000</v>
          </cell>
          <cell r="AO300" t="e">
            <v>#N/A</v>
          </cell>
          <cell r="AP300" t="str">
            <v xml:space="preserve">中 </v>
          </cell>
        </row>
        <row r="301">
          <cell r="C301" t="str">
            <v>沧州市任沧机电有限公司</v>
          </cell>
          <cell r="D301" t="str">
            <v>原材料</v>
          </cell>
          <cell r="E301" t="str">
            <v>金属件</v>
          </cell>
          <cell r="F301">
            <v>0</v>
          </cell>
          <cell r="G301">
            <v>117900</v>
          </cell>
          <cell r="H301">
            <v>19650</v>
          </cell>
          <cell r="I301">
            <v>205328</v>
          </cell>
          <cell r="J301">
            <v>191016</v>
          </cell>
          <cell r="K301">
            <v>14312</v>
          </cell>
          <cell r="N301">
            <v>0</v>
          </cell>
          <cell r="O301">
            <v>24922</v>
          </cell>
          <cell r="P301">
            <v>24922</v>
          </cell>
          <cell r="Q301">
            <v>0</v>
          </cell>
          <cell r="R301">
            <v>59388</v>
          </cell>
          <cell r="S301">
            <v>59388</v>
          </cell>
          <cell r="T301">
            <v>0</v>
          </cell>
          <cell r="U301">
            <v>40000</v>
          </cell>
          <cell r="V301">
            <v>37068</v>
          </cell>
          <cell r="W301">
            <v>2932</v>
          </cell>
          <cell r="X301">
            <v>16380</v>
          </cell>
          <cell r="Y301">
            <v>5000</v>
          </cell>
          <cell r="Z301">
            <v>11380</v>
          </cell>
          <cell r="AA301">
            <v>16380</v>
          </cell>
          <cell r="AB301">
            <v>16380</v>
          </cell>
          <cell r="AC301">
            <v>0</v>
          </cell>
          <cell r="AF301">
            <v>0</v>
          </cell>
          <cell r="AG301">
            <v>48258</v>
          </cell>
          <cell r="AH301">
            <v>48258</v>
          </cell>
          <cell r="AI301">
            <v>0</v>
          </cell>
          <cell r="AK301">
            <v>109998</v>
          </cell>
          <cell r="AL301">
            <v>69998</v>
          </cell>
          <cell r="AM301">
            <v>10610</v>
          </cell>
          <cell r="AN301">
            <v>-14312</v>
          </cell>
          <cell r="AO301" t="e">
            <v>#N/A</v>
          </cell>
        </row>
        <row r="302">
          <cell r="C302" t="str">
            <v>黄骅市三江商贸有限公司</v>
          </cell>
          <cell r="D302" t="str">
            <v>原材料</v>
          </cell>
          <cell r="E302" t="str">
            <v>金属件</v>
          </cell>
          <cell r="F302">
            <v>7761</v>
          </cell>
          <cell r="G302">
            <v>52243</v>
          </cell>
          <cell r="H302">
            <v>8707.1666666666697</v>
          </cell>
          <cell r="I302">
            <v>66364.266666666663</v>
          </cell>
          <cell r="J302">
            <v>69577</v>
          </cell>
          <cell r="K302">
            <v>-3212.7333333333299</v>
          </cell>
          <cell r="N302">
            <v>0</v>
          </cell>
          <cell r="O302">
            <v>7000</v>
          </cell>
          <cell r="P302">
            <v>8223</v>
          </cell>
          <cell r="Q302">
            <v>-1223</v>
          </cell>
          <cell r="R302">
            <v>20000</v>
          </cell>
          <cell r="S302">
            <v>17720</v>
          </cell>
          <cell r="T302">
            <v>2280</v>
          </cell>
          <cell r="U302">
            <v>10000</v>
          </cell>
          <cell r="V302">
            <v>8578</v>
          </cell>
          <cell r="W302">
            <v>1422</v>
          </cell>
          <cell r="Z302">
            <v>0</v>
          </cell>
          <cell r="AA302">
            <v>9744</v>
          </cell>
          <cell r="AB302">
            <v>17744</v>
          </cell>
          <cell r="AC302">
            <v>-8000</v>
          </cell>
          <cell r="AD302">
            <v>17312</v>
          </cell>
          <cell r="AE302">
            <v>17312</v>
          </cell>
          <cell r="AF302">
            <v>0</v>
          </cell>
          <cell r="AG302">
            <v>2308.2666666666701</v>
          </cell>
          <cell r="AI302">
            <v>2308.2666666666701</v>
          </cell>
          <cell r="AK302">
            <v>40212.733333333337</v>
          </cell>
          <cell r="AL302">
            <v>30212.733333333337</v>
          </cell>
          <cell r="AM302">
            <v>10212.733333333337</v>
          </cell>
          <cell r="AN302">
            <v>3212.7333333333372</v>
          </cell>
          <cell r="AO302" t="e">
            <v>#N/A</v>
          </cell>
        </row>
        <row r="303">
          <cell r="C303" t="str">
            <v>黄骅市祯祥金属制品有限责任公司</v>
          </cell>
          <cell r="D303" t="str">
            <v>原材料</v>
          </cell>
          <cell r="E303" t="str">
            <v>金属件</v>
          </cell>
          <cell r="F303">
            <v>228763.95</v>
          </cell>
          <cell r="G303">
            <v>2146836.08</v>
          </cell>
          <cell r="H303">
            <v>357806.01333333302</v>
          </cell>
          <cell r="I303">
            <v>3550000</v>
          </cell>
          <cell r="J303">
            <v>2647000</v>
          </cell>
          <cell r="K303">
            <v>903000</v>
          </cell>
          <cell r="N303">
            <v>0</v>
          </cell>
          <cell r="O303">
            <v>600000</v>
          </cell>
          <cell r="P303">
            <v>500000</v>
          </cell>
          <cell r="Q303">
            <v>100000</v>
          </cell>
          <cell r="R303">
            <v>600000</v>
          </cell>
          <cell r="S303">
            <v>400000</v>
          </cell>
          <cell r="T303">
            <v>200000</v>
          </cell>
          <cell r="U303">
            <v>500000</v>
          </cell>
          <cell r="V303">
            <v>500000</v>
          </cell>
          <cell r="W303">
            <v>0</v>
          </cell>
          <cell r="X303">
            <v>800000</v>
          </cell>
          <cell r="Y303">
            <v>397000</v>
          </cell>
          <cell r="Z303">
            <v>403000</v>
          </cell>
          <cell r="AA303">
            <v>600000</v>
          </cell>
          <cell r="AB303">
            <v>400000</v>
          </cell>
          <cell r="AC303">
            <v>200000</v>
          </cell>
          <cell r="AD303">
            <v>200000</v>
          </cell>
          <cell r="AE303">
            <v>200000</v>
          </cell>
          <cell r="AF303">
            <v>0</v>
          </cell>
          <cell r="AG303">
            <v>250000</v>
          </cell>
          <cell r="AH303">
            <v>250000</v>
          </cell>
          <cell r="AI303">
            <v>0</v>
          </cell>
          <cell r="AK303">
            <v>797000</v>
          </cell>
          <cell r="AL303">
            <v>297000</v>
          </cell>
          <cell r="AM303">
            <v>-303000</v>
          </cell>
          <cell r="AN303">
            <v>-903000</v>
          </cell>
          <cell r="AO303" t="e">
            <v>#N/A</v>
          </cell>
        </row>
        <row r="304">
          <cell r="C304" t="str">
            <v>山东慧源精细化工有限公司</v>
          </cell>
          <cell r="D304" t="str">
            <v>原材料</v>
          </cell>
          <cell r="E304" t="str">
            <v>金属件</v>
          </cell>
          <cell r="F304">
            <v>-3579.26</v>
          </cell>
          <cell r="G304">
            <v>67264.12</v>
          </cell>
          <cell r="H304">
            <v>11210.686666666699</v>
          </cell>
          <cell r="I304">
            <v>50000</v>
          </cell>
          <cell r="J304">
            <v>70824.990000000005</v>
          </cell>
          <cell r="K304">
            <v>-20824.990000000005</v>
          </cell>
          <cell r="N304">
            <v>0</v>
          </cell>
          <cell r="O304">
            <v>0</v>
          </cell>
          <cell r="Q304">
            <v>0</v>
          </cell>
          <cell r="R304">
            <v>0</v>
          </cell>
          <cell r="S304">
            <v>50000</v>
          </cell>
          <cell r="T304">
            <v>-50000</v>
          </cell>
          <cell r="U304">
            <v>50000</v>
          </cell>
          <cell r="W304">
            <v>50000</v>
          </cell>
          <cell r="Z304">
            <v>0</v>
          </cell>
          <cell r="AB304">
            <v>8460.08</v>
          </cell>
          <cell r="AC304">
            <v>-8460.08</v>
          </cell>
          <cell r="AE304">
            <v>12364.91</v>
          </cell>
          <cell r="AF304">
            <v>-12364.91</v>
          </cell>
          <cell r="AI304">
            <v>0</v>
          </cell>
          <cell r="AK304">
            <v>70824.990000000005</v>
          </cell>
          <cell r="AL304">
            <v>20824.990000000005</v>
          </cell>
          <cell r="AM304">
            <v>20824.990000000005</v>
          </cell>
          <cell r="AN304">
            <v>20824.990000000005</v>
          </cell>
          <cell r="AO304" t="e">
            <v>#N/A</v>
          </cell>
        </row>
        <row r="305">
          <cell r="C305" t="str">
            <v>唐山市丰润区报喜坨扁钢厂</v>
          </cell>
          <cell r="D305" t="str">
            <v>原材料</v>
          </cell>
          <cell r="E305" t="str">
            <v>金属件</v>
          </cell>
          <cell r="F305">
            <v>0</v>
          </cell>
          <cell r="G305">
            <v>0</v>
          </cell>
          <cell r="H305">
            <v>0</v>
          </cell>
          <cell r="I305">
            <v>40000</v>
          </cell>
          <cell r="J305">
            <v>0</v>
          </cell>
          <cell r="K305">
            <v>40000</v>
          </cell>
          <cell r="N305">
            <v>0</v>
          </cell>
          <cell r="Q305">
            <v>0</v>
          </cell>
          <cell r="R305">
            <v>0</v>
          </cell>
          <cell r="T305">
            <v>0</v>
          </cell>
          <cell r="U305">
            <v>20000</v>
          </cell>
          <cell r="W305">
            <v>20000</v>
          </cell>
          <cell r="X305">
            <v>0</v>
          </cell>
          <cell r="Z305">
            <v>0</v>
          </cell>
          <cell r="AA305">
            <v>20000</v>
          </cell>
          <cell r="AC305">
            <v>20000</v>
          </cell>
          <cell r="AF305">
            <v>0</v>
          </cell>
          <cell r="AI305">
            <v>0</v>
          </cell>
          <cell r="AK305">
            <v>-20000</v>
          </cell>
          <cell r="AL305">
            <v>-40000</v>
          </cell>
          <cell r="AM305">
            <v>-40000</v>
          </cell>
          <cell r="AN305">
            <v>-40000</v>
          </cell>
          <cell r="AO305" t="e">
            <v>#N/A</v>
          </cell>
        </row>
        <row r="306">
          <cell r="C306" t="str">
            <v>上海商发金属材料有限公司</v>
          </cell>
          <cell r="D306" t="str">
            <v>原材料</v>
          </cell>
          <cell r="E306" t="str">
            <v>金属件</v>
          </cell>
          <cell r="F306">
            <v>0</v>
          </cell>
          <cell r="G306">
            <v>0</v>
          </cell>
          <cell r="H306">
            <v>0</v>
          </cell>
          <cell r="I306">
            <v>1558048.4833333334</v>
          </cell>
          <cell r="J306">
            <v>51219.25</v>
          </cell>
          <cell r="K306">
            <v>1506829.2333333334</v>
          </cell>
          <cell r="N306">
            <v>0</v>
          </cell>
          <cell r="Q306">
            <v>0</v>
          </cell>
          <cell r="R306">
            <v>0</v>
          </cell>
          <cell r="T306">
            <v>0</v>
          </cell>
          <cell r="U306">
            <v>500000</v>
          </cell>
          <cell r="W306">
            <v>500000</v>
          </cell>
          <cell r="X306">
            <v>1000000</v>
          </cell>
          <cell r="Z306">
            <v>1000000</v>
          </cell>
          <cell r="AC306">
            <v>0</v>
          </cell>
          <cell r="AD306">
            <v>51219.25</v>
          </cell>
          <cell r="AE306">
            <v>51219.25</v>
          </cell>
          <cell r="AF306">
            <v>0</v>
          </cell>
          <cell r="AG306">
            <v>6829.2333333333299</v>
          </cell>
          <cell r="AI306">
            <v>6829.2333333333299</v>
          </cell>
          <cell r="AK306">
            <v>-1006829.2333333333</v>
          </cell>
          <cell r="AL306">
            <v>-1506829.2333333334</v>
          </cell>
          <cell r="AM306">
            <v>-1506829.2333333334</v>
          </cell>
          <cell r="AN306">
            <v>-1506829.2333333334</v>
          </cell>
          <cell r="AO306" t="e">
            <v>#N/A</v>
          </cell>
        </row>
        <row r="307">
          <cell r="C307" t="str">
            <v>黄骅市建华液压配件销售服务中心</v>
          </cell>
          <cell r="D307" t="str">
            <v>原材料</v>
          </cell>
          <cell r="E307" t="str">
            <v>金属件</v>
          </cell>
          <cell r="F307">
            <v>0</v>
          </cell>
          <cell r="G307">
            <v>0</v>
          </cell>
          <cell r="H307">
            <v>0</v>
          </cell>
          <cell r="I307">
            <v>30223</v>
          </cell>
          <cell r="J307">
            <v>19752</v>
          </cell>
          <cell r="K307">
            <v>10471</v>
          </cell>
          <cell r="N307">
            <v>0</v>
          </cell>
          <cell r="P307">
            <v>3198</v>
          </cell>
          <cell r="Q307">
            <v>-3198</v>
          </cell>
          <cell r="R307">
            <v>5000</v>
          </cell>
          <cell r="T307">
            <v>5000</v>
          </cell>
          <cell r="U307">
            <v>5000</v>
          </cell>
          <cell r="W307">
            <v>5000</v>
          </cell>
          <cell r="X307">
            <v>0</v>
          </cell>
          <cell r="Z307">
            <v>0</v>
          </cell>
          <cell r="AA307">
            <v>3189</v>
          </cell>
          <cell r="AC307">
            <v>3189</v>
          </cell>
          <cell r="AD307">
            <v>15030</v>
          </cell>
          <cell r="AE307">
            <v>16554</v>
          </cell>
          <cell r="AF307">
            <v>-1524</v>
          </cell>
          <cell r="AG307">
            <v>2004</v>
          </cell>
          <cell r="AI307">
            <v>2004</v>
          </cell>
          <cell r="AK307">
            <v>-471</v>
          </cell>
          <cell r="AL307">
            <v>-5471</v>
          </cell>
          <cell r="AM307">
            <v>-10471</v>
          </cell>
          <cell r="AN307">
            <v>-10471</v>
          </cell>
          <cell r="AO307" t="e">
            <v>#N/A</v>
          </cell>
        </row>
        <row r="308">
          <cell r="C308" t="str">
            <v>黄骅市国贸物资有限公司</v>
          </cell>
          <cell r="D308" t="str">
            <v>原材料</v>
          </cell>
          <cell r="E308" t="str">
            <v>金属件</v>
          </cell>
          <cell r="F308">
            <v>0</v>
          </cell>
          <cell r="G308">
            <v>0</v>
          </cell>
          <cell r="H308">
            <v>0</v>
          </cell>
          <cell r="I308">
            <v>20000</v>
          </cell>
          <cell r="J308">
            <v>0</v>
          </cell>
          <cell r="K308">
            <v>20000</v>
          </cell>
          <cell r="N308">
            <v>0</v>
          </cell>
          <cell r="Q308">
            <v>0</v>
          </cell>
          <cell r="R308">
            <v>0</v>
          </cell>
          <cell r="S308">
            <v>0</v>
          </cell>
          <cell r="T308">
            <v>0</v>
          </cell>
          <cell r="U308">
            <v>20000</v>
          </cell>
          <cell r="W308">
            <v>20000</v>
          </cell>
          <cell r="Z308">
            <v>0</v>
          </cell>
          <cell r="AC308">
            <v>0</v>
          </cell>
          <cell r="AF308">
            <v>0</v>
          </cell>
          <cell r="AI308">
            <v>0</v>
          </cell>
          <cell r="AK308">
            <v>0</v>
          </cell>
          <cell r="AL308">
            <v>-20000</v>
          </cell>
          <cell r="AM308">
            <v>-20000</v>
          </cell>
          <cell r="AN308">
            <v>-20000</v>
          </cell>
          <cell r="AO308" t="e">
            <v>#N/A</v>
          </cell>
        </row>
        <row r="309">
          <cell r="C309" t="str">
            <v>米思米（中国）精密机械贸易有限公司</v>
          </cell>
          <cell r="D309" t="str">
            <v>原材料</v>
          </cell>
          <cell r="E309" t="str">
            <v>金属件</v>
          </cell>
          <cell r="F309">
            <v>-4034.38</v>
          </cell>
          <cell r="G309">
            <v>0</v>
          </cell>
          <cell r="H309">
            <v>0</v>
          </cell>
          <cell r="I309">
            <v>21607.83</v>
          </cell>
          <cell r="J309">
            <v>1607.83</v>
          </cell>
          <cell r="K309">
            <v>20000</v>
          </cell>
          <cell r="N309">
            <v>0</v>
          </cell>
          <cell r="O309">
            <v>0</v>
          </cell>
          <cell r="Q309">
            <v>0</v>
          </cell>
          <cell r="R309">
            <v>0</v>
          </cell>
          <cell r="T309">
            <v>0</v>
          </cell>
          <cell r="U309">
            <v>20000</v>
          </cell>
          <cell r="W309">
            <v>20000</v>
          </cell>
          <cell r="Z309">
            <v>0</v>
          </cell>
          <cell r="AA309">
            <v>1161.48</v>
          </cell>
          <cell r="AB309">
            <v>1161.48</v>
          </cell>
          <cell r="AC309">
            <v>0</v>
          </cell>
          <cell r="AF309">
            <v>0</v>
          </cell>
          <cell r="AG309">
            <v>446.35</v>
          </cell>
          <cell r="AH309">
            <v>446.35</v>
          </cell>
          <cell r="AI309">
            <v>0</v>
          </cell>
          <cell r="AK309">
            <v>0</v>
          </cell>
          <cell r="AL309">
            <v>-20000</v>
          </cell>
          <cell r="AM309">
            <v>-20000</v>
          </cell>
          <cell r="AN309">
            <v>-20000</v>
          </cell>
          <cell r="AO309" t="e">
            <v>#N/A</v>
          </cell>
        </row>
        <row r="310">
          <cell r="C310" t="str">
            <v>黄骅市聚兴制管有限公司</v>
          </cell>
          <cell r="D310" t="str">
            <v>原材料</v>
          </cell>
          <cell r="E310" t="str">
            <v>金属件</v>
          </cell>
          <cell r="F310">
            <v>0</v>
          </cell>
          <cell r="G310">
            <v>0</v>
          </cell>
          <cell r="H310">
            <v>0</v>
          </cell>
          <cell r="I310">
            <v>100000</v>
          </cell>
          <cell r="J310">
            <v>0</v>
          </cell>
          <cell r="K310">
            <v>100000</v>
          </cell>
          <cell r="N310">
            <v>0</v>
          </cell>
          <cell r="Q310">
            <v>0</v>
          </cell>
          <cell r="R310">
            <v>20000</v>
          </cell>
          <cell r="T310">
            <v>20000</v>
          </cell>
          <cell r="U310">
            <v>80000</v>
          </cell>
          <cell r="W310">
            <v>80000</v>
          </cell>
          <cell r="Z310">
            <v>0</v>
          </cell>
          <cell r="AC310">
            <v>0</v>
          </cell>
          <cell r="AF310">
            <v>0</v>
          </cell>
          <cell r="AI310">
            <v>0</v>
          </cell>
          <cell r="AK310">
            <v>0</v>
          </cell>
          <cell r="AL310">
            <v>-80000</v>
          </cell>
          <cell r="AM310">
            <v>-100000</v>
          </cell>
          <cell r="AN310">
            <v>-100000</v>
          </cell>
          <cell r="AO310" t="e">
            <v>#N/A</v>
          </cell>
        </row>
        <row r="311">
          <cell r="C311" t="str">
            <v>黄骅市双得金属制品销售有限公司</v>
          </cell>
          <cell r="D311" t="str">
            <v>原材料</v>
          </cell>
          <cell r="E311" t="str">
            <v>金属件</v>
          </cell>
          <cell r="F311">
            <v>206890.57</v>
          </cell>
          <cell r="G311">
            <v>205500</v>
          </cell>
          <cell r="H311">
            <v>34250</v>
          </cell>
          <cell r="I311">
            <v>119461.0493333333</v>
          </cell>
          <cell r="J311">
            <v>70000</v>
          </cell>
          <cell r="K311">
            <v>49461.0493333333</v>
          </cell>
          <cell r="N311">
            <v>0</v>
          </cell>
          <cell r="O311">
            <v>27000</v>
          </cell>
          <cell r="Q311">
            <v>27000</v>
          </cell>
          <cell r="R311">
            <v>20000</v>
          </cell>
          <cell r="T311">
            <v>20000</v>
          </cell>
          <cell r="W311">
            <v>0</v>
          </cell>
          <cell r="Z311">
            <v>0</v>
          </cell>
          <cell r="AC311">
            <v>0</v>
          </cell>
          <cell r="AD311">
            <v>50000</v>
          </cell>
          <cell r="AE311">
            <v>50000</v>
          </cell>
          <cell r="AF311">
            <v>0</v>
          </cell>
          <cell r="AG311">
            <v>22461.0493333333</v>
          </cell>
          <cell r="AH311">
            <v>20000</v>
          </cell>
          <cell r="AI311">
            <v>2461.0493333332997</v>
          </cell>
          <cell r="AK311">
            <v>-2461.0493333332997</v>
          </cell>
          <cell r="AL311">
            <v>-2461.0493333332997</v>
          </cell>
          <cell r="AM311">
            <v>-22461.0493333333</v>
          </cell>
          <cell r="AN311">
            <v>-49461.0493333333</v>
          </cell>
          <cell r="AO311" t="e">
            <v>#N/A</v>
          </cell>
        </row>
        <row r="312">
          <cell r="C312" t="str">
            <v>黄骅市三姐五金经销部</v>
          </cell>
          <cell r="D312" t="str">
            <v>原材料</v>
          </cell>
          <cell r="E312" t="str">
            <v>金属件</v>
          </cell>
          <cell r="F312">
            <v>9212.92</v>
          </cell>
          <cell r="G312">
            <v>15500</v>
          </cell>
          <cell r="H312">
            <v>2583.3333333333298</v>
          </cell>
          <cell r="I312">
            <v>41017.379999999997</v>
          </cell>
          <cell r="J312">
            <v>18084.3</v>
          </cell>
          <cell r="K312">
            <v>22933.079999999998</v>
          </cell>
          <cell r="N312">
            <v>0</v>
          </cell>
          <cell r="O312">
            <v>9212.92</v>
          </cell>
          <cell r="Q312">
            <v>9212.92</v>
          </cell>
          <cell r="R312">
            <v>9200</v>
          </cell>
          <cell r="T312">
            <v>9200</v>
          </cell>
          <cell r="W312">
            <v>0</v>
          </cell>
          <cell r="Z312">
            <v>0</v>
          </cell>
          <cell r="AA312">
            <v>7412.92</v>
          </cell>
          <cell r="AC312">
            <v>7412.92</v>
          </cell>
          <cell r="AD312">
            <v>13404.3</v>
          </cell>
          <cell r="AE312">
            <v>16524.3</v>
          </cell>
          <cell r="AF312">
            <v>-3120</v>
          </cell>
          <cell r="AG312">
            <v>1787.24</v>
          </cell>
          <cell r="AH312">
            <v>1560</v>
          </cell>
          <cell r="AI312">
            <v>227.24</v>
          </cell>
          <cell r="AK312">
            <v>-4520.16</v>
          </cell>
          <cell r="AL312">
            <v>-4520.16</v>
          </cell>
          <cell r="AM312">
            <v>-13720.16</v>
          </cell>
          <cell r="AN312">
            <v>-22933.08</v>
          </cell>
          <cell r="AO312" t="e">
            <v>#N/A</v>
          </cell>
        </row>
        <row r="313">
          <cell r="C313" t="str">
            <v>黄骅市宏顺模具厂</v>
          </cell>
          <cell r="D313" t="str">
            <v>原材料</v>
          </cell>
          <cell r="E313" t="str">
            <v>金属件</v>
          </cell>
          <cell r="F313">
            <v>31080</v>
          </cell>
          <cell r="G313">
            <v>110080</v>
          </cell>
          <cell r="H313">
            <v>18346.666666666701</v>
          </cell>
          <cell r="I313">
            <v>47499</v>
          </cell>
          <cell r="J313">
            <v>26240</v>
          </cell>
          <cell r="K313">
            <v>21259</v>
          </cell>
          <cell r="N313">
            <v>0</v>
          </cell>
          <cell r="O313">
            <v>0</v>
          </cell>
          <cell r="Q313">
            <v>0</v>
          </cell>
          <cell r="R313">
            <v>21259</v>
          </cell>
          <cell r="T313">
            <v>21259</v>
          </cell>
          <cell r="W313">
            <v>0</v>
          </cell>
          <cell r="Z313">
            <v>0</v>
          </cell>
          <cell r="AC313">
            <v>0</v>
          </cell>
          <cell r="AD313">
            <v>26240</v>
          </cell>
          <cell r="AE313">
            <v>26240</v>
          </cell>
          <cell r="AF313">
            <v>0</v>
          </cell>
          <cell r="AI313">
            <v>0</v>
          </cell>
          <cell r="AK313">
            <v>0</v>
          </cell>
          <cell r="AL313">
            <v>0</v>
          </cell>
          <cell r="AM313">
            <v>-21259</v>
          </cell>
          <cell r="AN313">
            <v>-21259</v>
          </cell>
          <cell r="AO313" t="e">
            <v>#N/A</v>
          </cell>
        </row>
        <row r="314">
          <cell r="C314" t="str">
            <v>黄骅市鑫翔五金产品经销处</v>
          </cell>
          <cell r="D314" t="str">
            <v>原材料</v>
          </cell>
          <cell r="E314" t="str">
            <v>金属件</v>
          </cell>
          <cell r="F314">
            <v>16</v>
          </cell>
          <cell r="G314">
            <v>0</v>
          </cell>
          <cell r="H314">
            <v>0</v>
          </cell>
          <cell r="I314">
            <v>5000</v>
          </cell>
          <cell r="J314">
            <v>0</v>
          </cell>
          <cell r="K314">
            <v>5000</v>
          </cell>
          <cell r="N314">
            <v>0</v>
          </cell>
          <cell r="O314">
            <v>0</v>
          </cell>
          <cell r="Q314">
            <v>0</v>
          </cell>
          <cell r="R314">
            <v>5000</v>
          </cell>
          <cell r="T314">
            <v>5000</v>
          </cell>
          <cell r="W314">
            <v>0</v>
          </cell>
          <cell r="Z314">
            <v>0</v>
          </cell>
          <cell r="AC314">
            <v>0</v>
          </cell>
          <cell r="AF314">
            <v>0</v>
          </cell>
          <cell r="AI314">
            <v>0</v>
          </cell>
          <cell r="AK314">
            <v>0</v>
          </cell>
          <cell r="AL314">
            <v>0</v>
          </cell>
          <cell r="AM314">
            <v>-5000</v>
          </cell>
          <cell r="AN314">
            <v>-5000</v>
          </cell>
          <cell r="AO314" t="e">
            <v>#N/A</v>
          </cell>
        </row>
        <row r="315">
          <cell r="C315" t="str">
            <v>天津未来化学有限公司</v>
          </cell>
          <cell r="D315" t="str">
            <v>单独申请</v>
          </cell>
          <cell r="E315" t="str">
            <v>金属件</v>
          </cell>
          <cell r="F315">
            <v>19500</v>
          </cell>
          <cell r="G315">
            <v>0</v>
          </cell>
          <cell r="H315">
            <v>0</v>
          </cell>
          <cell r="I315">
            <v>58500</v>
          </cell>
          <cell r="J315">
            <v>0</v>
          </cell>
          <cell r="K315">
            <v>58500</v>
          </cell>
          <cell r="L315">
            <v>19500</v>
          </cell>
          <cell r="N315">
            <v>19500</v>
          </cell>
          <cell r="O315">
            <v>19500</v>
          </cell>
          <cell r="Q315">
            <v>19500</v>
          </cell>
          <cell r="R315">
            <v>19500</v>
          </cell>
          <cell r="T315">
            <v>19500</v>
          </cell>
          <cell r="W315">
            <v>0</v>
          </cell>
          <cell r="Z315">
            <v>0</v>
          </cell>
          <cell r="AC315">
            <v>0</v>
          </cell>
          <cell r="AF315">
            <v>0</v>
          </cell>
          <cell r="AI315">
            <v>0</v>
          </cell>
          <cell r="AK315">
            <v>0</v>
          </cell>
          <cell r="AL315">
            <v>0</v>
          </cell>
          <cell r="AM315">
            <v>-19500</v>
          </cell>
          <cell r="AN315">
            <v>-39000</v>
          </cell>
          <cell r="AO315" t="e">
            <v>#N/A</v>
          </cell>
          <cell r="AP315" t="str">
            <v>中</v>
          </cell>
        </row>
        <row r="316">
          <cell r="C316" t="str">
            <v>文安县海智五金制品有限公司</v>
          </cell>
          <cell r="D316" t="str">
            <v>单独申请</v>
          </cell>
          <cell r="E316" t="str">
            <v>金属件</v>
          </cell>
          <cell r="F316">
            <v>0</v>
          </cell>
          <cell r="G316">
            <v>0</v>
          </cell>
          <cell r="H316">
            <v>0</v>
          </cell>
          <cell r="I316">
            <v>90400</v>
          </cell>
          <cell r="J316">
            <v>90400</v>
          </cell>
          <cell r="K316">
            <v>0</v>
          </cell>
          <cell r="N316">
            <v>0</v>
          </cell>
          <cell r="O316">
            <v>45200</v>
          </cell>
          <cell r="P316">
            <v>45200</v>
          </cell>
          <cell r="Q316">
            <v>0</v>
          </cell>
          <cell r="R316">
            <v>45200</v>
          </cell>
          <cell r="T316">
            <v>45200</v>
          </cell>
          <cell r="W316">
            <v>0</v>
          </cell>
          <cell r="Y316">
            <v>45200</v>
          </cell>
          <cell r="Z316">
            <v>-45200</v>
          </cell>
          <cell r="AC316">
            <v>0</v>
          </cell>
          <cell r="AF316">
            <v>0</v>
          </cell>
          <cell r="AI316">
            <v>0</v>
          </cell>
          <cell r="AK316">
            <v>90400</v>
          </cell>
          <cell r="AL316">
            <v>90400</v>
          </cell>
          <cell r="AM316">
            <v>45200</v>
          </cell>
          <cell r="AN316">
            <v>0</v>
          </cell>
          <cell r="AO316" t="e">
            <v>#N/A</v>
          </cell>
        </row>
        <row r="317">
          <cell r="C317" t="str">
            <v>沈阳瑞驰表面技术有限公司</v>
          </cell>
          <cell r="D317" t="str">
            <v>单独申请</v>
          </cell>
          <cell r="E317" t="str">
            <v>金属件</v>
          </cell>
          <cell r="F317">
            <v>22500</v>
          </cell>
          <cell r="G317">
            <v>45000</v>
          </cell>
          <cell r="H317">
            <v>7500</v>
          </cell>
          <cell r="I317">
            <v>34500</v>
          </cell>
          <cell r="J317">
            <v>45000</v>
          </cell>
          <cell r="K317">
            <v>-10500</v>
          </cell>
          <cell r="N317">
            <v>0</v>
          </cell>
          <cell r="O317">
            <v>6000</v>
          </cell>
          <cell r="P317">
            <v>22500</v>
          </cell>
          <cell r="Q317">
            <v>-16500</v>
          </cell>
          <cell r="R317">
            <v>22500</v>
          </cell>
          <cell r="T317">
            <v>22500</v>
          </cell>
          <cell r="W317">
            <v>0</v>
          </cell>
          <cell r="X317">
            <v>0</v>
          </cell>
          <cell r="Y317">
            <v>22500</v>
          </cell>
          <cell r="Z317">
            <v>-22500</v>
          </cell>
          <cell r="AA317">
            <v>6000</v>
          </cell>
          <cell r="AC317">
            <v>6000</v>
          </cell>
          <cell r="AF317">
            <v>0</v>
          </cell>
          <cell r="AI317">
            <v>0</v>
          </cell>
          <cell r="AK317">
            <v>39000</v>
          </cell>
          <cell r="AL317">
            <v>39000</v>
          </cell>
          <cell r="AM317">
            <v>16500</v>
          </cell>
          <cell r="AN317">
            <v>10500</v>
          </cell>
          <cell r="AO317" t="e">
            <v>#N/A</v>
          </cell>
        </row>
        <row r="318">
          <cell r="C318" t="str">
            <v>沧州市坤元装饰装修工程有限公司</v>
          </cell>
          <cell r="D318" t="str">
            <v>单独申请</v>
          </cell>
          <cell r="E318" t="str">
            <v>金属件</v>
          </cell>
          <cell r="F318">
            <v>9548.4</v>
          </cell>
          <cell r="G318">
            <v>3500</v>
          </cell>
          <cell r="H318">
            <v>583.33333333333303</v>
          </cell>
          <cell r="I318">
            <v>16548.400000000001</v>
          </cell>
          <cell r="J318">
            <v>3500</v>
          </cell>
          <cell r="K318">
            <v>13048.400000000001</v>
          </cell>
          <cell r="N318">
            <v>0</v>
          </cell>
          <cell r="O318">
            <v>0</v>
          </cell>
          <cell r="P318">
            <v>3500</v>
          </cell>
          <cell r="Q318">
            <v>-3500</v>
          </cell>
          <cell r="R318">
            <v>3500</v>
          </cell>
          <cell r="T318">
            <v>3500</v>
          </cell>
          <cell r="U318">
            <v>9548.4</v>
          </cell>
          <cell r="W318">
            <v>9548.4</v>
          </cell>
          <cell r="Z318">
            <v>0</v>
          </cell>
          <cell r="AA318">
            <v>3500</v>
          </cell>
          <cell r="AC318">
            <v>3500</v>
          </cell>
          <cell r="AF318">
            <v>0</v>
          </cell>
          <cell r="AI318">
            <v>0</v>
          </cell>
          <cell r="AK318">
            <v>0</v>
          </cell>
          <cell r="AL318">
            <v>-9548.4</v>
          </cell>
          <cell r="AM318">
            <v>-13048.4</v>
          </cell>
          <cell r="AN318">
            <v>-13048.4</v>
          </cell>
          <cell r="AO318" t="e">
            <v>#N/A</v>
          </cell>
        </row>
        <row r="319">
          <cell r="C319" t="str">
            <v>沧州圣玺装饰装修工程有限公司</v>
          </cell>
          <cell r="D319" t="str">
            <v>单独申请</v>
          </cell>
          <cell r="E319" t="str">
            <v>金属件</v>
          </cell>
          <cell r="F319">
            <v>16458.900000000001</v>
          </cell>
          <cell r="G319">
            <v>0</v>
          </cell>
          <cell r="H319">
            <v>0</v>
          </cell>
          <cell r="I319">
            <v>31784.920000000002</v>
          </cell>
          <cell r="J319">
            <v>14795.2</v>
          </cell>
          <cell r="K319">
            <v>16989.72</v>
          </cell>
          <cell r="N319">
            <v>0</v>
          </cell>
          <cell r="O319">
            <v>0</v>
          </cell>
          <cell r="P319">
            <v>14795.2</v>
          </cell>
          <cell r="Q319">
            <v>-14795.2</v>
          </cell>
          <cell r="R319">
            <v>14795.2</v>
          </cell>
          <cell r="T319">
            <v>14795.2</v>
          </cell>
          <cell r="W319">
            <v>0</v>
          </cell>
          <cell r="Z319">
            <v>0</v>
          </cell>
          <cell r="AA319">
            <v>14795.2</v>
          </cell>
          <cell r="AC319">
            <v>14795.2</v>
          </cell>
          <cell r="AF319">
            <v>0</v>
          </cell>
          <cell r="AG319">
            <v>2194.52</v>
          </cell>
          <cell r="AI319">
            <v>2194.52</v>
          </cell>
          <cell r="AK319">
            <v>-2194.5200000000004</v>
          </cell>
          <cell r="AL319">
            <v>-2194.5200000000004</v>
          </cell>
          <cell r="AM319">
            <v>-16989.72</v>
          </cell>
          <cell r="AN319">
            <v>-16989.72</v>
          </cell>
          <cell r="AO319" t="e">
            <v>#N/A</v>
          </cell>
        </row>
        <row r="320">
          <cell r="C320" t="str">
            <v>天津市科特迪自动化设备有限公司</v>
          </cell>
          <cell r="D320" t="str">
            <v>单独申请</v>
          </cell>
          <cell r="E320" t="str">
            <v>金属件</v>
          </cell>
          <cell r="F320">
            <v>0</v>
          </cell>
          <cell r="G320">
            <v>0</v>
          </cell>
          <cell r="H320">
            <v>0</v>
          </cell>
          <cell r="I320">
            <v>9000</v>
          </cell>
          <cell r="J320">
            <v>13500</v>
          </cell>
          <cell r="K320">
            <v>-4500</v>
          </cell>
          <cell r="N320">
            <v>0</v>
          </cell>
          <cell r="Q320">
            <v>0</v>
          </cell>
          <cell r="R320">
            <v>9000</v>
          </cell>
          <cell r="T320">
            <v>9000</v>
          </cell>
          <cell r="W320">
            <v>0</v>
          </cell>
          <cell r="Z320">
            <v>0</v>
          </cell>
          <cell r="AB320">
            <v>13500</v>
          </cell>
          <cell r="AC320">
            <v>-13500</v>
          </cell>
          <cell r="AF320">
            <v>0</v>
          </cell>
          <cell r="AI320">
            <v>0</v>
          </cell>
          <cell r="AK320">
            <v>13500</v>
          </cell>
          <cell r="AL320">
            <v>13500</v>
          </cell>
          <cell r="AM320">
            <v>4500</v>
          </cell>
          <cell r="AN320">
            <v>4500</v>
          </cell>
          <cell r="AO320" t="e">
            <v>#N/A</v>
          </cell>
        </row>
        <row r="321">
          <cell r="C321" t="str">
            <v>西安海容塑料制品有限责任公司</v>
          </cell>
          <cell r="D321" t="str">
            <v>预付</v>
          </cell>
          <cell r="E321" t="str">
            <v>金属件</v>
          </cell>
          <cell r="F321">
            <v>2607.69</v>
          </cell>
          <cell r="G321">
            <v>0</v>
          </cell>
          <cell r="H321">
            <v>0</v>
          </cell>
          <cell r="I321">
            <v>8533.89</v>
          </cell>
          <cell r="J321">
            <v>8112.8099999999995</v>
          </cell>
          <cell r="K321">
            <v>421.08000000000038</v>
          </cell>
          <cell r="N321">
            <v>0</v>
          </cell>
          <cell r="O321">
            <v>2898</v>
          </cell>
          <cell r="P321">
            <v>2897.43</v>
          </cell>
          <cell r="Q321">
            <v>0.57000000000016371</v>
          </cell>
          <cell r="R321">
            <v>2897.43</v>
          </cell>
          <cell r="S321">
            <v>2897.43</v>
          </cell>
          <cell r="T321">
            <v>0</v>
          </cell>
          <cell r="V321">
            <v>2317.9499999999998</v>
          </cell>
          <cell r="W321">
            <v>-2317.9499999999998</v>
          </cell>
          <cell r="X321">
            <v>1738.46</v>
          </cell>
          <cell r="Z321">
            <v>1738.46</v>
          </cell>
          <cell r="AA321">
            <v>1000</v>
          </cell>
          <cell r="AC321">
            <v>1000</v>
          </cell>
          <cell r="AF321">
            <v>0</v>
          </cell>
          <cell r="AI321">
            <v>0</v>
          </cell>
          <cell r="AK321">
            <v>5374.3499999999995</v>
          </cell>
          <cell r="AL321">
            <v>5374.3499999999995</v>
          </cell>
          <cell r="AM321">
            <v>2476.9199999999996</v>
          </cell>
          <cell r="AN321">
            <v>-421.08000000000038</v>
          </cell>
          <cell r="AO321" t="e">
            <v>#N/A</v>
          </cell>
        </row>
        <row r="322">
          <cell r="C322" t="str">
            <v>河北佳铸金属制品有限公司</v>
          </cell>
          <cell r="D322" t="str">
            <v>预付</v>
          </cell>
          <cell r="E322" t="str">
            <v>金属件</v>
          </cell>
          <cell r="F322">
            <v>0</v>
          </cell>
          <cell r="G322">
            <v>0</v>
          </cell>
          <cell r="H322">
            <v>0</v>
          </cell>
          <cell r="I322">
            <v>190500</v>
          </cell>
          <cell r="J322">
            <v>106485.8</v>
          </cell>
          <cell r="K322">
            <v>84014.2</v>
          </cell>
          <cell r="N322">
            <v>0</v>
          </cell>
          <cell r="Q322">
            <v>0</v>
          </cell>
          <cell r="R322">
            <v>7500</v>
          </cell>
          <cell r="S322">
            <v>7500</v>
          </cell>
          <cell r="T322">
            <v>0</v>
          </cell>
          <cell r="U322">
            <v>33000</v>
          </cell>
          <cell r="V322">
            <v>32776.080000000002</v>
          </cell>
          <cell r="W322">
            <v>223.91999999999825</v>
          </cell>
          <cell r="X322">
            <v>100000</v>
          </cell>
          <cell r="Z322">
            <v>100000</v>
          </cell>
          <cell r="AA322">
            <v>50000</v>
          </cell>
          <cell r="AC322">
            <v>50000</v>
          </cell>
          <cell r="AE322">
            <v>66209.72</v>
          </cell>
          <cell r="AF322">
            <v>-66209.72</v>
          </cell>
          <cell r="AI322">
            <v>0</v>
          </cell>
          <cell r="AK322">
            <v>-43514.2</v>
          </cell>
          <cell r="AL322">
            <v>-76514.2</v>
          </cell>
          <cell r="AM322">
            <v>-84014.2</v>
          </cell>
          <cell r="AN322">
            <v>-84014.2</v>
          </cell>
          <cell r="AO322" t="e">
            <v>#N/A</v>
          </cell>
        </row>
        <row r="323">
          <cell r="C323" t="str">
            <v>明阳科技（苏州）股份有限公司</v>
          </cell>
          <cell r="D323" t="str">
            <v>预付</v>
          </cell>
          <cell r="E323" t="str">
            <v>金属件</v>
          </cell>
          <cell r="F323">
            <v>0</v>
          </cell>
          <cell r="G323">
            <v>7910</v>
          </cell>
          <cell r="H323">
            <v>1318.3333333333301</v>
          </cell>
          <cell r="I323">
            <v>22399.356</v>
          </cell>
          <cell r="J323">
            <v>18555.169999999998</v>
          </cell>
          <cell r="K323">
            <v>3844.1859999999997</v>
          </cell>
          <cell r="N323">
            <v>0</v>
          </cell>
          <cell r="O323">
            <v>0</v>
          </cell>
          <cell r="Q323">
            <v>0</v>
          </cell>
          <cell r="R323">
            <v>10500</v>
          </cell>
          <cell r="T323">
            <v>10500</v>
          </cell>
          <cell r="W323">
            <v>0</v>
          </cell>
          <cell r="X323">
            <v>8480</v>
          </cell>
          <cell r="Y323">
            <v>7910</v>
          </cell>
          <cell r="Z323">
            <v>570</v>
          </cell>
          <cell r="AA323">
            <v>1000</v>
          </cell>
          <cell r="AB323">
            <v>10645.17</v>
          </cell>
          <cell r="AC323">
            <v>-9645.17</v>
          </cell>
          <cell r="AD323">
            <v>1000</v>
          </cell>
          <cell r="AF323">
            <v>1000</v>
          </cell>
          <cell r="AG323">
            <v>1419.356</v>
          </cell>
          <cell r="AI323">
            <v>1419.356</v>
          </cell>
          <cell r="AK323">
            <v>6655.8139999999985</v>
          </cell>
          <cell r="AL323">
            <v>6655.8139999999985</v>
          </cell>
          <cell r="AM323">
            <v>-3844.1860000000015</v>
          </cell>
          <cell r="AN323">
            <v>-3844.1860000000015</v>
          </cell>
          <cell r="AO323" t="e">
            <v>#N/A</v>
          </cell>
        </row>
        <row r="324">
          <cell r="C324" t="str">
            <v>天津市天龙得冷成型部品有限公司</v>
          </cell>
          <cell r="D324" t="str">
            <v>预付</v>
          </cell>
          <cell r="E324" t="str">
            <v>金属件</v>
          </cell>
          <cell r="F324">
            <v>0</v>
          </cell>
          <cell r="G324">
            <v>0</v>
          </cell>
          <cell r="H324">
            <v>0</v>
          </cell>
          <cell r="I324">
            <v>65353.88</v>
          </cell>
          <cell r="J324">
            <v>74477.08</v>
          </cell>
          <cell r="K324">
            <v>-9123.2000000000007</v>
          </cell>
          <cell r="N324">
            <v>0</v>
          </cell>
          <cell r="Q324">
            <v>0</v>
          </cell>
          <cell r="R324">
            <v>15353.88</v>
          </cell>
          <cell r="S324">
            <v>16540.38</v>
          </cell>
          <cell r="T324">
            <v>-1186.5000000000018</v>
          </cell>
          <cell r="V324">
            <v>4593.17</v>
          </cell>
          <cell r="W324">
            <v>-4593.17</v>
          </cell>
          <cell r="Z324">
            <v>0</v>
          </cell>
          <cell r="AC324">
            <v>0</v>
          </cell>
          <cell r="AF324">
            <v>0</v>
          </cell>
          <cell r="AG324">
            <v>50000</v>
          </cell>
          <cell r="AH324">
            <v>53343.53</v>
          </cell>
          <cell r="AI324">
            <v>-3343.5299999999988</v>
          </cell>
          <cell r="AK324">
            <v>24477.08</v>
          </cell>
          <cell r="AL324">
            <v>24477.08</v>
          </cell>
          <cell r="AM324">
            <v>9123.2000000000025</v>
          </cell>
          <cell r="AN324">
            <v>9123.2000000000025</v>
          </cell>
          <cell r="AO324" t="e">
            <v>#N/A</v>
          </cell>
        </row>
        <row r="325">
          <cell r="C325" t="str">
            <v>上海通实机器人制造有限公司</v>
          </cell>
          <cell r="D325" t="str">
            <v>预付</v>
          </cell>
          <cell r="E325" t="str">
            <v>金属件</v>
          </cell>
          <cell r="F325">
            <v>0</v>
          </cell>
          <cell r="G325">
            <v>0</v>
          </cell>
          <cell r="H325">
            <v>0</v>
          </cell>
          <cell r="I325">
            <v>187200</v>
          </cell>
          <cell r="J325">
            <v>312000</v>
          </cell>
          <cell r="K325">
            <v>-124800</v>
          </cell>
          <cell r="L325">
            <v>124800</v>
          </cell>
          <cell r="M325">
            <v>124800</v>
          </cell>
          <cell r="N325">
            <v>0</v>
          </cell>
          <cell r="P325">
            <v>124800</v>
          </cell>
          <cell r="Q325">
            <v>-124800</v>
          </cell>
          <cell r="R325">
            <v>62400</v>
          </cell>
          <cell r="S325">
            <v>62400</v>
          </cell>
          <cell r="T325">
            <v>0</v>
          </cell>
          <cell r="W325">
            <v>0</v>
          </cell>
          <cell r="Z325">
            <v>0</v>
          </cell>
          <cell r="AC325">
            <v>0</v>
          </cell>
          <cell r="AF325">
            <v>0</v>
          </cell>
          <cell r="AI325">
            <v>0</v>
          </cell>
          <cell r="AK325">
            <v>312000</v>
          </cell>
          <cell r="AL325">
            <v>312000</v>
          </cell>
          <cell r="AM325">
            <v>249600</v>
          </cell>
          <cell r="AN325">
            <v>249600</v>
          </cell>
          <cell r="AO325" t="e">
            <v>#N/A</v>
          </cell>
          <cell r="AP325" t="str">
            <v>低</v>
          </cell>
        </row>
        <row r="326">
          <cell r="C326" t="str">
            <v>黄骅浙泰光伏发电有限公司</v>
          </cell>
          <cell r="D326" t="str">
            <v>涉诉&amp;还款计划</v>
          </cell>
          <cell r="F326">
            <v>1997113.11</v>
          </cell>
          <cell r="G326">
            <v>781732</v>
          </cell>
          <cell r="H326">
            <v>130288.66666666701</v>
          </cell>
          <cell r="I326">
            <v>1587427.2</v>
          </cell>
          <cell r="J326">
            <v>2002302.8900000001</v>
          </cell>
          <cell r="K326">
            <v>-414875.69000000006</v>
          </cell>
          <cell r="N326">
            <v>0</v>
          </cell>
          <cell r="O326">
            <v>500000</v>
          </cell>
          <cell r="P326">
            <v>500000</v>
          </cell>
          <cell r="Q326">
            <v>0</v>
          </cell>
          <cell r="R326">
            <v>500000</v>
          </cell>
          <cell r="S326">
            <v>270000</v>
          </cell>
          <cell r="T326">
            <v>230000</v>
          </cell>
          <cell r="U326">
            <v>500000</v>
          </cell>
          <cell r="V326">
            <v>230000</v>
          </cell>
          <cell r="W326">
            <v>270000</v>
          </cell>
          <cell r="Y326">
            <v>500000</v>
          </cell>
          <cell r="Z326">
            <v>-500000</v>
          </cell>
          <cell r="AB326">
            <v>502302.89</v>
          </cell>
          <cell r="AC326">
            <v>-502302.89</v>
          </cell>
          <cell r="AF326">
            <v>0</v>
          </cell>
          <cell r="AG326">
            <v>87427.199999999997</v>
          </cell>
          <cell r="AI326">
            <v>87427.199999999997</v>
          </cell>
          <cell r="AK326">
            <v>1914875.6900000002</v>
          </cell>
          <cell r="AL326">
            <v>1414875.6900000002</v>
          </cell>
          <cell r="AM326">
            <v>914875.69000000018</v>
          </cell>
          <cell r="AN326">
            <v>414875.69000000018</v>
          </cell>
          <cell r="AO326" t="e">
            <v>#N/A</v>
          </cell>
        </row>
        <row r="327">
          <cell r="C327" t="str">
            <v>江阴长青工艺品有限公司</v>
          </cell>
          <cell r="D327" t="str">
            <v>涉诉&amp;还款计划</v>
          </cell>
          <cell r="F327">
            <v>0</v>
          </cell>
          <cell r="G327">
            <v>0</v>
          </cell>
          <cell r="H327">
            <v>0</v>
          </cell>
          <cell r="I327">
            <v>75200</v>
          </cell>
          <cell r="J327">
            <v>252500</v>
          </cell>
          <cell r="K327">
            <v>-177300</v>
          </cell>
          <cell r="N327">
            <v>0</v>
          </cell>
          <cell r="Q327">
            <v>0</v>
          </cell>
          <cell r="R327">
            <v>0</v>
          </cell>
          <cell r="S327">
            <v>200000</v>
          </cell>
          <cell r="T327">
            <v>-200000</v>
          </cell>
          <cell r="U327">
            <v>0</v>
          </cell>
          <cell r="W327">
            <v>0</v>
          </cell>
          <cell r="Z327">
            <v>0</v>
          </cell>
          <cell r="AC327">
            <v>0</v>
          </cell>
          <cell r="AE327">
            <v>52500</v>
          </cell>
          <cell r="AF327">
            <v>-52500</v>
          </cell>
          <cell r="AG327">
            <v>75200</v>
          </cell>
          <cell r="AI327">
            <v>75200</v>
          </cell>
          <cell r="AK327">
            <v>177300</v>
          </cell>
          <cell r="AL327">
            <v>177300</v>
          </cell>
          <cell r="AM327">
            <v>177300</v>
          </cell>
          <cell r="AN327">
            <v>177300</v>
          </cell>
          <cell r="AO327" t="e">
            <v>#N/A</v>
          </cell>
        </row>
        <row r="328">
          <cell r="C328" t="str">
            <v>哈尔滨三迪工控工程有限公司</v>
          </cell>
          <cell r="D328" t="str">
            <v>涉诉&amp;还款计划</v>
          </cell>
          <cell r="F328">
            <v>416900</v>
          </cell>
          <cell r="G328">
            <v>0</v>
          </cell>
          <cell r="H328">
            <v>0</v>
          </cell>
          <cell r="I328">
            <v>1133800</v>
          </cell>
          <cell r="J328">
            <v>100000</v>
          </cell>
          <cell r="K328">
            <v>1033800</v>
          </cell>
          <cell r="N328">
            <v>0</v>
          </cell>
          <cell r="O328">
            <v>416900</v>
          </cell>
          <cell r="Q328">
            <v>416900</v>
          </cell>
          <cell r="R328">
            <v>516900</v>
          </cell>
          <cell r="T328">
            <v>516900</v>
          </cell>
          <cell r="U328">
            <v>0</v>
          </cell>
          <cell r="W328">
            <v>0</v>
          </cell>
          <cell r="X328">
            <v>100000</v>
          </cell>
          <cell r="Y328">
            <v>100000</v>
          </cell>
          <cell r="Z328">
            <v>0</v>
          </cell>
          <cell r="AA328">
            <v>100000</v>
          </cell>
          <cell r="AC328">
            <v>100000</v>
          </cell>
          <cell r="AF328">
            <v>0</v>
          </cell>
          <cell r="AI328">
            <v>0</v>
          </cell>
          <cell r="AK328">
            <v>-100000</v>
          </cell>
          <cell r="AL328">
            <v>-100000</v>
          </cell>
          <cell r="AM328">
            <v>-616900</v>
          </cell>
          <cell r="AN328">
            <v>-1033800</v>
          </cell>
          <cell r="AO328" t="e">
            <v>#N/A</v>
          </cell>
        </row>
        <row r="329">
          <cell r="C329" t="str">
            <v>浙江泰极信汽车部件有限公司</v>
          </cell>
          <cell r="D329" t="str">
            <v>涉诉&amp;还款计划</v>
          </cell>
          <cell r="F329">
            <v>319669.96000000002</v>
          </cell>
          <cell r="G329">
            <v>0</v>
          </cell>
          <cell r="H329">
            <v>0</v>
          </cell>
          <cell r="I329">
            <v>1459009.88</v>
          </cell>
          <cell r="J329">
            <v>200000</v>
          </cell>
          <cell r="K329">
            <v>1259009.8800000001</v>
          </cell>
          <cell r="L329">
            <v>50000</v>
          </cell>
          <cell r="N329">
            <v>50000</v>
          </cell>
          <cell r="O329">
            <v>269669.96000000002</v>
          </cell>
          <cell r="P329">
            <v>50000</v>
          </cell>
          <cell r="Q329">
            <v>219669.96000000002</v>
          </cell>
          <cell r="R329">
            <v>100000</v>
          </cell>
          <cell r="T329">
            <v>100000</v>
          </cell>
          <cell r="U329">
            <v>100000</v>
          </cell>
          <cell r="V329">
            <v>50000</v>
          </cell>
          <cell r="W329">
            <v>50000</v>
          </cell>
          <cell r="X329">
            <v>469669.96</v>
          </cell>
          <cell r="Y329">
            <v>100000</v>
          </cell>
          <cell r="Z329">
            <v>369669.96</v>
          </cell>
          <cell r="AA329">
            <v>469669.96</v>
          </cell>
          <cell r="AC329">
            <v>469669.96</v>
          </cell>
          <cell r="AF329">
            <v>0</v>
          </cell>
          <cell r="AI329">
            <v>0</v>
          </cell>
          <cell r="AK329">
            <v>-739339.92</v>
          </cell>
          <cell r="AL329">
            <v>-839339.92</v>
          </cell>
          <cell r="AM329">
            <v>-939339.92</v>
          </cell>
          <cell r="AN329">
            <v>-1209009.8800000001</v>
          </cell>
          <cell r="AO329" t="e">
            <v>#N/A</v>
          </cell>
          <cell r="AP329" t="str">
            <v>中</v>
          </cell>
        </row>
        <row r="330">
          <cell r="C330" t="str">
            <v>江阴市宏丰塑业有限公司</v>
          </cell>
          <cell r="D330" t="str">
            <v>涉诉&amp;还款计划</v>
          </cell>
          <cell r="F330">
            <v>209160</v>
          </cell>
          <cell r="G330">
            <v>0</v>
          </cell>
          <cell r="H330">
            <v>0</v>
          </cell>
          <cell r="I330">
            <v>638320</v>
          </cell>
          <cell r="J330">
            <v>250000</v>
          </cell>
          <cell r="K330">
            <v>388320</v>
          </cell>
          <cell r="N330">
            <v>0</v>
          </cell>
          <cell r="O330">
            <v>209160</v>
          </cell>
          <cell r="Q330">
            <v>209160</v>
          </cell>
          <cell r="R330">
            <v>129160</v>
          </cell>
          <cell r="T330">
            <v>129160</v>
          </cell>
          <cell r="U330">
            <v>80000</v>
          </cell>
          <cell r="V330">
            <v>70000</v>
          </cell>
          <cell r="W330">
            <v>10000</v>
          </cell>
          <cell r="X330">
            <v>70000</v>
          </cell>
          <cell r="Z330">
            <v>70000</v>
          </cell>
          <cell r="AA330">
            <v>100000</v>
          </cell>
          <cell r="AB330">
            <v>150000</v>
          </cell>
          <cell r="AC330">
            <v>-50000</v>
          </cell>
          <cell r="AD330">
            <v>50000</v>
          </cell>
          <cell r="AF330">
            <v>50000</v>
          </cell>
          <cell r="AH330">
            <v>30000</v>
          </cell>
          <cell r="AI330">
            <v>-30000</v>
          </cell>
          <cell r="AK330">
            <v>30000</v>
          </cell>
          <cell r="AL330">
            <v>-50000</v>
          </cell>
          <cell r="AM330">
            <v>-179160</v>
          </cell>
          <cell r="AN330">
            <v>-388320</v>
          </cell>
          <cell r="AO330" t="e">
            <v>#N/A</v>
          </cell>
        </row>
        <row r="331">
          <cell r="C331" t="str">
            <v>厦门市三友和机械有限公司</v>
          </cell>
          <cell r="D331" t="str">
            <v>涉诉&amp;还款计划</v>
          </cell>
          <cell r="F331">
            <v>314000</v>
          </cell>
          <cell r="G331">
            <v>0</v>
          </cell>
          <cell r="H331">
            <v>0</v>
          </cell>
          <cell r="I331">
            <v>514000</v>
          </cell>
          <cell r="J331">
            <v>50000</v>
          </cell>
          <cell r="K331">
            <v>464000</v>
          </cell>
          <cell r="N331">
            <v>0</v>
          </cell>
          <cell r="O331">
            <v>314000</v>
          </cell>
          <cell r="Q331">
            <v>314000</v>
          </cell>
          <cell r="R331">
            <v>50000</v>
          </cell>
          <cell r="T331">
            <v>50000</v>
          </cell>
          <cell r="U331">
            <v>50000</v>
          </cell>
          <cell r="W331">
            <v>50000</v>
          </cell>
          <cell r="X331">
            <v>50000</v>
          </cell>
          <cell r="Z331">
            <v>50000</v>
          </cell>
          <cell r="AA331">
            <v>50000</v>
          </cell>
          <cell r="AB331">
            <v>50000</v>
          </cell>
          <cell r="AC331">
            <v>0</v>
          </cell>
          <cell r="AF331">
            <v>0</v>
          </cell>
          <cell r="AI331">
            <v>0</v>
          </cell>
          <cell r="AK331">
            <v>-50000</v>
          </cell>
          <cell r="AL331">
            <v>-100000</v>
          </cell>
          <cell r="AM331">
            <v>-150000</v>
          </cell>
          <cell r="AN331">
            <v>-464000</v>
          </cell>
          <cell r="AO331" t="e">
            <v>#N/A</v>
          </cell>
        </row>
        <row r="332">
          <cell r="C332" t="str">
            <v>天津市国际铁工焊接装备有限公司</v>
          </cell>
          <cell r="D332" t="str">
            <v>涉诉&amp;还款计划</v>
          </cell>
          <cell r="F332">
            <v>160732.6</v>
          </cell>
          <cell r="G332">
            <v>0</v>
          </cell>
          <cell r="H332">
            <v>0</v>
          </cell>
          <cell r="I332">
            <v>321465.2</v>
          </cell>
          <cell r="J332">
            <v>0</v>
          </cell>
          <cell r="K332">
            <v>321465.2</v>
          </cell>
          <cell r="N332">
            <v>0</v>
          </cell>
          <cell r="O332">
            <v>160732.6</v>
          </cell>
          <cell r="Q332">
            <v>160732.6</v>
          </cell>
          <cell r="R332">
            <v>0</v>
          </cell>
          <cell r="T332">
            <v>0</v>
          </cell>
          <cell r="U332">
            <v>160732.6</v>
          </cell>
          <cell r="W332">
            <v>160732.6</v>
          </cell>
          <cell r="Z332">
            <v>0</v>
          </cell>
          <cell r="AC332">
            <v>0</v>
          </cell>
          <cell r="AF332">
            <v>0</v>
          </cell>
          <cell r="AI332">
            <v>0</v>
          </cell>
          <cell r="AK332">
            <v>0</v>
          </cell>
          <cell r="AL332">
            <v>-160732.6</v>
          </cell>
          <cell r="AM332">
            <v>-160732.6</v>
          </cell>
          <cell r="AN332">
            <v>-321465.2</v>
          </cell>
          <cell r="AO332" t="e">
            <v>#N/A</v>
          </cell>
        </row>
        <row r="333">
          <cell r="C333" t="str">
            <v>沧州昊大燃化工程有限公司</v>
          </cell>
          <cell r="D333" t="str">
            <v>涉诉&amp;还款计划</v>
          </cell>
          <cell r="F333">
            <v>80800</v>
          </cell>
          <cell r="G333">
            <v>0</v>
          </cell>
          <cell r="H333">
            <v>0</v>
          </cell>
          <cell r="I333">
            <v>15000</v>
          </cell>
          <cell r="J333">
            <v>25000</v>
          </cell>
          <cell r="K333">
            <v>-10000</v>
          </cell>
          <cell r="N333">
            <v>0</v>
          </cell>
          <cell r="O333">
            <v>0</v>
          </cell>
          <cell r="P333">
            <v>10000</v>
          </cell>
          <cell r="Q333">
            <v>-10000</v>
          </cell>
          <cell r="R333">
            <v>5000</v>
          </cell>
          <cell r="T333">
            <v>5000</v>
          </cell>
          <cell r="U333">
            <v>5000</v>
          </cell>
          <cell r="W333">
            <v>5000</v>
          </cell>
          <cell r="X333">
            <v>5000</v>
          </cell>
          <cell r="Y333">
            <v>5000</v>
          </cell>
          <cell r="Z333">
            <v>0</v>
          </cell>
          <cell r="AB333">
            <v>5000</v>
          </cell>
          <cell r="AC333">
            <v>-5000</v>
          </cell>
          <cell r="AE333">
            <v>5000</v>
          </cell>
          <cell r="AF333">
            <v>-5000</v>
          </cell>
          <cell r="AI333">
            <v>0</v>
          </cell>
          <cell r="AK333">
            <v>20000</v>
          </cell>
          <cell r="AL333">
            <v>15000</v>
          </cell>
          <cell r="AM333">
            <v>10000</v>
          </cell>
          <cell r="AN333">
            <v>10000</v>
          </cell>
          <cell r="AO333" t="e">
            <v>#N/A</v>
          </cell>
        </row>
        <row r="334">
          <cell r="C334" t="str">
            <v>上海典亚模具有限公司</v>
          </cell>
          <cell r="D334" t="str">
            <v>涉诉&amp;还款计划</v>
          </cell>
          <cell r="F334">
            <v>94200</v>
          </cell>
          <cell r="G334">
            <v>0</v>
          </cell>
          <cell r="H334">
            <v>0</v>
          </cell>
          <cell r="I334">
            <v>0</v>
          </cell>
          <cell r="J334">
            <v>138200</v>
          </cell>
          <cell r="K334">
            <v>-138200</v>
          </cell>
          <cell r="N334">
            <v>0</v>
          </cell>
          <cell r="O334">
            <v>0</v>
          </cell>
          <cell r="P334">
            <v>138200</v>
          </cell>
          <cell r="Q334">
            <v>-138200</v>
          </cell>
          <cell r="R334">
            <v>0</v>
          </cell>
          <cell r="T334">
            <v>0</v>
          </cell>
          <cell r="U334">
            <v>0</v>
          </cell>
          <cell r="W334">
            <v>0</v>
          </cell>
          <cell r="Z334">
            <v>0</v>
          </cell>
          <cell r="AC334">
            <v>0</v>
          </cell>
          <cell r="AF334">
            <v>0</v>
          </cell>
          <cell r="AI334">
            <v>0</v>
          </cell>
          <cell r="AK334">
            <v>138200</v>
          </cell>
          <cell r="AL334">
            <v>138200</v>
          </cell>
          <cell r="AM334">
            <v>138200</v>
          </cell>
          <cell r="AN334">
            <v>138200</v>
          </cell>
          <cell r="AO334" t="e">
            <v>#N/A</v>
          </cell>
        </row>
        <row r="335">
          <cell r="C335" t="str">
            <v>上海庆利机械设备有限公司</v>
          </cell>
          <cell r="D335" t="str">
            <v>涉诉&amp;还款计划</v>
          </cell>
          <cell r="F335">
            <v>83000</v>
          </cell>
          <cell r="G335">
            <v>0</v>
          </cell>
          <cell r="H335">
            <v>0</v>
          </cell>
          <cell r="I335">
            <v>0</v>
          </cell>
          <cell r="J335">
            <v>14000</v>
          </cell>
          <cell r="K335">
            <v>-14000</v>
          </cell>
          <cell r="N335">
            <v>0</v>
          </cell>
          <cell r="O335">
            <v>0</v>
          </cell>
          <cell r="P335">
            <v>14000</v>
          </cell>
          <cell r="Q335">
            <v>-14000</v>
          </cell>
          <cell r="R335">
            <v>0</v>
          </cell>
          <cell r="T335">
            <v>0</v>
          </cell>
          <cell r="U335">
            <v>0</v>
          </cell>
          <cell r="W335">
            <v>0</v>
          </cell>
          <cell r="Z335">
            <v>0</v>
          </cell>
          <cell r="AC335">
            <v>0</v>
          </cell>
          <cell r="AF335">
            <v>0</v>
          </cell>
          <cell r="AI335">
            <v>0</v>
          </cell>
          <cell r="AK335">
            <v>14000</v>
          </cell>
          <cell r="AL335">
            <v>14000</v>
          </cell>
          <cell r="AM335">
            <v>14000</v>
          </cell>
          <cell r="AN335">
            <v>14000</v>
          </cell>
          <cell r="AO335" t="e">
            <v>#N/A</v>
          </cell>
        </row>
        <row r="336">
          <cell r="C336" t="str">
            <v>建研盈科（北京）科技有限公司</v>
          </cell>
          <cell r="D336" t="str">
            <v>涉诉&amp;还款计划</v>
          </cell>
          <cell r="F336">
            <v>8620.5</v>
          </cell>
          <cell r="G336">
            <v>13648.5</v>
          </cell>
          <cell r="H336">
            <v>2274.75</v>
          </cell>
          <cell r="I336">
            <v>17184</v>
          </cell>
          <cell r="J336">
            <v>36098</v>
          </cell>
          <cell r="K336">
            <v>-18914</v>
          </cell>
          <cell r="N336">
            <v>0</v>
          </cell>
          <cell r="O336">
            <v>2000</v>
          </cell>
          <cell r="P336">
            <v>5886</v>
          </cell>
          <cell r="Q336">
            <v>-3886</v>
          </cell>
          <cell r="R336">
            <v>0</v>
          </cell>
          <cell r="S336">
            <v>10212</v>
          </cell>
          <cell r="T336">
            <v>-10212</v>
          </cell>
          <cell r="U336">
            <v>5184</v>
          </cell>
          <cell r="W336">
            <v>5184</v>
          </cell>
          <cell r="X336">
            <v>5000</v>
          </cell>
          <cell r="Y336">
            <v>5000</v>
          </cell>
          <cell r="Z336">
            <v>0</v>
          </cell>
          <cell r="AA336">
            <v>5000</v>
          </cell>
          <cell r="AB336">
            <v>10000</v>
          </cell>
          <cell r="AC336">
            <v>-5000</v>
          </cell>
          <cell r="AF336">
            <v>0</v>
          </cell>
          <cell r="AH336">
            <v>5000</v>
          </cell>
          <cell r="AI336">
            <v>-5000</v>
          </cell>
          <cell r="AK336">
            <v>26098</v>
          </cell>
          <cell r="AL336">
            <v>20914</v>
          </cell>
          <cell r="AM336">
            <v>20914</v>
          </cell>
          <cell r="AN336">
            <v>18914</v>
          </cell>
          <cell r="AO336" t="e">
            <v>#N/A</v>
          </cell>
        </row>
        <row r="337">
          <cell r="C337" t="str">
            <v>上海名华悬挂输送机有限公司</v>
          </cell>
          <cell r="D337" t="str">
            <v>涉诉&amp;还款计划</v>
          </cell>
          <cell r="F337">
            <v>19500</v>
          </cell>
          <cell r="G337">
            <v>0</v>
          </cell>
          <cell r="H337">
            <v>0</v>
          </cell>
          <cell r="I337">
            <v>0</v>
          </cell>
          <cell r="J337">
            <v>0</v>
          </cell>
          <cell r="K337">
            <v>0</v>
          </cell>
          <cell r="N337">
            <v>0</v>
          </cell>
          <cell r="O337">
            <v>0</v>
          </cell>
          <cell r="Q337">
            <v>0</v>
          </cell>
          <cell r="R337">
            <v>0</v>
          </cell>
          <cell r="T337">
            <v>0</v>
          </cell>
          <cell r="U337">
            <v>0</v>
          </cell>
          <cell r="W337">
            <v>0</v>
          </cell>
          <cell r="Z337">
            <v>0</v>
          </cell>
          <cell r="AC337">
            <v>0</v>
          </cell>
          <cell r="AF337">
            <v>0</v>
          </cell>
          <cell r="AI337">
            <v>0</v>
          </cell>
          <cell r="AK337">
            <v>0</v>
          </cell>
          <cell r="AL337">
            <v>0</v>
          </cell>
          <cell r="AM337">
            <v>0</v>
          </cell>
          <cell r="AN337">
            <v>0</v>
          </cell>
          <cell r="AO337" t="e">
            <v>#N/A</v>
          </cell>
        </row>
        <row r="338">
          <cell r="C338" t="str">
            <v>辽宁德威纤维制品有限公司</v>
          </cell>
          <cell r="D338" t="str">
            <v>涉诉&amp;还款计划</v>
          </cell>
          <cell r="F338">
            <v>65562.5</v>
          </cell>
          <cell r="G338">
            <v>0</v>
          </cell>
          <cell r="H338">
            <v>0</v>
          </cell>
          <cell r="I338">
            <v>100000</v>
          </cell>
          <cell r="J338">
            <v>60000</v>
          </cell>
          <cell r="K338">
            <v>40000</v>
          </cell>
          <cell r="N338">
            <v>0</v>
          </cell>
          <cell r="O338">
            <v>0</v>
          </cell>
          <cell r="Q338">
            <v>0</v>
          </cell>
          <cell r="R338">
            <v>20000</v>
          </cell>
          <cell r="T338">
            <v>20000</v>
          </cell>
          <cell r="U338">
            <v>20000</v>
          </cell>
          <cell r="V338">
            <v>20000</v>
          </cell>
          <cell r="W338">
            <v>0</v>
          </cell>
          <cell r="X338">
            <v>20000</v>
          </cell>
          <cell r="Y338">
            <v>20000</v>
          </cell>
          <cell r="Z338">
            <v>0</v>
          </cell>
          <cell r="AA338">
            <v>40000</v>
          </cell>
          <cell r="AB338">
            <v>20000</v>
          </cell>
          <cell r="AC338">
            <v>20000</v>
          </cell>
          <cell r="AF338">
            <v>0</v>
          </cell>
          <cell r="AI338">
            <v>0</v>
          </cell>
          <cell r="AK338">
            <v>0</v>
          </cell>
          <cell r="AL338">
            <v>-20000</v>
          </cell>
          <cell r="AM338">
            <v>-40000</v>
          </cell>
          <cell r="AN338">
            <v>-40000</v>
          </cell>
          <cell r="AO338" t="e">
            <v>#N/A</v>
          </cell>
        </row>
        <row r="339">
          <cell r="C339" t="str">
            <v>北京博路荣国际贸易有限公司</v>
          </cell>
          <cell r="D339" t="str">
            <v>涉诉&amp;还款计划</v>
          </cell>
          <cell r="F339">
            <v>156705.60000000001</v>
          </cell>
          <cell r="G339">
            <v>0</v>
          </cell>
          <cell r="H339">
            <v>0</v>
          </cell>
          <cell r="I339">
            <v>533411.19999999995</v>
          </cell>
          <cell r="J339">
            <v>170000</v>
          </cell>
          <cell r="K339">
            <v>363411.20000000001</v>
          </cell>
          <cell r="N339">
            <v>0</v>
          </cell>
          <cell r="O339">
            <v>156705.60000000001</v>
          </cell>
          <cell r="Q339">
            <v>156705.60000000001</v>
          </cell>
          <cell r="R339">
            <v>76705.600000000006</v>
          </cell>
          <cell r="T339">
            <v>76705.600000000006</v>
          </cell>
          <cell r="U339">
            <v>80000</v>
          </cell>
          <cell r="V339">
            <v>70000</v>
          </cell>
          <cell r="W339">
            <v>10000</v>
          </cell>
          <cell r="X339">
            <v>70000</v>
          </cell>
          <cell r="Z339">
            <v>70000</v>
          </cell>
          <cell r="AA339">
            <v>120000</v>
          </cell>
          <cell r="AB339">
            <v>100000</v>
          </cell>
          <cell r="AC339">
            <v>20000</v>
          </cell>
          <cell r="AD339">
            <v>30000</v>
          </cell>
          <cell r="AF339">
            <v>30000</v>
          </cell>
          <cell r="AI339">
            <v>0</v>
          </cell>
          <cell r="AK339">
            <v>-50000</v>
          </cell>
          <cell r="AL339">
            <v>-130000</v>
          </cell>
          <cell r="AM339">
            <v>-206705.6</v>
          </cell>
          <cell r="AN339">
            <v>-363411.20000000001</v>
          </cell>
          <cell r="AO339" t="e">
            <v>#N/A</v>
          </cell>
        </row>
        <row r="340">
          <cell r="C340" t="str">
            <v>天津亚铁科技有限公司</v>
          </cell>
          <cell r="D340" t="str">
            <v>涉诉&amp;还款计划</v>
          </cell>
          <cell r="F340">
            <v>230686.65</v>
          </cell>
          <cell r="G340">
            <v>0</v>
          </cell>
          <cell r="H340">
            <v>0</v>
          </cell>
          <cell r="I340">
            <v>300000</v>
          </cell>
          <cell r="J340">
            <v>200000</v>
          </cell>
          <cell r="K340">
            <v>100000</v>
          </cell>
          <cell r="N340">
            <v>0</v>
          </cell>
          <cell r="O340">
            <v>0</v>
          </cell>
          <cell r="Q340">
            <v>0</v>
          </cell>
          <cell r="R340">
            <v>100000</v>
          </cell>
          <cell r="T340">
            <v>100000</v>
          </cell>
          <cell r="U340">
            <v>100000</v>
          </cell>
          <cell r="W340">
            <v>100000</v>
          </cell>
          <cell r="X340">
            <v>100000</v>
          </cell>
          <cell r="Y340">
            <v>100000</v>
          </cell>
          <cell r="Z340">
            <v>0</v>
          </cell>
          <cell r="AB340">
            <v>100000</v>
          </cell>
          <cell r="AC340">
            <v>-100000</v>
          </cell>
          <cell r="AF340">
            <v>0</v>
          </cell>
          <cell r="AI340">
            <v>0</v>
          </cell>
          <cell r="AK340">
            <v>100000</v>
          </cell>
          <cell r="AL340">
            <v>0</v>
          </cell>
          <cell r="AM340">
            <v>-100000</v>
          </cell>
          <cell r="AN340">
            <v>-100000</v>
          </cell>
          <cell r="AO340" t="e">
            <v>#N/A</v>
          </cell>
        </row>
        <row r="341">
          <cell r="C341" t="str">
            <v>合肥光码科技有限公司</v>
          </cell>
          <cell r="D341" t="str">
            <v>涉诉&amp;还款计划</v>
          </cell>
          <cell r="E341" t="str">
            <v>视镜</v>
          </cell>
          <cell r="F341">
            <v>326568.43</v>
          </cell>
          <cell r="G341">
            <v>115577.82</v>
          </cell>
          <cell r="H341">
            <v>19262.97</v>
          </cell>
          <cell r="I341">
            <v>217000</v>
          </cell>
          <cell r="J341">
            <v>121210</v>
          </cell>
          <cell r="K341">
            <v>95790</v>
          </cell>
          <cell r="N341">
            <v>0</v>
          </cell>
          <cell r="O341">
            <v>62000</v>
          </cell>
          <cell r="Q341">
            <v>62000</v>
          </cell>
          <cell r="R341">
            <v>31000</v>
          </cell>
          <cell r="S341">
            <v>30070</v>
          </cell>
          <cell r="T341">
            <v>930</v>
          </cell>
          <cell r="U341">
            <v>31000</v>
          </cell>
          <cell r="V341">
            <v>30070</v>
          </cell>
          <cell r="W341">
            <v>930</v>
          </cell>
          <cell r="X341">
            <v>31000</v>
          </cell>
          <cell r="Z341">
            <v>31000</v>
          </cell>
          <cell r="AA341">
            <v>31000</v>
          </cell>
          <cell r="AB341">
            <v>30070</v>
          </cell>
          <cell r="AC341">
            <v>930</v>
          </cell>
          <cell r="AD341">
            <v>31000</v>
          </cell>
          <cell r="AE341">
            <v>31000</v>
          </cell>
          <cell r="AF341">
            <v>0</v>
          </cell>
          <cell r="AI341">
            <v>0</v>
          </cell>
          <cell r="AK341">
            <v>28210</v>
          </cell>
          <cell r="AL341">
            <v>-2790</v>
          </cell>
          <cell r="AM341">
            <v>-33790</v>
          </cell>
          <cell r="AN341">
            <v>-95790</v>
          </cell>
          <cell r="AO341" t="e">
            <v>#N/A</v>
          </cell>
        </row>
        <row r="342">
          <cell r="C342" t="str">
            <v>中山市华胜汽车部件有限公司</v>
          </cell>
          <cell r="D342" t="str">
            <v>涉诉&amp;还款计划</v>
          </cell>
          <cell r="F342">
            <v>153506.26</v>
          </cell>
          <cell r="G342">
            <v>0</v>
          </cell>
          <cell r="H342">
            <v>0</v>
          </cell>
          <cell r="I342">
            <v>147250.91200000001</v>
          </cell>
          <cell r="J342">
            <v>66000</v>
          </cell>
          <cell r="K342">
            <v>81250.911999999997</v>
          </cell>
          <cell r="N342">
            <v>0</v>
          </cell>
          <cell r="O342">
            <v>57806.26</v>
          </cell>
          <cell r="Q342">
            <v>57806.26</v>
          </cell>
          <cell r="R342">
            <v>23186.26</v>
          </cell>
          <cell r="T342">
            <v>23186.26</v>
          </cell>
          <cell r="U342">
            <v>30000</v>
          </cell>
          <cell r="V342">
            <v>30000</v>
          </cell>
          <cell r="W342">
            <v>0</v>
          </cell>
          <cell r="X342">
            <v>30000</v>
          </cell>
          <cell r="Z342">
            <v>30000</v>
          </cell>
          <cell r="AB342">
            <v>30000</v>
          </cell>
          <cell r="AC342">
            <v>-30000</v>
          </cell>
          <cell r="AF342">
            <v>0</v>
          </cell>
          <cell r="AG342">
            <v>6258.3919999999998</v>
          </cell>
          <cell r="AH342">
            <v>6000</v>
          </cell>
          <cell r="AI342">
            <v>258.39199999999983</v>
          </cell>
          <cell r="AK342">
            <v>29741.608</v>
          </cell>
          <cell r="AL342">
            <v>-258.39199999999983</v>
          </cell>
          <cell r="AM342">
            <v>-23444.651999999998</v>
          </cell>
          <cell r="AN342">
            <v>-81250.911999999997</v>
          </cell>
          <cell r="AO342" t="e">
            <v>#N/A</v>
          </cell>
        </row>
        <row r="343">
          <cell r="C343" t="str">
            <v>宁波市北仑屹昌机械有限公司</v>
          </cell>
          <cell r="D343" t="str">
            <v>涉诉&amp;还款计划</v>
          </cell>
          <cell r="F343">
            <v>258156.28</v>
          </cell>
          <cell r="G343">
            <v>0</v>
          </cell>
          <cell r="H343">
            <v>0</v>
          </cell>
          <cell r="I343">
            <v>100000</v>
          </cell>
          <cell r="J343">
            <v>150000</v>
          </cell>
          <cell r="K343">
            <v>-50000</v>
          </cell>
          <cell r="N343">
            <v>0</v>
          </cell>
          <cell r="O343">
            <v>50000</v>
          </cell>
          <cell r="P343">
            <v>50000</v>
          </cell>
          <cell r="Q343">
            <v>0</v>
          </cell>
          <cell r="R343">
            <v>50000</v>
          </cell>
          <cell r="T343">
            <v>50000</v>
          </cell>
          <cell r="V343">
            <v>50000</v>
          </cell>
          <cell r="W343">
            <v>-50000</v>
          </cell>
          <cell r="Y343">
            <v>50000</v>
          </cell>
          <cell r="Z343">
            <v>-50000</v>
          </cell>
          <cell r="AC343">
            <v>0</v>
          </cell>
          <cell r="AF343">
            <v>0</v>
          </cell>
          <cell r="AI343">
            <v>0</v>
          </cell>
          <cell r="AK343">
            <v>150000</v>
          </cell>
          <cell r="AL343">
            <v>150000</v>
          </cell>
          <cell r="AM343">
            <v>100000</v>
          </cell>
          <cell r="AN343">
            <v>50000</v>
          </cell>
          <cell r="AO343">
            <v>50000</v>
          </cell>
        </row>
        <row r="344">
          <cell r="C344" t="str">
            <v>深州市卓伦橡塑磨具有限公司</v>
          </cell>
          <cell r="D344" t="str">
            <v>涉诉&amp;还款计划</v>
          </cell>
          <cell r="E344" t="str">
            <v>金属件</v>
          </cell>
          <cell r="F344">
            <v>5479037.5899999999</v>
          </cell>
          <cell r="G344">
            <v>1240328.26</v>
          </cell>
          <cell r="H344">
            <v>206721.376666667</v>
          </cell>
          <cell r="I344">
            <v>749000</v>
          </cell>
          <cell r="J344">
            <v>34000</v>
          </cell>
          <cell r="K344">
            <v>715000</v>
          </cell>
          <cell r="N344">
            <v>0</v>
          </cell>
          <cell r="O344">
            <v>549000</v>
          </cell>
          <cell r="Q344">
            <v>549000</v>
          </cell>
          <cell r="R344">
            <v>100000</v>
          </cell>
          <cell r="T344">
            <v>100000</v>
          </cell>
          <cell r="U344">
            <v>100000</v>
          </cell>
          <cell r="V344">
            <v>34000</v>
          </cell>
          <cell r="W344">
            <v>66000</v>
          </cell>
          <cell r="Z344">
            <v>0</v>
          </cell>
          <cell r="AC344">
            <v>0</v>
          </cell>
          <cell r="AF344">
            <v>0</v>
          </cell>
          <cell r="AI344">
            <v>0</v>
          </cell>
          <cell r="AK344">
            <v>34000</v>
          </cell>
          <cell r="AL344">
            <v>-66000</v>
          </cell>
          <cell r="AM344">
            <v>-166000</v>
          </cell>
          <cell r="AN344">
            <v>-715000</v>
          </cell>
          <cell r="AO344" t="e">
            <v>#N/A</v>
          </cell>
        </row>
        <row r="345">
          <cell r="C345" t="str">
            <v>江苏力乐汽车部件股份有限公司</v>
          </cell>
          <cell r="D345" t="str">
            <v>涉诉&amp;还款计划</v>
          </cell>
          <cell r="F345">
            <v>5563020.9000000004</v>
          </cell>
          <cell r="G345">
            <v>6078599.0800000001</v>
          </cell>
          <cell r="H345">
            <v>1013099.8466666701</v>
          </cell>
          <cell r="I345">
            <v>7441171.6479999963</v>
          </cell>
          <cell r="J345">
            <v>6114130.6799999997</v>
          </cell>
          <cell r="K345">
            <v>1327040.9679999971</v>
          </cell>
          <cell r="N345">
            <v>0</v>
          </cell>
          <cell r="O345">
            <v>810000</v>
          </cell>
          <cell r="Q345">
            <v>810000</v>
          </cell>
          <cell r="R345">
            <v>1200000</v>
          </cell>
          <cell r="S345">
            <v>2006730.68</v>
          </cell>
          <cell r="T345">
            <v>-806730.67999999993</v>
          </cell>
          <cell r="U345">
            <v>2000000</v>
          </cell>
          <cell r="V345">
            <v>630500</v>
          </cell>
          <cell r="W345">
            <v>1369500</v>
          </cell>
          <cell r="X345">
            <v>923937.69866666396</v>
          </cell>
          <cell r="Y345">
            <v>900000</v>
          </cell>
          <cell r="Z345">
            <v>23937.698666663957</v>
          </cell>
          <cell r="AA345">
            <v>925000</v>
          </cell>
          <cell r="AB345">
            <v>970000</v>
          </cell>
          <cell r="AC345">
            <v>-45000</v>
          </cell>
          <cell r="AD345">
            <v>806000</v>
          </cell>
          <cell r="AE345">
            <v>830900</v>
          </cell>
          <cell r="AF345">
            <v>-24900</v>
          </cell>
          <cell r="AG345">
            <v>776233.94933333294</v>
          </cell>
          <cell r="AH345">
            <v>776000</v>
          </cell>
          <cell r="AI345">
            <v>233.94933333294466</v>
          </cell>
          <cell r="AK345">
            <v>2682959.0320000034</v>
          </cell>
          <cell r="AL345">
            <v>682959.03200000338</v>
          </cell>
          <cell r="AM345">
            <v>-517040.96799999662</v>
          </cell>
          <cell r="AN345">
            <v>-1327040.9679999966</v>
          </cell>
          <cell r="AO345" t="e">
            <v>#N/A</v>
          </cell>
        </row>
        <row r="346">
          <cell r="C346" t="str">
            <v>黄骅市天丰汽车配件有限公司</v>
          </cell>
          <cell r="D346" t="str">
            <v>涉诉&amp;还款计划</v>
          </cell>
          <cell r="E346" t="str">
            <v>金属件</v>
          </cell>
          <cell r="F346">
            <v>3933594.28</v>
          </cell>
          <cell r="G346">
            <v>827366.04</v>
          </cell>
          <cell r="H346">
            <v>137894.34</v>
          </cell>
          <cell r="I346">
            <v>310000</v>
          </cell>
          <cell r="J346">
            <v>0</v>
          </cell>
          <cell r="K346">
            <v>310000</v>
          </cell>
          <cell r="N346">
            <v>0</v>
          </cell>
          <cell r="O346">
            <v>110000</v>
          </cell>
          <cell r="Q346">
            <v>110000</v>
          </cell>
          <cell r="R346">
            <v>100000</v>
          </cell>
          <cell r="T346">
            <v>100000</v>
          </cell>
          <cell r="U346">
            <v>100000</v>
          </cell>
          <cell r="W346">
            <v>100000</v>
          </cell>
          <cell r="Z346">
            <v>0</v>
          </cell>
          <cell r="AC346">
            <v>0</v>
          </cell>
          <cell r="AF346">
            <v>0</v>
          </cell>
          <cell r="AI346">
            <v>0</v>
          </cell>
          <cell r="AK346">
            <v>0</v>
          </cell>
          <cell r="AL346">
            <v>-100000</v>
          </cell>
          <cell r="AM346">
            <v>-200000</v>
          </cell>
          <cell r="AN346">
            <v>-310000</v>
          </cell>
          <cell r="AO346" t="e">
            <v>#N/A</v>
          </cell>
        </row>
        <row r="347">
          <cell r="C347" t="str">
            <v>北京嘉度科贸有限公司</v>
          </cell>
          <cell r="D347" t="str">
            <v>涉诉&amp;还款计划</v>
          </cell>
          <cell r="E347" t="str">
            <v>金属件</v>
          </cell>
          <cell r="F347">
            <v>29950</v>
          </cell>
          <cell r="G347">
            <v>0</v>
          </cell>
          <cell r="H347">
            <v>0</v>
          </cell>
          <cell r="I347">
            <v>34476.666666666672</v>
          </cell>
          <cell r="J347">
            <v>33950</v>
          </cell>
          <cell r="K347">
            <v>526.66666666667152</v>
          </cell>
          <cell r="N347">
            <v>0</v>
          </cell>
          <cell r="O347">
            <v>0</v>
          </cell>
          <cell r="P347">
            <v>29950</v>
          </cell>
          <cell r="Q347">
            <v>-29950</v>
          </cell>
          <cell r="R347">
            <v>29950</v>
          </cell>
          <cell r="T347">
            <v>29950</v>
          </cell>
          <cell r="W347">
            <v>0</v>
          </cell>
          <cell r="Z347">
            <v>0</v>
          </cell>
          <cell r="AC347">
            <v>0</v>
          </cell>
          <cell r="AF347">
            <v>0</v>
          </cell>
          <cell r="AG347">
            <v>4526.6666666666697</v>
          </cell>
          <cell r="AH347">
            <v>4000</v>
          </cell>
          <cell r="AI347">
            <v>526.6666666666697</v>
          </cell>
          <cell r="AK347">
            <v>29423.333333333328</v>
          </cell>
          <cell r="AL347">
            <v>29423.333333333328</v>
          </cell>
          <cell r="AM347">
            <v>-526.66666666667152</v>
          </cell>
          <cell r="AN347">
            <v>-526.66666666667152</v>
          </cell>
          <cell r="AO347" t="e">
            <v>#N/A</v>
          </cell>
        </row>
        <row r="348">
          <cell r="C348" t="str">
            <v>兴宏盛汽车配件（天津）有限公司</v>
          </cell>
          <cell r="D348" t="str">
            <v>涉诉&amp;还款计划</v>
          </cell>
          <cell r="E348" t="str">
            <v>金属件</v>
          </cell>
          <cell r="F348">
            <v>17430.91</v>
          </cell>
          <cell r="G348">
            <v>0</v>
          </cell>
          <cell r="H348">
            <v>0</v>
          </cell>
          <cell r="I348">
            <v>17430.91</v>
          </cell>
          <cell r="J348">
            <v>17430.91</v>
          </cell>
          <cell r="K348">
            <v>0</v>
          </cell>
          <cell r="N348">
            <v>0</v>
          </cell>
          <cell r="O348">
            <v>0</v>
          </cell>
          <cell r="P348">
            <v>17430.91</v>
          </cell>
          <cell r="Q348">
            <v>-17430.91</v>
          </cell>
          <cell r="R348">
            <v>17430.91</v>
          </cell>
          <cell r="T348">
            <v>17430.91</v>
          </cell>
          <cell r="W348">
            <v>0</v>
          </cell>
          <cell r="Z348">
            <v>0</v>
          </cell>
          <cell r="AC348">
            <v>0</v>
          </cell>
          <cell r="AF348">
            <v>0</v>
          </cell>
          <cell r="AI348">
            <v>0</v>
          </cell>
          <cell r="AK348">
            <v>17430.91</v>
          </cell>
          <cell r="AL348">
            <v>17430.91</v>
          </cell>
          <cell r="AM348">
            <v>0</v>
          </cell>
          <cell r="AN348">
            <v>0</v>
          </cell>
          <cell r="AO348" t="e">
            <v>#N/A</v>
          </cell>
        </row>
        <row r="349">
          <cell r="C349" t="str">
            <v>北京源林茂科技有限公司</v>
          </cell>
          <cell r="F349">
            <v>0</v>
          </cell>
          <cell r="G349">
            <v>0</v>
          </cell>
          <cell r="H349">
            <v>0</v>
          </cell>
          <cell r="I349">
            <v>0</v>
          </cell>
          <cell r="J349">
            <v>560</v>
          </cell>
          <cell r="K349">
            <v>-560</v>
          </cell>
          <cell r="N349">
            <v>0</v>
          </cell>
          <cell r="Q349">
            <v>0</v>
          </cell>
          <cell r="R349">
            <v>0</v>
          </cell>
          <cell r="S349">
            <v>560</v>
          </cell>
          <cell r="T349">
            <v>-560</v>
          </cell>
          <cell r="W349">
            <v>0</v>
          </cell>
          <cell r="Z349">
            <v>0</v>
          </cell>
          <cell r="AC349">
            <v>0</v>
          </cell>
          <cell r="AF349">
            <v>0</v>
          </cell>
          <cell r="AI349">
            <v>0</v>
          </cell>
          <cell r="AK349">
            <v>560</v>
          </cell>
          <cell r="AL349">
            <v>560</v>
          </cell>
          <cell r="AM349">
            <v>560</v>
          </cell>
          <cell r="AN349">
            <v>560</v>
          </cell>
          <cell r="AO349" t="e">
            <v>#N/A</v>
          </cell>
        </row>
        <row r="350">
          <cell r="C350" t="str">
            <v>北京志同信达科技发展有限公司</v>
          </cell>
          <cell r="F350">
            <v>0</v>
          </cell>
          <cell r="G350">
            <v>0</v>
          </cell>
          <cell r="H350">
            <v>0</v>
          </cell>
          <cell r="I350">
            <v>0</v>
          </cell>
          <cell r="J350">
            <v>56860</v>
          </cell>
          <cell r="K350">
            <v>-56860</v>
          </cell>
          <cell r="N350">
            <v>0</v>
          </cell>
          <cell r="Q350">
            <v>0</v>
          </cell>
          <cell r="R350">
            <v>0</v>
          </cell>
          <cell r="S350">
            <v>27000</v>
          </cell>
          <cell r="T350">
            <v>-27000</v>
          </cell>
          <cell r="V350">
            <v>3600</v>
          </cell>
          <cell r="W350">
            <v>-3600</v>
          </cell>
          <cell r="Y350">
            <v>880</v>
          </cell>
          <cell r="Z350">
            <v>-880</v>
          </cell>
          <cell r="AB350">
            <v>780</v>
          </cell>
          <cell r="AC350">
            <v>-780</v>
          </cell>
          <cell r="AE350">
            <v>24600</v>
          </cell>
          <cell r="AF350">
            <v>-24600</v>
          </cell>
          <cell r="AI350">
            <v>0</v>
          </cell>
          <cell r="AK350">
            <v>56860</v>
          </cell>
          <cell r="AL350">
            <v>56860</v>
          </cell>
          <cell r="AM350">
            <v>56860</v>
          </cell>
          <cell r="AN350">
            <v>56860</v>
          </cell>
          <cell r="AO350" t="e">
            <v>#N/A</v>
          </cell>
        </row>
        <row r="351">
          <cell r="C351" t="str">
            <v>沧州梦依恋商贸有限公司</v>
          </cell>
          <cell r="F351" t="e">
            <v>#NAME?</v>
          </cell>
          <cell r="G351" t="e">
            <v>#NAME?</v>
          </cell>
          <cell r="H351" t="e">
            <v>#NAME?</v>
          </cell>
          <cell r="I351">
            <v>3692.99</v>
          </cell>
          <cell r="J351">
            <v>24983.93</v>
          </cell>
          <cell r="K351">
            <v>-21290.94</v>
          </cell>
          <cell r="N351">
            <v>0</v>
          </cell>
          <cell r="Q351">
            <v>0</v>
          </cell>
          <cell r="R351">
            <v>0</v>
          </cell>
          <cell r="S351">
            <v>2275</v>
          </cell>
          <cell r="T351">
            <v>-2275</v>
          </cell>
          <cell r="W351">
            <v>0</v>
          </cell>
          <cell r="X351">
            <v>3340.99</v>
          </cell>
          <cell r="Y351">
            <v>3340.99</v>
          </cell>
          <cell r="Z351">
            <v>0</v>
          </cell>
          <cell r="AB351">
            <v>19367.939999999999</v>
          </cell>
          <cell r="AC351">
            <v>-19367.939999999999</v>
          </cell>
          <cell r="AF351">
            <v>0</v>
          </cell>
          <cell r="AG351">
            <v>352</v>
          </cell>
          <cell r="AI351">
            <v>352</v>
          </cell>
          <cell r="AK351">
            <v>21290.940000000002</v>
          </cell>
          <cell r="AL351">
            <v>21290.940000000002</v>
          </cell>
          <cell r="AM351">
            <v>21290.940000000002</v>
          </cell>
          <cell r="AN351">
            <v>21290.940000000002</v>
          </cell>
          <cell r="AO351" t="e">
            <v>#N/A</v>
          </cell>
        </row>
        <row r="352">
          <cell r="C352" t="str">
            <v>黄骅市友联嘉悦商贸有限公司</v>
          </cell>
          <cell r="F352">
            <v>0</v>
          </cell>
          <cell r="G352">
            <v>0</v>
          </cell>
          <cell r="H352">
            <v>0</v>
          </cell>
          <cell r="I352">
            <v>61800</v>
          </cell>
          <cell r="J352">
            <v>51600</v>
          </cell>
          <cell r="K352">
            <v>10200</v>
          </cell>
          <cell r="N352">
            <v>0</v>
          </cell>
          <cell r="Q352">
            <v>0</v>
          </cell>
          <cell r="R352">
            <v>0</v>
          </cell>
          <cell r="S352">
            <v>51600</v>
          </cell>
          <cell r="T352">
            <v>-51600</v>
          </cell>
          <cell r="W352">
            <v>0</v>
          </cell>
          <cell r="X352">
            <v>0</v>
          </cell>
          <cell r="Z352">
            <v>0</v>
          </cell>
          <cell r="AA352">
            <v>4800</v>
          </cell>
          <cell r="AC352">
            <v>4800</v>
          </cell>
          <cell r="AD352">
            <v>57000</v>
          </cell>
          <cell r="AF352">
            <v>57000</v>
          </cell>
          <cell r="AI352">
            <v>0</v>
          </cell>
          <cell r="AK352">
            <v>-10200</v>
          </cell>
          <cell r="AL352">
            <v>-10200</v>
          </cell>
          <cell r="AM352">
            <v>-10200</v>
          </cell>
          <cell r="AN352">
            <v>-10200</v>
          </cell>
          <cell r="AO352" t="e">
            <v>#N/A</v>
          </cell>
        </row>
        <row r="353">
          <cell r="C353" t="str">
            <v>上海泖汇实业有限公司</v>
          </cell>
          <cell r="F353">
            <v>0</v>
          </cell>
          <cell r="G353">
            <v>0</v>
          </cell>
          <cell r="H353">
            <v>0</v>
          </cell>
          <cell r="I353">
            <v>0</v>
          </cell>
          <cell r="J353">
            <v>3560</v>
          </cell>
          <cell r="K353">
            <v>-3560</v>
          </cell>
          <cell r="N353">
            <v>0</v>
          </cell>
          <cell r="Q353">
            <v>0</v>
          </cell>
          <cell r="R353">
            <v>0</v>
          </cell>
          <cell r="S353">
            <v>3560</v>
          </cell>
          <cell r="T353">
            <v>-3560</v>
          </cell>
          <cell r="W353">
            <v>0</v>
          </cell>
          <cell r="Z353">
            <v>0</v>
          </cell>
          <cell r="AC353">
            <v>0</v>
          </cell>
          <cell r="AF353">
            <v>0</v>
          </cell>
          <cell r="AI353">
            <v>0</v>
          </cell>
          <cell r="AK353">
            <v>3560</v>
          </cell>
          <cell r="AL353">
            <v>3560</v>
          </cell>
          <cell r="AM353">
            <v>3560</v>
          </cell>
          <cell r="AN353">
            <v>3560</v>
          </cell>
          <cell r="AO353" t="e">
            <v>#N/A</v>
          </cell>
        </row>
        <row r="354">
          <cell r="C354" t="str">
            <v>天津芳雅机电科技有限公司</v>
          </cell>
          <cell r="F354" t="e">
            <v>#NAME?</v>
          </cell>
          <cell r="G354" t="e">
            <v>#NAME?</v>
          </cell>
          <cell r="H354" t="e">
            <v>#NAME?</v>
          </cell>
          <cell r="I354">
            <v>47600</v>
          </cell>
          <cell r="J354">
            <v>10000</v>
          </cell>
          <cell r="K354">
            <v>37600</v>
          </cell>
          <cell r="N354">
            <v>0</v>
          </cell>
          <cell r="Q354">
            <v>0</v>
          </cell>
          <cell r="R354">
            <v>0</v>
          </cell>
          <cell r="S354">
            <v>10000</v>
          </cell>
          <cell r="T354">
            <v>-10000</v>
          </cell>
          <cell r="U354">
            <v>42000</v>
          </cell>
          <cell r="W354">
            <v>42000</v>
          </cell>
          <cell r="Z354">
            <v>0</v>
          </cell>
          <cell r="AC354">
            <v>0</v>
          </cell>
          <cell r="AF354">
            <v>0</v>
          </cell>
          <cell r="AG354">
            <v>5600</v>
          </cell>
          <cell r="AI354">
            <v>5600</v>
          </cell>
          <cell r="AK354">
            <v>4400</v>
          </cell>
          <cell r="AL354">
            <v>-37600</v>
          </cell>
          <cell r="AM354">
            <v>-37600</v>
          </cell>
          <cell r="AN354">
            <v>-37600</v>
          </cell>
          <cell r="AO354" t="e">
            <v>#N/A</v>
          </cell>
        </row>
        <row r="355">
          <cell r="C355" t="str">
            <v>河北新林坡孵化器股份有限公司</v>
          </cell>
          <cell r="D355" t="str">
            <v>原材料</v>
          </cell>
          <cell r="E355" t="str">
            <v>模具试制</v>
          </cell>
          <cell r="F355">
            <v>0</v>
          </cell>
          <cell r="G355">
            <v>0</v>
          </cell>
          <cell r="H355">
            <v>0</v>
          </cell>
          <cell r="I355">
            <v>104824.32000000001</v>
          </cell>
          <cell r="J355">
            <v>0</v>
          </cell>
          <cell r="K355">
            <v>104824.32000000001</v>
          </cell>
          <cell r="N355">
            <v>0</v>
          </cell>
          <cell r="U355">
            <v>104824.32000000001</v>
          </cell>
          <cell r="W355">
            <v>104824.32000000001</v>
          </cell>
          <cell r="Z355">
            <v>0</v>
          </cell>
          <cell r="AC355">
            <v>0</v>
          </cell>
          <cell r="AF355">
            <v>0</v>
          </cell>
          <cell r="AI355">
            <v>0</v>
          </cell>
          <cell r="AK355">
            <v>0</v>
          </cell>
          <cell r="AL355">
            <v>-104824.32000000001</v>
          </cell>
          <cell r="AM355">
            <v>-104824.32000000001</v>
          </cell>
          <cell r="AN355">
            <v>-104824.32000000001</v>
          </cell>
          <cell r="AO355" t="e">
            <v>#N/A</v>
          </cell>
        </row>
        <row r="356">
          <cell r="C356" t="str">
            <v>北京来一桶金科技有限公司</v>
          </cell>
          <cell r="D356" t="str">
            <v>原材料</v>
          </cell>
          <cell r="E356" t="str">
            <v>座椅</v>
          </cell>
          <cell r="F356">
            <v>0</v>
          </cell>
          <cell r="G356">
            <v>24000</v>
          </cell>
          <cell r="H356">
            <v>4000</v>
          </cell>
          <cell r="I356">
            <v>44180.72</v>
          </cell>
          <cell r="J356">
            <v>55355.4</v>
          </cell>
          <cell r="K356">
            <v>-11174.68</v>
          </cell>
          <cell r="N356">
            <v>0</v>
          </cell>
          <cell r="O356">
            <v>0</v>
          </cell>
          <cell r="U356">
            <v>16000</v>
          </cell>
          <cell r="V356">
            <v>16000</v>
          </cell>
          <cell r="W356">
            <v>0</v>
          </cell>
          <cell r="X356">
            <v>24000</v>
          </cell>
          <cell r="Y356">
            <v>8000</v>
          </cell>
          <cell r="Z356">
            <v>16000</v>
          </cell>
          <cell r="AC356">
            <v>0</v>
          </cell>
          <cell r="AE356">
            <v>31355.4</v>
          </cell>
          <cell r="AF356">
            <v>-31355.4</v>
          </cell>
          <cell r="AG356">
            <v>4180.72</v>
          </cell>
          <cell r="AI356">
            <v>4180.72</v>
          </cell>
          <cell r="AK356">
            <v>27174.68</v>
          </cell>
          <cell r="AL356">
            <v>11174.68</v>
          </cell>
          <cell r="AM356">
            <v>11174.68</v>
          </cell>
          <cell r="AN356">
            <v>11174.68</v>
          </cell>
          <cell r="AO356" t="e">
            <v>#N/A</v>
          </cell>
        </row>
        <row r="357">
          <cell r="C357" t="str">
            <v>廊坊冀杰塑料制品有限公司</v>
          </cell>
          <cell r="D357" t="str">
            <v>预付</v>
          </cell>
          <cell r="E357" t="str">
            <v>座椅</v>
          </cell>
          <cell r="F357">
            <v>0</v>
          </cell>
          <cell r="G357">
            <v>0</v>
          </cell>
          <cell r="H357">
            <v>0</v>
          </cell>
          <cell r="I357">
            <v>5500</v>
          </cell>
          <cell r="J357">
            <v>5500</v>
          </cell>
          <cell r="K357">
            <v>0</v>
          </cell>
          <cell r="N357">
            <v>0</v>
          </cell>
          <cell r="U357">
            <v>5500</v>
          </cell>
          <cell r="W357">
            <v>5500</v>
          </cell>
          <cell r="Z357">
            <v>0</v>
          </cell>
          <cell r="AB357">
            <v>5500</v>
          </cell>
          <cell r="AC357">
            <v>-5500</v>
          </cell>
          <cell r="AF357">
            <v>0</v>
          </cell>
          <cell r="AI357">
            <v>0</v>
          </cell>
          <cell r="AK357">
            <v>5500</v>
          </cell>
          <cell r="AL357">
            <v>0</v>
          </cell>
          <cell r="AM357">
            <v>0</v>
          </cell>
          <cell r="AN357">
            <v>0</v>
          </cell>
          <cell r="AO357" t="e">
            <v>#N/A</v>
          </cell>
        </row>
        <row r="358">
          <cell r="C358" t="str">
            <v>美视伊汽车镜控(苏州)有限公司</v>
          </cell>
          <cell r="D358" t="str">
            <v>单独申请</v>
          </cell>
          <cell r="E358" t="str">
            <v>视镜</v>
          </cell>
          <cell r="F358">
            <v>1710321.86</v>
          </cell>
          <cell r="G358">
            <v>2041564.4</v>
          </cell>
          <cell r="H358">
            <v>340260.73333333299</v>
          </cell>
          <cell r="I358">
            <v>1000655.1799999999</v>
          </cell>
          <cell r="J358">
            <v>0</v>
          </cell>
          <cell r="K358">
            <v>102397.72</v>
          </cell>
          <cell r="N358">
            <v>0</v>
          </cell>
          <cell r="O358">
            <v>898257.46</v>
          </cell>
          <cell r="U358">
            <v>102397.72</v>
          </cell>
          <cell r="W358">
            <v>102397.72</v>
          </cell>
          <cell r="Z358">
            <v>0</v>
          </cell>
          <cell r="AC358">
            <v>0</v>
          </cell>
          <cell r="AF358">
            <v>0</v>
          </cell>
          <cell r="AI358">
            <v>0</v>
          </cell>
          <cell r="AK358">
            <v>0</v>
          </cell>
          <cell r="AL358">
            <v>-102397.72</v>
          </cell>
          <cell r="AM358">
            <v>-102397.72</v>
          </cell>
          <cell r="AN358">
            <v>-1000655.1799999999</v>
          </cell>
          <cell r="AO358" t="e">
            <v>#N/A</v>
          </cell>
        </row>
        <row r="359">
          <cell r="C359" t="str">
            <v>宁波华腾首研新材料有限公司</v>
          </cell>
          <cell r="D359" t="str">
            <v>预付</v>
          </cell>
          <cell r="E359" t="str">
            <v>视镜</v>
          </cell>
          <cell r="F359">
            <v>0</v>
          </cell>
          <cell r="G359">
            <v>0</v>
          </cell>
          <cell r="H359">
            <v>0</v>
          </cell>
          <cell r="I359">
            <v>22000</v>
          </cell>
          <cell r="J359">
            <v>13500</v>
          </cell>
          <cell r="K359">
            <v>8500</v>
          </cell>
          <cell r="N359">
            <v>0</v>
          </cell>
          <cell r="U359">
            <v>9000</v>
          </cell>
          <cell r="V359">
            <v>9000</v>
          </cell>
          <cell r="W359">
            <v>0</v>
          </cell>
          <cell r="X359">
            <v>9000</v>
          </cell>
          <cell r="Z359">
            <v>9000</v>
          </cell>
          <cell r="AA359">
            <v>4000</v>
          </cell>
          <cell r="AB359">
            <v>4500</v>
          </cell>
          <cell r="AC359">
            <v>-500</v>
          </cell>
          <cell r="AF359">
            <v>0</v>
          </cell>
          <cell r="AI359">
            <v>0</v>
          </cell>
          <cell r="AK359">
            <v>500</v>
          </cell>
          <cell r="AL359">
            <v>-8500</v>
          </cell>
          <cell r="AM359">
            <v>-8500</v>
          </cell>
          <cell r="AN359">
            <v>-8500</v>
          </cell>
          <cell r="AO359" t="e">
            <v>#N/A</v>
          </cell>
        </row>
        <row r="360">
          <cell r="C360" t="str">
            <v>天津东旺科技发展有限公司</v>
          </cell>
          <cell r="D360" t="str">
            <v>预付</v>
          </cell>
          <cell r="E360" t="str">
            <v>视镜</v>
          </cell>
          <cell r="F360">
            <v>42714</v>
          </cell>
          <cell r="G360">
            <v>42700</v>
          </cell>
          <cell r="H360">
            <v>7116.6666666666697</v>
          </cell>
          <cell r="I360">
            <v>117700.8</v>
          </cell>
          <cell r="J360">
            <v>28476</v>
          </cell>
          <cell r="K360">
            <v>46510.8</v>
          </cell>
          <cell r="N360">
            <v>0</v>
          </cell>
          <cell r="O360">
            <v>42714</v>
          </cell>
          <cell r="U360">
            <v>42714</v>
          </cell>
          <cell r="W360">
            <v>42714</v>
          </cell>
          <cell r="Z360">
            <v>0</v>
          </cell>
          <cell r="AB360">
            <v>28476</v>
          </cell>
          <cell r="AC360">
            <v>-28476</v>
          </cell>
          <cell r="AD360">
            <v>28476</v>
          </cell>
          <cell r="AF360">
            <v>28476</v>
          </cell>
          <cell r="AG360">
            <v>3796.8</v>
          </cell>
          <cell r="AI360">
            <v>3796.8</v>
          </cell>
          <cell r="AK360">
            <v>-3796.7999999999993</v>
          </cell>
          <cell r="AL360">
            <v>-46510.8</v>
          </cell>
          <cell r="AM360">
            <v>-46510.8</v>
          </cell>
          <cell r="AN360">
            <v>-89224.8</v>
          </cell>
          <cell r="AO360" t="e">
            <v>#N/A</v>
          </cell>
        </row>
        <row r="361">
          <cell r="C361" t="str">
            <v>青岛盛有电子科技有限公司</v>
          </cell>
          <cell r="D361" t="str">
            <v>原材料</v>
          </cell>
          <cell r="E361" t="str">
            <v>视镜</v>
          </cell>
          <cell r="F361">
            <v>303625.92</v>
          </cell>
          <cell r="G361">
            <v>197600</v>
          </cell>
          <cell r="H361">
            <v>32933.333333333299</v>
          </cell>
          <cell r="I361">
            <v>600000</v>
          </cell>
          <cell r="J361">
            <v>300000</v>
          </cell>
          <cell r="K361">
            <v>200000</v>
          </cell>
          <cell r="N361">
            <v>0</v>
          </cell>
          <cell r="O361">
            <v>100000</v>
          </cell>
          <cell r="U361">
            <v>200000</v>
          </cell>
          <cell r="V361">
            <v>50000</v>
          </cell>
          <cell r="W361">
            <v>150000</v>
          </cell>
          <cell r="X361">
            <v>0</v>
          </cell>
          <cell r="Z361">
            <v>0</v>
          </cell>
          <cell r="AA361">
            <v>100000</v>
          </cell>
          <cell r="AB361">
            <v>50000</v>
          </cell>
          <cell r="AC361">
            <v>50000</v>
          </cell>
          <cell r="AD361">
            <v>100000</v>
          </cell>
          <cell r="AE361">
            <v>100000</v>
          </cell>
          <cell r="AF361">
            <v>0</v>
          </cell>
          <cell r="AG361">
            <v>100000</v>
          </cell>
          <cell r="AH361">
            <v>100000</v>
          </cell>
          <cell r="AI361">
            <v>0</v>
          </cell>
          <cell r="AK361">
            <v>0</v>
          </cell>
          <cell r="AL361">
            <v>-200000</v>
          </cell>
          <cell r="AM361">
            <v>-200000</v>
          </cell>
          <cell r="AN361">
            <v>-300000</v>
          </cell>
          <cell r="AO361" t="e">
            <v>#N/A</v>
          </cell>
        </row>
        <row r="362">
          <cell r="C362" t="str">
            <v>沃尔瓦格涂料(廊坊)有限公司</v>
          </cell>
          <cell r="D362" t="str">
            <v>原材料</v>
          </cell>
          <cell r="E362" t="str">
            <v>视镜</v>
          </cell>
          <cell r="F362">
            <v>25009.66</v>
          </cell>
          <cell r="G362">
            <v>0</v>
          </cell>
          <cell r="H362">
            <v>0</v>
          </cell>
          <cell r="I362">
            <v>270203.73</v>
          </cell>
          <cell r="J362">
            <v>217918.26</v>
          </cell>
          <cell r="K362">
            <v>52285.47</v>
          </cell>
          <cell r="N362">
            <v>0</v>
          </cell>
          <cell r="O362">
            <v>25009.66</v>
          </cell>
          <cell r="P362">
            <v>25009.66</v>
          </cell>
          <cell r="U362">
            <v>52285.47</v>
          </cell>
          <cell r="W362">
            <v>52285.47</v>
          </cell>
          <cell r="Z362">
            <v>0</v>
          </cell>
          <cell r="AC362">
            <v>0</v>
          </cell>
          <cell r="AD362">
            <v>167908.6</v>
          </cell>
          <cell r="AE362">
            <v>167908.6</v>
          </cell>
          <cell r="AF362">
            <v>0</v>
          </cell>
          <cell r="AG362">
            <v>25000</v>
          </cell>
          <cell r="AH362">
            <v>25000</v>
          </cell>
          <cell r="AI362">
            <v>0</v>
          </cell>
          <cell r="AK362">
            <v>25009.660000000003</v>
          </cell>
          <cell r="AL362">
            <v>-27275.809999999998</v>
          </cell>
          <cell r="AM362">
            <v>-27275.809999999998</v>
          </cell>
          <cell r="AN362">
            <v>-52285.47</v>
          </cell>
          <cell r="AO362" t="e">
            <v>#N/A</v>
          </cell>
        </row>
        <row r="363">
          <cell r="C363" t="str">
            <v>佛山市立久光电科技有限公司</v>
          </cell>
          <cell r="D363" t="str">
            <v>预付</v>
          </cell>
          <cell r="E363" t="str">
            <v>视镜</v>
          </cell>
          <cell r="F363">
            <v>0.79999999998835802</v>
          </cell>
          <cell r="G363">
            <v>40100</v>
          </cell>
          <cell r="H363">
            <v>6683.3333333333303</v>
          </cell>
          <cell r="I363">
            <v>51098.71666666666</v>
          </cell>
          <cell r="J363">
            <v>57683.679999999993</v>
          </cell>
          <cell r="K363">
            <v>10975.236666666666</v>
          </cell>
          <cell r="N363">
            <v>0</v>
          </cell>
          <cell r="O363">
            <v>0</v>
          </cell>
          <cell r="P363">
            <v>17560.2</v>
          </cell>
          <cell r="U363">
            <v>10975.13</v>
          </cell>
          <cell r="V363">
            <v>10975.13</v>
          </cell>
          <cell r="W363">
            <v>0</v>
          </cell>
          <cell r="X363">
            <v>10975.13</v>
          </cell>
          <cell r="Z363">
            <v>10975.13</v>
          </cell>
          <cell r="AA363">
            <v>25148.35</v>
          </cell>
          <cell r="AB363">
            <v>25148.35</v>
          </cell>
          <cell r="AC363">
            <v>0</v>
          </cell>
          <cell r="AD363">
            <v>4000</v>
          </cell>
          <cell r="AE363">
            <v>4000</v>
          </cell>
          <cell r="AF363">
            <v>0</v>
          </cell>
          <cell r="AG363">
            <v>0.10666666666666701</v>
          </cell>
          <cell r="AI363">
            <v>0.10666666666666701</v>
          </cell>
          <cell r="AK363">
            <v>17560.093333333331</v>
          </cell>
          <cell r="AL363">
            <v>6584.9633333333313</v>
          </cell>
          <cell r="AM363">
            <v>6584.9633333333313</v>
          </cell>
          <cell r="AN363">
            <v>6584.9633333333313</v>
          </cell>
          <cell r="AO363" t="e">
            <v>#N/A</v>
          </cell>
        </row>
        <row r="364">
          <cell r="C364" t="str">
            <v>献县鹏凯金属制品有限公司</v>
          </cell>
          <cell r="D364" t="str">
            <v>预付</v>
          </cell>
          <cell r="E364" t="str">
            <v>视镜</v>
          </cell>
          <cell r="F364">
            <v>0</v>
          </cell>
          <cell r="G364">
            <v>0</v>
          </cell>
          <cell r="H364">
            <v>0</v>
          </cell>
          <cell r="I364">
            <v>52300.5</v>
          </cell>
          <cell r="J364">
            <v>141006</v>
          </cell>
          <cell r="K364">
            <v>-50000</v>
          </cell>
          <cell r="N364">
            <v>0</v>
          </cell>
          <cell r="P364">
            <v>38705.5</v>
          </cell>
          <cell r="U364">
            <v>26190</v>
          </cell>
          <cell r="V364">
            <v>26190</v>
          </cell>
          <cell r="W364">
            <v>0</v>
          </cell>
          <cell r="Y364">
            <v>50000</v>
          </cell>
          <cell r="Z364">
            <v>-50000</v>
          </cell>
          <cell r="AC364">
            <v>0</v>
          </cell>
          <cell r="AD364">
            <v>26110.5</v>
          </cell>
          <cell r="AE364">
            <v>26110.5</v>
          </cell>
          <cell r="AF364">
            <v>0</v>
          </cell>
          <cell r="AI364">
            <v>0</v>
          </cell>
          <cell r="AK364">
            <v>114895.5</v>
          </cell>
          <cell r="AL364">
            <v>88705.5</v>
          </cell>
          <cell r="AM364">
            <v>88705.5</v>
          </cell>
          <cell r="AN364">
            <v>88705.5</v>
          </cell>
          <cell r="AO364" t="e">
            <v>#N/A</v>
          </cell>
        </row>
        <row r="365">
          <cell r="C365" t="str">
            <v>中广核俊尔（浙江）新材料有限公司</v>
          </cell>
          <cell r="D365" t="str">
            <v>预付</v>
          </cell>
          <cell r="E365" t="str">
            <v>视镜</v>
          </cell>
          <cell r="F365">
            <v>0</v>
          </cell>
          <cell r="G365">
            <v>0</v>
          </cell>
          <cell r="H365">
            <v>0</v>
          </cell>
          <cell r="I365">
            <v>104751</v>
          </cell>
          <cell r="J365">
            <v>81473</v>
          </cell>
          <cell r="K365">
            <v>23278</v>
          </cell>
          <cell r="N365">
            <v>0</v>
          </cell>
          <cell r="O365">
            <v>34917</v>
          </cell>
          <cell r="P365">
            <v>34917</v>
          </cell>
          <cell r="U365">
            <v>23278</v>
          </cell>
          <cell r="V365">
            <v>23278</v>
          </cell>
          <cell r="W365">
            <v>0</v>
          </cell>
          <cell r="X365">
            <v>23278</v>
          </cell>
          <cell r="Z365">
            <v>23278</v>
          </cell>
          <cell r="AA365">
            <v>23278</v>
          </cell>
          <cell r="AB365">
            <v>23278</v>
          </cell>
          <cell r="AC365">
            <v>0</v>
          </cell>
          <cell r="AF365">
            <v>0</v>
          </cell>
          <cell r="AI365">
            <v>0</v>
          </cell>
          <cell r="AK365">
            <v>34917</v>
          </cell>
          <cell r="AL365">
            <v>11639</v>
          </cell>
          <cell r="AM365">
            <v>11639</v>
          </cell>
          <cell r="AN365">
            <v>-23278</v>
          </cell>
          <cell r="AO365" t="e">
            <v>#N/A</v>
          </cell>
        </row>
        <row r="366">
          <cell r="C366" t="str">
            <v>天津佳其汽车内饰部件有限公司</v>
          </cell>
          <cell r="D366" t="str">
            <v>预付</v>
          </cell>
          <cell r="E366" t="str">
            <v>视镜</v>
          </cell>
          <cell r="F366">
            <v>24886.67</v>
          </cell>
          <cell r="G366">
            <v>0</v>
          </cell>
          <cell r="H366">
            <v>0</v>
          </cell>
          <cell r="I366">
            <v>169978.66999999998</v>
          </cell>
          <cell r="J366">
            <v>27086.67</v>
          </cell>
          <cell r="K366">
            <v>118005.33</v>
          </cell>
          <cell r="N366">
            <v>0</v>
          </cell>
          <cell r="O366">
            <v>24886.67</v>
          </cell>
          <cell r="U366">
            <v>145092</v>
          </cell>
          <cell r="V366">
            <v>24886.67</v>
          </cell>
          <cell r="W366">
            <v>120205.33</v>
          </cell>
          <cell r="Y366">
            <v>2200</v>
          </cell>
          <cell r="Z366">
            <v>-2200</v>
          </cell>
          <cell r="AC366">
            <v>0</v>
          </cell>
          <cell r="AF366">
            <v>0</v>
          </cell>
          <cell r="AI366">
            <v>0</v>
          </cell>
          <cell r="AK366">
            <v>27086.67</v>
          </cell>
          <cell r="AL366">
            <v>-118005.33</v>
          </cell>
          <cell r="AM366">
            <v>-118005.33</v>
          </cell>
          <cell r="AN366">
            <v>-142892</v>
          </cell>
          <cell r="AO366" t="e">
            <v>#N/A</v>
          </cell>
        </row>
        <row r="367">
          <cell r="C367" t="str">
            <v>北京小箱环保科技有限公司</v>
          </cell>
          <cell r="D367" t="str">
            <v>预付</v>
          </cell>
          <cell r="E367" t="str">
            <v>视镜</v>
          </cell>
          <cell r="F367">
            <v>0</v>
          </cell>
          <cell r="G367">
            <v>0</v>
          </cell>
          <cell r="H367">
            <v>0</v>
          </cell>
          <cell r="I367">
            <v>80000</v>
          </cell>
          <cell r="J367">
            <v>0</v>
          </cell>
          <cell r="K367">
            <v>80000</v>
          </cell>
          <cell r="N367">
            <v>0</v>
          </cell>
          <cell r="U367">
            <v>80000</v>
          </cell>
          <cell r="W367">
            <v>80000</v>
          </cell>
          <cell r="Z367">
            <v>0</v>
          </cell>
          <cell r="AC367">
            <v>0</v>
          </cell>
          <cell r="AF367">
            <v>0</v>
          </cell>
          <cell r="AI367">
            <v>0</v>
          </cell>
          <cell r="AK367">
            <v>0</v>
          </cell>
          <cell r="AL367">
            <v>-80000</v>
          </cell>
          <cell r="AM367">
            <v>-80000</v>
          </cell>
          <cell r="AN367">
            <v>-80000</v>
          </cell>
          <cell r="AO367" t="e">
            <v>#N/A</v>
          </cell>
        </row>
        <row r="368">
          <cell r="C368" t="str">
            <v>黄骅市兴岳金属制品有限公司</v>
          </cell>
          <cell r="D368" t="str">
            <v>预付</v>
          </cell>
          <cell r="E368" t="str">
            <v>金属件</v>
          </cell>
          <cell r="F368">
            <v>604982.49</v>
          </cell>
          <cell r="G368">
            <v>512042.48</v>
          </cell>
          <cell r="H368">
            <v>85340.413333333301</v>
          </cell>
          <cell r="I368">
            <v>11686.2</v>
          </cell>
          <cell r="J368">
            <v>11686.2</v>
          </cell>
          <cell r="K368">
            <v>0</v>
          </cell>
          <cell r="N368">
            <v>0</v>
          </cell>
          <cell r="O368">
            <v>0</v>
          </cell>
          <cell r="U368">
            <v>11686.2</v>
          </cell>
          <cell r="V368">
            <v>11686.2</v>
          </cell>
          <cell r="W368">
            <v>0</v>
          </cell>
          <cell r="Z368">
            <v>0</v>
          </cell>
          <cell r="AC368">
            <v>0</v>
          </cell>
          <cell r="AF368">
            <v>0</v>
          </cell>
          <cell r="AI368">
            <v>0</v>
          </cell>
          <cell r="AK368">
            <v>11686.2</v>
          </cell>
          <cell r="AL368">
            <v>0</v>
          </cell>
          <cell r="AM368">
            <v>0</v>
          </cell>
          <cell r="AN368">
            <v>0</v>
          </cell>
          <cell r="AO368" t="e">
            <v>#N/A</v>
          </cell>
        </row>
        <row r="369">
          <cell r="C369" t="str">
            <v>文安县德实汽车配件有限公司2</v>
          </cell>
          <cell r="D369" t="str">
            <v>预付</v>
          </cell>
          <cell r="E369" t="str">
            <v>金属件</v>
          </cell>
          <cell r="F369" t="e">
            <v>#N/A</v>
          </cell>
          <cell r="G369" t="e">
            <v>#N/A</v>
          </cell>
          <cell r="H369" t="e">
            <v>#N/A</v>
          </cell>
          <cell r="I369">
            <v>7932.6</v>
          </cell>
          <cell r="J369">
            <v>5924.2</v>
          </cell>
          <cell r="K369">
            <v>7932.6</v>
          </cell>
          <cell r="N369">
            <v>0</v>
          </cell>
          <cell r="O369">
            <v>0</v>
          </cell>
          <cell r="P369">
            <v>5924.2</v>
          </cell>
          <cell r="U369">
            <v>7932.6</v>
          </cell>
          <cell r="W369">
            <v>7932.6</v>
          </cell>
          <cell r="Z369">
            <v>0</v>
          </cell>
          <cell r="AC369">
            <v>0</v>
          </cell>
          <cell r="AF369">
            <v>0</v>
          </cell>
          <cell r="AI369">
            <v>0</v>
          </cell>
          <cell r="AK369">
            <v>5924.2</v>
          </cell>
          <cell r="AL369">
            <v>-2008.4000000000005</v>
          </cell>
          <cell r="AM369">
            <v>-2008.4000000000005</v>
          </cell>
          <cell r="AN369">
            <v>-2008.4000000000005</v>
          </cell>
          <cell r="AO369" t="e">
            <v>#N/A</v>
          </cell>
        </row>
        <row r="370">
          <cell r="C370" t="str">
            <v>吴江市拓研电子材料有限公司</v>
          </cell>
          <cell r="D370" t="str">
            <v>预付</v>
          </cell>
          <cell r="E370" t="str">
            <v>金属件</v>
          </cell>
          <cell r="F370">
            <v>0.10000000000036401</v>
          </cell>
          <cell r="G370">
            <v>4530.1000000000004</v>
          </cell>
          <cell r="H370">
            <v>755.01666666666699</v>
          </cell>
          <cell r="I370">
            <v>5298.6666666666733</v>
          </cell>
          <cell r="J370">
            <v>7814</v>
          </cell>
          <cell r="K370">
            <v>-2515.3333333333267</v>
          </cell>
          <cell r="N370">
            <v>0</v>
          </cell>
          <cell r="O370">
            <v>1248</v>
          </cell>
          <cell r="P370">
            <v>1248</v>
          </cell>
          <cell r="U370">
            <v>1040</v>
          </cell>
          <cell r="V370">
            <v>1040</v>
          </cell>
          <cell r="W370">
            <v>0</v>
          </cell>
          <cell r="X370">
            <v>1733.3333333333401</v>
          </cell>
          <cell r="Y370">
            <v>4070</v>
          </cell>
          <cell r="Z370">
            <v>-2336.6666666666597</v>
          </cell>
          <cell r="AA370">
            <v>1000</v>
          </cell>
          <cell r="AC370">
            <v>1000</v>
          </cell>
          <cell r="AE370">
            <v>1456</v>
          </cell>
          <cell r="AF370">
            <v>-1456</v>
          </cell>
          <cell r="AG370">
            <v>277.33333333333297</v>
          </cell>
          <cell r="AI370">
            <v>277.33333333333297</v>
          </cell>
          <cell r="AK370">
            <v>4803.3333333333267</v>
          </cell>
          <cell r="AL370">
            <v>3763.3333333333267</v>
          </cell>
          <cell r="AM370">
            <v>3763.3333333333267</v>
          </cell>
          <cell r="AN370">
            <v>2515.3333333333267</v>
          </cell>
          <cell r="AO370" t="e">
            <v>#N/A</v>
          </cell>
        </row>
        <row r="371">
          <cell r="C371" t="str">
            <v>黄骅市瑞丰五金制品有限公司</v>
          </cell>
          <cell r="D371" t="str">
            <v>涉诉&amp;还款计划</v>
          </cell>
          <cell r="E371" t="str">
            <v>视镜</v>
          </cell>
          <cell r="F371">
            <v>869358.01</v>
          </cell>
          <cell r="G371">
            <v>411633.02</v>
          </cell>
          <cell r="H371">
            <v>68605.503333333298</v>
          </cell>
          <cell r="I371">
            <v>300000</v>
          </cell>
          <cell r="J371">
            <v>0</v>
          </cell>
          <cell r="K371">
            <v>300000</v>
          </cell>
          <cell r="N371">
            <v>0</v>
          </cell>
          <cell r="O371">
            <v>0</v>
          </cell>
          <cell r="U371">
            <v>300000</v>
          </cell>
          <cell r="W371">
            <v>300000</v>
          </cell>
          <cell r="Z371">
            <v>0</v>
          </cell>
          <cell r="AC371">
            <v>0</v>
          </cell>
          <cell r="AF371">
            <v>0</v>
          </cell>
          <cell r="AI371">
            <v>0</v>
          </cell>
          <cell r="AK371">
            <v>0</v>
          </cell>
          <cell r="AL371">
            <v>-300000</v>
          </cell>
          <cell r="AM371">
            <v>-300000</v>
          </cell>
          <cell r="AN371">
            <v>-300000</v>
          </cell>
          <cell r="AO371" t="e">
            <v>#N/A</v>
          </cell>
        </row>
        <row r="372">
          <cell r="C372" t="str">
            <v>唐山璟胜自动化科技有限公司</v>
          </cell>
          <cell r="D372" t="str">
            <v>涉诉&amp;还款计划</v>
          </cell>
          <cell r="E372" t="str">
            <v>座椅</v>
          </cell>
          <cell r="F372">
            <v>0</v>
          </cell>
          <cell r="G372">
            <v>0</v>
          </cell>
          <cell r="H372">
            <v>0</v>
          </cell>
          <cell r="I372">
            <v>0</v>
          </cell>
          <cell r="J372">
            <v>9600</v>
          </cell>
          <cell r="K372">
            <v>-9600</v>
          </cell>
          <cell r="N372">
            <v>0</v>
          </cell>
          <cell r="U372">
            <v>0</v>
          </cell>
          <cell r="W372">
            <v>0</v>
          </cell>
          <cell r="Z372">
            <v>0</v>
          </cell>
          <cell r="AB372">
            <v>9600</v>
          </cell>
          <cell r="AC372">
            <v>-9600</v>
          </cell>
          <cell r="AF372">
            <v>0</v>
          </cell>
          <cell r="AI372">
            <v>0</v>
          </cell>
          <cell r="AK372">
            <v>9600</v>
          </cell>
          <cell r="AL372">
            <v>9600</v>
          </cell>
          <cell r="AM372">
            <v>9600</v>
          </cell>
          <cell r="AN372">
            <v>9600</v>
          </cell>
          <cell r="AO372" t="e">
            <v>#N/A</v>
          </cell>
        </row>
        <row r="373">
          <cell r="C373" t="str">
            <v>青岛福基纺织有限公司</v>
          </cell>
          <cell r="D373" t="str">
            <v>涉诉&amp;还款计划</v>
          </cell>
          <cell r="E373" t="str">
            <v>座椅</v>
          </cell>
          <cell r="F373">
            <v>4049484.17</v>
          </cell>
          <cell r="G373">
            <v>5238879.22</v>
          </cell>
          <cell r="H373">
            <v>873146.53666666697</v>
          </cell>
          <cell r="I373">
            <v>5023221.7300000004</v>
          </cell>
          <cell r="J373">
            <v>6351684.9299999997</v>
          </cell>
          <cell r="K373">
            <v>-1328463.2</v>
          </cell>
          <cell r="N373">
            <v>0</v>
          </cell>
          <cell r="O373">
            <v>0</v>
          </cell>
          <cell r="Q373">
            <v>0</v>
          </cell>
          <cell r="S373">
            <v>1100000</v>
          </cell>
          <cell r="T373">
            <v>-1100000</v>
          </cell>
          <cell r="U373">
            <v>3008888.65</v>
          </cell>
          <cell r="V373">
            <v>2026584.93</v>
          </cell>
          <cell r="W373">
            <v>982303.72</v>
          </cell>
          <cell r="X373">
            <v>824438.56</v>
          </cell>
          <cell r="Y373">
            <v>1700000</v>
          </cell>
          <cell r="Z373">
            <v>-875561.44</v>
          </cell>
          <cell r="AA373">
            <v>1189894.52</v>
          </cell>
          <cell r="AB373">
            <v>1525100</v>
          </cell>
          <cell r="AC373">
            <v>-335205.48</v>
          </cell>
          <cell r="AF373">
            <v>0</v>
          </cell>
          <cell r="AI373">
            <v>0</v>
          </cell>
          <cell r="AK373">
            <v>4337351.8499999996</v>
          </cell>
          <cell r="AL373">
            <v>1328463.1999999997</v>
          </cell>
          <cell r="AM373">
            <v>1328463.1999999997</v>
          </cell>
          <cell r="AN373">
            <v>1328463.1999999997</v>
          </cell>
          <cell r="AO373" t="e">
            <v>#N/A</v>
          </cell>
        </row>
        <row r="374">
          <cell r="C374" t="str">
            <v>沧州金桥环保科技发展有限公司</v>
          </cell>
          <cell r="D374" t="str">
            <v>涉诉&amp;还款计划</v>
          </cell>
          <cell r="E374" t="str">
            <v>物业&amp;安环</v>
          </cell>
          <cell r="F374">
            <v>0</v>
          </cell>
          <cell r="G374">
            <v>0</v>
          </cell>
          <cell r="H374">
            <v>0</v>
          </cell>
          <cell r="I374">
            <v>131950</v>
          </cell>
          <cell r="J374">
            <v>99475</v>
          </cell>
          <cell r="K374">
            <v>32475</v>
          </cell>
          <cell r="N374">
            <v>0</v>
          </cell>
          <cell r="U374">
            <v>32475</v>
          </cell>
          <cell r="V374">
            <v>32475</v>
          </cell>
          <cell r="W374">
            <v>0</v>
          </cell>
          <cell r="X374">
            <v>32475</v>
          </cell>
          <cell r="Y374">
            <v>67000</v>
          </cell>
          <cell r="Z374">
            <v>-34525</v>
          </cell>
          <cell r="AA374">
            <v>67000</v>
          </cell>
          <cell r="AC374">
            <v>67000</v>
          </cell>
          <cell r="AF374">
            <v>0</v>
          </cell>
          <cell r="AI374">
            <v>0</v>
          </cell>
          <cell r="AK374">
            <v>0</v>
          </cell>
          <cell r="AL374">
            <v>-32475</v>
          </cell>
          <cell r="AM374">
            <v>-32475</v>
          </cell>
          <cell r="AN374">
            <v>-32475</v>
          </cell>
          <cell r="AO374" t="e">
            <v>#N/A</v>
          </cell>
        </row>
        <row r="375">
          <cell r="C375" t="str">
            <v>河北益清环保工程有限公司</v>
          </cell>
          <cell r="D375" t="str">
            <v>单独申请</v>
          </cell>
          <cell r="E375" t="str">
            <v>物业&amp;安环</v>
          </cell>
          <cell r="F375">
            <v>8350</v>
          </cell>
          <cell r="G375">
            <v>0</v>
          </cell>
          <cell r="H375">
            <v>0</v>
          </cell>
          <cell r="I375">
            <v>16700</v>
          </cell>
          <cell r="J375">
            <v>0</v>
          </cell>
          <cell r="K375">
            <v>16700</v>
          </cell>
          <cell r="N375">
            <v>0</v>
          </cell>
          <cell r="O375">
            <v>0</v>
          </cell>
          <cell r="U375">
            <v>16700</v>
          </cell>
          <cell r="W375">
            <v>16700</v>
          </cell>
          <cell r="Z375">
            <v>0</v>
          </cell>
          <cell r="AC375">
            <v>0</v>
          </cell>
          <cell r="AF375">
            <v>0</v>
          </cell>
          <cell r="AI375">
            <v>0</v>
          </cell>
          <cell r="AK375">
            <v>0</v>
          </cell>
          <cell r="AL375">
            <v>-16700</v>
          </cell>
          <cell r="AM375">
            <v>-16700</v>
          </cell>
          <cell r="AN375">
            <v>-16700</v>
          </cell>
          <cell r="AO375" t="e">
            <v>#N/A</v>
          </cell>
        </row>
        <row r="376">
          <cell r="C376" t="str">
            <v>河北利达金属制品集团有限公司</v>
          </cell>
          <cell r="D376" t="str">
            <v>单独申请</v>
          </cell>
          <cell r="E376" t="str">
            <v>/</v>
          </cell>
          <cell r="F376">
            <v>4055563.46</v>
          </cell>
          <cell r="G376">
            <v>3815880.68</v>
          </cell>
          <cell r="H376">
            <v>635980.11333333305</v>
          </cell>
          <cell r="I376">
            <v>400000</v>
          </cell>
          <cell r="J376">
            <v>400000</v>
          </cell>
          <cell r="K376">
            <v>0</v>
          </cell>
          <cell r="O376">
            <v>0</v>
          </cell>
          <cell r="U376">
            <v>400000</v>
          </cell>
          <cell r="V376">
            <v>400000</v>
          </cell>
          <cell r="W376">
            <v>0</v>
          </cell>
          <cell r="Z376">
            <v>0</v>
          </cell>
          <cell r="AC376">
            <v>0</v>
          </cell>
          <cell r="AF376">
            <v>0</v>
          </cell>
          <cell r="AI376">
            <v>0</v>
          </cell>
          <cell r="AK376">
            <v>400000</v>
          </cell>
          <cell r="AL376">
            <v>0</v>
          </cell>
          <cell r="AM376">
            <v>0</v>
          </cell>
          <cell r="AN376">
            <v>0</v>
          </cell>
          <cell r="AO376" t="e">
            <v>#N/A</v>
          </cell>
        </row>
        <row r="377">
          <cell r="C377" t="str">
            <v>北鸿科（天津）科技有限公司</v>
          </cell>
          <cell r="F377">
            <v>0</v>
          </cell>
          <cell r="G377">
            <v>0</v>
          </cell>
          <cell r="H377">
            <v>0</v>
          </cell>
          <cell r="I377">
            <v>252200</v>
          </cell>
          <cell r="J377">
            <v>213800</v>
          </cell>
          <cell r="K377">
            <v>38400</v>
          </cell>
          <cell r="N377">
            <v>0</v>
          </cell>
          <cell r="U377">
            <v>0</v>
          </cell>
          <cell r="V377">
            <v>12000</v>
          </cell>
          <cell r="W377">
            <v>-12000</v>
          </cell>
          <cell r="Y377">
            <v>95800</v>
          </cell>
          <cell r="Z377">
            <v>-95800</v>
          </cell>
          <cell r="AA377">
            <v>195800</v>
          </cell>
          <cell r="AB377">
            <v>100000</v>
          </cell>
          <cell r="AC377">
            <v>95800</v>
          </cell>
          <cell r="AD377">
            <v>50000</v>
          </cell>
          <cell r="AF377">
            <v>50000</v>
          </cell>
          <cell r="AG377">
            <v>6400</v>
          </cell>
          <cell r="AH377">
            <v>6000</v>
          </cell>
          <cell r="AI377">
            <v>400</v>
          </cell>
          <cell r="AK377">
            <v>-38400</v>
          </cell>
          <cell r="AL377">
            <v>-38400</v>
          </cell>
          <cell r="AM377">
            <v>-38400</v>
          </cell>
          <cell r="AN377">
            <v>-38400</v>
          </cell>
          <cell r="AO377" t="e">
            <v>#N/A</v>
          </cell>
        </row>
        <row r="378">
          <cell r="C378" t="str">
            <v>河北定国紧固件制造有限公司</v>
          </cell>
          <cell r="F378" t="e">
            <v>#NAME?</v>
          </cell>
          <cell r="G378" t="e">
            <v>#NAME?</v>
          </cell>
          <cell r="H378" t="e">
            <v>#NAME?</v>
          </cell>
          <cell r="I378">
            <v>10011.200000000001</v>
          </cell>
          <cell r="J378">
            <v>3168</v>
          </cell>
          <cell r="K378">
            <v>6843.2000000000007</v>
          </cell>
          <cell r="N378">
            <v>0</v>
          </cell>
          <cell r="U378">
            <v>0</v>
          </cell>
          <cell r="V378">
            <v>3168</v>
          </cell>
          <cell r="W378">
            <v>-3168</v>
          </cell>
          <cell r="X378">
            <v>9800</v>
          </cell>
          <cell r="Z378">
            <v>9800</v>
          </cell>
          <cell r="AC378">
            <v>0</v>
          </cell>
          <cell r="AF378">
            <v>0</v>
          </cell>
          <cell r="AG378">
            <v>211.2</v>
          </cell>
          <cell r="AI378">
            <v>211.2</v>
          </cell>
          <cell r="AK378">
            <v>-6843.2</v>
          </cell>
          <cell r="AL378">
            <v>-6843.2</v>
          </cell>
          <cell r="AM378">
            <v>-6843.2</v>
          </cell>
          <cell r="AN378">
            <v>-6843.2</v>
          </cell>
          <cell r="AO378" t="e">
            <v>#N/A</v>
          </cell>
        </row>
        <row r="379">
          <cell r="C379" t="str">
            <v>南皮县鸿禧金属制品有限公司</v>
          </cell>
          <cell r="F379">
            <v>0</v>
          </cell>
          <cell r="G379">
            <v>0</v>
          </cell>
          <cell r="H379">
            <v>0</v>
          </cell>
          <cell r="I379">
            <v>0</v>
          </cell>
          <cell r="J379">
            <v>80000</v>
          </cell>
          <cell r="K379">
            <v>-80000</v>
          </cell>
          <cell r="N379">
            <v>0</v>
          </cell>
          <cell r="U379">
            <v>0</v>
          </cell>
          <cell r="V379">
            <v>80000</v>
          </cell>
          <cell r="W379">
            <v>-80000</v>
          </cell>
          <cell r="Z379">
            <v>0</v>
          </cell>
          <cell r="AC379">
            <v>0</v>
          </cell>
          <cell r="AF379">
            <v>0</v>
          </cell>
          <cell r="AI379">
            <v>0</v>
          </cell>
          <cell r="AK379">
            <v>80000</v>
          </cell>
          <cell r="AL379">
            <v>80000</v>
          </cell>
          <cell r="AM379">
            <v>80000</v>
          </cell>
          <cell r="AN379">
            <v>80000</v>
          </cell>
          <cell r="AO379" t="e">
            <v>#N/A</v>
          </cell>
        </row>
        <row r="380">
          <cell r="C380" t="str">
            <v>南通天飙汽车用品有限公司</v>
          </cell>
          <cell r="F380">
            <v>0</v>
          </cell>
          <cell r="G380">
            <v>0</v>
          </cell>
          <cell r="H380">
            <v>0</v>
          </cell>
          <cell r="I380">
            <v>0</v>
          </cell>
          <cell r="J380">
            <v>42274.600000000006</v>
          </cell>
          <cell r="K380">
            <v>-42274.600000000006</v>
          </cell>
          <cell r="N380">
            <v>0</v>
          </cell>
          <cell r="U380">
            <v>0</v>
          </cell>
          <cell r="V380">
            <v>24466.49</v>
          </cell>
          <cell r="W380">
            <v>-24466.49</v>
          </cell>
          <cell r="Z380">
            <v>0</v>
          </cell>
          <cell r="AC380">
            <v>0</v>
          </cell>
          <cell r="AE380">
            <v>17808.11</v>
          </cell>
          <cell r="AF380">
            <v>-17808.11</v>
          </cell>
          <cell r="AI380">
            <v>0</v>
          </cell>
          <cell r="AK380">
            <v>42274.600000000006</v>
          </cell>
          <cell r="AL380">
            <v>42274.600000000006</v>
          </cell>
          <cell r="AM380">
            <v>42274.600000000006</v>
          </cell>
          <cell r="AN380">
            <v>42274.600000000006</v>
          </cell>
          <cell r="AO380" t="e">
            <v>#N/A</v>
          </cell>
        </row>
        <row r="381">
          <cell r="C381" t="str">
            <v>欣瑞联电子（肇庆）有限公司</v>
          </cell>
          <cell r="F381" t="e">
            <v>#NAME?</v>
          </cell>
          <cell r="G381" t="e">
            <v>#NAME?</v>
          </cell>
          <cell r="H381" t="e">
            <v>#NAME?</v>
          </cell>
          <cell r="I381">
            <v>52443.324000000001</v>
          </cell>
          <cell r="J381">
            <v>10000</v>
          </cell>
          <cell r="K381">
            <v>42443.324000000001</v>
          </cell>
          <cell r="N381">
            <v>0</v>
          </cell>
          <cell r="X381">
            <v>35520</v>
          </cell>
          <cell r="Z381">
            <v>35520</v>
          </cell>
          <cell r="AA381">
            <v>6000</v>
          </cell>
          <cell r="AB381">
            <v>5000</v>
          </cell>
          <cell r="AC381">
            <v>1000</v>
          </cell>
          <cell r="AD381">
            <v>5000</v>
          </cell>
          <cell r="AF381">
            <v>5000</v>
          </cell>
          <cell r="AG381">
            <v>5923.3239999999996</v>
          </cell>
          <cell r="AH381">
            <v>5000</v>
          </cell>
          <cell r="AI381">
            <v>923.32399999999961</v>
          </cell>
          <cell r="AK381">
            <v>-42443.324000000001</v>
          </cell>
          <cell r="AL381">
            <v>-42443.324000000001</v>
          </cell>
          <cell r="AM381">
            <v>-42443.324000000001</v>
          </cell>
          <cell r="AN381">
            <v>-42443.324000000001</v>
          </cell>
          <cell r="AO381" t="e">
            <v>#N/A</v>
          </cell>
        </row>
        <row r="382">
          <cell r="C382" t="str">
            <v>沧州万狄佳科技有限公司</v>
          </cell>
          <cell r="D382" t="str">
            <v>原材料</v>
          </cell>
          <cell r="E382" t="str">
            <v>模具试制</v>
          </cell>
          <cell r="F382">
            <v>0</v>
          </cell>
          <cell r="G382">
            <v>0</v>
          </cell>
          <cell r="H382">
            <v>0</v>
          </cell>
          <cell r="I382">
            <v>8000</v>
          </cell>
          <cell r="J382">
            <v>6360</v>
          </cell>
          <cell r="K382">
            <v>1640</v>
          </cell>
          <cell r="N382">
            <v>0</v>
          </cell>
          <cell r="X382">
            <v>8000</v>
          </cell>
          <cell r="Z382">
            <v>8000</v>
          </cell>
          <cell r="AB382">
            <v>6360</v>
          </cell>
          <cell r="AC382">
            <v>-6360</v>
          </cell>
          <cell r="AF382">
            <v>0</v>
          </cell>
          <cell r="AI382">
            <v>0</v>
          </cell>
          <cell r="AK382">
            <v>-1640</v>
          </cell>
          <cell r="AL382">
            <v>-1640</v>
          </cell>
          <cell r="AM382">
            <v>-1640</v>
          </cell>
          <cell r="AN382">
            <v>-1640</v>
          </cell>
          <cell r="AO382" t="e">
            <v>#N/A</v>
          </cell>
        </row>
        <row r="383">
          <cell r="C383" t="str">
            <v>江苏艾文德悦达汽车内饰有限公司</v>
          </cell>
          <cell r="D383" t="str">
            <v>涉诉&amp;还款计划</v>
          </cell>
          <cell r="E383" t="str">
            <v>座椅</v>
          </cell>
          <cell r="F383">
            <v>0</v>
          </cell>
          <cell r="G383">
            <v>0</v>
          </cell>
          <cell r="H383">
            <v>0</v>
          </cell>
          <cell r="I383">
            <v>1270000</v>
          </cell>
          <cell r="J383">
            <v>1139400.2</v>
          </cell>
          <cell r="K383">
            <v>130599.80000000005</v>
          </cell>
          <cell r="N383">
            <v>0</v>
          </cell>
          <cell r="X383">
            <v>1200000</v>
          </cell>
          <cell r="Y383">
            <v>1063400.2</v>
          </cell>
          <cell r="Z383">
            <v>136599.80000000005</v>
          </cell>
          <cell r="AC383">
            <v>0</v>
          </cell>
          <cell r="AD383">
            <v>70000</v>
          </cell>
          <cell r="AF383">
            <v>70000</v>
          </cell>
          <cell r="AH383">
            <v>76000</v>
          </cell>
          <cell r="AI383">
            <v>-76000</v>
          </cell>
          <cell r="AK383">
            <v>-130599.80000000005</v>
          </cell>
          <cell r="AL383">
            <v>-130599.80000000005</v>
          </cell>
          <cell r="AM383">
            <v>-130599.80000000005</v>
          </cell>
          <cell r="AN383">
            <v>-130599.80000000005</v>
          </cell>
          <cell r="AO383" t="e">
            <v>#N/A</v>
          </cell>
        </row>
        <row r="384">
          <cell r="C384" t="str">
            <v>天津东和汽车零部件有限公司</v>
          </cell>
          <cell r="D384" t="str">
            <v>预付</v>
          </cell>
          <cell r="E384" t="str">
            <v>视镜</v>
          </cell>
          <cell r="F384">
            <v>0</v>
          </cell>
          <cell r="G384">
            <v>0</v>
          </cell>
          <cell r="H384">
            <v>0</v>
          </cell>
          <cell r="I384">
            <v>16800</v>
          </cell>
          <cell r="J384">
            <v>16800</v>
          </cell>
          <cell r="K384">
            <v>0</v>
          </cell>
          <cell r="N384">
            <v>0</v>
          </cell>
          <cell r="X384">
            <v>8400</v>
          </cell>
          <cell r="Z384">
            <v>8400</v>
          </cell>
          <cell r="AA384">
            <v>8400</v>
          </cell>
          <cell r="AB384">
            <v>8400</v>
          </cell>
          <cell r="AC384">
            <v>0</v>
          </cell>
          <cell r="AE384">
            <v>4200</v>
          </cell>
          <cell r="AF384">
            <v>-4200</v>
          </cell>
          <cell r="AH384">
            <v>4200</v>
          </cell>
          <cell r="AI384">
            <v>-4200</v>
          </cell>
          <cell r="AK384">
            <v>0</v>
          </cell>
          <cell r="AL384">
            <v>0</v>
          </cell>
          <cell r="AM384">
            <v>0</v>
          </cell>
          <cell r="AN384">
            <v>0</v>
          </cell>
          <cell r="AO384" t="e">
            <v>#N/A</v>
          </cell>
        </row>
        <row r="385">
          <cell r="C385" t="str">
            <v>北京瑞德佑业科技有限公司</v>
          </cell>
          <cell r="D385" t="str">
            <v>预付</v>
          </cell>
          <cell r="E385" t="str">
            <v>视镜</v>
          </cell>
          <cell r="F385">
            <v>0</v>
          </cell>
          <cell r="G385">
            <v>0</v>
          </cell>
          <cell r="H385">
            <v>0</v>
          </cell>
          <cell r="I385">
            <v>8340</v>
          </cell>
          <cell r="J385">
            <v>25020</v>
          </cell>
          <cell r="K385">
            <v>-16680</v>
          </cell>
          <cell r="N385">
            <v>0</v>
          </cell>
          <cell r="O385">
            <v>8340</v>
          </cell>
          <cell r="P385">
            <v>8340</v>
          </cell>
          <cell r="Y385">
            <v>8340</v>
          </cell>
          <cell r="Z385">
            <v>-8340</v>
          </cell>
          <cell r="AC385">
            <v>0</v>
          </cell>
          <cell r="AE385">
            <v>8340</v>
          </cell>
          <cell r="AF385">
            <v>-8340</v>
          </cell>
          <cell r="AI385">
            <v>0</v>
          </cell>
          <cell r="AK385">
            <v>25020</v>
          </cell>
          <cell r="AL385">
            <v>25020</v>
          </cell>
          <cell r="AM385">
            <v>25020</v>
          </cell>
          <cell r="AN385">
            <v>16680</v>
          </cell>
          <cell r="AO385" t="e">
            <v>#N/A</v>
          </cell>
        </row>
        <row r="386">
          <cell r="C386" t="str">
            <v>多科迪（北京）塑胶颜料有限公司</v>
          </cell>
          <cell r="D386" t="str">
            <v>原材料</v>
          </cell>
          <cell r="E386" t="str">
            <v>视镜</v>
          </cell>
          <cell r="F386">
            <v>6531</v>
          </cell>
          <cell r="G386">
            <v>0</v>
          </cell>
          <cell r="H386">
            <v>0</v>
          </cell>
          <cell r="I386">
            <v>17305</v>
          </cell>
          <cell r="J386">
            <v>10774</v>
          </cell>
          <cell r="K386">
            <v>0</v>
          </cell>
          <cell r="N386">
            <v>0</v>
          </cell>
          <cell r="O386">
            <v>6531</v>
          </cell>
          <cell r="Y386">
            <v>10000</v>
          </cell>
          <cell r="Z386">
            <v>-10000</v>
          </cell>
          <cell r="AA386">
            <v>10000</v>
          </cell>
          <cell r="AC386">
            <v>10000</v>
          </cell>
          <cell r="AF386">
            <v>0</v>
          </cell>
          <cell r="AG386">
            <v>774</v>
          </cell>
          <cell r="AH386">
            <v>774</v>
          </cell>
          <cell r="AI386">
            <v>0</v>
          </cell>
          <cell r="AK386">
            <v>0</v>
          </cell>
          <cell r="AL386">
            <v>0</v>
          </cell>
          <cell r="AM386">
            <v>0</v>
          </cell>
          <cell r="AN386">
            <v>-6531</v>
          </cell>
          <cell r="AO386" t="e">
            <v>#N/A</v>
          </cell>
        </row>
        <row r="387">
          <cell r="C387" t="str">
            <v>济南方正物流有限公司</v>
          </cell>
          <cell r="F387">
            <v>0</v>
          </cell>
          <cell r="G387">
            <v>0</v>
          </cell>
          <cell r="H387">
            <v>0</v>
          </cell>
          <cell r="I387">
            <v>11520</v>
          </cell>
          <cell r="J387">
            <v>11520</v>
          </cell>
          <cell r="K387">
            <v>0</v>
          </cell>
          <cell r="N387">
            <v>0</v>
          </cell>
          <cell r="Y387">
            <v>11520</v>
          </cell>
          <cell r="Z387">
            <v>-11520</v>
          </cell>
          <cell r="AA387">
            <v>11520</v>
          </cell>
          <cell r="AC387">
            <v>11520</v>
          </cell>
          <cell r="AF387">
            <v>0</v>
          </cell>
          <cell r="AI387">
            <v>0</v>
          </cell>
          <cell r="AK387">
            <v>0</v>
          </cell>
          <cell r="AL387">
            <v>0</v>
          </cell>
          <cell r="AM387">
            <v>0</v>
          </cell>
          <cell r="AN387">
            <v>0</v>
          </cell>
          <cell r="AO387" t="e">
            <v>#N/A</v>
          </cell>
        </row>
        <row r="388">
          <cell r="C388" t="str">
            <v>佳化化学（滨州）有限公司</v>
          </cell>
          <cell r="F388">
            <v>0</v>
          </cell>
          <cell r="G388">
            <v>0</v>
          </cell>
          <cell r="H388">
            <v>0</v>
          </cell>
          <cell r="I388">
            <v>56330.95</v>
          </cell>
          <cell r="J388">
            <v>55880.25</v>
          </cell>
          <cell r="K388">
            <v>450.69999999999982</v>
          </cell>
          <cell r="N388">
            <v>0</v>
          </cell>
          <cell r="Y388">
            <v>48880.25</v>
          </cell>
          <cell r="Z388">
            <v>-48880.25</v>
          </cell>
          <cell r="AA388">
            <v>48880.25</v>
          </cell>
          <cell r="AC388">
            <v>48880.25</v>
          </cell>
          <cell r="AF388">
            <v>0</v>
          </cell>
          <cell r="AG388">
            <v>7450.7</v>
          </cell>
          <cell r="AH388">
            <v>7000</v>
          </cell>
          <cell r="AI388">
            <v>450.69999999999982</v>
          </cell>
          <cell r="AK388">
            <v>-450.69999999999709</v>
          </cell>
          <cell r="AL388">
            <v>-450.69999999999709</v>
          </cell>
          <cell r="AM388">
            <v>-450.69999999999709</v>
          </cell>
          <cell r="AN388">
            <v>-450.69999999999709</v>
          </cell>
          <cell r="AO388" t="e">
            <v>#N/A</v>
          </cell>
        </row>
        <row r="389">
          <cell r="C389" t="str">
            <v>山东昊松新材料科技有限公司</v>
          </cell>
          <cell r="F389">
            <v>0</v>
          </cell>
          <cell r="G389">
            <v>83800</v>
          </cell>
          <cell r="H389">
            <v>13966.666666666701</v>
          </cell>
          <cell r="I389">
            <v>33282.133333333302</v>
          </cell>
          <cell r="J389">
            <v>160830</v>
          </cell>
          <cell r="K389">
            <v>-127547.8666666667</v>
          </cell>
          <cell r="N389">
            <v>0</v>
          </cell>
          <cell r="O389">
            <v>0</v>
          </cell>
          <cell r="AA389">
            <v>23000</v>
          </cell>
          <cell r="AB389">
            <v>138830</v>
          </cell>
          <cell r="AC389">
            <v>-115830</v>
          </cell>
          <cell r="AE389">
            <v>12000</v>
          </cell>
          <cell r="AF389">
            <v>-12000</v>
          </cell>
          <cell r="AG389">
            <v>10282.1333333333</v>
          </cell>
          <cell r="AH389">
            <v>10000</v>
          </cell>
          <cell r="AI389">
            <v>282.13333333330047</v>
          </cell>
          <cell r="AK389">
            <v>127547.8666666667</v>
          </cell>
          <cell r="AL389">
            <v>127547.8666666667</v>
          </cell>
          <cell r="AM389">
            <v>127547.8666666667</v>
          </cell>
          <cell r="AN389">
            <v>127547.8666666667</v>
          </cell>
          <cell r="AO389" t="e">
            <v>#N/A</v>
          </cell>
        </row>
        <row r="390">
          <cell r="C390" t="str">
            <v>湘乡简美新材料科技有限公司</v>
          </cell>
          <cell r="D390" t="str">
            <v>单独申请</v>
          </cell>
          <cell r="E390" t="str">
            <v>座椅</v>
          </cell>
          <cell r="F390">
            <v>3160794.99</v>
          </cell>
          <cell r="G390">
            <v>2433921.1</v>
          </cell>
          <cell r="H390">
            <v>405653.51666666701</v>
          </cell>
          <cell r="I390">
            <v>400000</v>
          </cell>
          <cell r="J390">
            <v>0</v>
          </cell>
          <cell r="K390">
            <v>400000</v>
          </cell>
          <cell r="N390">
            <v>0</v>
          </cell>
          <cell r="AA390">
            <v>400000</v>
          </cell>
          <cell r="AC390">
            <v>400000</v>
          </cell>
          <cell r="AF390">
            <v>0</v>
          </cell>
          <cell r="AI390">
            <v>0</v>
          </cell>
          <cell r="AK390">
            <v>-400000</v>
          </cell>
          <cell r="AL390">
            <v>-400000</v>
          </cell>
          <cell r="AM390">
            <v>-400000</v>
          </cell>
          <cell r="AN390">
            <v>-400000</v>
          </cell>
          <cell r="AO390" t="e">
            <v>#N/A</v>
          </cell>
        </row>
        <row r="391">
          <cell r="C391" t="str">
            <v>上海霏济科技有限公司</v>
          </cell>
          <cell r="D391" t="str">
            <v>单独申请</v>
          </cell>
          <cell r="E391" t="str">
            <v>金属件</v>
          </cell>
          <cell r="F391">
            <v>533411.38</v>
          </cell>
          <cell r="G391">
            <v>619600</v>
          </cell>
          <cell r="H391">
            <v>103266.66666666701</v>
          </cell>
          <cell r="I391">
            <v>391561.04</v>
          </cell>
          <cell r="J391">
            <v>0</v>
          </cell>
          <cell r="K391">
            <v>391561.04</v>
          </cell>
          <cell r="N391">
            <v>0</v>
          </cell>
          <cell r="O391">
            <v>0</v>
          </cell>
          <cell r="AA391">
            <v>391561.04</v>
          </cell>
          <cell r="AC391">
            <v>391561.04</v>
          </cell>
          <cell r="AF391">
            <v>0</v>
          </cell>
          <cell r="AI391">
            <v>0</v>
          </cell>
          <cell r="AK391">
            <v>-391561.04</v>
          </cell>
          <cell r="AL391">
            <v>-391561.04</v>
          </cell>
          <cell r="AM391">
            <v>-391561.04</v>
          </cell>
          <cell r="AN391">
            <v>-391561.04</v>
          </cell>
          <cell r="AO391" t="e">
            <v>#N/A</v>
          </cell>
        </row>
        <row r="392">
          <cell r="C392" t="str">
            <v>佛山市顺德区聚达汽车部件有限公司</v>
          </cell>
          <cell r="D392" t="str">
            <v>单独申请</v>
          </cell>
          <cell r="E392" t="str">
            <v>视镜</v>
          </cell>
          <cell r="F392" t="e">
            <v>#NAME?</v>
          </cell>
          <cell r="G392" t="e">
            <v>#NAME?</v>
          </cell>
          <cell r="H392" t="e">
            <v>#NAME?</v>
          </cell>
          <cell r="I392" t="e">
            <v>#NAME?</v>
          </cell>
          <cell r="J392">
            <v>114340.8</v>
          </cell>
          <cell r="K392">
            <v>0</v>
          </cell>
          <cell r="N392">
            <v>0</v>
          </cell>
          <cell r="O392" t="e">
            <v>#NAME?</v>
          </cell>
          <cell r="AA392">
            <v>114340.8</v>
          </cell>
          <cell r="AB392">
            <v>114340.8</v>
          </cell>
          <cell r="AC392">
            <v>0</v>
          </cell>
          <cell r="AF392">
            <v>0</v>
          </cell>
          <cell r="AI392">
            <v>0</v>
          </cell>
          <cell r="AK392">
            <v>0</v>
          </cell>
          <cell r="AL392">
            <v>0</v>
          </cell>
          <cell r="AM392">
            <v>0</v>
          </cell>
          <cell r="AN392" t="e">
            <v>#NAME?</v>
          </cell>
          <cell r="AO392" t="e">
            <v>#N/A</v>
          </cell>
        </row>
        <row r="393">
          <cell r="C393" t="str">
            <v>航天宏达（泊头）机械科技有限公司</v>
          </cell>
          <cell r="D393" t="str">
            <v>单独申请</v>
          </cell>
          <cell r="E393" t="str">
            <v>金属件</v>
          </cell>
          <cell r="F393" t="e">
            <v>#NAME?</v>
          </cell>
          <cell r="G393" t="e">
            <v>#NAME?</v>
          </cell>
          <cell r="H393" t="e">
            <v>#NAME?</v>
          </cell>
          <cell r="I393">
            <v>400000</v>
          </cell>
          <cell r="J393">
            <v>400000</v>
          </cell>
          <cell r="K393">
            <v>0</v>
          </cell>
          <cell r="N393">
            <v>0</v>
          </cell>
          <cell r="O393">
            <v>0</v>
          </cell>
          <cell r="AA393">
            <v>400000</v>
          </cell>
          <cell r="AB393">
            <v>400000</v>
          </cell>
          <cell r="AC393">
            <v>0</v>
          </cell>
          <cell r="AF393">
            <v>0</v>
          </cell>
          <cell r="AI393">
            <v>0</v>
          </cell>
          <cell r="AK393">
            <v>0</v>
          </cell>
          <cell r="AL393">
            <v>0</v>
          </cell>
          <cell r="AM393">
            <v>0</v>
          </cell>
          <cell r="AN393">
            <v>0</v>
          </cell>
          <cell r="AO393" t="e">
            <v>#N/A</v>
          </cell>
        </row>
        <row r="394">
          <cell r="C394" t="str">
            <v>沧州崇文晟源机械制造有限公司</v>
          </cell>
          <cell r="F394">
            <v>23850</v>
          </cell>
          <cell r="G394">
            <v>45480</v>
          </cell>
          <cell r="H394">
            <v>7580</v>
          </cell>
          <cell r="I394">
            <v>49073.333333333328</v>
          </cell>
          <cell r="J394">
            <v>92850</v>
          </cell>
          <cell r="K394">
            <v>-25926.666666666672</v>
          </cell>
          <cell r="N394">
            <v>0</v>
          </cell>
          <cell r="O394">
            <v>6000</v>
          </cell>
          <cell r="P394">
            <v>23850</v>
          </cell>
          <cell r="AA394">
            <v>35000</v>
          </cell>
          <cell r="AB394">
            <v>35000</v>
          </cell>
          <cell r="AC394">
            <v>0</v>
          </cell>
          <cell r="AD394">
            <v>4000</v>
          </cell>
          <cell r="AE394">
            <v>4000</v>
          </cell>
          <cell r="AF394">
            <v>0</v>
          </cell>
          <cell r="AG394">
            <v>4073.3333333333298</v>
          </cell>
          <cell r="AH394">
            <v>30000</v>
          </cell>
          <cell r="AI394">
            <v>-25926.666666666672</v>
          </cell>
          <cell r="AK394">
            <v>49776.666666666672</v>
          </cell>
          <cell r="AL394">
            <v>49776.666666666672</v>
          </cell>
          <cell r="AM394">
            <v>49776.666666666672</v>
          </cell>
          <cell r="AN394">
            <v>43776.666666666672</v>
          </cell>
          <cell r="AO394" t="e">
            <v>#N/A</v>
          </cell>
        </row>
        <row r="395">
          <cell r="C395" t="str">
            <v>谷城益合泡沫塑胶有限公司</v>
          </cell>
          <cell r="F395">
            <v>0</v>
          </cell>
          <cell r="G395">
            <v>0</v>
          </cell>
          <cell r="H395">
            <v>0</v>
          </cell>
          <cell r="I395">
            <v>33600</v>
          </cell>
          <cell r="J395">
            <v>38400</v>
          </cell>
          <cell r="K395">
            <v>-4800</v>
          </cell>
          <cell r="N395">
            <v>0</v>
          </cell>
          <cell r="AA395">
            <v>33600</v>
          </cell>
          <cell r="AC395">
            <v>33600</v>
          </cell>
          <cell r="AE395">
            <v>38400</v>
          </cell>
          <cell r="AF395">
            <v>-38400</v>
          </cell>
          <cell r="AI395">
            <v>0</v>
          </cell>
          <cell r="AK395">
            <v>4800</v>
          </cell>
          <cell r="AL395">
            <v>4800</v>
          </cell>
          <cell r="AM395">
            <v>4800</v>
          </cell>
          <cell r="AN395">
            <v>4800</v>
          </cell>
          <cell r="AO395">
            <v>20000</v>
          </cell>
        </row>
        <row r="396">
          <cell r="C396" t="str">
            <v>青岛华瑞利工贸有限公司</v>
          </cell>
          <cell r="D396" t="str">
            <v>涉诉&amp;还款计划</v>
          </cell>
          <cell r="E396" t="str">
            <v>座椅</v>
          </cell>
          <cell r="F396">
            <v>189448.35</v>
          </cell>
          <cell r="G396">
            <v>179400</v>
          </cell>
          <cell r="H396">
            <v>29900</v>
          </cell>
          <cell r="I396">
            <v>168827.99</v>
          </cell>
          <cell r="J396">
            <v>0</v>
          </cell>
          <cell r="K396">
            <v>168827.99</v>
          </cell>
          <cell r="N396">
            <v>0</v>
          </cell>
          <cell r="AA396">
            <v>168827.99</v>
          </cell>
          <cell r="AC396">
            <v>168827.99</v>
          </cell>
          <cell r="AF396">
            <v>0</v>
          </cell>
          <cell r="AI396">
            <v>0</v>
          </cell>
          <cell r="AK396">
            <v>-168827.99</v>
          </cell>
          <cell r="AL396">
            <v>-168827.99</v>
          </cell>
          <cell r="AM396">
            <v>-168827.99</v>
          </cell>
          <cell r="AN396">
            <v>-168827.99</v>
          </cell>
          <cell r="AO396" t="e">
            <v>#N/A</v>
          </cell>
        </row>
        <row r="397">
          <cell r="C397" t="str">
            <v>黄骅市金珲设备安装工程有限公司</v>
          </cell>
          <cell r="D397" t="str">
            <v>涉诉&amp;还款计划</v>
          </cell>
          <cell r="E397" t="str">
            <v>物业</v>
          </cell>
          <cell r="F397">
            <v>0</v>
          </cell>
          <cell r="G397">
            <v>0</v>
          </cell>
          <cell r="H397">
            <v>0</v>
          </cell>
          <cell r="I397">
            <v>28096</v>
          </cell>
          <cell r="J397">
            <v>58096</v>
          </cell>
          <cell r="K397">
            <v>-30000</v>
          </cell>
          <cell r="N397">
            <v>0</v>
          </cell>
          <cell r="AA397">
            <v>28096</v>
          </cell>
          <cell r="AB397">
            <v>28096</v>
          </cell>
          <cell r="AC397">
            <v>0</v>
          </cell>
          <cell r="AF397">
            <v>0</v>
          </cell>
          <cell r="AH397">
            <v>30000</v>
          </cell>
          <cell r="AI397">
            <v>-30000</v>
          </cell>
          <cell r="AK397">
            <v>30000</v>
          </cell>
          <cell r="AL397">
            <v>30000</v>
          </cell>
          <cell r="AM397">
            <v>30000</v>
          </cell>
          <cell r="AN397">
            <v>30000</v>
          </cell>
          <cell r="AO397" t="e">
            <v>#N/A</v>
          </cell>
        </row>
        <row r="398">
          <cell r="C398" t="str">
            <v>沧州其源盛环保设备有限公司</v>
          </cell>
          <cell r="D398" t="str">
            <v>涉诉&amp;还款计划</v>
          </cell>
          <cell r="E398" t="str">
            <v>座椅</v>
          </cell>
          <cell r="F398">
            <v>0</v>
          </cell>
          <cell r="G398">
            <v>0</v>
          </cell>
          <cell r="H398">
            <v>0</v>
          </cell>
          <cell r="I398">
            <v>66403.246666666673</v>
          </cell>
          <cell r="J398">
            <v>58591.1</v>
          </cell>
          <cell r="K398">
            <v>7812.1466666666702</v>
          </cell>
          <cell r="N398">
            <v>0</v>
          </cell>
          <cell r="O398">
            <v>0</v>
          </cell>
          <cell r="AA398">
            <v>58591.1</v>
          </cell>
          <cell r="AB398">
            <v>58591.1</v>
          </cell>
          <cell r="AC398">
            <v>0</v>
          </cell>
          <cell r="AF398">
            <v>0</v>
          </cell>
          <cell r="AG398">
            <v>7812.1466666666702</v>
          </cell>
          <cell r="AI398">
            <v>7812.1466666666702</v>
          </cell>
          <cell r="AK398">
            <v>-7812.1466666666674</v>
          </cell>
          <cell r="AL398">
            <v>-7812.1466666666674</v>
          </cell>
          <cell r="AM398">
            <v>-7812.1466666666674</v>
          </cell>
          <cell r="AN398">
            <v>-7812.1466666666674</v>
          </cell>
          <cell r="AO398" t="e">
            <v>#N/A</v>
          </cell>
        </row>
        <row r="399">
          <cell r="C399" t="str">
            <v>ABS注塑料预付</v>
          </cell>
          <cell r="F399">
            <v>0</v>
          </cell>
          <cell r="G399">
            <v>0</v>
          </cell>
          <cell r="H399">
            <v>0</v>
          </cell>
          <cell r="I399">
            <v>57000</v>
          </cell>
          <cell r="J399">
            <v>0</v>
          </cell>
          <cell r="K399">
            <v>57000</v>
          </cell>
          <cell r="N399">
            <v>0</v>
          </cell>
          <cell r="AA399">
            <v>57000</v>
          </cell>
          <cell r="AC399">
            <v>57000</v>
          </cell>
          <cell r="AF399">
            <v>0</v>
          </cell>
          <cell r="AI399">
            <v>0</v>
          </cell>
          <cell r="AK399">
            <v>-57000</v>
          </cell>
          <cell r="AL399">
            <v>-57000</v>
          </cell>
          <cell r="AM399">
            <v>-57000</v>
          </cell>
          <cell r="AN399">
            <v>-57000</v>
          </cell>
          <cell r="AO399" t="e">
            <v>#N/A</v>
          </cell>
        </row>
        <row r="400">
          <cell r="C400" t="str">
            <v>黄骅市万昌五金制品有限公司</v>
          </cell>
          <cell r="D400" t="str">
            <v>涉诉&amp;还款计划</v>
          </cell>
          <cell r="F400">
            <v>0</v>
          </cell>
          <cell r="G400">
            <v>0</v>
          </cell>
          <cell r="H400">
            <v>0</v>
          </cell>
          <cell r="I400">
            <v>82657.823999999993</v>
          </cell>
          <cell r="J400">
            <v>858040.91</v>
          </cell>
          <cell r="K400">
            <v>-775383.08600000001</v>
          </cell>
          <cell r="N400">
            <v>0</v>
          </cell>
          <cell r="AD400">
            <v>15000</v>
          </cell>
          <cell r="AE400">
            <v>300761.03000000003</v>
          </cell>
          <cell r="AF400">
            <v>-285761.03000000003</v>
          </cell>
          <cell r="AG400">
            <v>67657.823999999993</v>
          </cell>
          <cell r="AH400">
            <v>557279.88</v>
          </cell>
          <cell r="AI400">
            <v>-489622.05599999998</v>
          </cell>
          <cell r="AK400">
            <v>775383.08600000001</v>
          </cell>
          <cell r="AL400">
            <v>775383.08600000001</v>
          </cell>
          <cell r="AM400">
            <v>775383.08600000001</v>
          </cell>
          <cell r="AN400">
            <v>775383.08600000001</v>
          </cell>
          <cell r="AO400" t="e">
            <v>#N/A</v>
          </cell>
        </row>
        <row r="401">
          <cell r="C401" t="str">
            <v>北汽岱摩斯（沧州）汽车系统有限公司</v>
          </cell>
          <cell r="D401" t="str">
            <v>涉诉&amp;还款计划</v>
          </cell>
          <cell r="F401">
            <v>0</v>
          </cell>
          <cell r="G401">
            <v>0</v>
          </cell>
          <cell r="H401">
            <v>0</v>
          </cell>
          <cell r="I401">
            <v>37239.946666666699</v>
          </cell>
          <cell r="J401">
            <v>169808.05</v>
          </cell>
          <cell r="K401">
            <v>-132568.10333333327</v>
          </cell>
          <cell r="N401">
            <v>0</v>
          </cell>
          <cell r="AD401">
            <v>20000</v>
          </cell>
          <cell r="AE401">
            <v>152808.04999999999</v>
          </cell>
          <cell r="AF401">
            <v>-132808.04999999999</v>
          </cell>
          <cell r="AG401">
            <v>17239.946666666699</v>
          </cell>
          <cell r="AH401">
            <v>17000</v>
          </cell>
          <cell r="AI401">
            <v>239.94666666669946</v>
          </cell>
          <cell r="AK401">
            <v>132568.10333333327</v>
          </cell>
          <cell r="AL401">
            <v>132568.10333333327</v>
          </cell>
          <cell r="AM401">
            <v>132568.10333333327</v>
          </cell>
          <cell r="AN401">
            <v>132568.10333333327</v>
          </cell>
          <cell r="AO401" t="e">
            <v>#N/A</v>
          </cell>
        </row>
        <row r="402">
          <cell r="C402" t="str">
            <v>天津腾达永恒科技发展有限公司</v>
          </cell>
          <cell r="D402" t="str">
            <v>原材料-表面处理</v>
          </cell>
          <cell r="E402" t="str">
            <v>金属件</v>
          </cell>
          <cell r="F402">
            <v>76393.429999999993</v>
          </cell>
          <cell r="G402">
            <v>69947.02</v>
          </cell>
          <cell r="H402">
            <v>11657.836666666701</v>
          </cell>
          <cell r="I402">
            <v>53530.928</v>
          </cell>
          <cell r="J402">
            <v>0</v>
          </cell>
          <cell r="K402">
            <v>23530.928</v>
          </cell>
          <cell r="N402">
            <v>0</v>
          </cell>
          <cell r="O402">
            <v>30000</v>
          </cell>
          <cell r="AD402">
            <v>20000</v>
          </cell>
          <cell r="AF402">
            <v>20000</v>
          </cell>
          <cell r="AG402">
            <v>3530.9279999999999</v>
          </cell>
          <cell r="AI402">
            <v>3530.9279999999999</v>
          </cell>
          <cell r="AK402">
            <v>-23530.928</v>
          </cell>
          <cell r="AL402">
            <v>-23530.928</v>
          </cell>
          <cell r="AM402">
            <v>-23530.928</v>
          </cell>
          <cell r="AN402">
            <v>-53530.928</v>
          </cell>
          <cell r="AO402" t="e">
            <v>#N/A</v>
          </cell>
        </row>
        <row r="403">
          <cell r="C403" t="str">
            <v>黄骅市博涵商贸有限公司</v>
          </cell>
          <cell r="D403" t="str">
            <v>原材料-零采</v>
          </cell>
          <cell r="E403" t="str">
            <v>金属件</v>
          </cell>
          <cell r="F403">
            <v>0</v>
          </cell>
          <cell r="G403">
            <v>0</v>
          </cell>
          <cell r="H403">
            <v>0</v>
          </cell>
          <cell r="I403">
            <v>17012</v>
          </cell>
          <cell r="J403">
            <v>17012</v>
          </cell>
          <cell r="K403">
            <v>0</v>
          </cell>
          <cell r="N403">
            <v>0</v>
          </cell>
          <cell r="AD403">
            <v>17012</v>
          </cell>
          <cell r="AE403">
            <v>17012</v>
          </cell>
          <cell r="AF403">
            <v>0</v>
          </cell>
          <cell r="AI403">
            <v>0</v>
          </cell>
          <cell r="AK403">
            <v>0</v>
          </cell>
          <cell r="AL403">
            <v>0</v>
          </cell>
          <cell r="AM403">
            <v>0</v>
          </cell>
          <cell r="AN403">
            <v>0</v>
          </cell>
          <cell r="AO403" t="e">
            <v>#N/A</v>
          </cell>
        </row>
        <row r="404">
          <cell r="C404" t="str">
            <v>北京德坤顺利金属制品加工部</v>
          </cell>
          <cell r="D404" t="str">
            <v>原材料-零采</v>
          </cell>
          <cell r="E404" t="str">
            <v>金属件</v>
          </cell>
          <cell r="F404">
            <v>0</v>
          </cell>
          <cell r="G404">
            <v>0</v>
          </cell>
          <cell r="H404">
            <v>0</v>
          </cell>
          <cell r="I404">
            <v>58600</v>
          </cell>
          <cell r="J404">
            <v>58600</v>
          </cell>
          <cell r="K404">
            <v>0</v>
          </cell>
          <cell r="N404">
            <v>0</v>
          </cell>
          <cell r="AD404">
            <v>58600</v>
          </cell>
          <cell r="AE404">
            <v>58600</v>
          </cell>
          <cell r="AF404">
            <v>0</v>
          </cell>
          <cell r="AI404">
            <v>0</v>
          </cell>
          <cell r="AK404">
            <v>0</v>
          </cell>
          <cell r="AL404">
            <v>0</v>
          </cell>
          <cell r="AM404">
            <v>0</v>
          </cell>
          <cell r="AN404">
            <v>0</v>
          </cell>
          <cell r="AO404" t="e">
            <v>#N/A</v>
          </cell>
        </row>
        <row r="405">
          <cell r="C405" t="str">
            <v>黄骅市东鑫车镜厂</v>
          </cell>
          <cell r="F405">
            <v>0</v>
          </cell>
          <cell r="G405">
            <v>0</v>
          </cell>
          <cell r="H405">
            <v>0</v>
          </cell>
          <cell r="I405">
            <v>0</v>
          </cell>
          <cell r="J405">
            <v>4915.5</v>
          </cell>
          <cell r="K405">
            <v>-4915.5</v>
          </cell>
          <cell r="N405">
            <v>0</v>
          </cell>
          <cell r="AE405">
            <v>4915.5</v>
          </cell>
          <cell r="AF405">
            <v>-4915.5</v>
          </cell>
          <cell r="AI405">
            <v>0</v>
          </cell>
          <cell r="AK405">
            <v>4915.5</v>
          </cell>
          <cell r="AL405">
            <v>4915.5</v>
          </cell>
          <cell r="AM405">
            <v>4915.5</v>
          </cell>
          <cell r="AN405">
            <v>4915.5</v>
          </cell>
          <cell r="AO405" t="e">
            <v>#N/A</v>
          </cell>
        </row>
        <row r="406">
          <cell r="C406" t="str">
            <v>黄骅市峰霞科技有限公司</v>
          </cell>
          <cell r="D406" t="str">
            <v>涉诉&amp;还款计划</v>
          </cell>
          <cell r="F406">
            <v>0</v>
          </cell>
          <cell r="G406">
            <v>0</v>
          </cell>
          <cell r="H406">
            <v>0</v>
          </cell>
          <cell r="I406">
            <v>0</v>
          </cell>
          <cell r="J406">
            <v>227793.27</v>
          </cell>
          <cell r="K406">
            <v>-227793.27</v>
          </cell>
          <cell r="N406">
            <v>0</v>
          </cell>
          <cell r="AE406">
            <v>227793.27</v>
          </cell>
          <cell r="AF406">
            <v>-227793.27</v>
          </cell>
          <cell r="AI406">
            <v>0</v>
          </cell>
          <cell r="AK406">
            <v>227793.27</v>
          </cell>
          <cell r="AL406">
            <v>227793.27</v>
          </cell>
          <cell r="AM406">
            <v>227793.27</v>
          </cell>
          <cell r="AN406">
            <v>227793.27</v>
          </cell>
          <cell r="AO406" t="e">
            <v>#N/A</v>
          </cell>
        </row>
        <row r="407">
          <cell r="C407" t="str">
            <v>黄骅市双骏模具有限公司</v>
          </cell>
          <cell r="F407">
            <v>0</v>
          </cell>
          <cell r="G407">
            <v>0</v>
          </cell>
          <cell r="H407">
            <v>0</v>
          </cell>
          <cell r="I407">
            <v>0</v>
          </cell>
          <cell r="J407">
            <v>8760</v>
          </cell>
          <cell r="K407">
            <v>-8760</v>
          </cell>
          <cell r="N407">
            <v>0</v>
          </cell>
          <cell r="AE407">
            <v>8760</v>
          </cell>
          <cell r="AF407">
            <v>-8760</v>
          </cell>
          <cell r="AI407">
            <v>0</v>
          </cell>
          <cell r="AK407">
            <v>8760</v>
          </cell>
          <cell r="AL407">
            <v>8760</v>
          </cell>
          <cell r="AM407">
            <v>8760</v>
          </cell>
          <cell r="AN407">
            <v>8760</v>
          </cell>
          <cell r="AO407" t="e">
            <v>#N/A</v>
          </cell>
        </row>
        <row r="408">
          <cell r="C408" t="str">
            <v>天津合心亿商贸有限公司</v>
          </cell>
          <cell r="D408" t="str">
            <v>涉诉&amp;还款计划</v>
          </cell>
          <cell r="F408">
            <v>0</v>
          </cell>
          <cell r="G408">
            <v>0</v>
          </cell>
          <cell r="H408">
            <v>0</v>
          </cell>
          <cell r="I408">
            <v>7748.7866666666696</v>
          </cell>
          <cell r="J408">
            <v>58115.9</v>
          </cell>
          <cell r="K408">
            <v>-50367.113333333335</v>
          </cell>
          <cell r="N408">
            <v>0</v>
          </cell>
          <cell r="AE408">
            <v>58115.9</v>
          </cell>
          <cell r="AF408">
            <v>-58115.9</v>
          </cell>
          <cell r="AG408">
            <v>7748.7866666666696</v>
          </cell>
          <cell r="AI408">
            <v>7748.7866666666696</v>
          </cell>
          <cell r="AK408">
            <v>50367.113333333335</v>
          </cell>
          <cell r="AL408">
            <v>50367.113333333335</v>
          </cell>
          <cell r="AM408">
            <v>50367.113333333335</v>
          </cell>
          <cell r="AN408">
            <v>50367.113333333335</v>
          </cell>
          <cell r="AO408" t="e">
            <v>#N/A</v>
          </cell>
        </row>
        <row r="409">
          <cell r="C409" t="str">
            <v>天津金庄新材料科技有限公司</v>
          </cell>
          <cell r="D409" t="str">
            <v>涉诉&amp;还款计划</v>
          </cell>
          <cell r="F409">
            <v>0</v>
          </cell>
          <cell r="G409">
            <v>0</v>
          </cell>
          <cell r="H409">
            <v>0</v>
          </cell>
          <cell r="I409">
            <v>0</v>
          </cell>
          <cell r="J409">
            <v>59700</v>
          </cell>
          <cell r="K409">
            <v>-59700</v>
          </cell>
          <cell r="N409">
            <v>0</v>
          </cell>
          <cell r="AE409">
            <v>59700</v>
          </cell>
          <cell r="AF409">
            <v>-59700</v>
          </cell>
          <cell r="AI409">
            <v>0</v>
          </cell>
          <cell r="AK409">
            <v>59700</v>
          </cell>
          <cell r="AL409">
            <v>59700</v>
          </cell>
          <cell r="AM409">
            <v>59700</v>
          </cell>
          <cell r="AN409">
            <v>59700</v>
          </cell>
          <cell r="AO409" t="e">
            <v>#N/A</v>
          </cell>
        </row>
        <row r="410">
          <cell r="C410" t="str">
            <v>天津市科特迪科技发展有限公司</v>
          </cell>
          <cell r="D410" t="str">
            <v>单独申请</v>
          </cell>
          <cell r="E410" t="str">
            <v>金属件</v>
          </cell>
          <cell r="F410">
            <v>9000</v>
          </cell>
          <cell r="G410">
            <v>0</v>
          </cell>
          <cell r="H410">
            <v>0</v>
          </cell>
          <cell r="I410">
            <v>18000</v>
          </cell>
          <cell r="J410">
            <v>27500</v>
          </cell>
          <cell r="K410">
            <v>-18500</v>
          </cell>
          <cell r="L410">
            <v>9000</v>
          </cell>
          <cell r="N410">
            <v>9000</v>
          </cell>
          <cell r="O410">
            <v>9000</v>
          </cell>
          <cell r="AE410">
            <v>27500</v>
          </cell>
          <cell r="AF410">
            <v>-27500</v>
          </cell>
          <cell r="AI410">
            <v>0</v>
          </cell>
          <cell r="AK410">
            <v>27500</v>
          </cell>
          <cell r="AL410">
            <v>27500</v>
          </cell>
          <cell r="AM410">
            <v>27500</v>
          </cell>
          <cell r="AN410">
            <v>18500</v>
          </cell>
          <cell r="AO410" t="e">
            <v>#N/A</v>
          </cell>
          <cell r="AP410" t="str">
            <v>低</v>
          </cell>
        </row>
        <row r="411">
          <cell r="C411" t="str">
            <v>北京市京宁通海经贸有限公司</v>
          </cell>
          <cell r="F411">
            <v>0</v>
          </cell>
          <cell r="G411">
            <v>0</v>
          </cell>
          <cell r="H411">
            <v>0</v>
          </cell>
          <cell r="I411">
            <v>12.533333333333299</v>
          </cell>
          <cell r="J411">
            <v>94</v>
          </cell>
          <cell r="K411">
            <v>-81.466666666666697</v>
          </cell>
          <cell r="N411">
            <v>0</v>
          </cell>
          <cell r="AG411">
            <v>12.533333333333299</v>
          </cell>
          <cell r="AH411">
            <v>94</v>
          </cell>
          <cell r="AI411">
            <v>-81.466666666666697</v>
          </cell>
          <cell r="AK411">
            <v>81.466666666666697</v>
          </cell>
          <cell r="AL411">
            <v>81.466666666666697</v>
          </cell>
          <cell r="AM411">
            <v>81.466666666666697</v>
          </cell>
          <cell r="AN411">
            <v>81.466666666666697</v>
          </cell>
          <cell r="AO411" t="e">
            <v>#N/A</v>
          </cell>
        </row>
        <row r="412">
          <cell r="C412" t="str">
            <v>黄骅市隆润汽车配件有限公司</v>
          </cell>
          <cell r="F412">
            <v>0</v>
          </cell>
          <cell r="G412">
            <v>0</v>
          </cell>
          <cell r="H412">
            <v>0</v>
          </cell>
          <cell r="I412">
            <v>0</v>
          </cell>
          <cell r="J412">
            <v>21503.69</v>
          </cell>
          <cell r="K412">
            <v>-21503.69</v>
          </cell>
          <cell r="N412">
            <v>0</v>
          </cell>
          <cell r="AH412">
            <v>21503.69</v>
          </cell>
          <cell r="AI412">
            <v>-21503.69</v>
          </cell>
          <cell r="AK412">
            <v>21503.69</v>
          </cell>
          <cell r="AL412">
            <v>21503.69</v>
          </cell>
          <cell r="AM412">
            <v>21503.69</v>
          </cell>
          <cell r="AN412">
            <v>21503.69</v>
          </cell>
          <cell r="AO412" t="e">
            <v>#N/A</v>
          </cell>
        </row>
        <row r="413">
          <cell r="C413" t="str">
            <v>黄骅市齐西纺织五金配件厂</v>
          </cell>
          <cell r="F413">
            <v>0</v>
          </cell>
          <cell r="G413">
            <v>0</v>
          </cell>
          <cell r="H413">
            <v>0</v>
          </cell>
          <cell r="I413">
            <v>0</v>
          </cell>
          <cell r="J413">
            <v>2411.77</v>
          </cell>
          <cell r="K413">
            <v>-2411.77</v>
          </cell>
          <cell r="N413">
            <v>0</v>
          </cell>
          <cell r="AH413">
            <v>2411.77</v>
          </cell>
          <cell r="AI413">
            <v>-2411.77</v>
          </cell>
          <cell r="AK413">
            <v>2411.77</v>
          </cell>
          <cell r="AL413">
            <v>2411.77</v>
          </cell>
          <cell r="AM413">
            <v>2411.77</v>
          </cell>
          <cell r="AN413">
            <v>2411.77</v>
          </cell>
          <cell r="AO413" t="e">
            <v>#N/A</v>
          </cell>
        </row>
        <row r="414">
          <cell r="C414" t="str">
            <v>诸城市黄海剑杆织布厂</v>
          </cell>
          <cell r="F414">
            <v>0</v>
          </cell>
          <cell r="G414">
            <v>0</v>
          </cell>
          <cell r="H414">
            <v>0</v>
          </cell>
          <cell r="I414">
            <v>2830.5066666666698</v>
          </cell>
          <cell r="J414">
            <v>22390.01</v>
          </cell>
          <cell r="K414">
            <v>-19559.503333333327</v>
          </cell>
          <cell r="N414">
            <v>0</v>
          </cell>
          <cell r="AG414">
            <v>2830.5066666666698</v>
          </cell>
          <cell r="AH414">
            <v>22390.01</v>
          </cell>
          <cell r="AI414">
            <v>-19559.503333333327</v>
          </cell>
          <cell r="AK414">
            <v>19559.503333333327</v>
          </cell>
          <cell r="AL414">
            <v>19559.503333333327</v>
          </cell>
          <cell r="AM414">
            <v>19559.503333333327</v>
          </cell>
          <cell r="AN414">
            <v>19559.503333333327</v>
          </cell>
          <cell r="AO414" t="e">
            <v>#N/A</v>
          </cell>
        </row>
        <row r="415">
          <cell r="C415" t="str">
            <v>黄骅市辉煌建筑队</v>
          </cell>
          <cell r="D415" t="str">
            <v>比例规则</v>
          </cell>
          <cell r="F415">
            <v>266650.3</v>
          </cell>
          <cell r="G415">
            <v>117082</v>
          </cell>
          <cell r="H415">
            <v>19513.666666666701</v>
          </cell>
          <cell r="I415">
            <v>16000</v>
          </cell>
          <cell r="J415">
            <v>1411</v>
          </cell>
          <cell r="K415">
            <v>0</v>
          </cell>
          <cell r="N415">
            <v>0</v>
          </cell>
          <cell r="O415">
            <v>16000</v>
          </cell>
          <cell r="P415">
            <v>1411</v>
          </cell>
          <cell r="AK415">
            <v>1411</v>
          </cell>
          <cell r="AL415">
            <v>1411</v>
          </cell>
          <cell r="AM415">
            <v>1411</v>
          </cell>
          <cell r="AN415">
            <v>-14589</v>
          </cell>
          <cell r="AO415" t="e">
            <v>#N/A</v>
          </cell>
        </row>
        <row r="416">
          <cell r="C416" t="str">
            <v>佛山市顺德区赛朗斯汽车部件实业有限公司</v>
          </cell>
          <cell r="D416" t="str">
            <v>比例规则</v>
          </cell>
          <cell r="F416">
            <v>448416.98</v>
          </cell>
          <cell r="G416">
            <v>448416.98</v>
          </cell>
          <cell r="H416">
            <v>74736.163333333301</v>
          </cell>
          <cell r="I416">
            <v>60000</v>
          </cell>
          <cell r="J416">
            <v>0</v>
          </cell>
          <cell r="K416">
            <v>0</v>
          </cell>
          <cell r="N416">
            <v>0</v>
          </cell>
          <cell r="O416">
            <v>60000</v>
          </cell>
          <cell r="AK416">
            <v>0</v>
          </cell>
          <cell r="AL416">
            <v>0</v>
          </cell>
          <cell r="AM416">
            <v>0</v>
          </cell>
          <cell r="AN416">
            <v>-60000</v>
          </cell>
          <cell r="AO416" t="e">
            <v>#N/A</v>
          </cell>
        </row>
        <row r="417">
          <cell r="C417" t="str">
            <v>天津信嘉机械设备租赁有限公司</v>
          </cell>
          <cell r="D417" t="str">
            <v>比例规则</v>
          </cell>
          <cell r="F417">
            <v>59100</v>
          </cell>
          <cell r="G417">
            <v>27600</v>
          </cell>
          <cell r="H417">
            <v>4600</v>
          </cell>
          <cell r="I417">
            <v>4000</v>
          </cell>
          <cell r="J417">
            <v>8400</v>
          </cell>
          <cell r="K417">
            <v>0</v>
          </cell>
          <cell r="N417">
            <v>0</v>
          </cell>
          <cell r="O417">
            <v>4000</v>
          </cell>
          <cell r="P417">
            <v>8400</v>
          </cell>
          <cell r="AK417">
            <v>8400</v>
          </cell>
          <cell r="AL417">
            <v>8400</v>
          </cell>
          <cell r="AM417">
            <v>8400</v>
          </cell>
          <cell r="AN417">
            <v>4400</v>
          </cell>
          <cell r="AO417" t="e">
            <v>#N/A</v>
          </cell>
        </row>
        <row r="418">
          <cell r="C418" t="str">
            <v>沧州森德奥机械制造有限公司</v>
          </cell>
          <cell r="D418" t="str">
            <v>比例规则</v>
          </cell>
          <cell r="F418">
            <v>79960</v>
          </cell>
          <cell r="G418">
            <v>25000</v>
          </cell>
          <cell r="H418">
            <v>4166.6666666666697</v>
          </cell>
          <cell r="I418">
            <v>3000</v>
          </cell>
          <cell r="J418">
            <v>0</v>
          </cell>
          <cell r="K418">
            <v>0</v>
          </cell>
          <cell r="N418">
            <v>0</v>
          </cell>
          <cell r="O418">
            <v>3000</v>
          </cell>
          <cell r="AK418">
            <v>0</v>
          </cell>
          <cell r="AL418">
            <v>0</v>
          </cell>
          <cell r="AM418">
            <v>0</v>
          </cell>
          <cell r="AN418">
            <v>-3000</v>
          </cell>
          <cell r="AO418" t="e">
            <v>#N/A</v>
          </cell>
        </row>
        <row r="419">
          <cell r="C419" t="str">
            <v>黄骅市旭鑫模具制造有限公司</v>
          </cell>
          <cell r="D419" t="str">
            <v>比例规则</v>
          </cell>
          <cell r="F419">
            <v>123682</v>
          </cell>
          <cell r="G419">
            <v>97000</v>
          </cell>
          <cell r="H419">
            <v>16166.666666666701</v>
          </cell>
          <cell r="I419">
            <v>13000</v>
          </cell>
          <cell r="J419">
            <v>0</v>
          </cell>
          <cell r="K419">
            <v>0</v>
          </cell>
          <cell r="N419">
            <v>0</v>
          </cell>
          <cell r="O419">
            <v>13000</v>
          </cell>
          <cell r="P419">
            <v>0</v>
          </cell>
          <cell r="AK419">
            <v>0</v>
          </cell>
          <cell r="AL419">
            <v>0</v>
          </cell>
          <cell r="AM419">
            <v>0</v>
          </cell>
          <cell r="AN419">
            <v>-13000</v>
          </cell>
          <cell r="AO419" t="e">
            <v>#N/A</v>
          </cell>
        </row>
        <row r="420">
          <cell r="C420" t="str">
            <v>北京泰纳特斯汽车零部件有限公司</v>
          </cell>
          <cell r="D420" t="str">
            <v>比例规则</v>
          </cell>
          <cell r="F420">
            <v>142294.41</v>
          </cell>
          <cell r="G420">
            <v>248600</v>
          </cell>
          <cell r="H420">
            <v>41433.333333333299</v>
          </cell>
          <cell r="I420">
            <v>33000</v>
          </cell>
          <cell r="J420">
            <v>121994.41</v>
          </cell>
          <cell r="K420">
            <v>0</v>
          </cell>
          <cell r="N420">
            <v>0</v>
          </cell>
          <cell r="O420">
            <v>33000</v>
          </cell>
          <cell r="P420">
            <v>121994.41</v>
          </cell>
          <cell r="AK420">
            <v>121994.41</v>
          </cell>
          <cell r="AL420">
            <v>121994.41</v>
          </cell>
          <cell r="AM420">
            <v>121994.41</v>
          </cell>
          <cell r="AN420">
            <v>88994.41</v>
          </cell>
          <cell r="AO420" t="e">
            <v>#N/A</v>
          </cell>
        </row>
        <row r="421">
          <cell r="C421" t="str">
            <v>黄骅市杭合叉车配件经营部</v>
          </cell>
          <cell r="D421" t="str">
            <v>比例规则</v>
          </cell>
          <cell r="F421">
            <v>26870</v>
          </cell>
          <cell r="G421">
            <v>30870</v>
          </cell>
          <cell r="H421">
            <v>5145</v>
          </cell>
          <cell r="I421">
            <v>4000</v>
          </cell>
          <cell r="J421">
            <v>0</v>
          </cell>
          <cell r="K421">
            <v>0</v>
          </cell>
          <cell r="N421">
            <v>0</v>
          </cell>
          <cell r="O421">
            <v>4000</v>
          </cell>
          <cell r="AK421">
            <v>0</v>
          </cell>
          <cell r="AL421">
            <v>0</v>
          </cell>
          <cell r="AM421">
            <v>0</v>
          </cell>
          <cell r="AN421">
            <v>-4000</v>
          </cell>
          <cell r="AO421" t="e">
            <v>#N/A</v>
          </cell>
        </row>
        <row r="422">
          <cell r="C422" t="str">
            <v>北京场景智能科技有限公司</v>
          </cell>
          <cell r="D422" t="str">
            <v>比例规则</v>
          </cell>
          <cell r="F422">
            <v>6000</v>
          </cell>
          <cell r="G422">
            <v>10000</v>
          </cell>
          <cell r="H422">
            <v>1666.6666666666699</v>
          </cell>
          <cell r="I422">
            <v>1000</v>
          </cell>
          <cell r="J422">
            <v>0</v>
          </cell>
          <cell r="K422">
            <v>0</v>
          </cell>
          <cell r="N422">
            <v>0</v>
          </cell>
          <cell r="O422">
            <v>1000</v>
          </cell>
          <cell r="AK422">
            <v>0</v>
          </cell>
          <cell r="AL422">
            <v>0</v>
          </cell>
          <cell r="AM422">
            <v>0</v>
          </cell>
          <cell r="AN422">
            <v>-1000</v>
          </cell>
          <cell r="AO422" t="e">
            <v>#N/A</v>
          </cell>
        </row>
        <row r="423">
          <cell r="C423" t="str">
            <v>天津林宇机械制造有限公司</v>
          </cell>
          <cell r="D423" t="str">
            <v>比例规则</v>
          </cell>
          <cell r="F423">
            <v>8750</v>
          </cell>
          <cell r="G423">
            <v>17500</v>
          </cell>
          <cell r="H423">
            <v>2916.6666666666702</v>
          </cell>
          <cell r="I423">
            <v>2000</v>
          </cell>
          <cell r="J423">
            <v>7000</v>
          </cell>
          <cell r="K423">
            <v>0</v>
          </cell>
          <cell r="N423">
            <v>0</v>
          </cell>
          <cell r="O423">
            <v>2000</v>
          </cell>
          <cell r="P423">
            <v>7000</v>
          </cell>
          <cell r="AK423">
            <v>7000</v>
          </cell>
          <cell r="AL423">
            <v>7000</v>
          </cell>
          <cell r="AM423">
            <v>7000</v>
          </cell>
          <cell r="AN423">
            <v>5000</v>
          </cell>
          <cell r="AO423" t="e">
            <v>#N/A</v>
          </cell>
        </row>
        <row r="424">
          <cell r="C424" t="str">
            <v>黄骅市渤新环保科技有限公司</v>
          </cell>
          <cell r="D424" t="str">
            <v>单独申请</v>
          </cell>
          <cell r="E424" t="str">
            <v>安环</v>
          </cell>
          <cell r="F424">
            <v>35000</v>
          </cell>
          <cell r="G424">
            <v>0</v>
          </cell>
          <cell r="H424">
            <v>0</v>
          </cell>
          <cell r="I424">
            <v>35000</v>
          </cell>
          <cell r="J424">
            <v>0</v>
          </cell>
          <cell r="K424">
            <v>0</v>
          </cell>
          <cell r="N424">
            <v>0</v>
          </cell>
          <cell r="O424">
            <v>35000</v>
          </cell>
          <cell r="AK424">
            <v>0</v>
          </cell>
          <cell r="AL424">
            <v>0</v>
          </cell>
          <cell r="AM424">
            <v>0</v>
          </cell>
          <cell r="AN424">
            <v>-35000</v>
          </cell>
          <cell r="AO424" t="e">
            <v>#N/A</v>
          </cell>
        </row>
        <row r="425">
          <cell r="C425" t="str">
            <v>常州市鹏逸汽车附件有限公司</v>
          </cell>
          <cell r="D425" t="str">
            <v>单独申请</v>
          </cell>
          <cell r="E425" t="str">
            <v>金属件</v>
          </cell>
          <cell r="F425">
            <v>0</v>
          </cell>
          <cell r="G425">
            <v>0</v>
          </cell>
          <cell r="H425">
            <v>0</v>
          </cell>
          <cell r="I425">
            <v>46443</v>
          </cell>
          <cell r="J425">
            <v>0</v>
          </cell>
          <cell r="K425">
            <v>23221.5</v>
          </cell>
          <cell r="L425">
            <v>23221.5</v>
          </cell>
          <cell r="N425">
            <v>23221.5</v>
          </cell>
          <cell r="O425">
            <v>23221.5</v>
          </cell>
          <cell r="AK425">
            <v>0</v>
          </cell>
          <cell r="AL425">
            <v>0</v>
          </cell>
          <cell r="AM425">
            <v>0</v>
          </cell>
          <cell r="AN425">
            <v>-23221.5</v>
          </cell>
          <cell r="AO425" t="e">
            <v>#N/A</v>
          </cell>
          <cell r="AP425" t="str">
            <v>中高</v>
          </cell>
        </row>
        <row r="426">
          <cell r="C426" t="str">
            <v>天津又进精密部品有限公司</v>
          </cell>
          <cell r="D426" t="str">
            <v>单独申请</v>
          </cell>
          <cell r="E426" t="str">
            <v>视镜</v>
          </cell>
          <cell r="F426">
            <v>212428.9</v>
          </cell>
          <cell r="G426">
            <v>0</v>
          </cell>
          <cell r="H426">
            <v>0</v>
          </cell>
          <cell r="I426">
            <v>112053.87</v>
          </cell>
          <cell r="J426">
            <v>4553.88</v>
          </cell>
          <cell r="K426">
            <v>0</v>
          </cell>
          <cell r="N426">
            <v>0</v>
          </cell>
          <cell r="O426">
            <v>112053.87</v>
          </cell>
          <cell r="P426">
            <v>4553.88</v>
          </cell>
          <cell r="AK426">
            <v>4553.88</v>
          </cell>
          <cell r="AL426">
            <v>4553.88</v>
          </cell>
          <cell r="AM426">
            <v>4553.88</v>
          </cell>
          <cell r="AN426">
            <v>-107499.98999999999</v>
          </cell>
          <cell r="AO426">
            <v>20000</v>
          </cell>
        </row>
        <row r="427">
          <cell r="C427" t="str">
            <v>上海发之源电气有限公司</v>
          </cell>
          <cell r="D427" t="str">
            <v>单独申请</v>
          </cell>
          <cell r="E427" t="str">
            <v>视镜</v>
          </cell>
          <cell r="F427">
            <v>177694.24</v>
          </cell>
          <cell r="G427">
            <v>0</v>
          </cell>
          <cell r="H427">
            <v>0</v>
          </cell>
          <cell r="I427">
            <v>49891.24</v>
          </cell>
          <cell r="J427">
            <v>0</v>
          </cell>
          <cell r="K427">
            <v>0</v>
          </cell>
          <cell r="N427">
            <v>0</v>
          </cell>
          <cell r="O427">
            <v>49891.24</v>
          </cell>
          <cell r="AK427">
            <v>0</v>
          </cell>
          <cell r="AL427">
            <v>0</v>
          </cell>
          <cell r="AM427">
            <v>0</v>
          </cell>
          <cell r="AN427">
            <v>-49891.24</v>
          </cell>
          <cell r="AO427">
            <v>50000</v>
          </cell>
        </row>
        <row r="428">
          <cell r="C428" t="str">
            <v>天津欧尔派斯环保科技发展有限公司</v>
          </cell>
          <cell r="D428" t="str">
            <v>涉诉&amp;还款计划</v>
          </cell>
          <cell r="E428" t="str">
            <v>金属件</v>
          </cell>
          <cell r="F428">
            <v>176704.41</v>
          </cell>
          <cell r="G428">
            <v>0</v>
          </cell>
          <cell r="H428">
            <v>0</v>
          </cell>
          <cell r="I428">
            <v>226704.41</v>
          </cell>
          <cell r="J428">
            <v>0</v>
          </cell>
          <cell r="K428">
            <v>50000</v>
          </cell>
          <cell r="L428">
            <v>50000</v>
          </cell>
          <cell r="N428">
            <v>50000</v>
          </cell>
          <cell r="O428">
            <v>176704.41</v>
          </cell>
          <cell r="AK428">
            <v>0</v>
          </cell>
          <cell r="AL428">
            <v>0</v>
          </cell>
          <cell r="AM428">
            <v>0</v>
          </cell>
          <cell r="AN428">
            <v>-176704.41</v>
          </cell>
          <cell r="AO428" t="e">
            <v>#N/A</v>
          </cell>
          <cell r="AP428" t="str">
            <v>中</v>
          </cell>
        </row>
        <row r="429">
          <cell r="C429" t="str">
            <v>苏州市荣威模具有限公司</v>
          </cell>
          <cell r="D429" t="str">
            <v>涉诉&amp;还款计划</v>
          </cell>
          <cell r="E429" t="str">
            <v>金属件</v>
          </cell>
          <cell r="F429">
            <v>1722170</v>
          </cell>
          <cell r="G429">
            <v>0</v>
          </cell>
          <cell r="H429">
            <v>0</v>
          </cell>
          <cell r="I429">
            <v>1882170</v>
          </cell>
          <cell r="J429">
            <v>0</v>
          </cell>
          <cell r="K429">
            <v>160000</v>
          </cell>
          <cell r="L429">
            <v>160000</v>
          </cell>
          <cell r="N429">
            <v>160000</v>
          </cell>
          <cell r="O429">
            <v>1722170</v>
          </cell>
          <cell r="AK429">
            <v>0</v>
          </cell>
          <cell r="AL429">
            <v>0</v>
          </cell>
          <cell r="AM429">
            <v>0</v>
          </cell>
          <cell r="AN429">
            <v>-1722170</v>
          </cell>
          <cell r="AO429" t="e">
            <v>#N/A</v>
          </cell>
          <cell r="AP429" t="str">
            <v>中</v>
          </cell>
        </row>
        <row r="430">
          <cell r="C430" t="str">
            <v>青岛宥恩工贸有限公司</v>
          </cell>
          <cell r="D430" t="str">
            <v>预付</v>
          </cell>
          <cell r="E430" t="str">
            <v>视镜</v>
          </cell>
          <cell r="F430">
            <v>0</v>
          </cell>
          <cell r="G430">
            <v>0</v>
          </cell>
          <cell r="H430">
            <v>0</v>
          </cell>
          <cell r="I430">
            <v>12000</v>
          </cell>
          <cell r="J430">
            <v>45500</v>
          </cell>
          <cell r="K430">
            <v>0</v>
          </cell>
          <cell r="N430">
            <v>0</v>
          </cell>
          <cell r="O430">
            <v>12000</v>
          </cell>
          <cell r="P430">
            <v>45500</v>
          </cell>
          <cell r="AK430">
            <v>45500</v>
          </cell>
          <cell r="AL430">
            <v>45500</v>
          </cell>
          <cell r="AM430">
            <v>45500</v>
          </cell>
          <cell r="AN430">
            <v>33500</v>
          </cell>
          <cell r="AO430" t="e">
            <v>#N/A</v>
          </cell>
        </row>
        <row r="431">
          <cell r="C431" t="str">
            <v>江苏尧工叉车制造有限公司</v>
          </cell>
          <cell r="D431" t="str">
            <v>预付</v>
          </cell>
          <cell r="E431" t="str">
            <v>座椅</v>
          </cell>
          <cell r="F431">
            <v>0</v>
          </cell>
          <cell r="G431">
            <v>0</v>
          </cell>
          <cell r="H431">
            <v>0</v>
          </cell>
          <cell r="I431">
            <v>27300</v>
          </cell>
          <cell r="J431">
            <v>0</v>
          </cell>
          <cell r="K431">
            <v>0</v>
          </cell>
          <cell r="N431">
            <v>0</v>
          </cell>
          <cell r="O431">
            <v>27300</v>
          </cell>
          <cell r="AK431">
            <v>0</v>
          </cell>
          <cell r="AL431">
            <v>0</v>
          </cell>
          <cell r="AM431">
            <v>0</v>
          </cell>
          <cell r="AN431">
            <v>-27300</v>
          </cell>
          <cell r="AO431" t="e">
            <v>#N/A</v>
          </cell>
        </row>
        <row r="432">
          <cell r="C432" t="str">
            <v>威特博赛熨烫设备(上海)有限公司</v>
          </cell>
          <cell r="D432" t="str">
            <v>预付</v>
          </cell>
          <cell r="E432" t="str">
            <v>座椅</v>
          </cell>
          <cell r="F432">
            <v>0</v>
          </cell>
          <cell r="G432">
            <v>0</v>
          </cell>
          <cell r="H432">
            <v>0</v>
          </cell>
          <cell r="I432">
            <v>14700</v>
          </cell>
          <cell r="J432">
            <v>0</v>
          </cell>
          <cell r="K432">
            <v>0</v>
          </cell>
          <cell r="N432">
            <v>0</v>
          </cell>
          <cell r="O432">
            <v>14700</v>
          </cell>
          <cell r="AK432">
            <v>0</v>
          </cell>
          <cell r="AL432">
            <v>0</v>
          </cell>
          <cell r="AM432">
            <v>0</v>
          </cell>
          <cell r="AN432">
            <v>-14700</v>
          </cell>
          <cell r="AO432" t="e">
            <v>#N/A</v>
          </cell>
        </row>
        <row r="433">
          <cell r="C433" t="str">
            <v>泊头市新峰模具有限公司</v>
          </cell>
          <cell r="L433">
            <v>82912</v>
          </cell>
          <cell r="N433">
            <v>82912</v>
          </cell>
          <cell r="AP433" t="str">
            <v>中</v>
          </cell>
        </row>
        <row r="434">
          <cell r="C434" t="str">
            <v>沧州啸宇模具科技有限公司</v>
          </cell>
          <cell r="L434">
            <v>30000</v>
          </cell>
          <cell r="N434">
            <v>30000</v>
          </cell>
          <cell r="AP434" t="str">
            <v>中</v>
          </cell>
        </row>
        <row r="435">
          <cell r="C435" t="str">
            <v>沧州美凯精冲产品有限公司</v>
          </cell>
          <cell r="L435">
            <v>20000</v>
          </cell>
          <cell r="N435">
            <v>20000</v>
          </cell>
          <cell r="AP435" t="str">
            <v>高</v>
          </cell>
        </row>
        <row r="436">
          <cell r="C436" t="str">
            <v>黄骅市富邑金属制品有限公司</v>
          </cell>
          <cell r="L436">
            <v>10000</v>
          </cell>
          <cell r="N436">
            <v>10000</v>
          </cell>
          <cell r="AP436" t="str">
            <v>极高</v>
          </cell>
        </row>
        <row r="437">
          <cell r="C437" t="str">
            <v>重庆津亦机械制造有限公司</v>
          </cell>
          <cell r="L437">
            <v>6554</v>
          </cell>
          <cell r="N437">
            <v>6554</v>
          </cell>
          <cell r="AP437" t="str">
            <v>低</v>
          </cell>
        </row>
      </sheetData>
      <sheetData sheetId="5"/>
      <sheetData sheetId="6"/>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8"/>
  <sheetViews>
    <sheetView zoomScale="160" zoomScaleNormal="160" workbookViewId="0">
      <selection activeCell="B15" sqref="B15"/>
    </sheetView>
  </sheetViews>
  <sheetFormatPr defaultColWidth="9" defaultRowHeight="15.6" x14ac:dyDescent="0.25"/>
  <cols>
    <col min="1" max="1" width="7" style="48" customWidth="1"/>
    <col min="2" max="2" width="98.33203125" style="48" customWidth="1"/>
    <col min="3" max="16384" width="9" style="48"/>
  </cols>
  <sheetData>
    <row r="1" spans="1:2" s="49" customFormat="1" ht="16.2" x14ac:dyDescent="0.25">
      <c r="A1" s="49" t="s">
        <v>0</v>
      </c>
      <c r="B1" s="49" t="s">
        <v>1</v>
      </c>
    </row>
    <row r="2" spans="1:2" ht="16.2" x14ac:dyDescent="0.25">
      <c r="A2" s="55">
        <v>1</v>
      </c>
      <c r="B2" s="48" t="s">
        <v>2</v>
      </c>
    </row>
    <row r="3" spans="1:2" x14ac:dyDescent="0.25">
      <c r="A3" s="55">
        <v>2</v>
      </c>
      <c r="B3" s="48" t="s">
        <v>3</v>
      </c>
    </row>
    <row r="4" spans="1:2" x14ac:dyDescent="0.25">
      <c r="A4" s="55">
        <v>3</v>
      </c>
      <c r="B4" s="48" t="s">
        <v>4</v>
      </c>
    </row>
    <row r="5" spans="1:2" x14ac:dyDescent="0.25">
      <c r="A5" s="55">
        <v>4</v>
      </c>
      <c r="B5" s="48" t="s">
        <v>5</v>
      </c>
    </row>
    <row r="6" spans="1:2" x14ac:dyDescent="0.25">
      <c r="A6" s="55">
        <v>5</v>
      </c>
      <c r="B6" s="48" t="s">
        <v>6</v>
      </c>
    </row>
    <row r="7" spans="1:2" x14ac:dyDescent="0.25">
      <c r="A7" s="55">
        <v>6</v>
      </c>
      <c r="B7" s="48" t="s">
        <v>7</v>
      </c>
    </row>
    <row r="8" spans="1:2" x14ac:dyDescent="0.25">
      <c r="A8" s="55">
        <v>7</v>
      </c>
      <c r="B8" s="48" t="s">
        <v>8</v>
      </c>
    </row>
  </sheetData>
  <phoneticPr fontId="27"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B1:F8"/>
  <sheetViews>
    <sheetView showGridLines="0" workbookViewId="0">
      <pane ySplit="2" topLeftCell="A3" activePane="bottomLeft" state="frozen"/>
      <selection pane="bottomLeft" activeCell="D6" sqref="D6"/>
    </sheetView>
  </sheetViews>
  <sheetFormatPr defaultColWidth="9" defaultRowHeight="36" customHeight="1" x14ac:dyDescent="0.25"/>
  <cols>
    <col min="1" max="1" width="5.77734375" customWidth="1"/>
    <col min="2" max="2" width="14.77734375" customWidth="1"/>
    <col min="3" max="3" width="16.33203125" customWidth="1"/>
    <col min="4" max="4" width="17.44140625" customWidth="1"/>
    <col min="5" max="5" width="8.109375" customWidth="1"/>
    <col min="6" max="6" width="17.109375" customWidth="1"/>
  </cols>
  <sheetData>
    <row r="1" spans="2:6" ht="36" customHeight="1" x14ac:dyDescent="0.25">
      <c r="B1" s="118" t="s">
        <v>9</v>
      </c>
      <c r="C1" s="118"/>
      <c r="D1" s="118"/>
      <c r="E1" s="118"/>
      <c r="F1" s="118"/>
    </row>
    <row r="2" spans="2:6" ht="36" customHeight="1" x14ac:dyDescent="0.25">
      <c r="B2" s="70" t="s">
        <v>10</v>
      </c>
      <c r="C2" s="71" t="s">
        <v>11</v>
      </c>
      <c r="D2" s="72" t="s">
        <v>12</v>
      </c>
      <c r="E2" s="73" t="s">
        <v>13</v>
      </c>
      <c r="F2" s="74" t="s">
        <v>14</v>
      </c>
    </row>
    <row r="3" spans="2:6" ht="36" customHeight="1" x14ac:dyDescent="0.25">
      <c r="B3" s="75" t="s">
        <v>15</v>
      </c>
      <c r="C3" s="76">
        <f>SUMIF('2024.01月支付计划'!D:D,B3,'2024.01月支付计划'!F:F)</f>
        <v>153672511.72999999</v>
      </c>
      <c r="D3" s="76">
        <f>SUMIF('2024.01月支付计划'!D:D,B3,'2024.01月支付计划'!K:K)</f>
        <v>12696000</v>
      </c>
      <c r="E3" s="77">
        <f t="shared" ref="E3:E8" si="0">IFERROR(D3/C3,"")</f>
        <v>8.2617247919437004E-2</v>
      </c>
      <c r="F3" s="77" t="s">
        <v>16</v>
      </c>
    </row>
    <row r="4" spans="2:6" ht="36" customHeight="1" x14ac:dyDescent="0.25">
      <c r="B4" s="75" t="s">
        <v>17</v>
      </c>
      <c r="C4" s="76" t="e">
        <f>SUMIF('2024.01月支付计划'!D:D,B4,'2024.01月支付计划'!F:F)</f>
        <v>#N/A</v>
      </c>
      <c r="D4" s="76">
        <f>SUMIF('2024.01月支付计划'!D:D,B4,'2024.01月支付计划'!K:K)</f>
        <v>7828625.2300000004</v>
      </c>
      <c r="E4" s="77" t="str">
        <f t="shared" si="0"/>
        <v/>
      </c>
      <c r="F4" s="77"/>
    </row>
    <row r="5" spans="2:6" ht="36" customHeight="1" x14ac:dyDescent="0.25">
      <c r="B5" s="75" t="s">
        <v>18</v>
      </c>
      <c r="C5" s="76" t="e">
        <f>SUMIF('2024.01月支付计划'!D:D,B5,'2024.01月支付计划'!F:F)</f>
        <v>#N/A</v>
      </c>
      <c r="D5" s="76">
        <f>SUMIF('2024.01月支付计划'!D:D,B5,'2024.01月支付计划'!K:K)</f>
        <v>873639.34</v>
      </c>
      <c r="E5" s="78" t="s">
        <v>19</v>
      </c>
      <c r="F5" s="77"/>
    </row>
    <row r="6" spans="2:6" ht="36" customHeight="1" x14ac:dyDescent="0.25">
      <c r="B6" s="75" t="s">
        <v>20</v>
      </c>
      <c r="C6" s="76" t="e">
        <f>SUMIF('2024.01月支付计划'!D:D,B6,'2024.01月支付计划'!F:F)</f>
        <v>#N/A</v>
      </c>
      <c r="D6" s="76">
        <f>SUMIF('2024.01月支付计划'!D:D,B6,'2024.01月支付计划'!K:K)</f>
        <v>5970842.9699999997</v>
      </c>
      <c r="E6" s="77" t="str">
        <f t="shared" si="0"/>
        <v/>
      </c>
      <c r="F6" s="77"/>
    </row>
    <row r="7" spans="2:6" ht="36" customHeight="1" x14ac:dyDescent="0.25">
      <c r="B7" s="75" t="s">
        <v>21</v>
      </c>
      <c r="C7" s="76">
        <f>SUMIF('2024.01月支付计划'!D:D,B7,'2024.01月支付计划'!F:F)</f>
        <v>7103224.25</v>
      </c>
      <c r="D7" s="76">
        <f>SUMIF('2024.01月支付计划'!D:D,B7,'2024.01月支付计划'!K:K)</f>
        <v>4402215.01</v>
      </c>
      <c r="E7" s="77">
        <f t="shared" si="0"/>
        <v>0.61974884292861787</v>
      </c>
      <c r="F7" s="77"/>
    </row>
    <row r="8" spans="2:6" ht="36" customHeight="1" x14ac:dyDescent="0.25">
      <c r="B8" s="79" t="s">
        <v>22</v>
      </c>
      <c r="C8" s="80" t="e">
        <f>SUM(C3:C7)</f>
        <v>#N/A</v>
      </c>
      <c r="D8" s="80">
        <f>SUM(D3:D7)</f>
        <v>31771322.550000001</v>
      </c>
      <c r="E8" s="81" t="str">
        <f t="shared" si="0"/>
        <v/>
      </c>
      <c r="F8" s="81"/>
    </row>
  </sheetData>
  <mergeCells count="1">
    <mergeCell ref="B1:F1"/>
  </mergeCells>
  <phoneticPr fontId="27"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P373"/>
  <sheetViews>
    <sheetView topLeftCell="B1" workbookViewId="0">
      <pane ySplit="2" topLeftCell="A3" activePane="bottomLeft" state="frozen"/>
      <selection pane="bottomLeft" activeCell="C9" sqref="C9"/>
    </sheetView>
  </sheetViews>
  <sheetFormatPr defaultColWidth="9" defaultRowHeight="15.6" x14ac:dyDescent="0.25"/>
  <cols>
    <col min="1" max="1" width="5.109375" style="48" customWidth="1"/>
    <col min="2" max="2" width="10.88671875" style="48" customWidth="1"/>
    <col min="3" max="3" width="34.109375" style="48" customWidth="1"/>
    <col min="4" max="4" width="14.77734375" style="48" customWidth="1"/>
    <col min="5" max="5" width="12.88671875" style="48" customWidth="1"/>
    <col min="6" max="6" width="16.33203125" style="50" customWidth="1"/>
    <col min="7" max="7" width="17" style="50" customWidth="1"/>
    <col min="8" max="10" width="15.77734375" style="50" customWidth="1"/>
    <col min="11" max="11" width="17.44140625" style="50" customWidth="1"/>
    <col min="12" max="13" width="12.88671875" style="48" customWidth="1"/>
    <col min="14" max="14" width="9.6640625" style="48" customWidth="1"/>
    <col min="15" max="15" width="6.21875" style="48" customWidth="1"/>
    <col min="16" max="16" width="15.77734375" style="48" customWidth="1"/>
    <col min="17" max="16384" width="9" style="48"/>
  </cols>
  <sheetData>
    <row r="1" spans="1:16" ht="20.399999999999999" x14ac:dyDescent="0.25">
      <c r="A1" s="119" t="s">
        <v>23</v>
      </c>
      <c r="B1" s="119"/>
      <c r="C1" s="119"/>
      <c r="D1" s="119"/>
      <c r="E1" s="119"/>
      <c r="F1" s="51" t="e">
        <f t="shared" ref="F1:K1" si="0">SUBTOTAL(9,F$2:F$1047903)</f>
        <v>#N/A</v>
      </c>
      <c r="G1" s="51">
        <f t="shared" si="0"/>
        <v>142117572.78999999</v>
      </c>
      <c r="H1" s="51">
        <f t="shared" si="0"/>
        <v>23686262.131666701</v>
      </c>
      <c r="I1" s="51">
        <f t="shared" si="0"/>
        <v>18949009.705333401</v>
      </c>
      <c r="J1" s="51">
        <f t="shared" si="0"/>
        <v>8980338.1746666692</v>
      </c>
      <c r="K1" s="51">
        <f t="shared" si="0"/>
        <v>31771322.550000001</v>
      </c>
      <c r="L1" s="47" t="e">
        <f>K1-支付进度统计!#REF!</f>
        <v>#REF!</v>
      </c>
      <c r="M1" s="47"/>
      <c r="N1" s="56"/>
      <c r="O1" s="57"/>
      <c r="P1" s="51"/>
    </row>
    <row r="2" spans="1:16" s="49" customFormat="1" ht="32.4" x14ac:dyDescent="0.25">
      <c r="A2" s="52" t="s">
        <v>24</v>
      </c>
      <c r="B2" s="53" t="s">
        <v>25</v>
      </c>
      <c r="C2" s="53" t="s">
        <v>26</v>
      </c>
      <c r="D2" s="53" t="s">
        <v>27</v>
      </c>
      <c r="E2" s="53" t="s">
        <v>28</v>
      </c>
      <c r="F2" s="54" t="s">
        <v>29</v>
      </c>
      <c r="G2" s="54" t="s">
        <v>30</v>
      </c>
      <c r="H2" s="54" t="s">
        <v>31</v>
      </c>
      <c r="I2" s="54" t="s">
        <v>32</v>
      </c>
      <c r="J2" s="54" t="s">
        <v>33</v>
      </c>
      <c r="K2" s="58" t="s">
        <v>34</v>
      </c>
      <c r="L2" s="53" t="s">
        <v>35</v>
      </c>
      <c r="M2" s="53" t="s">
        <v>36</v>
      </c>
      <c r="N2" s="59" t="s">
        <v>37</v>
      </c>
      <c r="O2" s="60" t="s">
        <v>38</v>
      </c>
    </row>
    <row r="3" spans="1:16" x14ac:dyDescent="0.25">
      <c r="A3" s="55">
        <v>1</v>
      </c>
      <c r="B3" s="48" t="s">
        <v>39</v>
      </c>
      <c r="C3" s="48" t="s">
        <v>40</v>
      </c>
      <c r="D3" s="48" t="s">
        <v>15</v>
      </c>
      <c r="F3" s="50">
        <v>13225415.550000001</v>
      </c>
      <c r="G3" s="50">
        <v>3638765.06</v>
      </c>
      <c r="H3" s="50">
        <f t="shared" ref="H3:H14" si="1">G3/6</f>
        <v>606460.84333333303</v>
      </c>
      <c r="I3" s="50">
        <f t="shared" ref="I3:I14" si="2">H3*0.8</f>
        <v>485168.67466666701</v>
      </c>
      <c r="J3" s="50">
        <v>0</v>
      </c>
      <c r="K3" s="50">
        <f t="shared" ref="K3:K14" si="3">ROUND(H3*0.8,-3)</f>
        <v>485000</v>
      </c>
      <c r="O3" s="61"/>
    </row>
    <row r="4" spans="1:16" x14ac:dyDescent="0.25">
      <c r="A4" s="55">
        <v>2</v>
      </c>
      <c r="B4" s="48" t="s">
        <v>41</v>
      </c>
      <c r="C4" s="48" t="s">
        <v>42</v>
      </c>
      <c r="D4" s="48" t="s">
        <v>15</v>
      </c>
      <c r="F4" s="50">
        <v>9718564.4199999999</v>
      </c>
      <c r="G4" s="50">
        <v>3551814.41</v>
      </c>
      <c r="H4" s="50">
        <f t="shared" si="1"/>
        <v>591969.06833333301</v>
      </c>
      <c r="I4" s="50">
        <f t="shared" si="2"/>
        <v>473575.25466666702</v>
      </c>
      <c r="J4" s="50">
        <v>0</v>
      </c>
      <c r="K4" s="50">
        <f t="shared" si="3"/>
        <v>474000</v>
      </c>
      <c r="O4" s="61"/>
    </row>
    <row r="5" spans="1:16" x14ac:dyDescent="0.25">
      <c r="A5" s="55">
        <v>3</v>
      </c>
      <c r="B5" s="48" t="s">
        <v>43</v>
      </c>
      <c r="C5" s="48" t="s">
        <v>44</v>
      </c>
      <c r="D5" s="48" t="s">
        <v>15</v>
      </c>
      <c r="F5" s="50">
        <v>8116476.6900000004</v>
      </c>
      <c r="G5" s="50">
        <v>2307444.7999999998</v>
      </c>
      <c r="H5" s="50">
        <f t="shared" si="1"/>
        <v>384574.13333333301</v>
      </c>
      <c r="I5" s="50">
        <f t="shared" si="2"/>
        <v>307659.30666666699</v>
      </c>
      <c r="J5" s="50">
        <v>0</v>
      </c>
      <c r="K5" s="50">
        <f t="shared" si="3"/>
        <v>308000</v>
      </c>
      <c r="O5" s="61"/>
    </row>
    <row r="6" spans="1:16" x14ac:dyDescent="0.25">
      <c r="A6" s="55">
        <v>4</v>
      </c>
      <c r="B6" s="48" t="s">
        <v>45</v>
      </c>
      <c r="C6" s="48" t="s">
        <v>46</v>
      </c>
      <c r="D6" s="48" t="s">
        <v>15</v>
      </c>
      <c r="F6" s="50">
        <v>7709741.3300000001</v>
      </c>
      <c r="G6" s="50">
        <v>3356959.54</v>
      </c>
      <c r="H6" s="50">
        <f t="shared" si="1"/>
        <v>559493.25666666694</v>
      </c>
      <c r="I6" s="50">
        <f t="shared" si="2"/>
        <v>447594.60533333302</v>
      </c>
      <c r="J6" s="50">
        <v>0</v>
      </c>
      <c r="K6" s="50">
        <f t="shared" si="3"/>
        <v>448000</v>
      </c>
      <c r="O6" s="61"/>
    </row>
    <row r="7" spans="1:16" x14ac:dyDescent="0.25">
      <c r="A7" s="55">
        <v>5</v>
      </c>
      <c r="B7" s="48" t="s">
        <v>47</v>
      </c>
      <c r="C7" s="48" t="s">
        <v>48</v>
      </c>
      <c r="D7" s="48" t="s">
        <v>15</v>
      </c>
      <c r="F7" s="50">
        <v>8031511.0199999996</v>
      </c>
      <c r="G7" s="50">
        <v>3340857.04</v>
      </c>
      <c r="H7" s="50">
        <f t="shared" si="1"/>
        <v>556809.50666666694</v>
      </c>
      <c r="I7" s="50">
        <f t="shared" si="2"/>
        <v>445447.60533333302</v>
      </c>
      <c r="J7" s="50">
        <v>0</v>
      </c>
      <c r="K7" s="50">
        <f t="shared" si="3"/>
        <v>445000</v>
      </c>
      <c r="O7" s="61"/>
    </row>
    <row r="8" spans="1:16" x14ac:dyDescent="0.25">
      <c r="A8" s="55">
        <v>6</v>
      </c>
      <c r="B8" s="48" t="s">
        <v>49</v>
      </c>
      <c r="C8" s="48" t="s">
        <v>50</v>
      </c>
      <c r="D8" s="48" t="s">
        <v>15</v>
      </c>
      <c r="F8" s="50">
        <v>3152206.45</v>
      </c>
      <c r="G8" s="50">
        <v>1599356.41</v>
      </c>
      <c r="H8" s="50">
        <f t="shared" si="1"/>
        <v>266559.40166666702</v>
      </c>
      <c r="I8" s="50">
        <f t="shared" si="2"/>
        <v>213247.52133333299</v>
      </c>
      <c r="J8" s="50">
        <v>0</v>
      </c>
      <c r="K8" s="50">
        <f t="shared" si="3"/>
        <v>213000</v>
      </c>
      <c r="O8" s="61"/>
    </row>
    <row r="9" spans="1:16" x14ac:dyDescent="0.25">
      <c r="A9" s="55">
        <v>7</v>
      </c>
      <c r="B9" s="48" t="s">
        <v>51</v>
      </c>
      <c r="C9" s="48" t="s">
        <v>52</v>
      </c>
      <c r="D9" s="48" t="s">
        <v>15</v>
      </c>
      <c r="F9" s="50">
        <v>2957700.74</v>
      </c>
      <c r="G9" s="50">
        <v>1812667.55</v>
      </c>
      <c r="H9" s="50">
        <f t="shared" si="1"/>
        <v>302111.25833333301</v>
      </c>
      <c r="I9" s="50">
        <f t="shared" si="2"/>
        <v>241689.006666667</v>
      </c>
      <c r="J9" s="50">
        <v>0</v>
      </c>
      <c r="K9" s="50">
        <f t="shared" si="3"/>
        <v>242000</v>
      </c>
      <c r="O9" s="61"/>
    </row>
    <row r="10" spans="1:16" x14ac:dyDescent="0.25">
      <c r="A10" s="55">
        <v>8</v>
      </c>
      <c r="B10" s="48" t="s">
        <v>53</v>
      </c>
      <c r="C10" s="48" t="s">
        <v>54</v>
      </c>
      <c r="D10" s="48" t="s">
        <v>15</v>
      </c>
      <c r="F10" s="50">
        <v>2779541.67</v>
      </c>
      <c r="G10" s="50">
        <v>782928.7</v>
      </c>
      <c r="H10" s="50">
        <f t="shared" si="1"/>
        <v>130488.116666667</v>
      </c>
      <c r="I10" s="50">
        <f t="shared" si="2"/>
        <v>104390.493333333</v>
      </c>
      <c r="J10" s="50">
        <v>0</v>
      </c>
      <c r="K10" s="50">
        <f t="shared" si="3"/>
        <v>104000</v>
      </c>
      <c r="O10" s="61"/>
    </row>
    <row r="11" spans="1:16" x14ac:dyDescent="0.25">
      <c r="A11" s="55">
        <v>9</v>
      </c>
      <c r="B11" s="48" t="s">
        <v>55</v>
      </c>
      <c r="C11" s="48" t="s">
        <v>56</v>
      </c>
      <c r="D11" s="48" t="s">
        <v>15</v>
      </c>
      <c r="F11" s="50">
        <v>3137472.29</v>
      </c>
      <c r="G11" s="50">
        <v>708322.01</v>
      </c>
      <c r="H11" s="50">
        <f t="shared" si="1"/>
        <v>118053.668333333</v>
      </c>
      <c r="I11" s="50">
        <f t="shared" si="2"/>
        <v>94442.934666666697</v>
      </c>
      <c r="J11" s="50">
        <v>0</v>
      </c>
      <c r="K11" s="50">
        <f t="shared" si="3"/>
        <v>94000</v>
      </c>
      <c r="O11" s="61"/>
    </row>
    <row r="12" spans="1:16" x14ac:dyDescent="0.25">
      <c r="A12" s="55">
        <v>10</v>
      </c>
      <c r="B12" s="48" t="s">
        <v>57</v>
      </c>
      <c r="C12" s="48" t="s">
        <v>58</v>
      </c>
      <c r="D12" s="48" t="s">
        <v>15</v>
      </c>
      <c r="F12" s="50">
        <v>2824085.07</v>
      </c>
      <c r="G12" s="50">
        <v>579779.97</v>
      </c>
      <c r="H12" s="50">
        <f t="shared" si="1"/>
        <v>96629.994999999995</v>
      </c>
      <c r="I12" s="50">
        <f t="shared" si="2"/>
        <v>77303.995999999999</v>
      </c>
      <c r="J12" s="50">
        <v>0</v>
      </c>
      <c r="K12" s="50">
        <f t="shared" si="3"/>
        <v>77000</v>
      </c>
      <c r="O12" s="61"/>
    </row>
    <row r="13" spans="1:16" x14ac:dyDescent="0.25">
      <c r="A13" s="55">
        <v>11</v>
      </c>
      <c r="B13" s="48" t="s">
        <v>59</v>
      </c>
      <c r="C13" s="48" t="s">
        <v>60</v>
      </c>
      <c r="D13" s="48" t="s">
        <v>15</v>
      </c>
      <c r="F13" s="50">
        <v>4626138.66</v>
      </c>
      <c r="G13" s="50">
        <v>1610401.74</v>
      </c>
      <c r="H13" s="50">
        <f t="shared" si="1"/>
        <v>268400.28999999998</v>
      </c>
      <c r="I13" s="50">
        <f t="shared" si="2"/>
        <v>214720.23199999999</v>
      </c>
      <c r="J13" s="50">
        <v>0</v>
      </c>
      <c r="K13" s="50">
        <f t="shared" si="3"/>
        <v>215000</v>
      </c>
      <c r="O13" s="61"/>
    </row>
    <row r="14" spans="1:16" x14ac:dyDescent="0.25">
      <c r="A14" s="55">
        <v>12</v>
      </c>
      <c r="B14" s="48" t="s">
        <v>61</v>
      </c>
      <c r="C14" s="48" t="s">
        <v>62</v>
      </c>
      <c r="D14" s="48" t="s">
        <v>15</v>
      </c>
      <c r="F14" s="50">
        <v>1993000.91</v>
      </c>
      <c r="G14" s="50">
        <v>539794.6</v>
      </c>
      <c r="H14" s="50">
        <f t="shared" si="1"/>
        <v>89965.766666666706</v>
      </c>
      <c r="I14" s="50">
        <f t="shared" si="2"/>
        <v>71972.613333333298</v>
      </c>
      <c r="J14" s="50">
        <v>0</v>
      </c>
      <c r="K14" s="50">
        <f t="shared" si="3"/>
        <v>72000</v>
      </c>
      <c r="O14" s="61"/>
    </row>
    <row r="15" spans="1:16" x14ac:dyDescent="0.25">
      <c r="A15" s="55">
        <v>13</v>
      </c>
      <c r="B15" s="48" t="s">
        <v>63</v>
      </c>
      <c r="C15" s="48" t="s">
        <v>64</v>
      </c>
      <c r="D15" s="48" t="s">
        <v>15</v>
      </c>
      <c r="F15" s="50">
        <v>2424216.5</v>
      </c>
      <c r="G15" s="50">
        <v>1005854.59</v>
      </c>
      <c r="H15" s="50">
        <f t="shared" ref="H15:H64" si="4">G15/6</f>
        <v>167642.43166666699</v>
      </c>
      <c r="I15" s="50">
        <f t="shared" ref="I15:I64" si="5">H15*0.8</f>
        <v>134113.94533333299</v>
      </c>
      <c r="J15" s="50">
        <v>0</v>
      </c>
      <c r="K15" s="50">
        <f t="shared" ref="K15:K64" si="6">ROUND(H15*0.8,-3)</f>
        <v>134000</v>
      </c>
      <c r="O15" s="61"/>
    </row>
    <row r="16" spans="1:16" x14ac:dyDescent="0.25">
      <c r="A16" s="55">
        <v>14</v>
      </c>
      <c r="B16" s="48" t="s">
        <v>65</v>
      </c>
      <c r="C16" s="48" t="s">
        <v>66</v>
      </c>
      <c r="D16" s="48" t="s">
        <v>15</v>
      </c>
      <c r="F16" s="50">
        <v>3160794.99</v>
      </c>
      <c r="G16" s="50">
        <v>2433921.1</v>
      </c>
      <c r="H16" s="50">
        <f t="shared" si="4"/>
        <v>405653.51666666701</v>
      </c>
      <c r="I16" s="50">
        <f t="shared" si="5"/>
        <v>324522.813333333</v>
      </c>
      <c r="J16" s="50">
        <v>0</v>
      </c>
      <c r="K16" s="50">
        <f t="shared" si="6"/>
        <v>325000</v>
      </c>
      <c r="O16" s="61"/>
    </row>
    <row r="17" spans="1:15" x14ac:dyDescent="0.25">
      <c r="A17" s="55">
        <v>15</v>
      </c>
      <c r="B17" s="48" t="s">
        <v>67</v>
      </c>
      <c r="C17" s="48" t="s">
        <v>68</v>
      </c>
      <c r="D17" s="48" t="s">
        <v>15</v>
      </c>
      <c r="F17" s="50">
        <v>2132878.4</v>
      </c>
      <c r="G17" s="50">
        <v>730902.14</v>
      </c>
      <c r="H17" s="50">
        <f t="shared" si="4"/>
        <v>121817.023333333</v>
      </c>
      <c r="I17" s="50">
        <f t="shared" si="5"/>
        <v>97453.618666666705</v>
      </c>
      <c r="J17" s="50">
        <v>0</v>
      </c>
      <c r="K17" s="50">
        <f t="shared" si="6"/>
        <v>97000</v>
      </c>
      <c r="O17" s="61"/>
    </row>
    <row r="18" spans="1:15" x14ac:dyDescent="0.25">
      <c r="A18" s="55">
        <v>16</v>
      </c>
      <c r="B18" s="48" t="s">
        <v>69</v>
      </c>
      <c r="C18" s="48" t="s">
        <v>70</v>
      </c>
      <c r="D18" s="48" t="s">
        <v>15</v>
      </c>
      <c r="F18" s="50">
        <v>1835217.96</v>
      </c>
      <c r="G18" s="50">
        <v>1236600</v>
      </c>
      <c r="H18" s="50">
        <f t="shared" si="4"/>
        <v>206100</v>
      </c>
      <c r="I18" s="50">
        <f t="shared" si="5"/>
        <v>164880</v>
      </c>
      <c r="J18" s="50">
        <v>0</v>
      </c>
      <c r="K18" s="50">
        <f t="shared" si="6"/>
        <v>165000</v>
      </c>
      <c r="O18" s="61"/>
    </row>
    <row r="19" spans="1:15" x14ac:dyDescent="0.25">
      <c r="A19" s="55">
        <v>17</v>
      </c>
      <c r="B19" s="48" t="s">
        <v>71</v>
      </c>
      <c r="C19" s="48" t="s">
        <v>72</v>
      </c>
      <c r="D19" s="48" t="s">
        <v>15</v>
      </c>
      <c r="F19" s="50">
        <v>4049484.17</v>
      </c>
      <c r="G19" s="50">
        <v>5238879.22</v>
      </c>
      <c r="H19" s="50">
        <f t="shared" si="4"/>
        <v>873146.53666666697</v>
      </c>
      <c r="I19" s="50">
        <f t="shared" si="5"/>
        <v>698517.22933333297</v>
      </c>
      <c r="J19" s="50">
        <v>0</v>
      </c>
      <c r="K19" s="50">
        <f t="shared" si="6"/>
        <v>699000</v>
      </c>
      <c r="O19" s="61"/>
    </row>
    <row r="20" spans="1:15" x14ac:dyDescent="0.25">
      <c r="A20" s="55">
        <v>18</v>
      </c>
      <c r="B20" s="48" t="s">
        <v>73</v>
      </c>
      <c r="C20" s="48" t="s">
        <v>74</v>
      </c>
      <c r="D20" s="48" t="s">
        <v>15</v>
      </c>
      <c r="F20" s="50">
        <v>2953342.21</v>
      </c>
      <c r="G20" s="50">
        <v>2090137.35</v>
      </c>
      <c r="H20" s="50">
        <f t="shared" si="4"/>
        <v>348356.22499999998</v>
      </c>
      <c r="I20" s="50">
        <f t="shared" si="5"/>
        <v>278684.98</v>
      </c>
      <c r="J20" s="50">
        <v>0</v>
      </c>
      <c r="K20" s="50">
        <f t="shared" si="6"/>
        <v>279000</v>
      </c>
      <c r="O20" s="61"/>
    </row>
    <row r="21" spans="1:15" x14ac:dyDescent="0.25">
      <c r="A21" s="55">
        <v>19</v>
      </c>
      <c r="B21" s="48" t="s">
        <v>75</v>
      </c>
      <c r="C21" s="48" t="s">
        <v>76</v>
      </c>
      <c r="D21" s="48" t="s">
        <v>15</v>
      </c>
      <c r="F21" s="50">
        <v>1388234.1</v>
      </c>
      <c r="G21" s="50">
        <v>400057.01</v>
      </c>
      <c r="H21" s="50">
        <f t="shared" si="4"/>
        <v>66676.168333333306</v>
      </c>
      <c r="I21" s="50">
        <f t="shared" si="5"/>
        <v>53340.934666666697</v>
      </c>
      <c r="J21" s="50">
        <v>0</v>
      </c>
      <c r="K21" s="50">
        <f t="shared" si="6"/>
        <v>53000</v>
      </c>
      <c r="O21" s="61"/>
    </row>
    <row r="22" spans="1:15" x14ac:dyDescent="0.25">
      <c r="A22" s="55">
        <v>20</v>
      </c>
      <c r="B22" s="48" t="s">
        <v>77</v>
      </c>
      <c r="C22" s="48" t="s">
        <v>78</v>
      </c>
      <c r="D22" s="48" t="s">
        <v>15</v>
      </c>
      <c r="F22" s="50">
        <v>1699196.24</v>
      </c>
      <c r="G22" s="50">
        <v>555500</v>
      </c>
      <c r="H22" s="50">
        <f t="shared" si="4"/>
        <v>92583.333333333299</v>
      </c>
      <c r="I22" s="50">
        <f t="shared" si="5"/>
        <v>74066.666666666701</v>
      </c>
      <c r="J22" s="50">
        <v>0</v>
      </c>
      <c r="K22" s="50">
        <f t="shared" si="6"/>
        <v>74000</v>
      </c>
      <c r="O22" s="61"/>
    </row>
    <row r="23" spans="1:15" x14ac:dyDescent="0.25">
      <c r="A23" s="55">
        <v>21</v>
      </c>
      <c r="B23" s="48" t="s">
        <v>79</v>
      </c>
      <c r="C23" s="48" t="s">
        <v>80</v>
      </c>
      <c r="D23" s="48" t="s">
        <v>15</v>
      </c>
      <c r="F23" s="50">
        <v>1927082.58</v>
      </c>
      <c r="G23" s="50">
        <v>1206648.67</v>
      </c>
      <c r="H23" s="50">
        <f t="shared" si="4"/>
        <v>201108.11166666701</v>
      </c>
      <c r="I23" s="50">
        <f t="shared" si="5"/>
        <v>160886.48933333301</v>
      </c>
      <c r="J23" s="50">
        <v>0</v>
      </c>
      <c r="K23" s="50">
        <f t="shared" si="6"/>
        <v>161000</v>
      </c>
      <c r="O23" s="61"/>
    </row>
    <row r="24" spans="1:15" x14ac:dyDescent="0.25">
      <c r="A24" s="55">
        <v>22</v>
      </c>
      <c r="B24" s="48" t="s">
        <v>81</v>
      </c>
      <c r="C24" s="48" t="s">
        <v>82</v>
      </c>
      <c r="D24" s="48" t="s">
        <v>15</v>
      </c>
      <c r="F24" s="50">
        <v>2035522.75</v>
      </c>
      <c r="G24" s="50">
        <v>1412049.08</v>
      </c>
      <c r="H24" s="50">
        <f t="shared" si="4"/>
        <v>235341.51333333299</v>
      </c>
      <c r="I24" s="50">
        <f t="shared" si="5"/>
        <v>188273.210666667</v>
      </c>
      <c r="J24" s="50">
        <v>0</v>
      </c>
      <c r="K24" s="50">
        <f t="shared" si="6"/>
        <v>188000</v>
      </c>
      <c r="O24" s="61"/>
    </row>
    <row r="25" spans="1:15" x14ac:dyDescent="0.25">
      <c r="A25" s="55">
        <v>23</v>
      </c>
      <c r="B25" s="48" t="s">
        <v>83</v>
      </c>
      <c r="C25" s="48" t="s">
        <v>84</v>
      </c>
      <c r="D25" s="48" t="s">
        <v>15</v>
      </c>
      <c r="F25" s="50">
        <v>926630.84</v>
      </c>
      <c r="G25" s="50">
        <v>33800</v>
      </c>
      <c r="H25" s="50">
        <f t="shared" si="4"/>
        <v>5633.3333333333303</v>
      </c>
      <c r="I25" s="50">
        <f t="shared" si="5"/>
        <v>4506.6666666666697</v>
      </c>
      <c r="J25" s="50">
        <v>0</v>
      </c>
      <c r="K25" s="50">
        <f t="shared" si="6"/>
        <v>5000</v>
      </c>
      <c r="O25" s="61"/>
    </row>
    <row r="26" spans="1:15" x14ac:dyDescent="0.25">
      <c r="A26" s="55">
        <v>24</v>
      </c>
      <c r="B26" s="48" t="s">
        <v>85</v>
      </c>
      <c r="C26" s="48" t="s">
        <v>86</v>
      </c>
      <c r="D26" s="48" t="s">
        <v>15</v>
      </c>
      <c r="F26" s="50">
        <v>1725552.88</v>
      </c>
      <c r="G26" s="50">
        <v>1202956.49</v>
      </c>
      <c r="H26" s="50">
        <f t="shared" si="4"/>
        <v>200492.748333333</v>
      </c>
      <c r="I26" s="50">
        <f t="shared" si="5"/>
        <v>160394.19866666701</v>
      </c>
      <c r="J26" s="50">
        <v>0</v>
      </c>
      <c r="K26" s="50">
        <f t="shared" si="6"/>
        <v>160000</v>
      </c>
      <c r="O26" s="61"/>
    </row>
    <row r="27" spans="1:15" x14ac:dyDescent="0.25">
      <c r="A27" s="55">
        <v>25</v>
      </c>
      <c r="B27" s="48" t="s">
        <v>87</v>
      </c>
      <c r="C27" s="48" t="s">
        <v>88</v>
      </c>
      <c r="D27" s="48" t="s">
        <v>15</v>
      </c>
      <c r="F27" s="50">
        <v>1695007.86</v>
      </c>
      <c r="G27" s="50">
        <v>663708.91</v>
      </c>
      <c r="H27" s="50">
        <f t="shared" si="4"/>
        <v>110618.15166666701</v>
      </c>
      <c r="I27" s="50">
        <f t="shared" si="5"/>
        <v>88494.521333333294</v>
      </c>
      <c r="J27" s="50">
        <v>0</v>
      </c>
      <c r="K27" s="50">
        <f t="shared" si="6"/>
        <v>88000</v>
      </c>
      <c r="O27" s="61"/>
    </row>
    <row r="28" spans="1:15" x14ac:dyDescent="0.25">
      <c r="A28" s="55">
        <v>26</v>
      </c>
      <c r="B28" s="48" t="s">
        <v>89</v>
      </c>
      <c r="C28" s="48" t="s">
        <v>90</v>
      </c>
      <c r="D28" s="48" t="s">
        <v>15</v>
      </c>
      <c r="F28" s="50">
        <v>667338.56000000006</v>
      </c>
      <c r="G28" s="50">
        <v>0</v>
      </c>
      <c r="H28" s="50">
        <f t="shared" si="4"/>
        <v>0</v>
      </c>
      <c r="I28" s="50">
        <f t="shared" si="5"/>
        <v>0</v>
      </c>
      <c r="J28" s="50">
        <v>0</v>
      </c>
      <c r="K28" s="50">
        <f t="shared" si="6"/>
        <v>0</v>
      </c>
      <c r="O28" s="61"/>
    </row>
    <row r="29" spans="1:15" x14ac:dyDescent="0.25">
      <c r="A29" s="55">
        <v>27</v>
      </c>
      <c r="B29" s="48" t="s">
        <v>91</v>
      </c>
      <c r="C29" s="48" t="s">
        <v>92</v>
      </c>
      <c r="D29" s="48" t="s">
        <v>15</v>
      </c>
      <c r="F29" s="50">
        <v>1556896.01</v>
      </c>
      <c r="G29" s="50">
        <v>1015054.44</v>
      </c>
      <c r="H29" s="50">
        <f t="shared" si="4"/>
        <v>169175.74</v>
      </c>
      <c r="I29" s="50">
        <f t="shared" si="5"/>
        <v>135340.592</v>
      </c>
      <c r="J29" s="50">
        <v>0</v>
      </c>
      <c r="K29" s="50">
        <f t="shared" si="6"/>
        <v>135000</v>
      </c>
      <c r="O29" s="61"/>
    </row>
    <row r="30" spans="1:15" x14ac:dyDescent="0.25">
      <c r="A30" s="55">
        <v>28</v>
      </c>
      <c r="B30" s="48" t="s">
        <v>93</v>
      </c>
      <c r="C30" s="48" t="s">
        <v>94</v>
      </c>
      <c r="D30" s="48" t="s">
        <v>15</v>
      </c>
      <c r="F30" s="50">
        <v>4055563.46</v>
      </c>
      <c r="G30" s="50">
        <v>3815880.68</v>
      </c>
      <c r="H30" s="50">
        <f t="shared" si="4"/>
        <v>635980.11333333305</v>
      </c>
      <c r="I30" s="50">
        <f t="shared" si="5"/>
        <v>508784.09066666698</v>
      </c>
      <c r="J30" s="50">
        <v>0</v>
      </c>
      <c r="K30" s="50">
        <f t="shared" si="6"/>
        <v>509000</v>
      </c>
      <c r="O30" s="61"/>
    </row>
    <row r="31" spans="1:15" x14ac:dyDescent="0.25">
      <c r="A31" s="55">
        <v>29</v>
      </c>
      <c r="B31" s="48" t="s">
        <v>95</v>
      </c>
      <c r="C31" s="48" t="s">
        <v>96</v>
      </c>
      <c r="D31" s="48" t="s">
        <v>15</v>
      </c>
      <c r="F31" s="50">
        <v>1222145.67</v>
      </c>
      <c r="G31" s="50">
        <v>692264.86</v>
      </c>
      <c r="H31" s="50">
        <f t="shared" si="4"/>
        <v>115377.476666667</v>
      </c>
      <c r="I31" s="50">
        <f t="shared" si="5"/>
        <v>92301.9813333333</v>
      </c>
      <c r="J31" s="50">
        <v>0</v>
      </c>
      <c r="K31" s="50">
        <f t="shared" si="6"/>
        <v>92000</v>
      </c>
      <c r="O31" s="61"/>
    </row>
    <row r="32" spans="1:15" x14ac:dyDescent="0.25">
      <c r="A32" s="55">
        <v>30</v>
      </c>
      <c r="B32" s="48" t="s">
        <v>97</v>
      </c>
      <c r="C32" s="48" t="s">
        <v>98</v>
      </c>
      <c r="D32" s="48" t="s">
        <v>15</v>
      </c>
      <c r="F32" s="50">
        <v>5563020.9000000004</v>
      </c>
      <c r="G32" s="50">
        <v>6078599.0800000001</v>
      </c>
      <c r="H32" s="50">
        <f t="shared" si="4"/>
        <v>1013099.8466666701</v>
      </c>
      <c r="I32" s="50">
        <f t="shared" si="5"/>
        <v>810479.87733333302</v>
      </c>
      <c r="J32" s="50">
        <v>0</v>
      </c>
      <c r="K32" s="50">
        <f t="shared" si="6"/>
        <v>810000</v>
      </c>
      <c r="O32" s="61"/>
    </row>
    <row r="33" spans="1:15" x14ac:dyDescent="0.25">
      <c r="A33" s="55">
        <v>31</v>
      </c>
      <c r="B33" s="48" t="s">
        <v>99</v>
      </c>
      <c r="C33" s="48" t="s">
        <v>100</v>
      </c>
      <c r="D33" s="48" t="s">
        <v>15</v>
      </c>
      <c r="F33" s="50">
        <v>869358.01</v>
      </c>
      <c r="G33" s="50">
        <v>411633.02</v>
      </c>
      <c r="H33" s="50">
        <f t="shared" si="4"/>
        <v>68605.503333333298</v>
      </c>
      <c r="I33" s="50">
        <f t="shared" si="5"/>
        <v>54884.402666666698</v>
      </c>
      <c r="J33" s="50">
        <v>0</v>
      </c>
      <c r="K33" s="50">
        <f t="shared" si="6"/>
        <v>55000</v>
      </c>
      <c r="O33" s="61"/>
    </row>
    <row r="34" spans="1:15" x14ac:dyDescent="0.25">
      <c r="A34" s="55">
        <v>32</v>
      </c>
      <c r="B34" s="48" t="s">
        <v>101</v>
      </c>
      <c r="C34" s="48" t="s">
        <v>102</v>
      </c>
      <c r="D34" s="48" t="s">
        <v>15</v>
      </c>
      <c r="F34" s="50">
        <v>489822.23</v>
      </c>
      <c r="G34" s="50">
        <v>489771.28</v>
      </c>
      <c r="H34" s="50">
        <f t="shared" si="4"/>
        <v>81628.546666666705</v>
      </c>
      <c r="I34" s="50">
        <f t="shared" si="5"/>
        <v>65302.8373333333</v>
      </c>
      <c r="J34" s="50">
        <v>0</v>
      </c>
      <c r="K34" s="50">
        <f t="shared" si="6"/>
        <v>65000</v>
      </c>
      <c r="O34" s="61"/>
    </row>
    <row r="35" spans="1:15" x14ac:dyDescent="0.25">
      <c r="A35" s="55">
        <v>33</v>
      </c>
      <c r="B35" s="48" t="s">
        <v>103</v>
      </c>
      <c r="C35" s="48" t="s">
        <v>104</v>
      </c>
      <c r="D35" s="48" t="s">
        <v>15</v>
      </c>
      <c r="F35" s="50">
        <v>865110.53</v>
      </c>
      <c r="G35" s="50">
        <v>119200</v>
      </c>
      <c r="H35" s="50">
        <f t="shared" si="4"/>
        <v>19866.666666666701</v>
      </c>
      <c r="I35" s="50">
        <f t="shared" si="5"/>
        <v>15893.333333333299</v>
      </c>
      <c r="J35" s="50">
        <v>0</v>
      </c>
      <c r="K35" s="50">
        <f t="shared" si="6"/>
        <v>16000</v>
      </c>
      <c r="O35" s="61"/>
    </row>
    <row r="36" spans="1:15" x14ac:dyDescent="0.25">
      <c r="A36" s="55">
        <v>34</v>
      </c>
      <c r="B36" s="48" t="s">
        <v>105</v>
      </c>
      <c r="C36" s="48" t="s">
        <v>106</v>
      </c>
      <c r="D36" s="48" t="s">
        <v>15</v>
      </c>
      <c r="F36" s="50">
        <v>162059.31</v>
      </c>
      <c r="G36" s="50">
        <v>378924.92</v>
      </c>
      <c r="H36" s="50">
        <f t="shared" si="4"/>
        <v>63154.153333333299</v>
      </c>
      <c r="I36" s="50">
        <f t="shared" si="5"/>
        <v>50523.322666666703</v>
      </c>
      <c r="J36" s="50">
        <v>0</v>
      </c>
      <c r="K36" s="50">
        <f t="shared" si="6"/>
        <v>51000</v>
      </c>
      <c r="O36" s="61"/>
    </row>
    <row r="37" spans="1:15" x14ac:dyDescent="0.25">
      <c r="A37" s="55">
        <v>35</v>
      </c>
      <c r="B37" s="48" t="s">
        <v>107</v>
      </c>
      <c r="C37" s="48" t="s">
        <v>108</v>
      </c>
      <c r="D37" s="48" t="s">
        <v>15</v>
      </c>
      <c r="F37" s="50">
        <v>3986056.65</v>
      </c>
      <c r="G37" s="50">
        <v>4161815.75</v>
      </c>
      <c r="H37" s="50">
        <f t="shared" si="4"/>
        <v>693635.95833333302</v>
      </c>
      <c r="I37" s="50">
        <f t="shared" si="5"/>
        <v>554908.76666666695</v>
      </c>
      <c r="J37" s="50">
        <v>0</v>
      </c>
      <c r="K37" s="50">
        <f t="shared" si="6"/>
        <v>555000</v>
      </c>
      <c r="O37" s="61"/>
    </row>
    <row r="38" spans="1:15" x14ac:dyDescent="0.25">
      <c r="A38" s="55">
        <v>36</v>
      </c>
      <c r="B38" s="48" t="s">
        <v>109</v>
      </c>
      <c r="C38" s="48" t="s">
        <v>110</v>
      </c>
      <c r="D38" s="48" t="s">
        <v>15</v>
      </c>
      <c r="F38" s="50">
        <v>385706.84</v>
      </c>
      <c r="G38" s="50">
        <v>219673.35</v>
      </c>
      <c r="H38" s="50">
        <f t="shared" si="4"/>
        <v>36612.224999999999</v>
      </c>
      <c r="I38" s="50">
        <f t="shared" si="5"/>
        <v>29289.78</v>
      </c>
      <c r="J38" s="50">
        <v>0</v>
      </c>
      <c r="K38" s="50">
        <f t="shared" si="6"/>
        <v>29000</v>
      </c>
      <c r="O38" s="61"/>
    </row>
    <row r="39" spans="1:15" x14ac:dyDescent="0.25">
      <c r="A39" s="55">
        <v>37</v>
      </c>
      <c r="B39" s="48" t="s">
        <v>111</v>
      </c>
      <c r="C39" s="48" t="s">
        <v>112</v>
      </c>
      <c r="D39" s="48" t="s">
        <v>15</v>
      </c>
      <c r="F39" s="50">
        <v>447889.28</v>
      </c>
      <c r="G39" s="50">
        <v>193266.25</v>
      </c>
      <c r="H39" s="50">
        <f t="shared" si="4"/>
        <v>32211.041666666701</v>
      </c>
      <c r="I39" s="50">
        <f t="shared" si="5"/>
        <v>25768.833333333299</v>
      </c>
      <c r="J39" s="50">
        <v>0</v>
      </c>
      <c r="K39" s="50">
        <f t="shared" si="6"/>
        <v>26000</v>
      </c>
      <c r="O39" s="61"/>
    </row>
    <row r="40" spans="1:15" x14ac:dyDescent="0.25">
      <c r="A40" s="55">
        <v>38</v>
      </c>
      <c r="B40" s="48" t="s">
        <v>113</v>
      </c>
      <c r="C40" s="48" t="s">
        <v>114</v>
      </c>
      <c r="D40" s="48" t="s">
        <v>15</v>
      </c>
      <c r="F40" s="50">
        <v>588429.61</v>
      </c>
      <c r="G40" s="50">
        <v>210427.94</v>
      </c>
      <c r="H40" s="50">
        <f t="shared" si="4"/>
        <v>35071.323333333297</v>
      </c>
      <c r="I40" s="50">
        <f t="shared" si="5"/>
        <v>28057.0586666667</v>
      </c>
      <c r="J40" s="50">
        <v>0</v>
      </c>
      <c r="K40" s="50">
        <f t="shared" si="6"/>
        <v>28000</v>
      </c>
      <c r="O40" s="61"/>
    </row>
    <row r="41" spans="1:15" x14ac:dyDescent="0.25">
      <c r="A41" s="55">
        <v>39</v>
      </c>
      <c r="B41" s="48" t="s">
        <v>115</v>
      </c>
      <c r="C41" s="48" t="s">
        <v>116</v>
      </c>
      <c r="D41" s="48" t="s">
        <v>15</v>
      </c>
      <c r="F41" s="50">
        <v>277588.43</v>
      </c>
      <c r="G41" s="50">
        <v>251427.84</v>
      </c>
      <c r="H41" s="50">
        <f t="shared" si="4"/>
        <v>41904.639999999999</v>
      </c>
      <c r="I41" s="50">
        <f t="shared" si="5"/>
        <v>33523.712</v>
      </c>
      <c r="J41" s="50">
        <v>0</v>
      </c>
      <c r="K41" s="50">
        <f t="shared" si="6"/>
        <v>34000</v>
      </c>
      <c r="O41" s="61"/>
    </row>
    <row r="42" spans="1:15" x14ac:dyDescent="0.25">
      <c r="A42" s="55">
        <v>40</v>
      </c>
      <c r="B42" s="48" t="s">
        <v>117</v>
      </c>
      <c r="C42" s="48" t="s">
        <v>118</v>
      </c>
      <c r="D42" s="48" t="s">
        <v>15</v>
      </c>
      <c r="F42" s="50">
        <v>132000</v>
      </c>
      <c r="G42" s="50">
        <v>0</v>
      </c>
      <c r="H42" s="50">
        <f t="shared" si="4"/>
        <v>0</v>
      </c>
      <c r="I42" s="50">
        <f t="shared" si="5"/>
        <v>0</v>
      </c>
      <c r="J42" s="50">
        <v>0</v>
      </c>
      <c r="K42" s="50">
        <f t="shared" si="6"/>
        <v>0</v>
      </c>
      <c r="O42" s="61"/>
    </row>
    <row r="43" spans="1:15" x14ac:dyDescent="0.25">
      <c r="A43" s="55">
        <v>41</v>
      </c>
      <c r="B43" s="48" t="s">
        <v>119</v>
      </c>
      <c r="C43" s="48" t="s">
        <v>120</v>
      </c>
      <c r="D43" s="48" t="s">
        <v>15</v>
      </c>
      <c r="F43" s="50">
        <v>368104.29</v>
      </c>
      <c r="G43" s="50">
        <v>107026.8</v>
      </c>
      <c r="H43" s="50">
        <f t="shared" si="4"/>
        <v>17837.8</v>
      </c>
      <c r="I43" s="50">
        <f t="shared" si="5"/>
        <v>14270.24</v>
      </c>
      <c r="J43" s="50">
        <v>0</v>
      </c>
      <c r="K43" s="50">
        <f t="shared" si="6"/>
        <v>14000</v>
      </c>
      <c r="O43" s="61"/>
    </row>
    <row r="44" spans="1:15" x14ac:dyDescent="0.25">
      <c r="A44" s="55">
        <v>42</v>
      </c>
      <c r="B44" s="48" t="s">
        <v>121</v>
      </c>
      <c r="C44" s="48" t="s">
        <v>122</v>
      </c>
      <c r="D44" s="48" t="s">
        <v>15</v>
      </c>
      <c r="F44" s="50">
        <v>598067.43999999994</v>
      </c>
      <c r="G44" s="50">
        <v>367521.6</v>
      </c>
      <c r="H44" s="50">
        <f t="shared" si="4"/>
        <v>61253.599999999999</v>
      </c>
      <c r="I44" s="50">
        <f t="shared" si="5"/>
        <v>49002.879999999997</v>
      </c>
      <c r="J44" s="50">
        <v>0</v>
      </c>
      <c r="K44" s="50">
        <f t="shared" si="6"/>
        <v>49000</v>
      </c>
      <c r="O44" s="61"/>
    </row>
    <row r="45" spans="1:15" x14ac:dyDescent="0.25">
      <c r="A45" s="55">
        <v>43</v>
      </c>
      <c r="B45" s="48" t="s">
        <v>123</v>
      </c>
      <c r="C45" s="48" t="s">
        <v>124</v>
      </c>
      <c r="D45" s="48" t="s">
        <v>15</v>
      </c>
      <c r="F45" s="50">
        <v>246020.38</v>
      </c>
      <c r="G45" s="50">
        <v>0</v>
      </c>
      <c r="H45" s="50">
        <f t="shared" si="4"/>
        <v>0</v>
      </c>
      <c r="I45" s="50">
        <f t="shared" si="5"/>
        <v>0</v>
      </c>
      <c r="J45" s="50">
        <v>0</v>
      </c>
      <c r="K45" s="50">
        <f t="shared" si="6"/>
        <v>0</v>
      </c>
      <c r="O45" s="61"/>
    </row>
    <row r="46" spans="1:15" x14ac:dyDescent="0.25">
      <c r="A46" s="55">
        <v>44</v>
      </c>
      <c r="B46" s="48" t="s">
        <v>125</v>
      </c>
      <c r="C46" s="48" t="s">
        <v>126</v>
      </c>
      <c r="D46" s="48" t="s">
        <v>15</v>
      </c>
      <c r="F46" s="50">
        <v>189448.35</v>
      </c>
      <c r="G46" s="50">
        <v>179400</v>
      </c>
      <c r="H46" s="50">
        <f t="shared" si="4"/>
        <v>29900</v>
      </c>
      <c r="I46" s="50">
        <f t="shared" si="5"/>
        <v>23920</v>
      </c>
      <c r="J46" s="50">
        <v>0</v>
      </c>
      <c r="K46" s="50">
        <f t="shared" si="6"/>
        <v>24000</v>
      </c>
      <c r="O46" s="61"/>
    </row>
    <row r="47" spans="1:15" x14ac:dyDescent="0.25">
      <c r="A47" s="55">
        <v>45</v>
      </c>
      <c r="B47" s="48" t="s">
        <v>127</v>
      </c>
      <c r="C47" s="48" t="s">
        <v>128</v>
      </c>
      <c r="D47" s="48" t="s">
        <v>15</v>
      </c>
      <c r="F47" s="50">
        <v>215008.44</v>
      </c>
      <c r="G47" s="50">
        <v>0</v>
      </c>
      <c r="H47" s="50">
        <f t="shared" si="4"/>
        <v>0</v>
      </c>
      <c r="I47" s="50">
        <f t="shared" si="5"/>
        <v>0</v>
      </c>
      <c r="J47" s="50">
        <v>0</v>
      </c>
      <c r="K47" s="50">
        <f t="shared" si="6"/>
        <v>0</v>
      </c>
      <c r="O47" s="61"/>
    </row>
    <row r="48" spans="1:15" x14ac:dyDescent="0.25">
      <c r="A48" s="55">
        <v>46</v>
      </c>
      <c r="B48" s="48" t="s">
        <v>129</v>
      </c>
      <c r="C48" s="48" t="s">
        <v>130</v>
      </c>
      <c r="D48" s="48" t="s">
        <v>15</v>
      </c>
      <c r="F48" s="50">
        <v>737677.44</v>
      </c>
      <c r="G48" s="50">
        <v>504536.93</v>
      </c>
      <c r="H48" s="50">
        <f t="shared" si="4"/>
        <v>84089.488333333298</v>
      </c>
      <c r="I48" s="50">
        <f t="shared" si="5"/>
        <v>67271.5906666667</v>
      </c>
      <c r="J48" s="50">
        <v>0</v>
      </c>
      <c r="K48" s="50">
        <f t="shared" si="6"/>
        <v>67000</v>
      </c>
      <c r="O48" s="61"/>
    </row>
    <row r="49" spans="1:15" x14ac:dyDescent="0.25">
      <c r="A49" s="55">
        <v>47</v>
      </c>
      <c r="B49" s="48" t="s">
        <v>131</v>
      </c>
      <c r="C49" s="48" t="s">
        <v>132</v>
      </c>
      <c r="D49" s="48" t="s">
        <v>15</v>
      </c>
      <c r="F49" s="50">
        <v>1075303.5900000001</v>
      </c>
      <c r="G49" s="50">
        <v>1041591.18</v>
      </c>
      <c r="H49" s="50">
        <f t="shared" si="4"/>
        <v>173598.53</v>
      </c>
      <c r="I49" s="50">
        <f t="shared" si="5"/>
        <v>138878.82399999999</v>
      </c>
      <c r="J49" s="50">
        <v>0</v>
      </c>
      <c r="K49" s="50">
        <f t="shared" si="6"/>
        <v>139000</v>
      </c>
      <c r="O49" s="61"/>
    </row>
    <row r="50" spans="1:15" x14ac:dyDescent="0.25">
      <c r="A50" s="55">
        <v>48</v>
      </c>
      <c r="B50" s="48" t="s">
        <v>133</v>
      </c>
      <c r="C50" s="48" t="s">
        <v>134</v>
      </c>
      <c r="D50" s="48" t="s">
        <v>15</v>
      </c>
      <c r="F50" s="50">
        <v>304473.3</v>
      </c>
      <c r="G50" s="50">
        <v>136842.76999999999</v>
      </c>
      <c r="H50" s="50">
        <f t="shared" si="4"/>
        <v>22807.128333333301</v>
      </c>
      <c r="I50" s="50">
        <f t="shared" si="5"/>
        <v>18245.702666666701</v>
      </c>
      <c r="J50" s="50">
        <v>0</v>
      </c>
      <c r="K50" s="50">
        <f t="shared" si="6"/>
        <v>18000</v>
      </c>
      <c r="O50" s="61"/>
    </row>
    <row r="51" spans="1:15" x14ac:dyDescent="0.25">
      <c r="A51" s="55">
        <v>49</v>
      </c>
      <c r="B51" s="48" t="s">
        <v>135</v>
      </c>
      <c r="C51" s="48" t="s">
        <v>136</v>
      </c>
      <c r="D51" s="48" t="s">
        <v>15</v>
      </c>
      <c r="F51" s="50">
        <v>129077.61</v>
      </c>
      <c r="G51" s="50">
        <v>172857.59</v>
      </c>
      <c r="H51" s="50">
        <f t="shared" si="4"/>
        <v>28809.598333333299</v>
      </c>
      <c r="I51" s="50">
        <f t="shared" si="5"/>
        <v>23047.678666666699</v>
      </c>
      <c r="J51" s="50">
        <v>0</v>
      </c>
      <c r="K51" s="50">
        <f t="shared" si="6"/>
        <v>23000</v>
      </c>
      <c r="O51" s="61"/>
    </row>
    <row r="52" spans="1:15" x14ac:dyDescent="0.25">
      <c r="A52" s="55">
        <v>50</v>
      </c>
      <c r="B52" s="48" t="s">
        <v>137</v>
      </c>
      <c r="C52" s="48" t="s">
        <v>138</v>
      </c>
      <c r="D52" s="48" t="s">
        <v>15</v>
      </c>
      <c r="F52" s="50">
        <v>266650.3</v>
      </c>
      <c r="G52" s="50">
        <v>117082</v>
      </c>
      <c r="H52" s="50">
        <f t="shared" si="4"/>
        <v>19513.666666666701</v>
      </c>
      <c r="I52" s="50">
        <f t="shared" si="5"/>
        <v>15610.9333333333</v>
      </c>
      <c r="J52" s="50">
        <v>0</v>
      </c>
      <c r="K52" s="50">
        <f t="shared" si="6"/>
        <v>16000</v>
      </c>
      <c r="O52" s="61"/>
    </row>
    <row r="53" spans="1:15" x14ac:dyDescent="0.25">
      <c r="A53" s="55">
        <v>51</v>
      </c>
      <c r="B53" s="48" t="s">
        <v>139</v>
      </c>
      <c r="C53" s="48" t="s">
        <v>140</v>
      </c>
      <c r="D53" s="48" t="s">
        <v>15</v>
      </c>
      <c r="F53" s="50">
        <v>604982.49</v>
      </c>
      <c r="G53" s="50">
        <v>512042.48</v>
      </c>
      <c r="H53" s="50">
        <f t="shared" si="4"/>
        <v>85340.413333333301</v>
      </c>
      <c r="I53" s="50">
        <f t="shared" si="5"/>
        <v>68272.330666666705</v>
      </c>
      <c r="J53" s="50">
        <v>0</v>
      </c>
      <c r="K53" s="50">
        <f t="shared" si="6"/>
        <v>68000</v>
      </c>
      <c r="O53" s="61"/>
    </row>
    <row r="54" spans="1:15" x14ac:dyDescent="0.25">
      <c r="A54" s="55">
        <v>52</v>
      </c>
      <c r="B54" s="48" t="s">
        <v>141</v>
      </c>
      <c r="C54" s="48" t="s">
        <v>142</v>
      </c>
      <c r="D54" s="48" t="s">
        <v>15</v>
      </c>
      <c r="F54" s="50">
        <v>256103.89</v>
      </c>
      <c r="G54" s="50">
        <v>84300</v>
      </c>
      <c r="H54" s="50">
        <f t="shared" si="4"/>
        <v>14050</v>
      </c>
      <c r="I54" s="50">
        <f t="shared" si="5"/>
        <v>11240</v>
      </c>
      <c r="J54" s="50">
        <v>0</v>
      </c>
      <c r="K54" s="50">
        <f t="shared" si="6"/>
        <v>11000</v>
      </c>
      <c r="O54" s="61"/>
    </row>
    <row r="55" spans="1:15" x14ac:dyDescent="0.25">
      <c r="A55" s="55">
        <v>53</v>
      </c>
      <c r="B55" s="48" t="s">
        <v>143</v>
      </c>
      <c r="C55" s="48" t="s">
        <v>144</v>
      </c>
      <c r="D55" s="48" t="s">
        <v>15</v>
      </c>
      <c r="F55" s="50">
        <v>65562.5</v>
      </c>
      <c r="G55" s="50">
        <v>0</v>
      </c>
      <c r="H55" s="50">
        <f t="shared" si="4"/>
        <v>0</v>
      </c>
      <c r="I55" s="50">
        <f t="shared" si="5"/>
        <v>0</v>
      </c>
      <c r="J55" s="50">
        <v>0</v>
      </c>
      <c r="K55" s="50">
        <f t="shared" si="6"/>
        <v>0</v>
      </c>
      <c r="O55" s="61"/>
    </row>
    <row r="56" spans="1:15" x14ac:dyDescent="0.25">
      <c r="A56" s="55">
        <v>54</v>
      </c>
      <c r="B56" s="48" t="s">
        <v>145</v>
      </c>
      <c r="C56" s="48" t="s">
        <v>146</v>
      </c>
      <c r="D56" s="48" t="s">
        <v>15</v>
      </c>
      <c r="F56" s="50">
        <v>116683.93</v>
      </c>
      <c r="G56" s="50">
        <v>0</v>
      </c>
      <c r="H56" s="50">
        <f t="shared" si="4"/>
        <v>0</v>
      </c>
      <c r="I56" s="50">
        <f t="shared" si="5"/>
        <v>0</v>
      </c>
      <c r="J56" s="50">
        <v>0</v>
      </c>
      <c r="K56" s="50">
        <f t="shared" si="6"/>
        <v>0</v>
      </c>
      <c r="O56" s="61"/>
    </row>
    <row r="57" spans="1:15" x14ac:dyDescent="0.25">
      <c r="A57" s="55">
        <v>55</v>
      </c>
      <c r="B57" s="48" t="s">
        <v>147</v>
      </c>
      <c r="C57" s="48" t="s">
        <v>148</v>
      </c>
      <c r="D57" s="48" t="s">
        <v>15</v>
      </c>
      <c r="F57" s="50">
        <v>489321.35</v>
      </c>
      <c r="G57" s="50">
        <v>758166.36</v>
      </c>
      <c r="H57" s="50">
        <f t="shared" si="4"/>
        <v>126361.06</v>
      </c>
      <c r="I57" s="50">
        <f t="shared" si="5"/>
        <v>101088.848</v>
      </c>
      <c r="J57" s="50">
        <v>0</v>
      </c>
      <c r="K57" s="50">
        <f t="shared" si="6"/>
        <v>101000</v>
      </c>
      <c r="O57" s="61"/>
    </row>
    <row r="58" spans="1:15" x14ac:dyDescent="0.25">
      <c r="A58" s="55">
        <v>56</v>
      </c>
      <c r="B58" s="48" t="s">
        <v>149</v>
      </c>
      <c r="C58" s="48" t="s">
        <v>150</v>
      </c>
      <c r="D58" s="48" t="s">
        <v>15</v>
      </c>
      <c r="F58" s="50">
        <v>136825.91</v>
      </c>
      <c r="G58" s="50">
        <v>91487.679999999993</v>
      </c>
      <c r="H58" s="50">
        <f t="shared" si="4"/>
        <v>15247.946666666699</v>
      </c>
      <c r="I58" s="50">
        <f t="shared" si="5"/>
        <v>12198.357333333301</v>
      </c>
      <c r="J58" s="50">
        <v>0</v>
      </c>
      <c r="K58" s="50">
        <f t="shared" si="6"/>
        <v>12000</v>
      </c>
      <c r="O58" s="61"/>
    </row>
    <row r="59" spans="1:15" x14ac:dyDescent="0.25">
      <c r="A59" s="55">
        <v>57</v>
      </c>
      <c r="B59" s="48" t="s">
        <v>151</v>
      </c>
      <c r="C59" s="48" t="s">
        <v>152</v>
      </c>
      <c r="D59" s="48" t="s">
        <v>15</v>
      </c>
      <c r="F59" s="50">
        <v>174827.59</v>
      </c>
      <c r="G59" s="50">
        <v>64800.9</v>
      </c>
      <c r="H59" s="50">
        <f t="shared" si="4"/>
        <v>10800.15</v>
      </c>
      <c r="I59" s="50">
        <f t="shared" si="5"/>
        <v>8640.1200000000008</v>
      </c>
      <c r="J59" s="50">
        <v>0</v>
      </c>
      <c r="K59" s="50">
        <f t="shared" si="6"/>
        <v>9000</v>
      </c>
      <c r="O59" s="61"/>
    </row>
    <row r="60" spans="1:15" x14ac:dyDescent="0.25">
      <c r="A60" s="55">
        <v>58</v>
      </c>
      <c r="B60" s="48" t="s">
        <v>153</v>
      </c>
      <c r="C60" s="48" t="s">
        <v>154</v>
      </c>
      <c r="D60" s="48" t="s">
        <v>15</v>
      </c>
      <c r="F60" s="50">
        <v>80800</v>
      </c>
      <c r="G60" s="50">
        <v>0</v>
      </c>
      <c r="H60" s="50">
        <f t="shared" si="4"/>
        <v>0</v>
      </c>
      <c r="I60" s="50">
        <f t="shared" si="5"/>
        <v>0</v>
      </c>
      <c r="J60" s="50">
        <v>0</v>
      </c>
      <c r="K60" s="50">
        <f t="shared" si="6"/>
        <v>0</v>
      </c>
      <c r="O60" s="61"/>
    </row>
    <row r="61" spans="1:15" x14ac:dyDescent="0.25">
      <c r="A61" s="55">
        <v>59</v>
      </c>
      <c r="B61" s="48" t="s">
        <v>155</v>
      </c>
      <c r="C61" s="48" t="s">
        <v>156</v>
      </c>
      <c r="D61" s="48" t="s">
        <v>15</v>
      </c>
      <c r="F61" s="50">
        <v>5856.78</v>
      </c>
      <c r="G61" s="50">
        <v>5856.75</v>
      </c>
      <c r="H61" s="50">
        <f t="shared" si="4"/>
        <v>976.125</v>
      </c>
      <c r="I61" s="50">
        <f t="shared" si="5"/>
        <v>780.9</v>
      </c>
      <c r="J61" s="50">
        <v>0</v>
      </c>
      <c r="K61" s="50">
        <f t="shared" si="6"/>
        <v>1000</v>
      </c>
      <c r="O61" s="61"/>
    </row>
    <row r="62" spans="1:15" x14ac:dyDescent="0.25">
      <c r="A62" s="55">
        <v>60</v>
      </c>
      <c r="B62" s="48" t="s">
        <v>157</v>
      </c>
      <c r="C62" s="48" t="s">
        <v>158</v>
      </c>
      <c r="D62" s="48" t="s">
        <v>15</v>
      </c>
      <c r="F62" s="50">
        <v>94200</v>
      </c>
      <c r="G62" s="50">
        <v>0</v>
      </c>
      <c r="H62" s="50">
        <f t="shared" si="4"/>
        <v>0</v>
      </c>
      <c r="I62" s="50">
        <f t="shared" si="5"/>
        <v>0</v>
      </c>
      <c r="J62" s="50">
        <v>0</v>
      </c>
      <c r="K62" s="50">
        <f t="shared" si="6"/>
        <v>0</v>
      </c>
      <c r="O62" s="61"/>
    </row>
    <row r="63" spans="1:15" x14ac:dyDescent="0.25">
      <c r="A63" s="55">
        <v>61</v>
      </c>
      <c r="B63" s="48" t="s">
        <v>159</v>
      </c>
      <c r="C63" s="48" t="s">
        <v>160</v>
      </c>
      <c r="D63" s="48" t="s">
        <v>15</v>
      </c>
      <c r="F63" s="50">
        <v>2777618.91</v>
      </c>
      <c r="G63" s="50">
        <v>2303602.7400000002</v>
      </c>
      <c r="H63" s="50">
        <f t="shared" si="4"/>
        <v>383933.79</v>
      </c>
      <c r="I63" s="50">
        <f t="shared" si="5"/>
        <v>307147.03200000001</v>
      </c>
      <c r="J63" s="50">
        <v>0</v>
      </c>
      <c r="K63" s="50">
        <f t="shared" si="6"/>
        <v>307000</v>
      </c>
      <c r="O63" s="61"/>
    </row>
    <row r="64" spans="1:15" x14ac:dyDescent="0.25">
      <c r="A64" s="55">
        <v>62</v>
      </c>
      <c r="B64" s="48" t="s">
        <v>161</v>
      </c>
      <c r="C64" s="48" t="s">
        <v>162</v>
      </c>
      <c r="D64" s="48" t="s">
        <v>15</v>
      </c>
      <c r="F64" s="50">
        <v>148867.12</v>
      </c>
      <c r="G64" s="50">
        <v>53559.9</v>
      </c>
      <c r="H64" s="50">
        <f t="shared" si="4"/>
        <v>8926.65</v>
      </c>
      <c r="I64" s="50">
        <f t="shared" si="5"/>
        <v>7141.32</v>
      </c>
      <c r="J64" s="50">
        <v>0</v>
      </c>
      <c r="K64" s="50">
        <f t="shared" si="6"/>
        <v>7000</v>
      </c>
      <c r="O64" s="61"/>
    </row>
    <row r="65" spans="1:15" x14ac:dyDescent="0.25">
      <c r="A65" s="55">
        <v>63</v>
      </c>
      <c r="B65" s="48" t="s">
        <v>163</v>
      </c>
      <c r="C65" s="48" t="s">
        <v>164</v>
      </c>
      <c r="D65" s="48" t="s">
        <v>15</v>
      </c>
      <c r="F65" s="50">
        <v>83000</v>
      </c>
      <c r="G65" s="50">
        <v>0</v>
      </c>
      <c r="H65" s="50">
        <f t="shared" ref="H65:H128" si="7">G65/6</f>
        <v>0</v>
      </c>
      <c r="I65" s="50">
        <f t="shared" ref="I65:I128" si="8">H65*0.8</f>
        <v>0</v>
      </c>
      <c r="J65" s="50">
        <v>0</v>
      </c>
      <c r="K65" s="50">
        <f t="shared" ref="K65:K116" si="9">ROUND(H65*0.8,-3)</f>
        <v>0</v>
      </c>
      <c r="O65" s="61"/>
    </row>
    <row r="66" spans="1:15" x14ac:dyDescent="0.25">
      <c r="A66" s="55">
        <v>64</v>
      </c>
      <c r="B66" s="48" t="s">
        <v>165</v>
      </c>
      <c r="C66" s="48" t="s">
        <v>166</v>
      </c>
      <c r="D66" s="48" t="s">
        <v>15</v>
      </c>
      <c r="F66" s="50">
        <v>82800</v>
      </c>
      <c r="G66" s="50">
        <v>0</v>
      </c>
      <c r="H66" s="50">
        <f t="shared" si="7"/>
        <v>0</v>
      </c>
      <c r="I66" s="50">
        <f t="shared" si="8"/>
        <v>0</v>
      </c>
      <c r="J66" s="50">
        <v>0</v>
      </c>
      <c r="K66" s="50">
        <f t="shared" si="9"/>
        <v>0</v>
      </c>
      <c r="O66" s="61"/>
    </row>
    <row r="67" spans="1:15" x14ac:dyDescent="0.25">
      <c r="A67" s="55">
        <v>65</v>
      </c>
      <c r="B67" s="48" t="s">
        <v>167</v>
      </c>
      <c r="C67" s="48" t="s">
        <v>168</v>
      </c>
      <c r="D67" s="48" t="s">
        <v>15</v>
      </c>
      <c r="F67" s="50">
        <v>135566.79</v>
      </c>
      <c r="G67" s="50">
        <v>83500</v>
      </c>
      <c r="H67" s="50">
        <f t="shared" si="7"/>
        <v>13916.666666666701</v>
      </c>
      <c r="I67" s="50">
        <f t="shared" si="8"/>
        <v>11133.333333333299</v>
      </c>
      <c r="J67" s="50">
        <v>0</v>
      </c>
      <c r="K67" s="50">
        <f t="shared" si="9"/>
        <v>11000</v>
      </c>
      <c r="O67" s="61"/>
    </row>
    <row r="68" spans="1:15" x14ac:dyDescent="0.25">
      <c r="A68" s="55">
        <v>66</v>
      </c>
      <c r="B68" s="48" t="s">
        <v>169</v>
      </c>
      <c r="C68" s="48" t="s">
        <v>170</v>
      </c>
      <c r="D68" s="48" t="s">
        <v>15</v>
      </c>
      <c r="F68" s="50">
        <v>64763.92</v>
      </c>
      <c r="G68" s="50">
        <v>142809.72</v>
      </c>
      <c r="H68" s="50">
        <f t="shared" si="7"/>
        <v>23801.62</v>
      </c>
      <c r="I68" s="50">
        <f t="shared" si="8"/>
        <v>19041.295999999998</v>
      </c>
      <c r="J68" s="50">
        <v>0</v>
      </c>
      <c r="K68" s="50">
        <f t="shared" si="9"/>
        <v>19000</v>
      </c>
      <c r="O68" s="61"/>
    </row>
    <row r="69" spans="1:15" x14ac:dyDescent="0.25">
      <c r="A69" s="55">
        <v>67</v>
      </c>
      <c r="B69" s="48" t="s">
        <v>171</v>
      </c>
      <c r="C69" s="48" t="s">
        <v>172</v>
      </c>
      <c r="D69" s="48" t="s">
        <v>15</v>
      </c>
      <c r="F69" s="50">
        <v>49897</v>
      </c>
      <c r="G69" s="50">
        <v>84600</v>
      </c>
      <c r="H69" s="50">
        <f t="shared" si="7"/>
        <v>14100</v>
      </c>
      <c r="I69" s="50">
        <f t="shared" si="8"/>
        <v>11280</v>
      </c>
      <c r="J69" s="50">
        <v>0</v>
      </c>
      <c r="K69" s="50">
        <f t="shared" si="9"/>
        <v>11000</v>
      </c>
      <c r="O69" s="61"/>
    </row>
    <row r="70" spans="1:15" x14ac:dyDescent="0.25">
      <c r="A70" s="55">
        <v>68</v>
      </c>
      <c r="B70" s="48" t="s">
        <v>173</v>
      </c>
      <c r="C70" s="48" t="s">
        <v>174</v>
      </c>
      <c r="D70" s="48" t="s">
        <v>15</v>
      </c>
      <c r="F70" s="50">
        <v>124571.81</v>
      </c>
      <c r="G70" s="50">
        <v>122800</v>
      </c>
      <c r="H70" s="50">
        <f t="shared" si="7"/>
        <v>20466.666666666701</v>
      </c>
      <c r="I70" s="50">
        <f t="shared" si="8"/>
        <v>16373.333333333299</v>
      </c>
      <c r="J70" s="50">
        <v>0</v>
      </c>
      <c r="K70" s="50">
        <f t="shared" si="9"/>
        <v>16000</v>
      </c>
      <c r="O70" s="61"/>
    </row>
    <row r="71" spans="1:15" x14ac:dyDescent="0.25">
      <c r="A71" s="55">
        <v>69</v>
      </c>
      <c r="B71" s="48" t="s">
        <v>175</v>
      </c>
      <c r="C71" s="48" t="s">
        <v>176</v>
      </c>
      <c r="D71" s="48" t="s">
        <v>15</v>
      </c>
      <c r="F71" s="50">
        <v>1296882.3999999999</v>
      </c>
      <c r="G71" s="50">
        <v>883191.02</v>
      </c>
      <c r="H71" s="50">
        <f t="shared" si="7"/>
        <v>147198.50333333301</v>
      </c>
      <c r="I71" s="50">
        <f t="shared" si="8"/>
        <v>117758.802666667</v>
      </c>
      <c r="J71" s="50">
        <v>0</v>
      </c>
      <c r="K71" s="50">
        <f t="shared" si="9"/>
        <v>118000</v>
      </c>
      <c r="O71" s="61"/>
    </row>
    <row r="72" spans="1:15" x14ac:dyDescent="0.25">
      <c r="A72" s="55">
        <v>70</v>
      </c>
      <c r="B72" s="48" t="s">
        <v>177</v>
      </c>
      <c r="C72" s="48" t="s">
        <v>178</v>
      </c>
      <c r="D72" s="48" t="s">
        <v>15</v>
      </c>
      <c r="F72" s="50">
        <v>1232008.3700000001</v>
      </c>
      <c r="G72" s="50">
        <v>1075471.1599999999</v>
      </c>
      <c r="H72" s="50">
        <f t="shared" si="7"/>
        <v>179245.19333333301</v>
      </c>
      <c r="I72" s="50">
        <f t="shared" si="8"/>
        <v>143396.15466666699</v>
      </c>
      <c r="J72" s="50">
        <v>0</v>
      </c>
      <c r="K72" s="50">
        <f t="shared" si="9"/>
        <v>143000</v>
      </c>
      <c r="O72" s="61"/>
    </row>
    <row r="73" spans="1:15" x14ac:dyDescent="0.25">
      <c r="A73" s="55">
        <v>71</v>
      </c>
      <c r="B73" s="48" t="s">
        <v>179</v>
      </c>
      <c r="C73" s="48" t="s">
        <v>180</v>
      </c>
      <c r="D73" s="48" t="s">
        <v>15</v>
      </c>
      <c r="F73" s="50">
        <v>448416.98</v>
      </c>
      <c r="G73" s="50">
        <v>448416.98</v>
      </c>
      <c r="H73" s="50">
        <f t="shared" si="7"/>
        <v>74736.163333333301</v>
      </c>
      <c r="I73" s="50">
        <f t="shared" si="8"/>
        <v>59788.930666666703</v>
      </c>
      <c r="J73" s="50">
        <v>0</v>
      </c>
      <c r="K73" s="50">
        <f t="shared" si="9"/>
        <v>60000</v>
      </c>
      <c r="O73" s="61"/>
    </row>
    <row r="74" spans="1:15" x14ac:dyDescent="0.25">
      <c r="A74" s="55">
        <v>72</v>
      </c>
      <c r="B74" s="48" t="s">
        <v>181</v>
      </c>
      <c r="C74" s="48" t="s">
        <v>182</v>
      </c>
      <c r="D74" s="48" t="s">
        <v>15</v>
      </c>
      <c r="F74" s="50">
        <v>1118829.46</v>
      </c>
      <c r="G74" s="50">
        <v>940842.43</v>
      </c>
      <c r="H74" s="50">
        <f t="shared" si="7"/>
        <v>156807.07166666701</v>
      </c>
      <c r="I74" s="50">
        <f t="shared" si="8"/>
        <v>125445.657333333</v>
      </c>
      <c r="J74" s="50">
        <v>0</v>
      </c>
      <c r="K74" s="50">
        <f t="shared" si="9"/>
        <v>125000</v>
      </c>
      <c r="O74" s="61"/>
    </row>
    <row r="75" spans="1:15" x14ac:dyDescent="0.25">
      <c r="A75" s="55">
        <v>73</v>
      </c>
      <c r="B75" s="48" t="s">
        <v>183</v>
      </c>
      <c r="C75" s="48" t="s">
        <v>184</v>
      </c>
      <c r="D75" s="48" t="s">
        <v>15</v>
      </c>
      <c r="F75" s="50">
        <v>456803.7</v>
      </c>
      <c r="G75" s="50">
        <v>826752</v>
      </c>
      <c r="H75" s="50">
        <f t="shared" si="7"/>
        <v>137792</v>
      </c>
      <c r="I75" s="50">
        <f t="shared" si="8"/>
        <v>110233.60000000001</v>
      </c>
      <c r="J75" s="50">
        <v>0</v>
      </c>
      <c r="K75" s="50">
        <f t="shared" si="9"/>
        <v>110000</v>
      </c>
      <c r="O75" s="61"/>
    </row>
    <row r="76" spans="1:15" x14ac:dyDescent="0.25">
      <c r="A76" s="55">
        <v>74</v>
      </c>
      <c r="B76" s="48" t="s">
        <v>185</v>
      </c>
      <c r="C76" s="48" t="s">
        <v>186</v>
      </c>
      <c r="D76" s="48" t="s">
        <v>15</v>
      </c>
      <c r="F76" s="50">
        <v>62319</v>
      </c>
      <c r="G76" s="50">
        <v>0</v>
      </c>
      <c r="H76" s="50">
        <f t="shared" si="7"/>
        <v>0</v>
      </c>
      <c r="I76" s="50">
        <f t="shared" si="8"/>
        <v>0</v>
      </c>
      <c r="J76" s="50">
        <v>0</v>
      </c>
      <c r="K76" s="50">
        <f t="shared" si="9"/>
        <v>0</v>
      </c>
      <c r="O76" s="61"/>
    </row>
    <row r="77" spans="1:15" x14ac:dyDescent="0.25">
      <c r="A77" s="55">
        <v>75</v>
      </c>
      <c r="B77" s="48" t="s">
        <v>187</v>
      </c>
      <c r="C77" s="48" t="s">
        <v>188</v>
      </c>
      <c r="D77" s="48" t="s">
        <v>15</v>
      </c>
      <c r="F77" s="50">
        <v>59100</v>
      </c>
      <c r="G77" s="50">
        <v>27600</v>
      </c>
      <c r="H77" s="50">
        <f t="shared" si="7"/>
        <v>4600</v>
      </c>
      <c r="I77" s="50">
        <f t="shared" si="8"/>
        <v>3680</v>
      </c>
      <c r="J77" s="50">
        <v>0</v>
      </c>
      <c r="K77" s="50">
        <f t="shared" si="9"/>
        <v>4000</v>
      </c>
      <c r="O77" s="61"/>
    </row>
    <row r="78" spans="1:15" x14ac:dyDescent="0.25">
      <c r="A78" s="55">
        <v>76</v>
      </c>
      <c r="B78" s="48" t="s">
        <v>189</v>
      </c>
      <c r="C78" s="48" t="s">
        <v>190</v>
      </c>
      <c r="D78" s="48" t="s">
        <v>15</v>
      </c>
      <c r="F78" s="50">
        <v>120604.95</v>
      </c>
      <c r="G78" s="50">
        <v>66899.75</v>
      </c>
      <c r="H78" s="50">
        <f t="shared" si="7"/>
        <v>11149.958333333299</v>
      </c>
      <c r="I78" s="50">
        <f t="shared" si="8"/>
        <v>8919.9666666666708</v>
      </c>
      <c r="J78" s="50">
        <v>0</v>
      </c>
      <c r="K78" s="50">
        <f t="shared" si="9"/>
        <v>9000</v>
      </c>
      <c r="O78" s="61"/>
    </row>
    <row r="79" spans="1:15" x14ac:dyDescent="0.25">
      <c r="A79" s="55">
        <v>77</v>
      </c>
      <c r="B79" s="48" t="s">
        <v>191</v>
      </c>
      <c r="C79" s="48" t="s">
        <v>192</v>
      </c>
      <c r="D79" s="48" t="s">
        <v>15</v>
      </c>
      <c r="F79" s="50">
        <v>58519.74</v>
      </c>
      <c r="G79" s="50">
        <v>0</v>
      </c>
      <c r="H79" s="50">
        <f t="shared" si="7"/>
        <v>0</v>
      </c>
      <c r="I79" s="50">
        <f t="shared" si="8"/>
        <v>0</v>
      </c>
      <c r="J79" s="50">
        <v>0</v>
      </c>
      <c r="K79" s="50">
        <f t="shared" si="9"/>
        <v>0</v>
      </c>
      <c r="O79" s="61"/>
    </row>
    <row r="80" spans="1:15" x14ac:dyDescent="0.25">
      <c r="A80" s="55">
        <v>78</v>
      </c>
      <c r="B80" s="48" t="s">
        <v>193</v>
      </c>
      <c r="C80" s="48" t="s">
        <v>194</v>
      </c>
      <c r="D80" s="48" t="s">
        <v>15</v>
      </c>
      <c r="F80" s="50">
        <v>868570.1</v>
      </c>
      <c r="G80" s="50">
        <v>678944.84</v>
      </c>
      <c r="H80" s="50">
        <f t="shared" si="7"/>
        <v>113157.47333333299</v>
      </c>
      <c r="I80" s="50">
        <f t="shared" si="8"/>
        <v>90525.978666666706</v>
      </c>
      <c r="J80" s="50">
        <v>0</v>
      </c>
      <c r="K80" s="50">
        <f t="shared" si="9"/>
        <v>91000</v>
      </c>
      <c r="O80" s="61"/>
    </row>
    <row r="81" spans="1:15" x14ac:dyDescent="0.25">
      <c r="A81" s="55">
        <v>79</v>
      </c>
      <c r="B81" s="48" t="s">
        <v>195</v>
      </c>
      <c r="C81" s="48" t="s">
        <v>196</v>
      </c>
      <c r="D81" s="48" t="s">
        <v>15</v>
      </c>
      <c r="F81" s="50">
        <v>79960</v>
      </c>
      <c r="G81" s="50">
        <v>25000</v>
      </c>
      <c r="H81" s="50">
        <f t="shared" si="7"/>
        <v>4166.6666666666697</v>
      </c>
      <c r="I81" s="50">
        <f t="shared" si="8"/>
        <v>3333.3333333333298</v>
      </c>
      <c r="J81" s="50">
        <v>0</v>
      </c>
      <c r="K81" s="50">
        <f t="shared" si="9"/>
        <v>3000</v>
      </c>
      <c r="O81" s="61"/>
    </row>
    <row r="82" spans="1:15" x14ac:dyDescent="0.25">
      <c r="A82" s="55">
        <v>80</v>
      </c>
      <c r="B82" s="48" t="s">
        <v>197</v>
      </c>
      <c r="C82" s="48" t="s">
        <v>198</v>
      </c>
      <c r="D82" s="48" t="s">
        <v>15</v>
      </c>
      <c r="F82" s="50">
        <v>53172.6</v>
      </c>
      <c r="G82" s="50">
        <v>0</v>
      </c>
      <c r="H82" s="50">
        <f t="shared" si="7"/>
        <v>0</v>
      </c>
      <c r="I82" s="50">
        <f t="shared" si="8"/>
        <v>0</v>
      </c>
      <c r="J82" s="50">
        <v>0</v>
      </c>
      <c r="K82" s="50">
        <f t="shared" si="9"/>
        <v>0</v>
      </c>
      <c r="O82" s="61"/>
    </row>
    <row r="83" spans="1:15" x14ac:dyDescent="0.25">
      <c r="A83" s="55">
        <v>81</v>
      </c>
      <c r="B83" s="48" t="s">
        <v>199</v>
      </c>
      <c r="C83" s="48" t="s">
        <v>200</v>
      </c>
      <c r="D83" s="48" t="s">
        <v>15</v>
      </c>
      <c r="F83" s="50">
        <v>51725.38</v>
      </c>
      <c r="G83" s="50">
        <v>0</v>
      </c>
      <c r="H83" s="50">
        <f t="shared" si="7"/>
        <v>0</v>
      </c>
      <c r="I83" s="50">
        <f t="shared" si="8"/>
        <v>0</v>
      </c>
      <c r="J83" s="50">
        <v>0</v>
      </c>
      <c r="K83" s="50">
        <f t="shared" si="9"/>
        <v>0</v>
      </c>
      <c r="O83" s="61"/>
    </row>
    <row r="84" spans="1:15" x14ac:dyDescent="0.25">
      <c r="A84" s="55">
        <v>82</v>
      </c>
      <c r="B84" s="48" t="s">
        <v>201</v>
      </c>
      <c r="C84" s="48" t="s">
        <v>202</v>
      </c>
      <c r="D84" s="48" t="s">
        <v>15</v>
      </c>
      <c r="F84" s="50">
        <v>41454.400000000001</v>
      </c>
      <c r="G84" s="50">
        <v>23198.48</v>
      </c>
      <c r="H84" s="50">
        <f t="shared" si="7"/>
        <v>3866.4133333333298</v>
      </c>
      <c r="I84" s="50">
        <f t="shared" si="8"/>
        <v>3093.1306666666701</v>
      </c>
      <c r="J84" s="50">
        <v>0</v>
      </c>
      <c r="K84" s="50">
        <f t="shared" si="9"/>
        <v>3000</v>
      </c>
      <c r="O84" s="61"/>
    </row>
    <row r="85" spans="1:15" x14ac:dyDescent="0.25">
      <c r="A85" s="55">
        <v>83</v>
      </c>
      <c r="B85" s="48" t="s">
        <v>203</v>
      </c>
      <c r="C85" s="48" t="s">
        <v>204</v>
      </c>
      <c r="D85" s="48" t="s">
        <v>15</v>
      </c>
      <c r="F85" s="50">
        <v>48800</v>
      </c>
      <c r="G85" s="50">
        <v>0</v>
      </c>
      <c r="H85" s="50">
        <f t="shared" si="7"/>
        <v>0</v>
      </c>
      <c r="I85" s="50">
        <f t="shared" si="8"/>
        <v>0</v>
      </c>
      <c r="J85" s="50">
        <v>0</v>
      </c>
      <c r="K85" s="50">
        <f t="shared" si="9"/>
        <v>0</v>
      </c>
      <c r="O85" s="61"/>
    </row>
    <row r="86" spans="1:15" x14ac:dyDescent="0.25">
      <c r="A86" s="55">
        <v>84</v>
      </c>
      <c r="B86" s="48" t="s">
        <v>205</v>
      </c>
      <c r="C86" s="48" t="s">
        <v>206</v>
      </c>
      <c r="D86" s="48" t="s">
        <v>15</v>
      </c>
      <c r="F86" s="50">
        <v>492835.41</v>
      </c>
      <c r="G86" s="50">
        <v>369612.73</v>
      </c>
      <c r="H86" s="50">
        <f t="shared" si="7"/>
        <v>61602.121666666702</v>
      </c>
      <c r="I86" s="50">
        <f t="shared" si="8"/>
        <v>49281.697333333301</v>
      </c>
      <c r="J86" s="50">
        <v>0</v>
      </c>
      <c r="K86" s="50">
        <f t="shared" si="9"/>
        <v>49000</v>
      </c>
      <c r="O86" s="61"/>
    </row>
    <row r="87" spans="1:15" x14ac:dyDescent="0.25">
      <c r="A87" s="55">
        <v>85</v>
      </c>
      <c r="B87" s="48" t="s">
        <v>207</v>
      </c>
      <c r="C87" s="48" t="s">
        <v>208</v>
      </c>
      <c r="D87" s="48" t="s">
        <v>15</v>
      </c>
      <c r="F87" s="50">
        <v>129699.89</v>
      </c>
      <c r="G87" s="50">
        <v>72660</v>
      </c>
      <c r="H87" s="50">
        <f t="shared" si="7"/>
        <v>12110</v>
      </c>
      <c r="I87" s="50">
        <f t="shared" si="8"/>
        <v>9688</v>
      </c>
      <c r="J87" s="50">
        <v>0</v>
      </c>
      <c r="K87" s="50">
        <f t="shared" si="9"/>
        <v>10000</v>
      </c>
      <c r="O87" s="61"/>
    </row>
    <row r="88" spans="1:15" x14ac:dyDescent="0.25">
      <c r="A88" s="55">
        <v>86</v>
      </c>
      <c r="B88" s="48" t="s">
        <v>209</v>
      </c>
      <c r="C88" s="48" t="s">
        <v>210</v>
      </c>
      <c r="D88" s="48" t="s">
        <v>15</v>
      </c>
      <c r="F88" s="50">
        <v>28066.19</v>
      </c>
      <c r="G88" s="50">
        <v>0</v>
      </c>
      <c r="H88" s="50">
        <f t="shared" si="7"/>
        <v>0</v>
      </c>
      <c r="I88" s="50">
        <f t="shared" si="8"/>
        <v>0</v>
      </c>
      <c r="J88" s="50">
        <v>0</v>
      </c>
      <c r="K88" s="50">
        <f t="shared" si="9"/>
        <v>0</v>
      </c>
      <c r="O88" s="61"/>
    </row>
    <row r="89" spans="1:15" x14ac:dyDescent="0.25">
      <c r="A89" s="55">
        <v>87</v>
      </c>
      <c r="B89" s="48" t="s">
        <v>211</v>
      </c>
      <c r="C89" s="48" t="s">
        <v>212</v>
      </c>
      <c r="D89" s="48" t="s">
        <v>15</v>
      </c>
      <c r="F89" s="50">
        <v>46895.05</v>
      </c>
      <c r="G89" s="50">
        <v>0</v>
      </c>
      <c r="H89" s="50">
        <f t="shared" si="7"/>
        <v>0</v>
      </c>
      <c r="I89" s="50">
        <f t="shared" si="8"/>
        <v>0</v>
      </c>
      <c r="J89" s="50">
        <v>0</v>
      </c>
      <c r="K89" s="50">
        <f t="shared" si="9"/>
        <v>0</v>
      </c>
      <c r="O89" s="61"/>
    </row>
    <row r="90" spans="1:15" x14ac:dyDescent="0.25">
      <c r="A90" s="55">
        <v>88</v>
      </c>
      <c r="B90" s="48" t="s">
        <v>213</v>
      </c>
      <c r="C90" s="48" t="s">
        <v>214</v>
      </c>
      <c r="D90" s="48" t="s">
        <v>15</v>
      </c>
      <c r="F90" s="50">
        <v>26000</v>
      </c>
      <c r="G90" s="50">
        <v>0</v>
      </c>
      <c r="H90" s="50">
        <f t="shared" si="7"/>
        <v>0</v>
      </c>
      <c r="I90" s="50">
        <f t="shared" si="8"/>
        <v>0</v>
      </c>
      <c r="J90" s="50">
        <v>0</v>
      </c>
      <c r="K90" s="50">
        <f t="shared" si="9"/>
        <v>0</v>
      </c>
      <c r="O90" s="61"/>
    </row>
    <row r="91" spans="1:15" x14ac:dyDescent="0.25">
      <c r="A91" s="55">
        <v>89</v>
      </c>
      <c r="B91" s="48" t="s">
        <v>215</v>
      </c>
      <c r="C91" s="48" t="s">
        <v>216</v>
      </c>
      <c r="D91" s="48" t="s">
        <v>15</v>
      </c>
      <c r="F91" s="50">
        <v>32000</v>
      </c>
      <c r="G91" s="50">
        <v>0</v>
      </c>
      <c r="H91" s="50">
        <f t="shared" si="7"/>
        <v>0</v>
      </c>
      <c r="I91" s="50">
        <f t="shared" si="8"/>
        <v>0</v>
      </c>
      <c r="J91" s="50">
        <v>0</v>
      </c>
      <c r="K91" s="50">
        <f t="shared" si="9"/>
        <v>0</v>
      </c>
      <c r="O91" s="61"/>
    </row>
    <row r="92" spans="1:15" x14ac:dyDescent="0.25">
      <c r="A92" s="55">
        <v>90</v>
      </c>
      <c r="B92" s="48" t="s">
        <v>217</v>
      </c>
      <c r="C92" s="48" t="s">
        <v>218</v>
      </c>
      <c r="D92" s="48" t="s">
        <v>15</v>
      </c>
      <c r="F92" s="50">
        <v>35451.040000000001</v>
      </c>
      <c r="G92" s="50">
        <v>0</v>
      </c>
      <c r="H92" s="50">
        <f t="shared" si="7"/>
        <v>0</v>
      </c>
      <c r="I92" s="50">
        <f t="shared" si="8"/>
        <v>0</v>
      </c>
      <c r="J92" s="50">
        <v>0</v>
      </c>
      <c r="K92" s="50">
        <f t="shared" si="9"/>
        <v>0</v>
      </c>
      <c r="O92" s="61"/>
    </row>
    <row r="93" spans="1:15" x14ac:dyDescent="0.25">
      <c r="A93" s="55">
        <v>91</v>
      </c>
      <c r="B93" s="48" t="s">
        <v>219</v>
      </c>
      <c r="C93" s="48" t="s">
        <v>220</v>
      </c>
      <c r="D93" s="48" t="s">
        <v>15</v>
      </c>
      <c r="F93" s="50">
        <v>55300.45</v>
      </c>
      <c r="G93" s="50">
        <v>10400</v>
      </c>
      <c r="H93" s="50">
        <f t="shared" si="7"/>
        <v>1733.3333333333301</v>
      </c>
      <c r="I93" s="50">
        <f t="shared" si="8"/>
        <v>1386.6666666666699</v>
      </c>
      <c r="J93" s="50">
        <v>0</v>
      </c>
      <c r="K93" s="50">
        <f t="shared" si="9"/>
        <v>1000</v>
      </c>
      <c r="O93" s="61"/>
    </row>
    <row r="94" spans="1:15" x14ac:dyDescent="0.25">
      <c r="A94" s="55">
        <v>92</v>
      </c>
      <c r="B94" s="48" t="s">
        <v>221</v>
      </c>
      <c r="C94" s="48" t="s">
        <v>222</v>
      </c>
      <c r="D94" s="48" t="s">
        <v>15</v>
      </c>
      <c r="F94" s="50">
        <v>198654</v>
      </c>
      <c r="G94" s="50">
        <v>216400</v>
      </c>
      <c r="H94" s="50">
        <f t="shared" si="7"/>
        <v>36066.666666666701</v>
      </c>
      <c r="I94" s="50">
        <f t="shared" si="8"/>
        <v>28853.333333333299</v>
      </c>
      <c r="J94" s="50">
        <v>0</v>
      </c>
      <c r="K94" s="50">
        <f t="shared" si="9"/>
        <v>29000</v>
      </c>
      <c r="O94" s="61"/>
    </row>
    <row r="95" spans="1:15" x14ac:dyDescent="0.25">
      <c r="A95" s="55">
        <v>93</v>
      </c>
      <c r="B95" s="48" t="s">
        <v>223</v>
      </c>
      <c r="C95" s="48" t="s">
        <v>224</v>
      </c>
      <c r="D95" s="48" t="s">
        <v>15</v>
      </c>
      <c r="F95" s="50">
        <v>251559.07</v>
      </c>
      <c r="G95" s="50">
        <v>403110.1</v>
      </c>
      <c r="H95" s="50">
        <f t="shared" si="7"/>
        <v>67185.016666666706</v>
      </c>
      <c r="I95" s="50">
        <f t="shared" si="8"/>
        <v>53748.0133333333</v>
      </c>
      <c r="J95" s="50">
        <v>0</v>
      </c>
      <c r="K95" s="50">
        <f t="shared" si="9"/>
        <v>54000</v>
      </c>
      <c r="O95" s="61"/>
    </row>
    <row r="96" spans="1:15" x14ac:dyDescent="0.25">
      <c r="A96" s="55">
        <v>94</v>
      </c>
      <c r="B96" s="48" t="s">
        <v>225</v>
      </c>
      <c r="C96" s="48" t="s">
        <v>226</v>
      </c>
      <c r="D96" s="48" t="s">
        <v>15</v>
      </c>
      <c r="F96" s="50">
        <v>717156.56</v>
      </c>
      <c r="G96" s="50">
        <v>531940.17000000004</v>
      </c>
      <c r="H96" s="50">
        <f t="shared" si="7"/>
        <v>88656.695000000007</v>
      </c>
      <c r="I96" s="50">
        <f t="shared" si="8"/>
        <v>70925.356</v>
      </c>
      <c r="J96" s="50">
        <v>0</v>
      </c>
      <c r="K96" s="50">
        <f t="shared" si="9"/>
        <v>71000</v>
      </c>
      <c r="O96" s="61"/>
    </row>
    <row r="97" spans="1:15" x14ac:dyDescent="0.25">
      <c r="A97" s="55">
        <v>95</v>
      </c>
      <c r="B97" s="48" t="s">
        <v>227</v>
      </c>
      <c r="C97" s="48" t="s">
        <v>228</v>
      </c>
      <c r="D97" s="48" t="s">
        <v>15</v>
      </c>
      <c r="F97" s="50">
        <v>29924.39</v>
      </c>
      <c r="G97" s="50">
        <v>0</v>
      </c>
      <c r="H97" s="50">
        <f t="shared" si="7"/>
        <v>0</v>
      </c>
      <c r="I97" s="50">
        <f t="shared" si="8"/>
        <v>0</v>
      </c>
      <c r="J97" s="50">
        <v>0</v>
      </c>
      <c r="K97" s="50">
        <f t="shared" si="9"/>
        <v>0</v>
      </c>
      <c r="O97" s="61"/>
    </row>
    <row r="98" spans="1:15" x14ac:dyDescent="0.25">
      <c r="A98" s="55">
        <v>96</v>
      </c>
      <c r="B98" s="48" t="s">
        <v>229</v>
      </c>
      <c r="C98" s="48" t="s">
        <v>230</v>
      </c>
      <c r="D98" s="48" t="s">
        <v>15</v>
      </c>
      <c r="F98" s="50">
        <v>28888.81</v>
      </c>
      <c r="G98" s="50">
        <v>0</v>
      </c>
      <c r="H98" s="50">
        <f t="shared" si="7"/>
        <v>0</v>
      </c>
      <c r="I98" s="50">
        <f t="shared" si="8"/>
        <v>0</v>
      </c>
      <c r="J98" s="50">
        <v>0</v>
      </c>
      <c r="K98" s="50">
        <f t="shared" si="9"/>
        <v>0</v>
      </c>
      <c r="O98" s="61"/>
    </row>
    <row r="99" spans="1:15" x14ac:dyDescent="0.25">
      <c r="A99" s="55">
        <v>97</v>
      </c>
      <c r="B99" s="48" t="s">
        <v>231</v>
      </c>
      <c r="C99" s="48" t="s">
        <v>232</v>
      </c>
      <c r="D99" s="48" t="s">
        <v>15</v>
      </c>
      <c r="F99" s="50">
        <v>123682</v>
      </c>
      <c r="G99" s="50">
        <v>97000</v>
      </c>
      <c r="H99" s="50">
        <f t="shared" si="7"/>
        <v>16166.666666666701</v>
      </c>
      <c r="I99" s="50">
        <f t="shared" si="8"/>
        <v>12933.333333333299</v>
      </c>
      <c r="J99" s="50">
        <v>0</v>
      </c>
      <c r="K99" s="50">
        <f t="shared" si="9"/>
        <v>13000</v>
      </c>
      <c r="O99" s="61"/>
    </row>
    <row r="100" spans="1:15" x14ac:dyDescent="0.25">
      <c r="A100" s="55">
        <v>98</v>
      </c>
      <c r="B100" s="48" t="s">
        <v>233</v>
      </c>
      <c r="C100" s="48" t="s">
        <v>234</v>
      </c>
      <c r="D100" s="48" t="s">
        <v>15</v>
      </c>
      <c r="F100" s="50">
        <v>637671.26</v>
      </c>
      <c r="G100" s="50">
        <v>842195</v>
      </c>
      <c r="H100" s="50">
        <f t="shared" si="7"/>
        <v>140365.83333333299</v>
      </c>
      <c r="I100" s="50">
        <f t="shared" si="8"/>
        <v>112292.66666666701</v>
      </c>
      <c r="J100" s="50">
        <v>0</v>
      </c>
      <c r="K100" s="50">
        <f t="shared" si="9"/>
        <v>112000</v>
      </c>
      <c r="O100" s="61"/>
    </row>
    <row r="101" spans="1:15" x14ac:dyDescent="0.25">
      <c r="A101" s="55">
        <v>99</v>
      </c>
      <c r="B101" s="48" t="s">
        <v>235</v>
      </c>
      <c r="C101" s="48" t="s">
        <v>236</v>
      </c>
      <c r="D101" s="48" t="s">
        <v>15</v>
      </c>
      <c r="F101" s="50">
        <v>8620.5</v>
      </c>
      <c r="G101" s="50">
        <v>13648.5</v>
      </c>
      <c r="H101" s="50">
        <f t="shared" si="7"/>
        <v>2274.75</v>
      </c>
      <c r="I101" s="50">
        <f t="shared" si="8"/>
        <v>1819.8</v>
      </c>
      <c r="J101" s="50">
        <v>0</v>
      </c>
      <c r="K101" s="50">
        <f t="shared" si="9"/>
        <v>2000</v>
      </c>
      <c r="O101" s="61"/>
    </row>
    <row r="102" spans="1:15" x14ac:dyDescent="0.25">
      <c r="A102" s="55">
        <v>100</v>
      </c>
      <c r="B102" s="48" t="s">
        <v>237</v>
      </c>
      <c r="C102" s="48" t="s">
        <v>238</v>
      </c>
      <c r="D102" s="48" t="s">
        <v>15</v>
      </c>
      <c r="F102" s="50">
        <v>1219055.76</v>
      </c>
      <c r="G102" s="50">
        <v>332201.71000000002</v>
      </c>
      <c r="H102" s="50">
        <f t="shared" si="7"/>
        <v>55366.951666666697</v>
      </c>
      <c r="I102" s="50">
        <f t="shared" si="8"/>
        <v>44293.561333333302</v>
      </c>
      <c r="J102" s="50">
        <v>0</v>
      </c>
      <c r="K102" s="50">
        <f t="shared" si="9"/>
        <v>44000</v>
      </c>
      <c r="O102" s="61"/>
    </row>
    <row r="103" spans="1:15" x14ac:dyDescent="0.25">
      <c r="A103" s="55">
        <v>101</v>
      </c>
      <c r="B103" s="48" t="s">
        <v>239</v>
      </c>
      <c r="C103" s="48" t="s">
        <v>240</v>
      </c>
      <c r="D103" s="48" t="s">
        <v>15</v>
      </c>
      <c r="F103" s="50">
        <v>23937.599999999999</v>
      </c>
      <c r="G103" s="50">
        <v>0</v>
      </c>
      <c r="H103" s="50">
        <f t="shared" si="7"/>
        <v>0</v>
      </c>
      <c r="I103" s="50">
        <f t="shared" si="8"/>
        <v>0</v>
      </c>
      <c r="J103" s="50">
        <v>0</v>
      </c>
      <c r="K103" s="50">
        <f t="shared" si="9"/>
        <v>0</v>
      </c>
      <c r="O103" s="61"/>
    </row>
    <row r="104" spans="1:15" x14ac:dyDescent="0.25">
      <c r="A104" s="55">
        <v>102</v>
      </c>
      <c r="B104" s="48" t="s">
        <v>241</v>
      </c>
      <c r="C104" s="48" t="s">
        <v>242</v>
      </c>
      <c r="D104" s="48" t="s">
        <v>15</v>
      </c>
      <c r="F104" s="50">
        <v>22760</v>
      </c>
      <c r="G104" s="50">
        <v>1300</v>
      </c>
      <c r="H104" s="50">
        <f t="shared" si="7"/>
        <v>216.666666666667</v>
      </c>
      <c r="I104" s="50">
        <f t="shared" si="8"/>
        <v>173.333333333333</v>
      </c>
      <c r="J104" s="50">
        <v>0</v>
      </c>
      <c r="K104" s="50">
        <f t="shared" si="9"/>
        <v>0</v>
      </c>
      <c r="O104" s="61"/>
    </row>
    <row r="105" spans="1:15" x14ac:dyDescent="0.25">
      <c r="A105" s="55">
        <v>103</v>
      </c>
      <c r="B105" s="48" t="s">
        <v>243</v>
      </c>
      <c r="C105" s="48" t="s">
        <v>244</v>
      </c>
      <c r="D105" s="48" t="s">
        <v>15</v>
      </c>
      <c r="F105" s="50">
        <v>19500</v>
      </c>
      <c r="G105" s="50">
        <v>0</v>
      </c>
      <c r="H105" s="50">
        <f t="shared" si="7"/>
        <v>0</v>
      </c>
      <c r="I105" s="50">
        <f t="shared" si="8"/>
        <v>0</v>
      </c>
      <c r="J105" s="50">
        <v>0</v>
      </c>
      <c r="K105" s="50">
        <f t="shared" si="9"/>
        <v>0</v>
      </c>
      <c r="O105" s="61"/>
    </row>
    <row r="106" spans="1:15" x14ac:dyDescent="0.25">
      <c r="A106" s="55">
        <v>104</v>
      </c>
      <c r="B106" s="48" t="s">
        <v>245</v>
      </c>
      <c r="C106" s="48" t="s">
        <v>246</v>
      </c>
      <c r="D106" s="48" t="s">
        <v>15</v>
      </c>
      <c r="F106" s="50">
        <v>19045</v>
      </c>
      <c r="G106" s="50">
        <v>0</v>
      </c>
      <c r="H106" s="50">
        <f t="shared" si="7"/>
        <v>0</v>
      </c>
      <c r="I106" s="50">
        <f t="shared" si="8"/>
        <v>0</v>
      </c>
      <c r="J106" s="50">
        <v>0</v>
      </c>
      <c r="K106" s="50">
        <f t="shared" si="9"/>
        <v>0</v>
      </c>
      <c r="O106" s="61"/>
    </row>
    <row r="107" spans="1:15" x14ac:dyDescent="0.25">
      <c r="A107" s="55">
        <v>105</v>
      </c>
      <c r="B107" s="48" t="s">
        <v>247</v>
      </c>
      <c r="C107" s="48" t="s">
        <v>248</v>
      </c>
      <c r="D107" s="48" t="s">
        <v>15</v>
      </c>
      <c r="F107" s="50">
        <v>19000</v>
      </c>
      <c r="G107" s="50">
        <v>0</v>
      </c>
      <c r="H107" s="50">
        <f t="shared" si="7"/>
        <v>0</v>
      </c>
      <c r="I107" s="50">
        <f t="shared" si="8"/>
        <v>0</v>
      </c>
      <c r="J107" s="50">
        <v>0</v>
      </c>
      <c r="K107" s="50">
        <f t="shared" si="9"/>
        <v>0</v>
      </c>
      <c r="O107" s="61"/>
    </row>
    <row r="108" spans="1:15" x14ac:dyDescent="0.25">
      <c r="A108" s="55">
        <v>106</v>
      </c>
      <c r="B108" s="48" t="s">
        <v>249</v>
      </c>
      <c r="C108" s="48" t="s">
        <v>250</v>
      </c>
      <c r="D108" s="48" t="s">
        <v>15</v>
      </c>
      <c r="F108" s="50">
        <v>18714.75</v>
      </c>
      <c r="G108" s="50">
        <v>0</v>
      </c>
      <c r="H108" s="50">
        <f t="shared" si="7"/>
        <v>0</v>
      </c>
      <c r="I108" s="50">
        <f t="shared" si="8"/>
        <v>0</v>
      </c>
      <c r="J108" s="50">
        <v>0</v>
      </c>
      <c r="K108" s="50">
        <f t="shared" si="9"/>
        <v>0</v>
      </c>
      <c r="O108" s="61"/>
    </row>
    <row r="109" spans="1:15" x14ac:dyDescent="0.25">
      <c r="A109" s="55">
        <v>107</v>
      </c>
      <c r="B109" s="48" t="s">
        <v>251</v>
      </c>
      <c r="C109" s="48" t="s">
        <v>252</v>
      </c>
      <c r="D109" s="48" t="s">
        <v>15</v>
      </c>
      <c r="F109" s="50">
        <v>18488.18</v>
      </c>
      <c r="G109" s="50">
        <v>0</v>
      </c>
      <c r="H109" s="50">
        <f t="shared" si="7"/>
        <v>0</v>
      </c>
      <c r="I109" s="50">
        <f t="shared" si="8"/>
        <v>0</v>
      </c>
      <c r="J109" s="50">
        <v>0</v>
      </c>
      <c r="K109" s="50">
        <f t="shared" si="9"/>
        <v>0</v>
      </c>
      <c r="O109" s="61"/>
    </row>
    <row r="110" spans="1:15" x14ac:dyDescent="0.25">
      <c r="A110" s="55">
        <v>108</v>
      </c>
      <c r="B110" s="48" t="s">
        <v>253</v>
      </c>
      <c r="C110" s="48" t="s">
        <v>254</v>
      </c>
      <c r="D110" s="48" t="s">
        <v>15</v>
      </c>
      <c r="F110" s="50">
        <v>9018.73</v>
      </c>
      <c r="G110" s="50">
        <v>8900</v>
      </c>
      <c r="H110" s="50">
        <f t="shared" si="7"/>
        <v>1483.3333333333301</v>
      </c>
      <c r="I110" s="50">
        <f t="shared" si="8"/>
        <v>1186.6666666666699</v>
      </c>
      <c r="J110" s="50">
        <v>0</v>
      </c>
      <c r="K110" s="50">
        <f t="shared" si="9"/>
        <v>1000</v>
      </c>
      <c r="O110" s="61"/>
    </row>
    <row r="111" spans="1:15" x14ac:dyDescent="0.25">
      <c r="A111" s="55">
        <v>109</v>
      </c>
      <c r="B111" s="48" t="s">
        <v>255</v>
      </c>
      <c r="C111" s="48" t="s">
        <v>256</v>
      </c>
      <c r="D111" s="48" t="s">
        <v>15</v>
      </c>
      <c r="F111" s="50">
        <v>17456.5</v>
      </c>
      <c r="G111" s="50">
        <v>0</v>
      </c>
      <c r="H111" s="50">
        <f t="shared" si="7"/>
        <v>0</v>
      </c>
      <c r="I111" s="50">
        <f t="shared" si="8"/>
        <v>0</v>
      </c>
      <c r="J111" s="50">
        <v>0</v>
      </c>
      <c r="K111" s="50">
        <f t="shared" si="9"/>
        <v>0</v>
      </c>
      <c r="O111" s="61"/>
    </row>
    <row r="112" spans="1:15" x14ac:dyDescent="0.25">
      <c r="A112" s="55">
        <v>110</v>
      </c>
      <c r="B112" s="48" t="s">
        <v>257</v>
      </c>
      <c r="C112" s="48" t="s">
        <v>258</v>
      </c>
      <c r="D112" s="48" t="s">
        <v>15</v>
      </c>
      <c r="F112" s="50">
        <v>17430.91</v>
      </c>
      <c r="G112" s="50">
        <v>0</v>
      </c>
      <c r="H112" s="50">
        <f t="shared" si="7"/>
        <v>0</v>
      </c>
      <c r="I112" s="50">
        <f t="shared" si="8"/>
        <v>0</v>
      </c>
      <c r="J112" s="50">
        <v>0</v>
      </c>
      <c r="K112" s="50">
        <f t="shared" si="9"/>
        <v>0</v>
      </c>
      <c r="O112" s="61"/>
    </row>
    <row r="113" spans="1:15" x14ac:dyDescent="0.25">
      <c r="A113" s="55">
        <v>111</v>
      </c>
      <c r="B113" s="48" t="s">
        <v>259</v>
      </c>
      <c r="C113" s="48" t="s">
        <v>260</v>
      </c>
      <c r="D113" s="48" t="s">
        <v>15</v>
      </c>
      <c r="F113" s="50">
        <v>17243.919999999998</v>
      </c>
      <c r="G113" s="50">
        <v>0</v>
      </c>
      <c r="H113" s="50">
        <f t="shared" si="7"/>
        <v>0</v>
      </c>
      <c r="I113" s="50">
        <f t="shared" si="8"/>
        <v>0</v>
      </c>
      <c r="J113" s="50">
        <v>0</v>
      </c>
      <c r="K113" s="50">
        <f t="shared" si="9"/>
        <v>0</v>
      </c>
      <c r="O113" s="61"/>
    </row>
    <row r="114" spans="1:15" x14ac:dyDescent="0.25">
      <c r="A114" s="55">
        <v>112</v>
      </c>
      <c r="B114" s="48" t="s">
        <v>261</v>
      </c>
      <c r="C114" s="48" t="s">
        <v>262</v>
      </c>
      <c r="D114" s="48" t="s">
        <v>15</v>
      </c>
      <c r="F114" s="50">
        <v>23850</v>
      </c>
      <c r="G114" s="50">
        <v>45480</v>
      </c>
      <c r="H114" s="50">
        <f t="shared" si="7"/>
        <v>7580</v>
      </c>
      <c r="I114" s="50">
        <f t="shared" si="8"/>
        <v>6064</v>
      </c>
      <c r="J114" s="50">
        <v>0</v>
      </c>
      <c r="K114" s="50">
        <f t="shared" si="9"/>
        <v>6000</v>
      </c>
      <c r="O114" s="61"/>
    </row>
    <row r="115" spans="1:15" x14ac:dyDescent="0.25">
      <c r="A115" s="55">
        <v>113</v>
      </c>
      <c r="B115" s="48" t="s">
        <v>263</v>
      </c>
      <c r="C115" s="48" t="s">
        <v>264</v>
      </c>
      <c r="D115" s="48" t="s">
        <v>15</v>
      </c>
      <c r="F115" s="50">
        <v>8350</v>
      </c>
      <c r="G115" s="50">
        <v>0</v>
      </c>
      <c r="H115" s="50">
        <f t="shared" si="7"/>
        <v>0</v>
      </c>
      <c r="I115" s="50">
        <f t="shared" si="8"/>
        <v>0</v>
      </c>
      <c r="J115" s="50">
        <v>0</v>
      </c>
      <c r="K115" s="50">
        <f t="shared" si="9"/>
        <v>0</v>
      </c>
      <c r="O115" s="61"/>
    </row>
    <row r="116" spans="1:15" x14ac:dyDescent="0.25">
      <c r="A116" s="55">
        <v>114</v>
      </c>
      <c r="B116" s="48" t="s">
        <v>265</v>
      </c>
      <c r="C116" s="48" t="s">
        <v>266</v>
      </c>
      <c r="D116" s="48" t="s">
        <v>15</v>
      </c>
      <c r="F116" s="50">
        <v>16470.66</v>
      </c>
      <c r="G116" s="50">
        <v>0</v>
      </c>
      <c r="H116" s="50">
        <f t="shared" si="7"/>
        <v>0</v>
      </c>
      <c r="I116" s="50">
        <f t="shared" si="8"/>
        <v>0</v>
      </c>
      <c r="J116" s="50">
        <v>0</v>
      </c>
      <c r="K116" s="50">
        <f t="shared" si="9"/>
        <v>0</v>
      </c>
      <c r="O116" s="61"/>
    </row>
    <row r="117" spans="1:15" x14ac:dyDescent="0.25">
      <c r="A117" s="55">
        <v>115</v>
      </c>
      <c r="B117" s="48" t="s">
        <v>267</v>
      </c>
      <c r="C117" s="48" t="s">
        <v>268</v>
      </c>
      <c r="D117" s="48" t="s">
        <v>15</v>
      </c>
      <c r="F117" s="50">
        <v>0</v>
      </c>
      <c r="G117" s="50">
        <v>83800</v>
      </c>
      <c r="H117" s="50">
        <f t="shared" si="7"/>
        <v>13966.666666666701</v>
      </c>
      <c r="I117" s="50">
        <f t="shared" si="8"/>
        <v>11173.333333333299</v>
      </c>
      <c r="J117" s="50">
        <v>0</v>
      </c>
      <c r="K117" s="50">
        <v>0</v>
      </c>
      <c r="O117" s="61"/>
    </row>
    <row r="118" spans="1:15" x14ac:dyDescent="0.25">
      <c r="A118" s="55">
        <v>116</v>
      </c>
      <c r="B118" s="48" t="s">
        <v>269</v>
      </c>
      <c r="C118" s="48" t="s">
        <v>270</v>
      </c>
      <c r="D118" s="48" t="s">
        <v>15</v>
      </c>
      <c r="F118" s="50">
        <v>12263.73</v>
      </c>
      <c r="G118" s="50">
        <v>0</v>
      </c>
      <c r="H118" s="50">
        <f t="shared" si="7"/>
        <v>0</v>
      </c>
      <c r="I118" s="50">
        <f t="shared" si="8"/>
        <v>0</v>
      </c>
      <c r="J118" s="50">
        <v>0</v>
      </c>
      <c r="K118" s="50">
        <f t="shared" ref="K118:K162" si="10">ROUND(H118*0.8,-3)</f>
        <v>0</v>
      </c>
      <c r="O118" s="61"/>
    </row>
    <row r="119" spans="1:15" x14ac:dyDescent="0.25">
      <c r="A119" s="55">
        <v>117</v>
      </c>
      <c r="B119" s="48" t="s">
        <v>271</v>
      </c>
      <c r="C119" s="48" t="s">
        <v>272</v>
      </c>
      <c r="D119" s="48" t="s">
        <v>15</v>
      </c>
      <c r="F119" s="50">
        <v>11220.07</v>
      </c>
      <c r="G119" s="50">
        <v>0</v>
      </c>
      <c r="H119" s="50">
        <f t="shared" si="7"/>
        <v>0</v>
      </c>
      <c r="I119" s="50">
        <f t="shared" si="8"/>
        <v>0</v>
      </c>
      <c r="J119" s="50">
        <v>0</v>
      </c>
      <c r="K119" s="50">
        <f t="shared" si="10"/>
        <v>0</v>
      </c>
      <c r="O119" s="61"/>
    </row>
    <row r="120" spans="1:15" x14ac:dyDescent="0.25">
      <c r="A120" s="55">
        <v>118</v>
      </c>
      <c r="B120" s="48" t="s">
        <v>273</v>
      </c>
      <c r="C120" s="48" t="s">
        <v>274</v>
      </c>
      <c r="D120" s="48" t="s">
        <v>15</v>
      </c>
      <c r="F120" s="50">
        <v>9178.84</v>
      </c>
      <c r="G120" s="50">
        <v>0</v>
      </c>
      <c r="H120" s="50">
        <f t="shared" si="7"/>
        <v>0</v>
      </c>
      <c r="I120" s="50">
        <f t="shared" si="8"/>
        <v>0</v>
      </c>
      <c r="J120" s="50">
        <v>0</v>
      </c>
      <c r="K120" s="50">
        <f t="shared" si="10"/>
        <v>0</v>
      </c>
      <c r="O120" s="61"/>
    </row>
    <row r="121" spans="1:15" x14ac:dyDescent="0.25">
      <c r="A121" s="55">
        <v>119</v>
      </c>
      <c r="B121" s="48" t="s">
        <v>275</v>
      </c>
      <c r="C121" s="48" t="s">
        <v>276</v>
      </c>
      <c r="D121" s="48" t="s">
        <v>15</v>
      </c>
      <c r="F121" s="50">
        <v>24645</v>
      </c>
      <c r="G121" s="50">
        <v>0</v>
      </c>
      <c r="H121" s="50">
        <f t="shared" si="7"/>
        <v>0</v>
      </c>
      <c r="I121" s="50">
        <f t="shared" si="8"/>
        <v>0</v>
      </c>
      <c r="J121" s="50">
        <v>0</v>
      </c>
      <c r="K121" s="50">
        <f t="shared" si="10"/>
        <v>0</v>
      </c>
      <c r="O121" s="61"/>
    </row>
    <row r="122" spans="1:15" x14ac:dyDescent="0.25">
      <c r="A122" s="55">
        <v>120</v>
      </c>
      <c r="B122" s="48" t="s">
        <v>277</v>
      </c>
      <c r="C122" s="48" t="s">
        <v>278</v>
      </c>
      <c r="D122" s="48" t="s">
        <v>15</v>
      </c>
      <c r="F122" s="50">
        <v>8536.41</v>
      </c>
      <c r="G122" s="50">
        <v>0</v>
      </c>
      <c r="H122" s="50">
        <f t="shared" si="7"/>
        <v>0</v>
      </c>
      <c r="I122" s="50">
        <f t="shared" si="8"/>
        <v>0</v>
      </c>
      <c r="J122" s="50">
        <v>0</v>
      </c>
      <c r="K122" s="50">
        <f t="shared" si="10"/>
        <v>0</v>
      </c>
      <c r="O122" s="61"/>
    </row>
    <row r="123" spans="1:15" x14ac:dyDescent="0.25">
      <c r="A123" s="55">
        <v>121</v>
      </c>
      <c r="B123" s="48" t="s">
        <v>279</v>
      </c>
      <c r="C123" s="48" t="s">
        <v>280</v>
      </c>
      <c r="D123" s="48" t="s">
        <v>15</v>
      </c>
      <c r="F123" s="50">
        <v>16</v>
      </c>
      <c r="G123" s="50">
        <v>0</v>
      </c>
      <c r="H123" s="50">
        <f t="shared" si="7"/>
        <v>0</v>
      </c>
      <c r="I123" s="50">
        <f t="shared" si="8"/>
        <v>0</v>
      </c>
      <c r="J123" s="50">
        <v>0</v>
      </c>
      <c r="K123" s="50">
        <f t="shared" si="10"/>
        <v>0</v>
      </c>
      <c r="O123" s="61"/>
    </row>
    <row r="124" spans="1:15" x14ac:dyDescent="0.25">
      <c r="A124" s="55">
        <v>122</v>
      </c>
      <c r="B124" s="48" t="s">
        <v>281</v>
      </c>
      <c r="C124" s="48" t="s">
        <v>282</v>
      </c>
      <c r="D124" s="48" t="s">
        <v>15</v>
      </c>
      <c r="F124" s="50">
        <v>6426.73</v>
      </c>
      <c r="G124" s="50">
        <v>25226.73</v>
      </c>
      <c r="H124" s="50">
        <f t="shared" si="7"/>
        <v>4204.4549999999999</v>
      </c>
      <c r="I124" s="50">
        <f t="shared" si="8"/>
        <v>3363.5639999999999</v>
      </c>
      <c r="J124" s="50">
        <v>0</v>
      </c>
      <c r="K124" s="50">
        <f t="shared" si="10"/>
        <v>3000</v>
      </c>
      <c r="O124" s="61"/>
    </row>
    <row r="125" spans="1:15" x14ac:dyDescent="0.25">
      <c r="A125" s="55">
        <v>123</v>
      </c>
      <c r="B125" s="48" t="s">
        <v>283</v>
      </c>
      <c r="C125" s="48" t="s">
        <v>284</v>
      </c>
      <c r="D125" s="48" t="s">
        <v>15</v>
      </c>
      <c r="F125" s="50">
        <v>1525.47</v>
      </c>
      <c r="G125" s="50">
        <v>722.66</v>
      </c>
      <c r="H125" s="50">
        <f t="shared" si="7"/>
        <v>120.443333333333</v>
      </c>
      <c r="I125" s="50">
        <f t="shared" si="8"/>
        <v>96.354666666666702</v>
      </c>
      <c r="J125" s="50">
        <v>0</v>
      </c>
      <c r="K125" s="50">
        <f t="shared" si="10"/>
        <v>0</v>
      </c>
      <c r="O125" s="61"/>
    </row>
    <row r="126" spans="1:15" x14ac:dyDescent="0.25">
      <c r="A126" s="55">
        <v>124</v>
      </c>
      <c r="B126" s="48" t="s">
        <v>285</v>
      </c>
      <c r="C126" s="48" t="s">
        <v>286</v>
      </c>
      <c r="D126" s="48" t="s">
        <v>15</v>
      </c>
      <c r="F126" s="50">
        <v>6350</v>
      </c>
      <c r="G126" s="50">
        <v>0</v>
      </c>
      <c r="H126" s="50">
        <f t="shared" si="7"/>
        <v>0</v>
      </c>
      <c r="I126" s="50">
        <f t="shared" si="8"/>
        <v>0</v>
      </c>
      <c r="J126" s="50">
        <v>0</v>
      </c>
      <c r="K126" s="50">
        <f t="shared" si="10"/>
        <v>0</v>
      </c>
      <c r="O126" s="61"/>
    </row>
    <row r="127" spans="1:15" x14ac:dyDescent="0.25">
      <c r="A127" s="55">
        <v>125</v>
      </c>
      <c r="B127" s="48" t="s">
        <v>287</v>
      </c>
      <c r="C127" s="48" t="s">
        <v>288</v>
      </c>
      <c r="D127" s="48" t="s">
        <v>15</v>
      </c>
      <c r="F127" s="50">
        <v>9548.4</v>
      </c>
      <c r="G127" s="50">
        <v>3500</v>
      </c>
      <c r="H127" s="50">
        <f t="shared" si="7"/>
        <v>583.33333333333303</v>
      </c>
      <c r="I127" s="50">
        <f t="shared" si="8"/>
        <v>466.66666666666703</v>
      </c>
      <c r="J127" s="50">
        <v>0</v>
      </c>
      <c r="K127" s="50">
        <f t="shared" si="10"/>
        <v>0</v>
      </c>
      <c r="O127" s="61"/>
    </row>
    <row r="128" spans="1:15" x14ac:dyDescent="0.25">
      <c r="A128" s="55">
        <v>126</v>
      </c>
      <c r="B128" s="48" t="s">
        <v>289</v>
      </c>
      <c r="C128" s="48" t="s">
        <v>290</v>
      </c>
      <c r="D128" s="48" t="s">
        <v>15</v>
      </c>
      <c r="F128" s="50">
        <v>5600</v>
      </c>
      <c r="G128" s="50">
        <v>0</v>
      </c>
      <c r="H128" s="50">
        <f t="shared" si="7"/>
        <v>0</v>
      </c>
      <c r="I128" s="50">
        <f t="shared" si="8"/>
        <v>0</v>
      </c>
      <c r="J128" s="50">
        <v>0</v>
      </c>
      <c r="K128" s="50">
        <f t="shared" si="10"/>
        <v>0</v>
      </c>
      <c r="O128" s="61"/>
    </row>
    <row r="129" spans="1:15" x14ac:dyDescent="0.25">
      <c r="A129" s="55">
        <v>127</v>
      </c>
      <c r="B129" s="48" t="s">
        <v>291</v>
      </c>
      <c r="C129" s="48" t="s">
        <v>292</v>
      </c>
      <c r="D129" s="48" t="s">
        <v>15</v>
      </c>
      <c r="F129" s="50">
        <v>5579.03</v>
      </c>
      <c r="G129" s="50">
        <v>0</v>
      </c>
      <c r="H129" s="50">
        <f t="shared" ref="H129:H192" si="11">G129/6</f>
        <v>0</v>
      </c>
      <c r="I129" s="50">
        <f t="shared" ref="I129:I192" si="12">H129*0.8</f>
        <v>0</v>
      </c>
      <c r="J129" s="50">
        <v>0</v>
      </c>
      <c r="K129" s="50">
        <f t="shared" si="10"/>
        <v>0</v>
      </c>
      <c r="O129" s="61"/>
    </row>
    <row r="130" spans="1:15" x14ac:dyDescent="0.25">
      <c r="A130" s="55">
        <v>128</v>
      </c>
      <c r="B130" s="48" t="s">
        <v>293</v>
      </c>
      <c r="C130" s="48" t="s">
        <v>294</v>
      </c>
      <c r="D130" s="48" t="s">
        <v>15</v>
      </c>
      <c r="F130" s="50">
        <v>13952.36</v>
      </c>
      <c r="G130" s="50">
        <v>12500</v>
      </c>
      <c r="H130" s="50">
        <f t="shared" si="11"/>
        <v>2083.3333333333298</v>
      </c>
      <c r="I130" s="50">
        <f t="shared" si="12"/>
        <v>1666.6666666666699</v>
      </c>
      <c r="J130" s="50">
        <v>0</v>
      </c>
      <c r="K130" s="50">
        <f t="shared" si="10"/>
        <v>2000</v>
      </c>
      <c r="O130" s="61"/>
    </row>
    <row r="131" spans="1:15" x14ac:dyDescent="0.25">
      <c r="A131" s="55">
        <v>129</v>
      </c>
      <c r="B131" s="48" t="s">
        <v>295</v>
      </c>
      <c r="C131" s="48" t="s">
        <v>296</v>
      </c>
      <c r="D131" s="48" t="s">
        <v>15</v>
      </c>
      <c r="F131" s="50">
        <v>233149.1</v>
      </c>
      <c r="G131" s="50">
        <v>15300</v>
      </c>
      <c r="H131" s="50">
        <f t="shared" si="11"/>
        <v>2550</v>
      </c>
      <c r="I131" s="50">
        <f t="shared" si="12"/>
        <v>2040</v>
      </c>
      <c r="J131" s="50">
        <v>0</v>
      </c>
      <c r="K131" s="50">
        <f t="shared" si="10"/>
        <v>2000</v>
      </c>
      <c r="O131" s="61"/>
    </row>
    <row r="132" spans="1:15" x14ac:dyDescent="0.25">
      <c r="A132" s="55">
        <v>130</v>
      </c>
      <c r="B132" s="48" t="s">
        <v>297</v>
      </c>
      <c r="C132" s="48" t="s">
        <v>298</v>
      </c>
      <c r="D132" s="48" t="s">
        <v>15</v>
      </c>
      <c r="F132" s="50">
        <v>4500</v>
      </c>
      <c r="G132" s="50">
        <v>0</v>
      </c>
      <c r="H132" s="50">
        <f t="shared" si="11"/>
        <v>0</v>
      </c>
      <c r="I132" s="50">
        <f t="shared" si="12"/>
        <v>0</v>
      </c>
      <c r="J132" s="50">
        <v>0</v>
      </c>
      <c r="K132" s="50">
        <f t="shared" si="10"/>
        <v>0</v>
      </c>
      <c r="O132" s="61"/>
    </row>
    <row r="133" spans="1:15" x14ac:dyDescent="0.25">
      <c r="A133" s="55">
        <v>131</v>
      </c>
      <c r="B133" s="48" t="s">
        <v>299</v>
      </c>
      <c r="C133" s="48" t="s">
        <v>300</v>
      </c>
      <c r="D133" s="48" t="s">
        <v>15</v>
      </c>
      <c r="F133" s="50">
        <v>4067.26</v>
      </c>
      <c r="G133" s="50">
        <v>0</v>
      </c>
      <c r="H133" s="50">
        <f t="shared" si="11"/>
        <v>0</v>
      </c>
      <c r="I133" s="50">
        <f t="shared" si="12"/>
        <v>0</v>
      </c>
      <c r="J133" s="50">
        <v>0</v>
      </c>
      <c r="K133" s="50">
        <f t="shared" si="10"/>
        <v>0</v>
      </c>
      <c r="O133" s="61"/>
    </row>
    <row r="134" spans="1:15" x14ac:dyDescent="0.25">
      <c r="A134" s="55">
        <v>132</v>
      </c>
      <c r="B134" s="48" t="s">
        <v>301</v>
      </c>
      <c r="C134" s="48" t="s">
        <v>302</v>
      </c>
      <c r="D134" s="48" t="s">
        <v>15</v>
      </c>
      <c r="F134" s="50">
        <v>4053.14</v>
      </c>
      <c r="G134" s="50">
        <v>0</v>
      </c>
      <c r="H134" s="50">
        <f t="shared" si="11"/>
        <v>0</v>
      </c>
      <c r="I134" s="50">
        <f t="shared" si="12"/>
        <v>0</v>
      </c>
      <c r="J134" s="50">
        <v>0</v>
      </c>
      <c r="K134" s="50">
        <f t="shared" si="10"/>
        <v>0</v>
      </c>
      <c r="O134" s="61"/>
    </row>
    <row r="135" spans="1:15" x14ac:dyDescent="0.25">
      <c r="A135" s="55">
        <v>133</v>
      </c>
      <c r="B135" s="48" t="s">
        <v>303</v>
      </c>
      <c r="C135" s="48" t="s">
        <v>304</v>
      </c>
      <c r="D135" s="48" t="s">
        <v>15</v>
      </c>
      <c r="F135" s="50">
        <v>3606.64</v>
      </c>
      <c r="G135" s="50">
        <v>0</v>
      </c>
      <c r="H135" s="50">
        <f t="shared" si="11"/>
        <v>0</v>
      </c>
      <c r="I135" s="50">
        <f t="shared" si="12"/>
        <v>0</v>
      </c>
      <c r="J135" s="50">
        <v>0</v>
      </c>
      <c r="K135" s="50">
        <f t="shared" si="10"/>
        <v>0</v>
      </c>
      <c r="O135" s="61"/>
    </row>
    <row r="136" spans="1:15" x14ac:dyDescent="0.25">
      <c r="A136" s="55">
        <v>134</v>
      </c>
      <c r="B136" s="48" t="s">
        <v>305</v>
      </c>
      <c r="C136" s="48" t="s">
        <v>306</v>
      </c>
      <c r="D136" s="48" t="s">
        <v>15</v>
      </c>
      <c r="F136" s="50">
        <v>3374.75</v>
      </c>
      <c r="G136" s="50">
        <v>0</v>
      </c>
      <c r="H136" s="50">
        <f t="shared" si="11"/>
        <v>0</v>
      </c>
      <c r="I136" s="50">
        <f t="shared" si="12"/>
        <v>0</v>
      </c>
      <c r="J136" s="50">
        <v>0</v>
      </c>
      <c r="K136" s="50">
        <f t="shared" si="10"/>
        <v>0</v>
      </c>
      <c r="O136" s="61"/>
    </row>
    <row r="137" spans="1:15" x14ac:dyDescent="0.25">
      <c r="A137" s="55">
        <v>135</v>
      </c>
      <c r="B137" s="48" t="s">
        <v>307</v>
      </c>
      <c r="C137" s="48" t="s">
        <v>308</v>
      </c>
      <c r="D137" s="48" t="s">
        <v>15</v>
      </c>
      <c r="F137" s="50">
        <v>3200</v>
      </c>
      <c r="G137" s="50">
        <v>0</v>
      </c>
      <c r="H137" s="50">
        <f t="shared" si="11"/>
        <v>0</v>
      </c>
      <c r="I137" s="50">
        <f t="shared" si="12"/>
        <v>0</v>
      </c>
      <c r="J137" s="50">
        <v>0</v>
      </c>
      <c r="K137" s="50">
        <f t="shared" si="10"/>
        <v>0</v>
      </c>
      <c r="O137" s="61"/>
    </row>
    <row r="138" spans="1:15" x14ac:dyDescent="0.25">
      <c r="A138" s="55">
        <v>136</v>
      </c>
      <c r="B138" s="48" t="s">
        <v>309</v>
      </c>
      <c r="C138" s="48" t="s">
        <v>310</v>
      </c>
      <c r="D138" s="48" t="s">
        <v>15</v>
      </c>
      <c r="F138" s="50">
        <v>3000</v>
      </c>
      <c r="G138" s="50">
        <v>0</v>
      </c>
      <c r="H138" s="50">
        <f t="shared" si="11"/>
        <v>0</v>
      </c>
      <c r="I138" s="50">
        <f t="shared" si="12"/>
        <v>0</v>
      </c>
      <c r="J138" s="50">
        <v>0</v>
      </c>
      <c r="K138" s="50">
        <f t="shared" si="10"/>
        <v>0</v>
      </c>
      <c r="O138" s="61"/>
    </row>
    <row r="139" spans="1:15" x14ac:dyDescent="0.25">
      <c r="A139" s="55">
        <v>137</v>
      </c>
      <c r="B139" s="48" t="s">
        <v>311</v>
      </c>
      <c r="C139" s="48" t="s">
        <v>312</v>
      </c>
      <c r="D139" s="48" t="s">
        <v>15</v>
      </c>
      <c r="F139" s="50">
        <v>2727.36</v>
      </c>
      <c r="G139" s="50">
        <v>0</v>
      </c>
      <c r="H139" s="50">
        <f t="shared" si="11"/>
        <v>0</v>
      </c>
      <c r="I139" s="50">
        <f t="shared" si="12"/>
        <v>0</v>
      </c>
      <c r="J139" s="50">
        <v>0</v>
      </c>
      <c r="K139" s="50">
        <f t="shared" si="10"/>
        <v>0</v>
      </c>
      <c r="O139" s="61"/>
    </row>
    <row r="140" spans="1:15" x14ac:dyDescent="0.25">
      <c r="A140" s="55">
        <v>138</v>
      </c>
      <c r="B140" s="48" t="s">
        <v>313</v>
      </c>
      <c r="C140" s="48" t="s">
        <v>314</v>
      </c>
      <c r="D140" s="48" t="s">
        <v>15</v>
      </c>
      <c r="F140" s="50">
        <v>2450</v>
      </c>
      <c r="G140" s="50">
        <v>0</v>
      </c>
      <c r="H140" s="50">
        <f t="shared" si="11"/>
        <v>0</v>
      </c>
      <c r="I140" s="50">
        <f t="shared" si="12"/>
        <v>0</v>
      </c>
      <c r="J140" s="50">
        <v>0</v>
      </c>
      <c r="K140" s="50">
        <f t="shared" si="10"/>
        <v>0</v>
      </c>
      <c r="O140" s="61"/>
    </row>
    <row r="141" spans="1:15" x14ac:dyDescent="0.25">
      <c r="A141" s="55">
        <v>139</v>
      </c>
      <c r="B141" s="48" t="s">
        <v>315</v>
      </c>
      <c r="C141" s="48" t="s">
        <v>316</v>
      </c>
      <c r="D141" s="48" t="s">
        <v>15</v>
      </c>
      <c r="F141" s="50">
        <v>2369.86</v>
      </c>
      <c r="G141" s="50">
        <v>0</v>
      </c>
      <c r="H141" s="50">
        <f t="shared" si="11"/>
        <v>0</v>
      </c>
      <c r="I141" s="50">
        <f t="shared" si="12"/>
        <v>0</v>
      </c>
      <c r="J141" s="50">
        <v>0</v>
      </c>
      <c r="K141" s="50">
        <f t="shared" si="10"/>
        <v>0</v>
      </c>
      <c r="O141" s="61"/>
    </row>
    <row r="142" spans="1:15" x14ac:dyDescent="0.25">
      <c r="A142" s="55">
        <v>140</v>
      </c>
      <c r="B142" s="48" t="s">
        <v>317</v>
      </c>
      <c r="C142" s="48" t="s">
        <v>318</v>
      </c>
      <c r="D142" s="48" t="s">
        <v>15</v>
      </c>
      <c r="F142" s="50">
        <v>0</v>
      </c>
      <c r="G142" s="50">
        <v>0</v>
      </c>
      <c r="H142" s="50">
        <f t="shared" si="11"/>
        <v>0</v>
      </c>
      <c r="I142" s="50">
        <f t="shared" si="12"/>
        <v>0</v>
      </c>
      <c r="J142" s="50">
        <v>0</v>
      </c>
      <c r="K142" s="50">
        <f t="shared" si="10"/>
        <v>0</v>
      </c>
      <c r="O142" s="61"/>
    </row>
    <row r="143" spans="1:15" x14ac:dyDescent="0.25">
      <c r="A143" s="55">
        <v>141</v>
      </c>
      <c r="B143" s="48" t="s">
        <v>319</v>
      </c>
      <c r="C143" s="48" t="s">
        <v>320</v>
      </c>
      <c r="D143" s="48" t="s">
        <v>15</v>
      </c>
      <c r="F143" s="50">
        <v>2000</v>
      </c>
      <c r="G143" s="50">
        <v>0</v>
      </c>
      <c r="H143" s="50">
        <f t="shared" si="11"/>
        <v>0</v>
      </c>
      <c r="I143" s="50">
        <f t="shared" si="12"/>
        <v>0</v>
      </c>
      <c r="J143" s="50">
        <v>0</v>
      </c>
      <c r="K143" s="50">
        <f t="shared" si="10"/>
        <v>0</v>
      </c>
      <c r="O143" s="61"/>
    </row>
    <row r="144" spans="1:15" x14ac:dyDescent="0.25">
      <c r="A144" s="55">
        <v>142</v>
      </c>
      <c r="B144" s="48" t="s">
        <v>321</v>
      </c>
      <c r="C144" s="48" t="s">
        <v>322</v>
      </c>
      <c r="D144" s="48" t="s">
        <v>15</v>
      </c>
      <c r="F144" s="50">
        <v>1980</v>
      </c>
      <c r="G144" s="50">
        <v>0</v>
      </c>
      <c r="H144" s="50">
        <f t="shared" si="11"/>
        <v>0</v>
      </c>
      <c r="I144" s="50">
        <f t="shared" si="12"/>
        <v>0</v>
      </c>
      <c r="J144" s="50">
        <v>0</v>
      </c>
      <c r="K144" s="50">
        <f t="shared" si="10"/>
        <v>0</v>
      </c>
      <c r="O144" s="61"/>
    </row>
    <row r="145" spans="1:15" x14ac:dyDescent="0.25">
      <c r="A145" s="55">
        <v>143</v>
      </c>
      <c r="B145" s="48" t="s">
        <v>323</v>
      </c>
      <c r="C145" s="48" t="s">
        <v>324</v>
      </c>
      <c r="D145" s="48" t="s">
        <v>15</v>
      </c>
      <c r="F145" s="50">
        <v>1950</v>
      </c>
      <c r="G145" s="50">
        <v>0</v>
      </c>
      <c r="H145" s="50">
        <f t="shared" si="11"/>
        <v>0</v>
      </c>
      <c r="I145" s="50">
        <f t="shared" si="12"/>
        <v>0</v>
      </c>
      <c r="J145" s="50">
        <v>0</v>
      </c>
      <c r="K145" s="50">
        <f t="shared" si="10"/>
        <v>0</v>
      </c>
      <c r="O145" s="61"/>
    </row>
    <row r="146" spans="1:15" x14ac:dyDescent="0.25">
      <c r="A146" s="55">
        <v>144</v>
      </c>
      <c r="B146" s="48" t="s">
        <v>325</v>
      </c>
      <c r="C146" s="48" t="s">
        <v>326</v>
      </c>
      <c r="D146" s="48" t="s">
        <v>15</v>
      </c>
      <c r="F146" s="50">
        <v>1700</v>
      </c>
      <c r="G146" s="50">
        <v>0</v>
      </c>
      <c r="H146" s="50">
        <f t="shared" si="11"/>
        <v>0</v>
      </c>
      <c r="I146" s="50">
        <f t="shared" si="12"/>
        <v>0</v>
      </c>
      <c r="J146" s="50">
        <v>0</v>
      </c>
      <c r="K146" s="50">
        <f t="shared" si="10"/>
        <v>0</v>
      </c>
      <c r="O146" s="61"/>
    </row>
    <row r="147" spans="1:15" x14ac:dyDescent="0.25">
      <c r="A147" s="55">
        <v>145</v>
      </c>
      <c r="B147" s="48" t="s">
        <v>327</v>
      </c>
      <c r="C147" s="48" t="s">
        <v>328</v>
      </c>
      <c r="D147" s="48" t="s">
        <v>15</v>
      </c>
      <c r="F147" s="50">
        <v>1615.32</v>
      </c>
      <c r="G147" s="50">
        <v>0</v>
      </c>
      <c r="H147" s="50">
        <f t="shared" si="11"/>
        <v>0</v>
      </c>
      <c r="I147" s="50">
        <f t="shared" si="12"/>
        <v>0</v>
      </c>
      <c r="J147" s="50">
        <v>0</v>
      </c>
      <c r="K147" s="50">
        <f t="shared" si="10"/>
        <v>0</v>
      </c>
      <c r="O147" s="61"/>
    </row>
    <row r="148" spans="1:15" x14ac:dyDescent="0.25">
      <c r="A148" s="55">
        <v>146</v>
      </c>
      <c r="B148" s="48" t="s">
        <v>329</v>
      </c>
      <c r="C148" s="48" t="s">
        <v>330</v>
      </c>
      <c r="D148" s="48" t="s">
        <v>15</v>
      </c>
      <c r="F148" s="50">
        <v>1497.75</v>
      </c>
      <c r="G148" s="50">
        <v>0</v>
      </c>
      <c r="H148" s="50">
        <f t="shared" si="11"/>
        <v>0</v>
      </c>
      <c r="I148" s="50">
        <f t="shared" si="12"/>
        <v>0</v>
      </c>
      <c r="J148" s="50">
        <v>0</v>
      </c>
      <c r="K148" s="50">
        <f t="shared" si="10"/>
        <v>0</v>
      </c>
      <c r="O148" s="61"/>
    </row>
    <row r="149" spans="1:15" x14ac:dyDescent="0.25">
      <c r="A149" s="55">
        <v>147</v>
      </c>
      <c r="B149" s="48" t="s">
        <v>331</v>
      </c>
      <c r="C149" s="48" t="s">
        <v>332</v>
      </c>
      <c r="D149" s="48" t="s">
        <v>15</v>
      </c>
      <c r="F149" s="50">
        <v>1386.48</v>
      </c>
      <c r="G149" s="50">
        <v>0</v>
      </c>
      <c r="H149" s="50">
        <f t="shared" si="11"/>
        <v>0</v>
      </c>
      <c r="I149" s="50">
        <f t="shared" si="12"/>
        <v>0</v>
      </c>
      <c r="J149" s="50">
        <v>0</v>
      </c>
      <c r="K149" s="50">
        <f t="shared" si="10"/>
        <v>0</v>
      </c>
      <c r="O149" s="61"/>
    </row>
    <row r="150" spans="1:15" x14ac:dyDescent="0.25">
      <c r="A150" s="55">
        <v>148</v>
      </c>
      <c r="B150" s="48" t="s">
        <v>333</v>
      </c>
      <c r="C150" s="48" t="s">
        <v>334</v>
      </c>
      <c r="D150" s="48" t="s">
        <v>15</v>
      </c>
      <c r="F150" s="50">
        <v>1000</v>
      </c>
      <c r="G150" s="50">
        <v>0</v>
      </c>
      <c r="H150" s="50">
        <f t="shared" si="11"/>
        <v>0</v>
      </c>
      <c r="I150" s="50">
        <f t="shared" si="12"/>
        <v>0</v>
      </c>
      <c r="J150" s="50">
        <v>0</v>
      </c>
      <c r="K150" s="50">
        <f t="shared" si="10"/>
        <v>0</v>
      </c>
      <c r="O150" s="61"/>
    </row>
    <row r="151" spans="1:15" x14ac:dyDescent="0.25">
      <c r="A151" s="55">
        <v>149</v>
      </c>
      <c r="B151" s="48" t="s">
        <v>335</v>
      </c>
      <c r="C151" s="48" t="s">
        <v>336</v>
      </c>
      <c r="D151" s="48" t="s">
        <v>15</v>
      </c>
      <c r="F151" s="50">
        <v>607942.13</v>
      </c>
      <c r="G151" s="50">
        <v>898852.62</v>
      </c>
      <c r="H151" s="50">
        <f t="shared" si="11"/>
        <v>149808.76999999999</v>
      </c>
      <c r="I151" s="50">
        <f t="shared" si="12"/>
        <v>119847.016</v>
      </c>
      <c r="J151" s="50">
        <v>0</v>
      </c>
      <c r="K151" s="50">
        <f t="shared" si="10"/>
        <v>120000</v>
      </c>
      <c r="O151" s="61"/>
    </row>
    <row r="152" spans="1:15" x14ac:dyDescent="0.25">
      <c r="A152" s="55">
        <v>150</v>
      </c>
      <c r="B152" s="48" t="s">
        <v>337</v>
      </c>
      <c r="C152" s="48" t="s">
        <v>338</v>
      </c>
      <c r="D152" s="48" t="s">
        <v>15</v>
      </c>
      <c r="F152" s="50">
        <v>400</v>
      </c>
      <c r="G152" s="50">
        <v>0</v>
      </c>
      <c r="H152" s="50">
        <f t="shared" si="11"/>
        <v>0</v>
      </c>
      <c r="I152" s="50">
        <f t="shared" si="12"/>
        <v>0</v>
      </c>
      <c r="J152" s="50">
        <v>0</v>
      </c>
      <c r="K152" s="50">
        <f t="shared" si="10"/>
        <v>0</v>
      </c>
      <c r="O152" s="61"/>
    </row>
    <row r="153" spans="1:15" x14ac:dyDescent="0.25">
      <c r="A153" s="55">
        <v>151</v>
      </c>
      <c r="B153" s="48" t="s">
        <v>339</v>
      </c>
      <c r="C153" s="48" t="s">
        <v>340</v>
      </c>
      <c r="D153" s="48" t="s">
        <v>15</v>
      </c>
      <c r="F153" s="50">
        <v>360</v>
      </c>
      <c r="G153" s="50">
        <v>0</v>
      </c>
      <c r="H153" s="50">
        <f t="shared" si="11"/>
        <v>0</v>
      </c>
      <c r="I153" s="50">
        <f t="shared" si="12"/>
        <v>0</v>
      </c>
      <c r="J153" s="50">
        <v>0</v>
      </c>
      <c r="K153" s="50">
        <f t="shared" si="10"/>
        <v>0</v>
      </c>
      <c r="O153" s="61"/>
    </row>
    <row r="154" spans="1:15" x14ac:dyDescent="0.25">
      <c r="A154" s="55">
        <v>152</v>
      </c>
      <c r="B154" s="48" t="s">
        <v>341</v>
      </c>
      <c r="C154" s="48" t="s">
        <v>342</v>
      </c>
      <c r="D154" s="48" t="s">
        <v>15</v>
      </c>
      <c r="F154" s="50">
        <v>314.60000000000002</v>
      </c>
      <c r="G154" s="50">
        <v>0</v>
      </c>
      <c r="H154" s="50">
        <f t="shared" si="11"/>
        <v>0</v>
      </c>
      <c r="I154" s="50">
        <f t="shared" si="12"/>
        <v>0</v>
      </c>
      <c r="J154" s="50">
        <v>0</v>
      </c>
      <c r="K154" s="50">
        <f t="shared" si="10"/>
        <v>0</v>
      </c>
      <c r="O154" s="61"/>
    </row>
    <row r="155" spans="1:15" x14ac:dyDescent="0.25">
      <c r="A155" s="55">
        <v>153</v>
      </c>
      <c r="B155" s="48" t="s">
        <v>343</v>
      </c>
      <c r="C155" s="48" t="s">
        <v>344</v>
      </c>
      <c r="D155" s="48" t="s">
        <v>15</v>
      </c>
      <c r="F155" s="50">
        <v>312</v>
      </c>
      <c r="G155" s="50">
        <v>0</v>
      </c>
      <c r="H155" s="50">
        <f t="shared" si="11"/>
        <v>0</v>
      </c>
      <c r="I155" s="50">
        <f t="shared" si="12"/>
        <v>0</v>
      </c>
      <c r="J155" s="50">
        <v>0</v>
      </c>
      <c r="K155" s="50">
        <f t="shared" si="10"/>
        <v>0</v>
      </c>
      <c r="O155" s="61"/>
    </row>
    <row r="156" spans="1:15" x14ac:dyDescent="0.25">
      <c r="A156" s="55">
        <v>154</v>
      </c>
      <c r="B156" s="48" t="s">
        <v>345</v>
      </c>
      <c r="C156" s="48" t="s">
        <v>346</v>
      </c>
      <c r="D156" s="48" t="s">
        <v>15</v>
      </c>
      <c r="F156" s="50">
        <v>214</v>
      </c>
      <c r="G156" s="50">
        <v>0</v>
      </c>
      <c r="H156" s="50">
        <f t="shared" si="11"/>
        <v>0</v>
      </c>
      <c r="I156" s="50">
        <f t="shared" si="12"/>
        <v>0</v>
      </c>
      <c r="J156" s="50">
        <v>0</v>
      </c>
      <c r="K156" s="50">
        <f t="shared" si="10"/>
        <v>0</v>
      </c>
      <c r="O156" s="61"/>
    </row>
    <row r="157" spans="1:15" x14ac:dyDescent="0.25">
      <c r="A157" s="55">
        <v>155</v>
      </c>
      <c r="B157" s="48" t="s">
        <v>347</v>
      </c>
      <c r="C157" s="48" t="s">
        <v>348</v>
      </c>
      <c r="D157" s="48" t="s">
        <v>15</v>
      </c>
      <c r="F157" s="50">
        <v>202.36</v>
      </c>
      <c r="G157" s="50">
        <v>0</v>
      </c>
      <c r="H157" s="50">
        <f t="shared" si="11"/>
        <v>0</v>
      </c>
      <c r="I157" s="50">
        <f t="shared" si="12"/>
        <v>0</v>
      </c>
      <c r="J157" s="50">
        <v>0</v>
      </c>
      <c r="K157" s="50">
        <f t="shared" si="10"/>
        <v>0</v>
      </c>
      <c r="O157" s="61"/>
    </row>
    <row r="158" spans="1:15" x14ac:dyDescent="0.25">
      <c r="A158" s="55">
        <v>156</v>
      </c>
      <c r="B158" s="48" t="s">
        <v>349</v>
      </c>
      <c r="C158" s="48" t="s">
        <v>350</v>
      </c>
      <c r="D158" s="48" t="s">
        <v>15</v>
      </c>
      <c r="F158" s="50">
        <v>65.09</v>
      </c>
      <c r="G158" s="50">
        <v>0</v>
      </c>
      <c r="H158" s="50">
        <f t="shared" si="11"/>
        <v>0</v>
      </c>
      <c r="I158" s="50">
        <f t="shared" si="12"/>
        <v>0</v>
      </c>
      <c r="J158" s="50">
        <v>0</v>
      </c>
      <c r="K158" s="50">
        <f t="shared" si="10"/>
        <v>0</v>
      </c>
      <c r="O158" s="61"/>
    </row>
    <row r="159" spans="1:15" x14ac:dyDescent="0.25">
      <c r="A159" s="55">
        <v>157</v>
      </c>
      <c r="B159" s="48" t="s">
        <v>351</v>
      </c>
      <c r="C159" s="48" t="s">
        <v>352</v>
      </c>
      <c r="D159" s="48" t="s">
        <v>15</v>
      </c>
      <c r="F159" s="50">
        <v>12628.11</v>
      </c>
      <c r="G159" s="50">
        <v>0</v>
      </c>
      <c r="H159" s="50">
        <f t="shared" si="11"/>
        <v>0</v>
      </c>
      <c r="I159" s="50">
        <f t="shared" si="12"/>
        <v>0</v>
      </c>
      <c r="J159" s="50">
        <v>0</v>
      </c>
      <c r="K159" s="50">
        <f t="shared" si="10"/>
        <v>0</v>
      </c>
      <c r="O159" s="61"/>
    </row>
    <row r="160" spans="1:15" x14ac:dyDescent="0.25">
      <c r="A160" s="55">
        <v>158</v>
      </c>
      <c r="B160" s="48" t="s">
        <v>353</v>
      </c>
      <c r="C160" s="48" t="s">
        <v>354</v>
      </c>
      <c r="D160" s="48" t="s">
        <v>15</v>
      </c>
      <c r="F160" s="50">
        <v>5211.1400000000003</v>
      </c>
      <c r="G160" s="50">
        <v>27200</v>
      </c>
      <c r="H160" s="50">
        <f t="shared" si="11"/>
        <v>4533.3333333333303</v>
      </c>
      <c r="I160" s="50">
        <f t="shared" si="12"/>
        <v>3626.6666666666702</v>
      </c>
      <c r="J160" s="50">
        <v>0</v>
      </c>
      <c r="K160" s="50">
        <f t="shared" si="10"/>
        <v>4000</v>
      </c>
      <c r="O160" s="61"/>
    </row>
    <row r="161" spans="1:15" x14ac:dyDescent="0.25">
      <c r="A161" s="55">
        <v>159</v>
      </c>
      <c r="B161" s="48" t="s">
        <v>355</v>
      </c>
      <c r="C161" s="48" t="s">
        <v>356</v>
      </c>
      <c r="D161" s="48" t="s">
        <v>15</v>
      </c>
      <c r="F161" s="50">
        <v>350012.67</v>
      </c>
      <c r="G161" s="50">
        <v>442051.4</v>
      </c>
      <c r="H161" s="50">
        <f t="shared" si="11"/>
        <v>73675.233333333294</v>
      </c>
      <c r="I161" s="50">
        <f t="shared" si="12"/>
        <v>58940.186666666697</v>
      </c>
      <c r="J161" s="50">
        <v>0</v>
      </c>
      <c r="K161" s="50">
        <f t="shared" si="10"/>
        <v>59000</v>
      </c>
      <c r="O161" s="61"/>
    </row>
    <row r="162" spans="1:15" x14ac:dyDescent="0.25">
      <c r="A162" s="55">
        <v>160</v>
      </c>
      <c r="B162" s="48" t="s">
        <v>357</v>
      </c>
      <c r="C162" s="48" t="s">
        <v>358</v>
      </c>
      <c r="D162" s="48" t="s">
        <v>15</v>
      </c>
      <c r="F162" s="50">
        <v>7761</v>
      </c>
      <c r="G162" s="50">
        <v>52243</v>
      </c>
      <c r="H162" s="50">
        <f t="shared" si="11"/>
        <v>8707.1666666666697</v>
      </c>
      <c r="I162" s="50">
        <f t="shared" si="12"/>
        <v>6965.7333333333299</v>
      </c>
      <c r="J162" s="50">
        <v>0</v>
      </c>
      <c r="K162" s="50">
        <f t="shared" si="10"/>
        <v>7000</v>
      </c>
      <c r="O162" s="61"/>
    </row>
    <row r="163" spans="1:15" x14ac:dyDescent="0.25">
      <c r="A163" s="55">
        <v>161</v>
      </c>
      <c r="B163" s="48" t="s">
        <v>359</v>
      </c>
      <c r="C163" s="48" t="s">
        <v>360</v>
      </c>
      <c r="D163" s="48" t="s">
        <v>15</v>
      </c>
      <c r="F163" s="50">
        <v>0</v>
      </c>
      <c r="G163" s="50">
        <v>13700</v>
      </c>
      <c r="H163" s="50">
        <f t="shared" si="11"/>
        <v>2283.3333333333298</v>
      </c>
      <c r="I163" s="50">
        <f t="shared" si="12"/>
        <v>1826.6666666666699</v>
      </c>
      <c r="J163" s="50">
        <v>0</v>
      </c>
      <c r="K163" s="50">
        <v>0</v>
      </c>
      <c r="O163" s="61"/>
    </row>
    <row r="164" spans="1:15" x14ac:dyDescent="0.25">
      <c r="A164" s="55">
        <v>162</v>
      </c>
      <c r="B164" s="48" t="s">
        <v>361</v>
      </c>
      <c r="C164" s="48" t="s">
        <v>362</v>
      </c>
      <c r="D164" s="48" t="s">
        <v>15</v>
      </c>
      <c r="F164" s="50">
        <v>351976.44</v>
      </c>
      <c r="G164" s="50">
        <v>428196.21</v>
      </c>
      <c r="H164" s="50">
        <f t="shared" si="11"/>
        <v>71366.035000000003</v>
      </c>
      <c r="I164" s="50">
        <f t="shared" si="12"/>
        <v>57092.828000000001</v>
      </c>
      <c r="J164" s="50">
        <v>0</v>
      </c>
      <c r="K164" s="50">
        <f t="shared" ref="K164:K174" si="13">ROUND(H164*0.8,-3)</f>
        <v>57000</v>
      </c>
      <c r="O164" s="61"/>
    </row>
    <row r="165" spans="1:15" x14ac:dyDescent="0.25">
      <c r="A165" s="55">
        <v>163</v>
      </c>
      <c r="B165" s="48" t="s">
        <v>363</v>
      </c>
      <c r="C165" s="48" t="s">
        <v>364</v>
      </c>
      <c r="D165" s="48" t="s">
        <v>15</v>
      </c>
      <c r="F165" s="50">
        <v>362137.43</v>
      </c>
      <c r="G165" s="50">
        <v>350753.66</v>
      </c>
      <c r="H165" s="50">
        <f t="shared" si="11"/>
        <v>58458.9433333333</v>
      </c>
      <c r="I165" s="50">
        <f t="shared" si="12"/>
        <v>46767.154666666698</v>
      </c>
      <c r="J165" s="50">
        <v>0</v>
      </c>
      <c r="K165" s="50">
        <f t="shared" si="13"/>
        <v>47000</v>
      </c>
      <c r="O165" s="61"/>
    </row>
    <row r="166" spans="1:15" x14ac:dyDescent="0.25">
      <c r="A166" s="55">
        <v>164</v>
      </c>
      <c r="B166" s="48" t="s">
        <v>365</v>
      </c>
      <c r="C166" s="48" t="s">
        <v>366</v>
      </c>
      <c r="D166" s="48" t="s">
        <v>15</v>
      </c>
      <c r="F166" s="50">
        <v>38403.870000000003</v>
      </c>
      <c r="G166" s="50">
        <v>45779.87</v>
      </c>
      <c r="H166" s="50">
        <f t="shared" si="11"/>
        <v>7629.9783333333298</v>
      </c>
      <c r="I166" s="50">
        <f t="shared" si="12"/>
        <v>6103.9826666666704</v>
      </c>
      <c r="J166" s="50">
        <v>0</v>
      </c>
      <c r="K166" s="50">
        <f t="shared" si="13"/>
        <v>6000</v>
      </c>
      <c r="O166" s="61"/>
    </row>
    <row r="167" spans="1:15" x14ac:dyDescent="0.25">
      <c r="A167" s="55">
        <v>165</v>
      </c>
      <c r="B167" s="48" t="s">
        <v>367</v>
      </c>
      <c r="C167" s="48" t="s">
        <v>368</v>
      </c>
      <c r="D167" s="48" t="s">
        <v>15</v>
      </c>
      <c r="F167" s="50">
        <v>22500</v>
      </c>
      <c r="G167" s="50">
        <v>45000</v>
      </c>
      <c r="H167" s="50">
        <f t="shared" si="11"/>
        <v>7500</v>
      </c>
      <c r="I167" s="50">
        <f t="shared" si="12"/>
        <v>6000</v>
      </c>
      <c r="J167" s="50">
        <v>0</v>
      </c>
      <c r="K167" s="50">
        <f t="shared" si="13"/>
        <v>6000</v>
      </c>
      <c r="O167" s="61"/>
    </row>
    <row r="168" spans="1:15" x14ac:dyDescent="0.25">
      <c r="A168" s="55">
        <v>166</v>
      </c>
      <c r="B168" s="48" t="s">
        <v>369</v>
      </c>
      <c r="C168" s="48" t="s">
        <v>370</v>
      </c>
      <c r="D168" s="48" t="s">
        <v>15</v>
      </c>
      <c r="F168" s="50">
        <v>10991.58</v>
      </c>
      <c r="G168" s="50">
        <v>14000.26</v>
      </c>
      <c r="H168" s="50">
        <f t="shared" si="11"/>
        <v>2333.3766666666702</v>
      </c>
      <c r="I168" s="50">
        <f t="shared" si="12"/>
        <v>1866.70133333333</v>
      </c>
      <c r="J168" s="50">
        <v>0</v>
      </c>
      <c r="K168" s="50">
        <f t="shared" si="13"/>
        <v>2000</v>
      </c>
      <c r="O168" s="61"/>
    </row>
    <row r="169" spans="1:15" x14ac:dyDescent="0.25">
      <c r="A169" s="55">
        <v>167</v>
      </c>
      <c r="B169" s="48" t="s">
        <v>371</v>
      </c>
      <c r="C169" s="48" t="s">
        <v>372</v>
      </c>
      <c r="D169" s="48" t="s">
        <v>15</v>
      </c>
      <c r="F169" s="50">
        <v>902618.47</v>
      </c>
      <c r="G169" s="50">
        <v>808308.9</v>
      </c>
      <c r="H169" s="50">
        <f t="shared" si="11"/>
        <v>134718.15</v>
      </c>
      <c r="I169" s="50">
        <f t="shared" si="12"/>
        <v>107774.52</v>
      </c>
      <c r="J169" s="50">
        <v>0</v>
      </c>
      <c r="K169" s="50">
        <f t="shared" si="13"/>
        <v>108000</v>
      </c>
      <c r="O169" s="61"/>
    </row>
    <row r="170" spans="1:15" x14ac:dyDescent="0.25">
      <c r="A170" s="55">
        <v>168</v>
      </c>
      <c r="B170" s="48" t="s">
        <v>373</v>
      </c>
      <c r="C170" s="48" t="s">
        <v>374</v>
      </c>
      <c r="D170" s="48" t="s">
        <v>15</v>
      </c>
      <c r="F170" s="50">
        <v>36044.980000000003</v>
      </c>
      <c r="G170" s="50">
        <v>0</v>
      </c>
      <c r="H170" s="50">
        <f t="shared" si="11"/>
        <v>0</v>
      </c>
      <c r="I170" s="50">
        <f t="shared" si="12"/>
        <v>0</v>
      </c>
      <c r="J170" s="50">
        <v>0</v>
      </c>
      <c r="K170" s="50">
        <f t="shared" si="13"/>
        <v>0</v>
      </c>
      <c r="O170" s="61"/>
    </row>
    <row r="171" spans="1:15" x14ac:dyDescent="0.25">
      <c r="A171" s="55">
        <v>169</v>
      </c>
      <c r="B171" s="48" t="s">
        <v>375</v>
      </c>
      <c r="C171" s="48" t="s">
        <v>376</v>
      </c>
      <c r="D171" s="48" t="s">
        <v>15</v>
      </c>
      <c r="F171" s="50">
        <v>219822.3</v>
      </c>
      <c r="G171" s="50">
        <v>173900.16</v>
      </c>
      <c r="H171" s="50">
        <f t="shared" si="11"/>
        <v>28983.360000000001</v>
      </c>
      <c r="I171" s="50">
        <f t="shared" si="12"/>
        <v>23186.687999999998</v>
      </c>
      <c r="J171" s="50">
        <v>0</v>
      </c>
      <c r="K171" s="50">
        <f t="shared" si="13"/>
        <v>23000</v>
      </c>
      <c r="O171" s="61"/>
    </row>
    <row r="172" spans="1:15" x14ac:dyDescent="0.25">
      <c r="A172" s="55">
        <v>170</v>
      </c>
      <c r="B172" s="48" t="s">
        <v>377</v>
      </c>
      <c r="C172" s="48" t="s">
        <v>378</v>
      </c>
      <c r="D172" s="48" t="s">
        <v>15</v>
      </c>
      <c r="F172" s="50">
        <v>1667123.16</v>
      </c>
      <c r="G172" s="50">
        <v>1741410.25</v>
      </c>
      <c r="H172" s="50">
        <f t="shared" si="11"/>
        <v>290235.04166666698</v>
      </c>
      <c r="I172" s="50">
        <f t="shared" si="12"/>
        <v>232188.03333333301</v>
      </c>
      <c r="J172" s="50">
        <v>0</v>
      </c>
      <c r="K172" s="50">
        <f t="shared" si="13"/>
        <v>232000</v>
      </c>
      <c r="O172" s="61"/>
    </row>
    <row r="173" spans="1:15" x14ac:dyDescent="0.25">
      <c r="A173" s="55">
        <v>171</v>
      </c>
      <c r="B173" s="48" t="s">
        <v>379</v>
      </c>
      <c r="C173" s="48" t="s">
        <v>380</v>
      </c>
      <c r="D173" s="48" t="s">
        <v>15</v>
      </c>
      <c r="F173" s="50">
        <v>21004</v>
      </c>
      <c r="G173" s="50">
        <v>66100</v>
      </c>
      <c r="H173" s="50">
        <f t="shared" si="11"/>
        <v>11016.666666666701</v>
      </c>
      <c r="I173" s="50">
        <f t="shared" si="12"/>
        <v>8813.3333333333303</v>
      </c>
      <c r="J173" s="50">
        <v>0</v>
      </c>
      <c r="K173" s="50">
        <f t="shared" si="13"/>
        <v>9000</v>
      </c>
      <c r="O173" s="61"/>
    </row>
    <row r="174" spans="1:15" x14ac:dyDescent="0.25">
      <c r="A174" s="55">
        <v>172</v>
      </c>
      <c r="B174" s="48" t="s">
        <v>381</v>
      </c>
      <c r="C174" s="48" t="s">
        <v>382</v>
      </c>
      <c r="D174" s="48" t="s">
        <v>15</v>
      </c>
      <c r="F174" s="50">
        <v>41400</v>
      </c>
      <c r="G174" s="50">
        <v>63300</v>
      </c>
      <c r="H174" s="50">
        <f t="shared" si="11"/>
        <v>10550</v>
      </c>
      <c r="I174" s="50">
        <f t="shared" si="12"/>
        <v>8440</v>
      </c>
      <c r="J174" s="50">
        <v>0</v>
      </c>
      <c r="K174" s="50">
        <f t="shared" si="13"/>
        <v>8000</v>
      </c>
      <c r="O174" s="61"/>
    </row>
    <row r="175" spans="1:15" x14ac:dyDescent="0.25">
      <c r="A175" s="55">
        <v>173</v>
      </c>
      <c r="B175" s="48" t="s">
        <v>383</v>
      </c>
      <c r="C175" s="48" t="s">
        <v>384</v>
      </c>
      <c r="D175" s="48" t="s">
        <v>15</v>
      </c>
      <c r="F175" s="50">
        <v>0</v>
      </c>
      <c r="G175" s="50">
        <v>7910</v>
      </c>
      <c r="H175" s="50">
        <f t="shared" si="11"/>
        <v>1318.3333333333301</v>
      </c>
      <c r="I175" s="50">
        <f t="shared" si="12"/>
        <v>1054.6666666666699</v>
      </c>
      <c r="J175" s="50">
        <v>0</v>
      </c>
      <c r="K175" s="50">
        <v>0</v>
      </c>
      <c r="O175" s="61"/>
    </row>
    <row r="176" spans="1:15" x14ac:dyDescent="0.25">
      <c r="A176" s="55">
        <v>174</v>
      </c>
      <c r="B176" s="48" t="s">
        <v>385</v>
      </c>
      <c r="C176" s="48" t="s">
        <v>386</v>
      </c>
      <c r="D176" s="48" t="s">
        <v>15</v>
      </c>
      <c r="F176" s="50">
        <v>126230.66</v>
      </c>
      <c r="G176" s="50">
        <v>90833.43</v>
      </c>
      <c r="H176" s="50">
        <f t="shared" si="11"/>
        <v>15138.905000000001</v>
      </c>
      <c r="I176" s="50">
        <f t="shared" si="12"/>
        <v>12111.124</v>
      </c>
      <c r="J176" s="50">
        <v>0</v>
      </c>
      <c r="K176" s="50">
        <f t="shared" ref="K176:K201" si="14">ROUND(H176*0.8,-3)</f>
        <v>12000</v>
      </c>
      <c r="O176" s="61"/>
    </row>
    <row r="177" spans="1:15" x14ac:dyDescent="0.25">
      <c r="A177" s="55">
        <v>175</v>
      </c>
      <c r="B177" s="48" t="s">
        <v>387</v>
      </c>
      <c r="C177" s="48" t="s">
        <v>388</v>
      </c>
      <c r="D177" s="48" t="s">
        <v>15</v>
      </c>
      <c r="F177" s="50">
        <v>8100</v>
      </c>
      <c r="G177" s="50">
        <v>0</v>
      </c>
      <c r="H177" s="50">
        <f t="shared" si="11"/>
        <v>0</v>
      </c>
      <c r="I177" s="50">
        <f t="shared" si="12"/>
        <v>0</v>
      </c>
      <c r="J177" s="50">
        <v>0</v>
      </c>
      <c r="K177" s="50">
        <f t="shared" si="14"/>
        <v>0</v>
      </c>
      <c r="O177" s="61"/>
    </row>
    <row r="178" spans="1:15" x14ac:dyDescent="0.25">
      <c r="A178" s="55">
        <v>176</v>
      </c>
      <c r="B178" s="48" t="s">
        <v>389</v>
      </c>
      <c r="C178" s="48" t="s">
        <v>390</v>
      </c>
      <c r="D178" s="48" t="s">
        <v>15</v>
      </c>
      <c r="F178" s="50">
        <v>1576465.06</v>
      </c>
      <c r="G178" s="50">
        <v>3444311.78</v>
      </c>
      <c r="H178" s="50">
        <f t="shared" si="11"/>
        <v>574051.96333333303</v>
      </c>
      <c r="I178" s="50">
        <f t="shared" si="12"/>
        <v>459241.57066666702</v>
      </c>
      <c r="J178" s="50">
        <v>0</v>
      </c>
      <c r="K178" s="50">
        <f t="shared" si="14"/>
        <v>459000</v>
      </c>
      <c r="O178" s="61"/>
    </row>
    <row r="179" spans="1:15" x14ac:dyDescent="0.25">
      <c r="A179" s="55">
        <v>177</v>
      </c>
      <c r="B179" s="48" t="s">
        <v>391</v>
      </c>
      <c r="C179" s="48" t="s">
        <v>392</v>
      </c>
      <c r="D179" s="48" t="s">
        <v>15</v>
      </c>
      <c r="F179" s="50">
        <v>7786.88</v>
      </c>
      <c r="G179" s="50">
        <v>0</v>
      </c>
      <c r="H179" s="50">
        <f t="shared" si="11"/>
        <v>0</v>
      </c>
      <c r="I179" s="50">
        <f t="shared" si="12"/>
        <v>0</v>
      </c>
      <c r="J179" s="50">
        <v>0</v>
      </c>
      <c r="K179" s="50">
        <f t="shared" si="14"/>
        <v>0</v>
      </c>
      <c r="O179" s="61"/>
    </row>
    <row r="180" spans="1:15" x14ac:dyDescent="0.25">
      <c r="A180" s="55">
        <v>178</v>
      </c>
      <c r="B180" s="48" t="s">
        <v>393</v>
      </c>
      <c r="C180" s="48" t="s">
        <v>394</v>
      </c>
      <c r="D180" s="48" t="s">
        <v>15</v>
      </c>
      <c r="F180" s="50">
        <v>25000</v>
      </c>
      <c r="G180" s="50">
        <v>75000</v>
      </c>
      <c r="H180" s="50">
        <f t="shared" si="11"/>
        <v>12500</v>
      </c>
      <c r="I180" s="50">
        <f t="shared" si="12"/>
        <v>10000</v>
      </c>
      <c r="J180" s="50">
        <v>0</v>
      </c>
      <c r="K180" s="50">
        <f t="shared" si="14"/>
        <v>10000</v>
      </c>
      <c r="O180" s="61"/>
    </row>
    <row r="181" spans="1:15" x14ac:dyDescent="0.25">
      <c r="A181" s="55">
        <v>179</v>
      </c>
      <c r="B181" s="48" t="s">
        <v>395</v>
      </c>
      <c r="C181" s="48" t="s">
        <v>396</v>
      </c>
      <c r="D181" s="48" t="s">
        <v>15</v>
      </c>
      <c r="F181" s="50">
        <v>441870.78</v>
      </c>
      <c r="G181" s="50">
        <v>75000</v>
      </c>
      <c r="H181" s="50">
        <f t="shared" si="11"/>
        <v>12500</v>
      </c>
      <c r="I181" s="50">
        <f t="shared" si="12"/>
        <v>10000</v>
      </c>
      <c r="J181" s="50">
        <v>0</v>
      </c>
      <c r="K181" s="50">
        <f t="shared" si="14"/>
        <v>10000</v>
      </c>
      <c r="O181" s="61"/>
    </row>
    <row r="182" spans="1:15" x14ac:dyDescent="0.25">
      <c r="A182" s="55">
        <v>180</v>
      </c>
      <c r="B182" s="48" t="s">
        <v>397</v>
      </c>
      <c r="C182" s="48" t="s">
        <v>398</v>
      </c>
      <c r="D182" s="48" t="s">
        <v>15</v>
      </c>
      <c r="F182" s="50">
        <v>99031</v>
      </c>
      <c r="G182" s="50">
        <v>301331</v>
      </c>
      <c r="H182" s="50">
        <f t="shared" si="11"/>
        <v>50221.833333333299</v>
      </c>
      <c r="I182" s="50">
        <f t="shared" si="12"/>
        <v>40177.466666666704</v>
      </c>
      <c r="J182" s="50">
        <v>0</v>
      </c>
      <c r="K182" s="50">
        <f t="shared" si="14"/>
        <v>40000</v>
      </c>
      <c r="O182" s="61"/>
    </row>
    <row r="183" spans="1:15" x14ac:dyDescent="0.25">
      <c r="A183" s="55">
        <v>181</v>
      </c>
      <c r="B183" s="48" t="s">
        <v>399</v>
      </c>
      <c r="C183" s="48" t="s">
        <v>400</v>
      </c>
      <c r="D183" s="48" t="s">
        <v>15</v>
      </c>
      <c r="F183" s="50">
        <v>128961.62</v>
      </c>
      <c r="G183" s="50">
        <v>143719.32</v>
      </c>
      <c r="H183" s="50">
        <f t="shared" si="11"/>
        <v>23953.22</v>
      </c>
      <c r="I183" s="50">
        <f t="shared" si="12"/>
        <v>19162.576000000001</v>
      </c>
      <c r="J183" s="50">
        <v>0</v>
      </c>
      <c r="K183" s="50">
        <f t="shared" si="14"/>
        <v>19000</v>
      </c>
      <c r="O183" s="61"/>
    </row>
    <row r="184" spans="1:15" x14ac:dyDescent="0.25">
      <c r="A184" s="55">
        <v>182</v>
      </c>
      <c r="B184" s="48" t="s">
        <v>401</v>
      </c>
      <c r="C184" s="48" t="s">
        <v>402</v>
      </c>
      <c r="D184" s="48" t="s">
        <v>15</v>
      </c>
      <c r="F184" s="50">
        <v>142294.41</v>
      </c>
      <c r="G184" s="50">
        <v>248600</v>
      </c>
      <c r="H184" s="50">
        <f t="shared" si="11"/>
        <v>41433.333333333299</v>
      </c>
      <c r="I184" s="50">
        <f t="shared" si="12"/>
        <v>33146.666666666701</v>
      </c>
      <c r="J184" s="50">
        <v>0</v>
      </c>
      <c r="K184" s="50">
        <f t="shared" si="14"/>
        <v>33000</v>
      </c>
      <c r="O184" s="61"/>
    </row>
    <row r="185" spans="1:15" x14ac:dyDescent="0.25">
      <c r="A185" s="55">
        <v>183</v>
      </c>
      <c r="B185" s="48" t="s">
        <v>403</v>
      </c>
      <c r="C185" s="48" t="s">
        <v>404</v>
      </c>
      <c r="D185" s="48" t="s">
        <v>15</v>
      </c>
      <c r="F185" s="50">
        <v>9973.9699999999993</v>
      </c>
      <c r="G185" s="50">
        <v>0</v>
      </c>
      <c r="H185" s="50">
        <f t="shared" si="11"/>
        <v>0</v>
      </c>
      <c r="I185" s="50">
        <f t="shared" si="12"/>
        <v>0</v>
      </c>
      <c r="J185" s="50">
        <v>0</v>
      </c>
      <c r="K185" s="50">
        <f t="shared" si="14"/>
        <v>0</v>
      </c>
      <c r="O185" s="61"/>
    </row>
    <row r="186" spans="1:15" x14ac:dyDescent="0.25">
      <c r="A186" s="55">
        <v>184</v>
      </c>
      <c r="B186" s="48" t="s">
        <v>405</v>
      </c>
      <c r="C186" s="48" t="s">
        <v>406</v>
      </c>
      <c r="D186" s="48" t="s">
        <v>15</v>
      </c>
      <c r="F186" s="50">
        <v>768339.52</v>
      </c>
      <c r="G186" s="50">
        <v>284100</v>
      </c>
      <c r="H186" s="50">
        <f t="shared" si="11"/>
        <v>47350</v>
      </c>
      <c r="I186" s="50">
        <f t="shared" si="12"/>
        <v>37880</v>
      </c>
      <c r="J186" s="50">
        <v>0</v>
      </c>
      <c r="K186" s="50">
        <f t="shared" si="14"/>
        <v>38000</v>
      </c>
      <c r="O186" s="61"/>
    </row>
    <row r="187" spans="1:15" x14ac:dyDescent="0.25">
      <c r="A187" s="55">
        <v>185</v>
      </c>
      <c r="B187" s="48" t="s">
        <v>407</v>
      </c>
      <c r="C187" s="48" t="s">
        <v>408</v>
      </c>
      <c r="D187" s="48" t="s">
        <v>15</v>
      </c>
      <c r="F187" s="50">
        <v>574328.43000000005</v>
      </c>
      <c r="G187" s="50">
        <v>614352.98</v>
      </c>
      <c r="H187" s="50">
        <f t="shared" si="11"/>
        <v>102392.163333333</v>
      </c>
      <c r="I187" s="50">
        <f t="shared" si="12"/>
        <v>81913.730666666699</v>
      </c>
      <c r="J187" s="50">
        <v>0</v>
      </c>
      <c r="K187" s="50">
        <f t="shared" si="14"/>
        <v>82000</v>
      </c>
      <c r="O187" s="61"/>
    </row>
    <row r="188" spans="1:15" x14ac:dyDescent="0.25">
      <c r="A188" s="55">
        <v>186</v>
      </c>
      <c r="B188" s="48" t="s">
        <v>409</v>
      </c>
      <c r="C188" s="48" t="s">
        <v>410</v>
      </c>
      <c r="D188" s="48" t="s">
        <v>15</v>
      </c>
      <c r="F188" s="50">
        <v>26870</v>
      </c>
      <c r="G188" s="50">
        <v>30870</v>
      </c>
      <c r="H188" s="50">
        <f t="shared" si="11"/>
        <v>5145</v>
      </c>
      <c r="I188" s="50">
        <f t="shared" si="12"/>
        <v>4116</v>
      </c>
      <c r="J188" s="50">
        <v>0</v>
      </c>
      <c r="K188" s="50">
        <f t="shared" si="14"/>
        <v>4000</v>
      </c>
      <c r="O188" s="61"/>
    </row>
    <row r="189" spans="1:15" x14ac:dyDescent="0.25">
      <c r="A189" s="55">
        <v>187</v>
      </c>
      <c r="B189" s="48" t="s">
        <v>411</v>
      </c>
      <c r="C189" s="48" t="s">
        <v>412</v>
      </c>
      <c r="D189" s="48" t="s">
        <v>15</v>
      </c>
      <c r="F189" s="50">
        <v>141552.03</v>
      </c>
      <c r="G189" s="50">
        <v>355700</v>
      </c>
      <c r="H189" s="50">
        <f t="shared" si="11"/>
        <v>59283.333333333299</v>
      </c>
      <c r="I189" s="50">
        <f t="shared" si="12"/>
        <v>47426.666666666701</v>
      </c>
      <c r="J189" s="50">
        <v>0</v>
      </c>
      <c r="K189" s="50">
        <f t="shared" si="14"/>
        <v>47000</v>
      </c>
      <c r="O189" s="61"/>
    </row>
    <row r="190" spans="1:15" x14ac:dyDescent="0.25">
      <c r="A190" s="55">
        <v>188</v>
      </c>
      <c r="B190" s="48" t="s">
        <v>413</v>
      </c>
      <c r="C190" s="48" t="s">
        <v>414</v>
      </c>
      <c r="D190" s="48" t="s">
        <v>15</v>
      </c>
      <c r="F190" s="50">
        <v>29950</v>
      </c>
      <c r="G190" s="50">
        <v>0</v>
      </c>
      <c r="H190" s="50">
        <f t="shared" si="11"/>
        <v>0</v>
      </c>
      <c r="I190" s="50">
        <f t="shared" si="12"/>
        <v>0</v>
      </c>
      <c r="J190" s="50">
        <v>0</v>
      </c>
      <c r="K190" s="50">
        <f t="shared" si="14"/>
        <v>0</v>
      </c>
      <c r="O190" s="61"/>
    </row>
    <row r="191" spans="1:15" x14ac:dyDescent="0.25">
      <c r="A191" s="55">
        <v>189</v>
      </c>
      <c r="B191" s="48" t="s">
        <v>415</v>
      </c>
      <c r="C191" s="48" t="s">
        <v>416</v>
      </c>
      <c r="D191" s="48" t="s">
        <v>15</v>
      </c>
      <c r="F191" s="50">
        <v>110239.08</v>
      </c>
      <c r="G191" s="50">
        <v>153827.78</v>
      </c>
      <c r="H191" s="50">
        <f t="shared" si="11"/>
        <v>25637.9633333333</v>
      </c>
      <c r="I191" s="50">
        <f t="shared" si="12"/>
        <v>20510.370666666699</v>
      </c>
      <c r="J191" s="50">
        <v>0</v>
      </c>
      <c r="K191" s="50">
        <f t="shared" si="14"/>
        <v>21000</v>
      </c>
      <c r="O191" s="61"/>
    </row>
    <row r="192" spans="1:15" x14ac:dyDescent="0.25">
      <c r="A192" s="55">
        <v>190</v>
      </c>
      <c r="B192" s="48" t="s">
        <v>417</v>
      </c>
      <c r="C192" s="48" t="s">
        <v>418</v>
      </c>
      <c r="D192" s="48" t="s">
        <v>15</v>
      </c>
      <c r="F192" s="50">
        <v>330736.58</v>
      </c>
      <c r="G192" s="50">
        <v>245290.58</v>
      </c>
      <c r="H192" s="50">
        <f t="shared" si="11"/>
        <v>40881.7633333333</v>
      </c>
      <c r="I192" s="50">
        <f t="shared" si="12"/>
        <v>32705.410666666699</v>
      </c>
      <c r="J192" s="50">
        <v>0</v>
      </c>
      <c r="K192" s="50">
        <f t="shared" si="14"/>
        <v>33000</v>
      </c>
      <c r="O192" s="61"/>
    </row>
    <row r="193" spans="1:15" x14ac:dyDescent="0.25">
      <c r="A193" s="55">
        <v>191</v>
      </c>
      <c r="B193" s="48" t="s">
        <v>419</v>
      </c>
      <c r="C193" s="48" t="s">
        <v>420</v>
      </c>
      <c r="D193" s="48" t="s">
        <v>15</v>
      </c>
      <c r="F193" s="50">
        <v>1042683.85</v>
      </c>
      <c r="G193" s="50">
        <v>1662463.57</v>
      </c>
      <c r="H193" s="50">
        <f t="shared" ref="H193:H256" si="15">G193/6</f>
        <v>277077.26166666701</v>
      </c>
      <c r="I193" s="50">
        <f t="shared" ref="I193:I256" si="16">H193*0.8</f>
        <v>221661.80933333299</v>
      </c>
      <c r="J193" s="50">
        <v>0</v>
      </c>
      <c r="K193" s="50">
        <f t="shared" si="14"/>
        <v>222000</v>
      </c>
      <c r="O193" s="61"/>
    </row>
    <row r="194" spans="1:15" x14ac:dyDescent="0.25">
      <c r="A194" s="55">
        <v>192</v>
      </c>
      <c r="B194" s="48" t="s">
        <v>421</v>
      </c>
      <c r="C194" s="48" t="s">
        <v>422</v>
      </c>
      <c r="D194" s="48" t="s">
        <v>15</v>
      </c>
      <c r="F194" s="50">
        <v>53417.599999999999</v>
      </c>
      <c r="G194" s="50">
        <v>82400</v>
      </c>
      <c r="H194" s="50">
        <f t="shared" si="15"/>
        <v>13733.333333333299</v>
      </c>
      <c r="I194" s="50">
        <f t="shared" si="16"/>
        <v>10986.666666666701</v>
      </c>
      <c r="J194" s="50">
        <v>0</v>
      </c>
      <c r="K194" s="50">
        <f t="shared" si="14"/>
        <v>11000</v>
      </c>
      <c r="O194" s="61"/>
    </row>
    <row r="195" spans="1:15" x14ac:dyDescent="0.25">
      <c r="A195" s="55">
        <v>193</v>
      </c>
      <c r="B195" s="48" t="s">
        <v>423</v>
      </c>
      <c r="C195" s="48" t="s">
        <v>424</v>
      </c>
      <c r="D195" s="48" t="s">
        <v>15</v>
      </c>
      <c r="F195" s="50">
        <v>1100174.44</v>
      </c>
      <c r="G195" s="50">
        <v>949700</v>
      </c>
      <c r="H195" s="50">
        <f t="shared" si="15"/>
        <v>158283.33333333299</v>
      </c>
      <c r="I195" s="50">
        <f t="shared" si="16"/>
        <v>126626.66666666701</v>
      </c>
      <c r="J195" s="50">
        <v>0</v>
      </c>
      <c r="K195" s="50">
        <f t="shared" si="14"/>
        <v>127000</v>
      </c>
      <c r="O195" s="61"/>
    </row>
    <row r="196" spans="1:15" x14ac:dyDescent="0.25">
      <c r="A196" s="55">
        <v>194</v>
      </c>
      <c r="B196" s="48" t="s">
        <v>425</v>
      </c>
      <c r="C196" s="48" t="s">
        <v>426</v>
      </c>
      <c r="D196" s="48" t="s">
        <v>15</v>
      </c>
      <c r="F196" s="50">
        <v>428462.19</v>
      </c>
      <c r="G196" s="50">
        <v>743290.08</v>
      </c>
      <c r="H196" s="50">
        <f t="shared" si="15"/>
        <v>123881.68</v>
      </c>
      <c r="I196" s="50">
        <f t="shared" si="16"/>
        <v>99105.343999999997</v>
      </c>
      <c r="J196" s="50">
        <v>0</v>
      </c>
      <c r="K196" s="50">
        <f t="shared" si="14"/>
        <v>99000</v>
      </c>
      <c r="O196" s="61"/>
    </row>
    <row r="197" spans="1:15" x14ac:dyDescent="0.25">
      <c r="A197" s="55">
        <v>195</v>
      </c>
      <c r="B197" s="48" t="s">
        <v>427</v>
      </c>
      <c r="C197" s="48" t="s">
        <v>428</v>
      </c>
      <c r="D197" s="48" t="s">
        <v>15</v>
      </c>
      <c r="F197" s="50">
        <v>0</v>
      </c>
      <c r="G197" s="50">
        <v>3277.34</v>
      </c>
      <c r="H197" s="50">
        <f t="shared" si="15"/>
        <v>546.22333333333302</v>
      </c>
      <c r="I197" s="50">
        <f t="shared" si="16"/>
        <v>436.97866666666698</v>
      </c>
      <c r="J197" s="50">
        <v>0</v>
      </c>
      <c r="K197" s="50">
        <f t="shared" si="14"/>
        <v>0</v>
      </c>
      <c r="O197" s="61"/>
    </row>
    <row r="198" spans="1:15" x14ac:dyDescent="0.25">
      <c r="A198" s="55">
        <v>196</v>
      </c>
      <c r="B198" s="48" t="s">
        <v>429</v>
      </c>
      <c r="C198" s="48" t="s">
        <v>430</v>
      </c>
      <c r="D198" s="48" t="s">
        <v>15</v>
      </c>
      <c r="F198" s="50">
        <v>6000</v>
      </c>
      <c r="G198" s="50">
        <v>10000</v>
      </c>
      <c r="H198" s="50">
        <f t="shared" si="15"/>
        <v>1666.6666666666699</v>
      </c>
      <c r="I198" s="50">
        <f t="shared" si="16"/>
        <v>1333.3333333333301</v>
      </c>
      <c r="J198" s="50">
        <v>0</v>
      </c>
      <c r="K198" s="50">
        <f t="shared" si="14"/>
        <v>1000</v>
      </c>
      <c r="O198" s="61"/>
    </row>
    <row r="199" spans="1:15" x14ac:dyDescent="0.25">
      <c r="A199" s="55">
        <v>197</v>
      </c>
      <c r="B199" s="48" t="s">
        <v>431</v>
      </c>
      <c r="C199" s="48" t="s">
        <v>432</v>
      </c>
      <c r="D199" s="48" t="s">
        <v>15</v>
      </c>
      <c r="F199" s="50">
        <v>8750</v>
      </c>
      <c r="G199" s="50">
        <v>17500</v>
      </c>
      <c r="H199" s="50">
        <f t="shared" si="15"/>
        <v>2916.6666666666702</v>
      </c>
      <c r="I199" s="50">
        <f t="shared" si="16"/>
        <v>2333.3333333333298</v>
      </c>
      <c r="J199" s="50">
        <v>0</v>
      </c>
      <c r="K199" s="50">
        <f t="shared" si="14"/>
        <v>2000</v>
      </c>
      <c r="O199" s="61"/>
    </row>
    <row r="200" spans="1:15" x14ac:dyDescent="0.25">
      <c r="A200" s="55">
        <v>198</v>
      </c>
      <c r="B200" s="48" t="s">
        <v>433</v>
      </c>
      <c r="C200" s="48" t="s">
        <v>434</v>
      </c>
      <c r="D200" s="48" t="s">
        <v>15</v>
      </c>
      <c r="F200" s="50">
        <v>16458.900000000001</v>
      </c>
      <c r="G200" s="50">
        <v>0</v>
      </c>
      <c r="H200" s="50">
        <f t="shared" si="15"/>
        <v>0</v>
      </c>
      <c r="I200" s="50">
        <f t="shared" si="16"/>
        <v>0</v>
      </c>
      <c r="J200" s="50">
        <v>0</v>
      </c>
      <c r="K200" s="50">
        <f t="shared" si="14"/>
        <v>0</v>
      </c>
      <c r="O200" s="61"/>
    </row>
    <row r="201" spans="1:15" x14ac:dyDescent="0.25">
      <c r="A201" s="55">
        <v>199</v>
      </c>
      <c r="B201" s="48" t="s">
        <v>435</v>
      </c>
      <c r="C201" s="48" t="s">
        <v>436</v>
      </c>
      <c r="D201" s="48" t="s">
        <v>15</v>
      </c>
      <c r="F201" s="50">
        <v>1962</v>
      </c>
      <c r="G201" s="50">
        <v>0</v>
      </c>
      <c r="H201" s="50">
        <f t="shared" si="15"/>
        <v>0</v>
      </c>
      <c r="I201" s="50">
        <f t="shared" si="16"/>
        <v>0</v>
      </c>
      <c r="J201" s="50">
        <v>0</v>
      </c>
      <c r="K201" s="50">
        <f t="shared" si="14"/>
        <v>0</v>
      </c>
      <c r="O201" s="61"/>
    </row>
    <row r="202" spans="1:15" x14ac:dyDescent="0.25">
      <c r="A202" s="55">
        <v>200</v>
      </c>
      <c r="B202" s="48" t="s">
        <v>437</v>
      </c>
      <c r="C202" s="48" t="s">
        <v>438</v>
      </c>
      <c r="D202" s="48" t="s">
        <v>15</v>
      </c>
      <c r="F202" s="50">
        <v>0</v>
      </c>
      <c r="G202" s="50">
        <v>24000</v>
      </c>
      <c r="H202" s="50">
        <f t="shared" si="15"/>
        <v>4000</v>
      </c>
      <c r="I202" s="50">
        <f t="shared" si="16"/>
        <v>3200</v>
      </c>
      <c r="J202" s="50">
        <v>0</v>
      </c>
      <c r="K202" s="50">
        <v>0</v>
      </c>
      <c r="O202" s="61"/>
    </row>
    <row r="203" spans="1:15" x14ac:dyDescent="0.25">
      <c r="A203" s="55">
        <v>201</v>
      </c>
      <c r="B203" s="48" t="s">
        <v>439</v>
      </c>
      <c r="C203" s="48" t="s">
        <v>440</v>
      </c>
      <c r="D203" s="48" t="s">
        <v>15</v>
      </c>
      <c r="F203" s="50">
        <v>41912.28</v>
      </c>
      <c r="G203" s="50">
        <v>81300</v>
      </c>
      <c r="H203" s="50">
        <f t="shared" si="15"/>
        <v>13550</v>
      </c>
      <c r="I203" s="50">
        <f t="shared" si="16"/>
        <v>10840</v>
      </c>
      <c r="J203" s="50">
        <v>0</v>
      </c>
      <c r="K203" s="50">
        <f>ROUND(H203*0.8,-3)</f>
        <v>11000</v>
      </c>
      <c r="O203" s="61"/>
    </row>
    <row r="204" spans="1:15" x14ac:dyDescent="0.25">
      <c r="A204" s="55">
        <v>202</v>
      </c>
      <c r="B204" s="48" t="s">
        <v>441</v>
      </c>
      <c r="C204" s="48" t="s">
        <v>442</v>
      </c>
      <c r="D204" s="48" t="s">
        <v>15</v>
      </c>
      <c r="F204" s="50">
        <v>0</v>
      </c>
      <c r="G204" s="50">
        <v>1584</v>
      </c>
      <c r="H204" s="50">
        <f t="shared" si="15"/>
        <v>264</v>
      </c>
      <c r="I204" s="50">
        <f t="shared" si="16"/>
        <v>211.2</v>
      </c>
      <c r="J204" s="50">
        <v>0</v>
      </c>
      <c r="K204" s="50">
        <f>ROUND(H204*0.8,-3)</f>
        <v>0</v>
      </c>
      <c r="O204" s="61"/>
    </row>
    <row r="205" spans="1:15" x14ac:dyDescent="0.25">
      <c r="A205" s="55">
        <v>203</v>
      </c>
      <c r="B205" s="48" t="s">
        <v>443</v>
      </c>
      <c r="C205" s="48" t="s">
        <v>444</v>
      </c>
      <c r="D205" s="48" t="s">
        <v>15</v>
      </c>
      <c r="F205" s="50">
        <v>127509.1</v>
      </c>
      <c r="G205" s="50">
        <v>141575.54999999999</v>
      </c>
      <c r="H205" s="50">
        <f t="shared" si="15"/>
        <v>23595.924999999999</v>
      </c>
      <c r="I205" s="50">
        <f t="shared" si="16"/>
        <v>18876.740000000002</v>
      </c>
      <c r="J205" s="50">
        <v>0</v>
      </c>
      <c r="K205" s="50">
        <f>ROUND(H205*0.8,-3)</f>
        <v>19000</v>
      </c>
      <c r="O205" s="61"/>
    </row>
    <row r="206" spans="1:15" x14ac:dyDescent="0.25">
      <c r="A206" s="55">
        <v>204</v>
      </c>
      <c r="B206" s="48" t="s">
        <v>445</v>
      </c>
      <c r="C206" s="48" t="s">
        <v>446</v>
      </c>
      <c r="D206" s="48" t="s">
        <v>15</v>
      </c>
      <c r="F206" s="50">
        <v>702265.91</v>
      </c>
      <c r="G206" s="50">
        <v>764831.68</v>
      </c>
      <c r="H206" s="50">
        <f t="shared" si="15"/>
        <v>127471.94666666701</v>
      </c>
      <c r="I206" s="50">
        <f t="shared" si="16"/>
        <v>101977.557333333</v>
      </c>
      <c r="J206" s="50">
        <v>0</v>
      </c>
      <c r="K206" s="50">
        <f>ROUND(H206*0.8,-3)</f>
        <v>102000</v>
      </c>
      <c r="O206" s="61"/>
    </row>
    <row r="207" spans="1:15" x14ac:dyDescent="0.25">
      <c r="A207" s="55">
        <v>205</v>
      </c>
      <c r="B207" s="48" t="s">
        <v>447</v>
      </c>
      <c r="C207" s="48" t="s">
        <v>448</v>
      </c>
      <c r="D207" s="48" t="s">
        <v>15</v>
      </c>
      <c r="F207" s="50">
        <v>453848.97</v>
      </c>
      <c r="G207" s="50">
        <v>453066.92</v>
      </c>
      <c r="H207" s="50">
        <f t="shared" si="15"/>
        <v>75511.153333333306</v>
      </c>
      <c r="I207" s="50">
        <f t="shared" si="16"/>
        <v>60408.922666666702</v>
      </c>
      <c r="J207" s="50">
        <v>0</v>
      </c>
      <c r="K207" s="50">
        <f>ROUND(H207*0.8,-3)</f>
        <v>60000</v>
      </c>
      <c r="O207" s="61"/>
    </row>
    <row r="208" spans="1:15" x14ac:dyDescent="0.25">
      <c r="A208" s="55">
        <v>206</v>
      </c>
      <c r="B208" s="48" t="s">
        <v>449</v>
      </c>
      <c r="C208" s="48" t="s">
        <v>450</v>
      </c>
      <c r="D208" s="48" t="s">
        <v>15</v>
      </c>
      <c r="F208" s="50">
        <v>325</v>
      </c>
      <c r="G208" s="50">
        <v>25325</v>
      </c>
      <c r="H208" s="50">
        <f t="shared" si="15"/>
        <v>4220.8333333333303</v>
      </c>
      <c r="I208" s="50">
        <f t="shared" si="16"/>
        <v>3376.6666666666702</v>
      </c>
      <c r="J208" s="50">
        <v>0</v>
      </c>
      <c r="K208" s="50">
        <v>0</v>
      </c>
      <c r="O208" s="61"/>
    </row>
    <row r="209" spans="1:15" x14ac:dyDescent="0.25">
      <c r="A209" s="55">
        <v>207</v>
      </c>
      <c r="B209" s="48" t="s">
        <v>451</v>
      </c>
      <c r="C209" s="48" t="s">
        <v>452</v>
      </c>
      <c r="D209" s="48" t="s">
        <v>15</v>
      </c>
      <c r="F209" s="50">
        <v>13409.37</v>
      </c>
      <c r="G209" s="50">
        <v>13400</v>
      </c>
      <c r="H209" s="50">
        <f t="shared" si="15"/>
        <v>2233.3333333333298</v>
      </c>
      <c r="I209" s="50">
        <f t="shared" si="16"/>
        <v>1786.6666666666699</v>
      </c>
      <c r="J209" s="50">
        <v>0</v>
      </c>
      <c r="K209" s="50">
        <f>ROUND(H209*0.8,-3)</f>
        <v>2000</v>
      </c>
      <c r="O209" s="61"/>
    </row>
    <row r="210" spans="1:15" x14ac:dyDescent="0.25">
      <c r="A210" s="55">
        <v>208</v>
      </c>
      <c r="B210" s="48" t="s">
        <v>453</v>
      </c>
      <c r="C210" s="48" t="s">
        <v>454</v>
      </c>
      <c r="D210" s="48" t="s">
        <v>15</v>
      </c>
      <c r="F210" s="50">
        <v>86697.33</v>
      </c>
      <c r="G210" s="50">
        <v>114939.65</v>
      </c>
      <c r="H210" s="50">
        <f t="shared" si="15"/>
        <v>19156.608333333301</v>
      </c>
      <c r="I210" s="50">
        <f t="shared" si="16"/>
        <v>15325.2866666667</v>
      </c>
      <c r="J210" s="50">
        <v>0</v>
      </c>
      <c r="K210" s="50">
        <f>ROUND(H210*0.8,-3)</f>
        <v>15000</v>
      </c>
      <c r="O210" s="61"/>
    </row>
    <row r="211" spans="1:15" x14ac:dyDescent="0.25">
      <c r="A211" s="55">
        <v>209</v>
      </c>
      <c r="B211" s="48" t="s">
        <v>455</v>
      </c>
      <c r="C211" s="48" t="s">
        <v>456</v>
      </c>
      <c r="D211" s="48" t="s">
        <v>15</v>
      </c>
      <c r="F211" s="50">
        <v>1162502.3999999999</v>
      </c>
      <c r="G211" s="50">
        <v>1702196</v>
      </c>
      <c r="H211" s="50">
        <f t="shared" si="15"/>
        <v>283699.33333333302</v>
      </c>
      <c r="I211" s="50">
        <f t="shared" si="16"/>
        <v>226959.46666666699</v>
      </c>
      <c r="J211" s="50">
        <v>0</v>
      </c>
      <c r="K211" s="50">
        <f>ROUND(H211*0.8,-3)</f>
        <v>227000</v>
      </c>
      <c r="O211" s="61"/>
    </row>
    <row r="212" spans="1:15" x14ac:dyDescent="0.25">
      <c r="A212" s="55">
        <v>210</v>
      </c>
      <c r="B212" s="48" t="s">
        <v>457</v>
      </c>
      <c r="C212" s="48" t="s">
        <v>458</v>
      </c>
      <c r="D212" s="48" t="s">
        <v>15</v>
      </c>
      <c r="F212" s="50">
        <v>67552.399999999994</v>
      </c>
      <c r="G212" s="50">
        <v>102988.1</v>
      </c>
      <c r="H212" s="50">
        <f t="shared" si="15"/>
        <v>17164.683333333302</v>
      </c>
      <c r="I212" s="50">
        <f t="shared" si="16"/>
        <v>13731.746666666701</v>
      </c>
      <c r="J212" s="50">
        <v>0</v>
      </c>
      <c r="K212" s="50">
        <f>ROUND(H212*0.8,-3)</f>
        <v>14000</v>
      </c>
      <c r="O212" s="61"/>
    </row>
    <row r="213" spans="1:15" x14ac:dyDescent="0.25">
      <c r="A213" s="55">
        <v>211</v>
      </c>
      <c r="B213" s="48" t="s">
        <v>459</v>
      </c>
      <c r="C213" s="48" t="s">
        <v>460</v>
      </c>
      <c r="D213" s="48" t="s">
        <v>15</v>
      </c>
      <c r="F213" s="50">
        <v>436857.12</v>
      </c>
      <c r="G213" s="50">
        <v>633900</v>
      </c>
      <c r="H213" s="50">
        <f t="shared" si="15"/>
        <v>105650</v>
      </c>
      <c r="I213" s="50">
        <f t="shared" si="16"/>
        <v>84520</v>
      </c>
      <c r="J213" s="50">
        <v>0</v>
      </c>
      <c r="K213" s="50">
        <f>ROUND(H213*0.8,-3)</f>
        <v>85000</v>
      </c>
      <c r="O213" s="61"/>
    </row>
    <row r="214" spans="1:15" x14ac:dyDescent="0.25">
      <c r="A214" s="55">
        <v>212</v>
      </c>
      <c r="B214" s="48" t="s">
        <v>461</v>
      </c>
      <c r="C214" s="48" t="s">
        <v>462</v>
      </c>
      <c r="D214" s="48" t="s">
        <v>15</v>
      </c>
      <c r="F214" s="50">
        <v>0</v>
      </c>
      <c r="G214" s="50">
        <v>361600</v>
      </c>
      <c r="H214" s="50">
        <f t="shared" si="15"/>
        <v>60266.666666666701</v>
      </c>
      <c r="I214" s="50">
        <f t="shared" si="16"/>
        <v>48213.333333333299</v>
      </c>
      <c r="J214" s="50">
        <v>0</v>
      </c>
      <c r="K214" s="50">
        <v>0</v>
      </c>
      <c r="O214" s="61"/>
    </row>
    <row r="215" spans="1:15" x14ac:dyDescent="0.25">
      <c r="A215" s="55">
        <v>213</v>
      </c>
      <c r="B215" s="48" t="s">
        <v>463</v>
      </c>
      <c r="C215" s="48" t="s">
        <v>464</v>
      </c>
      <c r="D215" s="48" t="s">
        <v>15</v>
      </c>
      <c r="F215" s="50">
        <v>11660.35</v>
      </c>
      <c r="G215" s="50">
        <v>14642.48</v>
      </c>
      <c r="H215" s="50">
        <f t="shared" si="15"/>
        <v>2440.4133333333298</v>
      </c>
      <c r="I215" s="50">
        <f t="shared" si="16"/>
        <v>1952.3306666666699</v>
      </c>
      <c r="J215" s="50">
        <v>0</v>
      </c>
      <c r="K215" s="50">
        <f>ROUND(H215*0.8,-3)</f>
        <v>2000</v>
      </c>
      <c r="O215" s="61"/>
    </row>
    <row r="216" spans="1:15" x14ac:dyDescent="0.25">
      <c r="A216" s="55">
        <v>214</v>
      </c>
      <c r="B216" s="48" t="s">
        <v>465</v>
      </c>
      <c r="C216" s="48" t="s">
        <v>466</v>
      </c>
      <c r="D216" s="48" t="s">
        <v>15</v>
      </c>
      <c r="F216" s="50">
        <v>131873.71</v>
      </c>
      <c r="G216" s="50">
        <v>297450.65999999997</v>
      </c>
      <c r="H216" s="50">
        <f t="shared" si="15"/>
        <v>49575.11</v>
      </c>
      <c r="I216" s="50">
        <f t="shared" si="16"/>
        <v>39660.088000000003</v>
      </c>
      <c r="J216" s="50">
        <v>0</v>
      </c>
      <c r="K216" s="50">
        <f>ROUND(H216*0.8,-3)</f>
        <v>40000</v>
      </c>
      <c r="O216" s="61"/>
    </row>
    <row r="217" spans="1:15" x14ac:dyDescent="0.25">
      <c r="A217" s="55">
        <v>215</v>
      </c>
      <c r="B217" s="48" t="s">
        <v>467</v>
      </c>
      <c r="C217" s="48" t="s">
        <v>468</v>
      </c>
      <c r="D217" s="48" t="s">
        <v>15</v>
      </c>
      <c r="F217" s="50">
        <v>67700</v>
      </c>
      <c r="G217" s="50">
        <v>403300</v>
      </c>
      <c r="H217" s="50">
        <f t="shared" si="15"/>
        <v>67216.666666666701</v>
      </c>
      <c r="I217" s="50">
        <f t="shared" si="16"/>
        <v>53773.333333333299</v>
      </c>
      <c r="J217" s="50">
        <v>0</v>
      </c>
      <c r="K217" s="50">
        <f>ROUND(H217*0.8,-3)</f>
        <v>54000</v>
      </c>
      <c r="O217" s="61"/>
    </row>
    <row r="218" spans="1:15" x14ac:dyDescent="0.25">
      <c r="A218" s="55">
        <v>216</v>
      </c>
      <c r="B218" s="48" t="s">
        <v>469</v>
      </c>
      <c r="C218" s="48" t="s">
        <v>470</v>
      </c>
      <c r="D218" s="48" t="s">
        <v>15</v>
      </c>
      <c r="F218" s="50">
        <v>-11980.16</v>
      </c>
      <c r="G218" s="50">
        <v>36200</v>
      </c>
      <c r="H218" s="50">
        <f t="shared" si="15"/>
        <v>6033.3333333333303</v>
      </c>
      <c r="I218" s="50">
        <f t="shared" si="16"/>
        <v>4826.6666666666697</v>
      </c>
      <c r="J218" s="50">
        <v>0</v>
      </c>
      <c r="O218" s="61"/>
    </row>
    <row r="219" spans="1:15" x14ac:dyDescent="0.25">
      <c r="A219" s="55">
        <v>217</v>
      </c>
      <c r="B219" s="48" t="s">
        <v>471</v>
      </c>
      <c r="C219" s="48" t="s">
        <v>472</v>
      </c>
      <c r="D219" s="48" t="s">
        <v>15</v>
      </c>
      <c r="F219" s="50">
        <v>15982.39</v>
      </c>
      <c r="G219" s="50">
        <v>55926.04</v>
      </c>
      <c r="H219" s="50">
        <f t="shared" si="15"/>
        <v>9321.0066666666698</v>
      </c>
      <c r="I219" s="50">
        <f t="shared" si="16"/>
        <v>7456.8053333333301</v>
      </c>
      <c r="J219" s="50">
        <v>0</v>
      </c>
      <c r="K219" s="50">
        <f t="shared" ref="K219:K224" si="17">ROUND(H219*0.8,-3)</f>
        <v>7000</v>
      </c>
      <c r="O219" s="61"/>
    </row>
    <row r="220" spans="1:15" x14ac:dyDescent="0.25">
      <c r="A220" s="55">
        <v>218</v>
      </c>
      <c r="B220" s="48" t="s">
        <v>473</v>
      </c>
      <c r="C220" s="48" t="s">
        <v>474</v>
      </c>
      <c r="D220" s="48" t="s">
        <v>15</v>
      </c>
      <c r="F220" s="50">
        <v>151605.35</v>
      </c>
      <c r="G220" s="50">
        <v>241600</v>
      </c>
      <c r="H220" s="50">
        <f t="shared" si="15"/>
        <v>40266.666666666701</v>
      </c>
      <c r="I220" s="50">
        <f t="shared" si="16"/>
        <v>32213.333333333299</v>
      </c>
      <c r="J220" s="50">
        <v>0</v>
      </c>
      <c r="K220" s="50">
        <f t="shared" si="17"/>
        <v>32000</v>
      </c>
      <c r="O220" s="61"/>
    </row>
    <row r="221" spans="1:15" x14ac:dyDescent="0.25">
      <c r="A221" s="55">
        <v>219</v>
      </c>
      <c r="B221" s="48" t="s">
        <v>475</v>
      </c>
      <c r="C221" s="48" t="s">
        <v>476</v>
      </c>
      <c r="D221" s="48" t="s">
        <v>15</v>
      </c>
      <c r="F221" s="50">
        <v>25460</v>
      </c>
      <c r="G221" s="50">
        <v>25500</v>
      </c>
      <c r="H221" s="50">
        <f t="shared" si="15"/>
        <v>4250</v>
      </c>
      <c r="I221" s="50">
        <f t="shared" si="16"/>
        <v>3400</v>
      </c>
      <c r="J221" s="50">
        <v>0</v>
      </c>
      <c r="K221" s="50">
        <f t="shared" si="17"/>
        <v>3000</v>
      </c>
      <c r="O221" s="61"/>
    </row>
    <row r="222" spans="1:15" x14ac:dyDescent="0.25">
      <c r="A222" s="55">
        <v>220</v>
      </c>
      <c r="B222" s="48" t="s">
        <v>477</v>
      </c>
      <c r="C222" s="48" t="s">
        <v>478</v>
      </c>
      <c r="D222" s="48" t="s">
        <v>15</v>
      </c>
      <c r="F222" s="50">
        <v>22200</v>
      </c>
      <c r="G222" s="50">
        <v>22200</v>
      </c>
      <c r="H222" s="50">
        <f t="shared" si="15"/>
        <v>3700</v>
      </c>
      <c r="I222" s="50">
        <f t="shared" si="16"/>
        <v>2960</v>
      </c>
      <c r="J222" s="50">
        <v>0</v>
      </c>
      <c r="K222" s="50">
        <f t="shared" si="17"/>
        <v>3000</v>
      </c>
      <c r="O222" s="61"/>
    </row>
    <row r="223" spans="1:15" x14ac:dyDescent="0.25">
      <c r="A223" s="55">
        <v>221</v>
      </c>
      <c r="B223" s="48" t="s">
        <v>479</v>
      </c>
      <c r="C223" s="48" t="s">
        <v>480</v>
      </c>
      <c r="D223" s="48" t="s">
        <v>15</v>
      </c>
      <c r="F223" s="50">
        <v>119282.46</v>
      </c>
      <c r="G223" s="50">
        <v>119300</v>
      </c>
      <c r="H223" s="50">
        <f t="shared" si="15"/>
        <v>19883.333333333299</v>
      </c>
      <c r="I223" s="50">
        <f t="shared" si="16"/>
        <v>15906.666666666701</v>
      </c>
      <c r="J223" s="50">
        <v>0</v>
      </c>
      <c r="K223" s="50">
        <f t="shared" si="17"/>
        <v>16000</v>
      </c>
      <c r="O223" s="61"/>
    </row>
    <row r="224" spans="1:15" x14ac:dyDescent="0.25">
      <c r="A224" s="55">
        <v>222</v>
      </c>
      <c r="B224" s="48" t="s">
        <v>481</v>
      </c>
      <c r="C224" s="48" t="s">
        <v>482</v>
      </c>
      <c r="D224" s="48" t="s">
        <v>15</v>
      </c>
      <c r="F224" s="50">
        <v>143046.26999999999</v>
      </c>
      <c r="G224" s="50">
        <v>143000</v>
      </c>
      <c r="H224" s="50">
        <f t="shared" si="15"/>
        <v>23833.333333333299</v>
      </c>
      <c r="I224" s="50">
        <f t="shared" si="16"/>
        <v>19066.666666666701</v>
      </c>
      <c r="J224" s="50">
        <v>0</v>
      </c>
      <c r="K224" s="50">
        <f t="shared" si="17"/>
        <v>19000</v>
      </c>
      <c r="O224" s="61"/>
    </row>
    <row r="225" spans="1:15" x14ac:dyDescent="0.25">
      <c r="A225" s="55">
        <v>223</v>
      </c>
      <c r="B225" s="48" t="s">
        <v>483</v>
      </c>
      <c r="C225" s="48" t="s">
        <v>484</v>
      </c>
      <c r="D225" s="48" t="s">
        <v>15</v>
      </c>
      <c r="F225" s="50">
        <v>0</v>
      </c>
      <c r="G225" s="50">
        <v>5600</v>
      </c>
      <c r="H225" s="50">
        <f t="shared" si="15"/>
        <v>933.33333333333303</v>
      </c>
      <c r="I225" s="50">
        <f t="shared" si="16"/>
        <v>746.66666666666697</v>
      </c>
      <c r="J225" s="50">
        <v>0</v>
      </c>
      <c r="K225" s="50">
        <v>0</v>
      </c>
      <c r="O225" s="61"/>
    </row>
    <row r="226" spans="1:15" x14ac:dyDescent="0.25">
      <c r="A226" s="55">
        <v>224</v>
      </c>
      <c r="B226" s="48" t="s">
        <v>485</v>
      </c>
      <c r="C226" s="48" t="s">
        <v>486</v>
      </c>
      <c r="D226" s="48" t="s">
        <v>15</v>
      </c>
      <c r="F226" s="50">
        <v>217270.84</v>
      </c>
      <c r="G226" s="50">
        <v>217273.08</v>
      </c>
      <c r="H226" s="50">
        <f t="shared" si="15"/>
        <v>36212.18</v>
      </c>
      <c r="I226" s="50">
        <f t="shared" si="16"/>
        <v>28969.743999999999</v>
      </c>
      <c r="J226" s="50">
        <v>0</v>
      </c>
      <c r="K226" s="50">
        <f>ROUND(H226*0.8,-3)</f>
        <v>29000</v>
      </c>
      <c r="O226" s="61"/>
    </row>
    <row r="227" spans="1:15" x14ac:dyDescent="0.25">
      <c r="A227" s="55">
        <v>225</v>
      </c>
      <c r="B227" s="48" t="s">
        <v>487</v>
      </c>
      <c r="C227" s="48" t="s">
        <v>488</v>
      </c>
      <c r="D227" s="48" t="s">
        <v>20</v>
      </c>
      <c r="E227" s="48" t="s">
        <v>489</v>
      </c>
      <c r="F227" s="50" t="e">
        <f>VLOOKUP(B227,[1]整理明细!$B:$J,9,0)</f>
        <v>#N/A</v>
      </c>
      <c r="G227" s="50">
        <v>0</v>
      </c>
      <c r="H227" s="50">
        <f t="shared" si="15"/>
        <v>0</v>
      </c>
      <c r="I227" s="50">
        <f t="shared" si="16"/>
        <v>0</v>
      </c>
      <c r="J227" s="50">
        <f>K227-I227</f>
        <v>35000</v>
      </c>
      <c r="K227" s="50">
        <v>35000</v>
      </c>
      <c r="L227" s="48">
        <v>20240101</v>
      </c>
      <c r="M227" s="48" t="s">
        <v>490</v>
      </c>
      <c r="O227" s="61"/>
    </row>
    <row r="228" spans="1:15" x14ac:dyDescent="0.25">
      <c r="A228" s="55">
        <v>226</v>
      </c>
      <c r="B228" s="48" t="s">
        <v>491</v>
      </c>
      <c r="C228" s="48" t="s">
        <v>492</v>
      </c>
      <c r="D228" s="48" t="s">
        <v>20</v>
      </c>
      <c r="E228" s="48" t="s">
        <v>493</v>
      </c>
      <c r="F228" s="50">
        <v>206890.57</v>
      </c>
      <c r="G228" s="50">
        <v>205500</v>
      </c>
      <c r="H228" s="50">
        <f t="shared" si="15"/>
        <v>34250</v>
      </c>
      <c r="I228" s="50">
        <f t="shared" si="16"/>
        <v>27400</v>
      </c>
      <c r="J228" s="50">
        <v>0</v>
      </c>
      <c r="K228" s="50">
        <f>ROUND(H228*0.8,-3)</f>
        <v>27000</v>
      </c>
      <c r="O228" s="61"/>
    </row>
    <row r="229" spans="1:15" x14ac:dyDescent="0.25">
      <c r="A229" s="55">
        <v>227</v>
      </c>
      <c r="B229" s="48" t="s">
        <v>494</v>
      </c>
      <c r="C229" s="48" t="s">
        <v>495</v>
      </c>
      <c r="D229" s="48" t="s">
        <v>20</v>
      </c>
      <c r="E229" s="48" t="s">
        <v>493</v>
      </c>
      <c r="F229" s="50" t="str">
        <f>VLOOKUP(B229,[1]整理明细!$B:$J,9,0)</f>
        <v>AP</v>
      </c>
      <c r="G229" s="50">
        <v>625850.56000000006</v>
      </c>
      <c r="H229" s="50">
        <f t="shared" si="15"/>
        <v>104308.426666667</v>
      </c>
      <c r="I229" s="50">
        <f t="shared" si="16"/>
        <v>83446.741333333397</v>
      </c>
      <c r="J229" s="50">
        <f t="shared" ref="J229:J240" si="18">K229-I229</f>
        <v>342777.80866666703</v>
      </c>
      <c r="K229" s="50">
        <v>426224.55</v>
      </c>
      <c r="L229" s="48">
        <v>20240130</v>
      </c>
      <c r="O229" s="61"/>
    </row>
    <row r="230" spans="1:15" x14ac:dyDescent="0.25">
      <c r="A230" s="55">
        <v>228</v>
      </c>
      <c r="B230" s="48" t="s">
        <v>496</v>
      </c>
      <c r="C230" s="48" t="s">
        <v>497</v>
      </c>
      <c r="D230" s="48" t="s">
        <v>20</v>
      </c>
      <c r="E230" s="48" t="s">
        <v>493</v>
      </c>
      <c r="F230" s="50" t="str">
        <f>VLOOKUP(B230,[1]整理明细!$B:$J,9,0)</f>
        <v>AP</v>
      </c>
      <c r="G230" s="50">
        <v>1240328.26</v>
      </c>
      <c r="H230" s="50">
        <f t="shared" si="15"/>
        <v>206721.376666667</v>
      </c>
      <c r="I230" s="50">
        <f t="shared" si="16"/>
        <v>165377.101333333</v>
      </c>
      <c r="J230" s="50">
        <f t="shared" si="18"/>
        <v>548622.89866666705</v>
      </c>
      <c r="K230" s="50">
        <v>714000</v>
      </c>
      <c r="L230" s="48">
        <v>20240130</v>
      </c>
      <c r="O230" s="61"/>
    </row>
    <row r="231" spans="1:15" x14ac:dyDescent="0.25">
      <c r="A231" s="55">
        <v>229</v>
      </c>
      <c r="B231" s="48" t="s">
        <v>498</v>
      </c>
      <c r="C231" s="48" t="s">
        <v>499</v>
      </c>
      <c r="D231" s="48" t="s">
        <v>20</v>
      </c>
      <c r="E231" s="48" t="s">
        <v>493</v>
      </c>
      <c r="F231" s="50" t="str">
        <f>VLOOKUP(B231,[1]整理明细!$B:$J,9,0)</f>
        <v>AP</v>
      </c>
      <c r="G231" s="50">
        <v>351796.35</v>
      </c>
      <c r="H231" s="50">
        <f t="shared" si="15"/>
        <v>58632.724999999999</v>
      </c>
      <c r="I231" s="50">
        <f t="shared" si="16"/>
        <v>46906.18</v>
      </c>
      <c r="J231" s="50">
        <f t="shared" si="18"/>
        <v>253093.82</v>
      </c>
      <c r="K231" s="50">
        <v>300000</v>
      </c>
      <c r="L231" s="48">
        <v>20240115</v>
      </c>
      <c r="O231" s="61"/>
    </row>
    <row r="232" spans="1:15" x14ac:dyDescent="0.25">
      <c r="A232" s="55">
        <v>230</v>
      </c>
      <c r="B232" s="48" t="s">
        <v>500</v>
      </c>
      <c r="C232" s="48" t="s">
        <v>501</v>
      </c>
      <c r="D232" s="48" t="s">
        <v>20</v>
      </c>
      <c r="E232" s="48" t="s">
        <v>493</v>
      </c>
      <c r="F232" s="50" t="str">
        <f>VLOOKUP(B232,[1]整理明细!$B:$J,9,0)</f>
        <v>AP</v>
      </c>
      <c r="G232" s="50">
        <v>0</v>
      </c>
      <c r="H232" s="50">
        <f t="shared" si="15"/>
        <v>0</v>
      </c>
      <c r="I232" s="50">
        <f t="shared" si="16"/>
        <v>0</v>
      </c>
      <c r="J232" s="50">
        <f t="shared" si="18"/>
        <v>23221.5</v>
      </c>
      <c r="K232" s="50">
        <v>23221.5</v>
      </c>
      <c r="L232" s="48">
        <v>20240115</v>
      </c>
      <c r="O232" s="61"/>
    </row>
    <row r="233" spans="1:15" x14ac:dyDescent="0.25">
      <c r="A233" s="55">
        <v>231</v>
      </c>
      <c r="B233" s="48" t="s">
        <v>502</v>
      </c>
      <c r="C233" s="48" t="s">
        <v>503</v>
      </c>
      <c r="D233" s="48" t="s">
        <v>20</v>
      </c>
      <c r="E233" s="48" t="s">
        <v>493</v>
      </c>
      <c r="F233" s="50" t="str">
        <f>VLOOKUP(B233,[1]整理明细!$B:$J,9,0)</f>
        <v>AP</v>
      </c>
      <c r="G233" s="50">
        <v>37071.9</v>
      </c>
      <c r="H233" s="50">
        <f t="shared" si="15"/>
        <v>6178.65</v>
      </c>
      <c r="I233" s="50">
        <f t="shared" si="16"/>
        <v>4942.92</v>
      </c>
      <c r="J233" s="50">
        <f t="shared" si="18"/>
        <v>25057.08</v>
      </c>
      <c r="K233" s="50">
        <v>30000</v>
      </c>
      <c r="L233" s="48">
        <v>20240131</v>
      </c>
      <c r="O233" s="61"/>
    </row>
    <row r="234" spans="1:15" x14ac:dyDescent="0.25">
      <c r="A234" s="55">
        <v>232</v>
      </c>
      <c r="B234" s="48" t="s">
        <v>504</v>
      </c>
      <c r="C234" s="48" t="s">
        <v>505</v>
      </c>
      <c r="D234" s="48" t="s">
        <v>20</v>
      </c>
      <c r="E234" s="48" t="s">
        <v>493</v>
      </c>
      <c r="F234" s="50">
        <f>VLOOKUP(B234,[1]整理明细!$B:$J,9,0)</f>
        <v>32131.200000000001</v>
      </c>
      <c r="G234" s="50">
        <v>18166</v>
      </c>
      <c r="H234" s="50">
        <f t="shared" si="15"/>
        <v>3027.6666666666702</v>
      </c>
      <c r="I234" s="50">
        <f t="shared" si="16"/>
        <v>2422.13333333333</v>
      </c>
      <c r="J234" s="50">
        <f t="shared" si="18"/>
        <v>17577.866666666701</v>
      </c>
      <c r="K234" s="50">
        <v>20000</v>
      </c>
      <c r="L234" s="48">
        <v>20240131</v>
      </c>
      <c r="O234" s="61"/>
    </row>
    <row r="235" spans="1:15" x14ac:dyDescent="0.25">
      <c r="A235" s="55">
        <v>233</v>
      </c>
      <c r="B235" s="48" t="s">
        <v>506</v>
      </c>
      <c r="C235" s="48" t="s">
        <v>507</v>
      </c>
      <c r="D235" s="48" t="s">
        <v>20</v>
      </c>
      <c r="E235" s="48" t="s">
        <v>493</v>
      </c>
      <c r="F235" s="50" t="str">
        <f>VLOOKUP(B235,[1]整理明细!$B:$J,9,0)</f>
        <v>AP</v>
      </c>
      <c r="G235" s="50">
        <v>81549.570000000007</v>
      </c>
      <c r="H235" s="50">
        <f t="shared" si="15"/>
        <v>13591.594999999999</v>
      </c>
      <c r="I235" s="50">
        <f t="shared" si="16"/>
        <v>10873.276</v>
      </c>
      <c r="J235" s="50">
        <f t="shared" si="18"/>
        <v>9126.7240000000002</v>
      </c>
      <c r="K235" s="50">
        <v>20000</v>
      </c>
      <c r="L235" s="48">
        <v>20240131</v>
      </c>
      <c r="O235" s="61"/>
    </row>
    <row r="236" spans="1:15" x14ac:dyDescent="0.25">
      <c r="A236" s="55">
        <v>234</v>
      </c>
      <c r="B236" s="48" t="s">
        <v>508</v>
      </c>
      <c r="C236" s="48" t="s">
        <v>509</v>
      </c>
      <c r="D236" s="48" t="s">
        <v>20</v>
      </c>
      <c r="E236" s="48" t="s">
        <v>493</v>
      </c>
      <c r="F236" s="50" t="e">
        <f>VLOOKUP(B236,[1]整理明细!$B:$J,9,0)</f>
        <v>#N/A</v>
      </c>
      <c r="G236" s="50">
        <v>0</v>
      </c>
      <c r="H236" s="50">
        <f t="shared" si="15"/>
        <v>0</v>
      </c>
      <c r="I236" s="50">
        <f t="shared" si="16"/>
        <v>0</v>
      </c>
      <c r="J236" s="50">
        <f t="shared" si="18"/>
        <v>19500</v>
      </c>
      <c r="K236" s="50">
        <v>19500</v>
      </c>
      <c r="L236" s="48">
        <v>20240131</v>
      </c>
      <c r="O236" s="61"/>
    </row>
    <row r="237" spans="1:15" x14ac:dyDescent="0.25">
      <c r="A237" s="55">
        <v>235</v>
      </c>
      <c r="B237" s="48" t="s">
        <v>510</v>
      </c>
      <c r="C237" s="48" t="s">
        <v>511</v>
      </c>
      <c r="D237" s="48" t="s">
        <v>20</v>
      </c>
      <c r="E237" s="48" t="s">
        <v>493</v>
      </c>
      <c r="F237" s="50" t="str">
        <f>VLOOKUP(B237,[1]整理明细!$B:$J,9,0)</f>
        <v>AP</v>
      </c>
      <c r="G237" s="50">
        <v>64784.95</v>
      </c>
      <c r="H237" s="50">
        <f t="shared" si="15"/>
        <v>10797.4916666667</v>
      </c>
      <c r="I237" s="50">
        <f t="shared" si="16"/>
        <v>8637.9933333333302</v>
      </c>
      <c r="J237" s="50">
        <f t="shared" si="18"/>
        <v>11362.006666666701</v>
      </c>
      <c r="K237" s="50">
        <v>20000</v>
      </c>
      <c r="L237" s="48">
        <v>20240131</v>
      </c>
      <c r="O237" s="61"/>
    </row>
    <row r="238" spans="1:15" x14ac:dyDescent="0.25">
      <c r="A238" s="55">
        <v>236</v>
      </c>
      <c r="B238" s="48" t="s">
        <v>512</v>
      </c>
      <c r="C238" s="48" t="s">
        <v>513</v>
      </c>
      <c r="D238" s="48" t="s">
        <v>20</v>
      </c>
      <c r="E238" s="48" t="s">
        <v>493</v>
      </c>
      <c r="F238" s="50" t="str">
        <f>VLOOKUP(B238,[1]整理明细!$B:$J,9,0)</f>
        <v>AP</v>
      </c>
      <c r="G238" s="50">
        <v>15500</v>
      </c>
      <c r="H238" s="50">
        <f t="shared" si="15"/>
        <v>2583.3333333333298</v>
      </c>
      <c r="I238" s="50">
        <f t="shared" si="16"/>
        <v>2066.6666666666702</v>
      </c>
      <c r="J238" s="50">
        <f t="shared" si="18"/>
        <v>7146.2533333333304</v>
      </c>
      <c r="K238" s="50">
        <v>9212.92</v>
      </c>
      <c r="L238" s="48">
        <v>20240131</v>
      </c>
      <c r="O238" s="61"/>
    </row>
    <row r="239" spans="1:15" x14ac:dyDescent="0.25">
      <c r="A239" s="55">
        <v>237</v>
      </c>
      <c r="B239" s="48" t="s">
        <v>514</v>
      </c>
      <c r="C239" s="48" t="s">
        <v>515</v>
      </c>
      <c r="D239" s="48" t="s">
        <v>20</v>
      </c>
      <c r="E239" s="48" t="s">
        <v>493</v>
      </c>
      <c r="F239" s="50" t="str">
        <f>VLOOKUP(B239,[1]整理明细!$B:$J,9,0)</f>
        <v>AP</v>
      </c>
      <c r="G239" s="50">
        <v>0</v>
      </c>
      <c r="H239" s="50">
        <f t="shared" si="15"/>
        <v>0</v>
      </c>
      <c r="I239" s="50">
        <f t="shared" si="16"/>
        <v>0</v>
      </c>
      <c r="J239" s="50">
        <f t="shared" si="18"/>
        <v>9000</v>
      </c>
      <c r="K239" s="50">
        <v>9000</v>
      </c>
      <c r="L239" s="48">
        <v>20240131</v>
      </c>
      <c r="O239" s="61"/>
    </row>
    <row r="240" spans="1:15" x14ac:dyDescent="0.25">
      <c r="A240" s="55">
        <v>238</v>
      </c>
      <c r="B240" s="48" t="s">
        <v>516</v>
      </c>
      <c r="C240" s="48" t="s">
        <v>517</v>
      </c>
      <c r="D240" s="48" t="s">
        <v>20</v>
      </c>
      <c r="E240" s="48" t="s">
        <v>493</v>
      </c>
      <c r="F240" s="50" t="str">
        <f>VLOOKUP(B240,[1]整理明细!$B:$J,9,0)</f>
        <v>AP</v>
      </c>
      <c r="G240" s="50">
        <v>67300</v>
      </c>
      <c r="H240" s="50">
        <f t="shared" si="15"/>
        <v>11216.666666666701</v>
      </c>
      <c r="I240" s="50">
        <f t="shared" si="16"/>
        <v>8973.3333333333303</v>
      </c>
      <c r="J240" s="50">
        <f t="shared" si="18"/>
        <v>8426.6666666666697</v>
      </c>
      <c r="K240" s="50">
        <v>17400</v>
      </c>
      <c r="L240" s="48">
        <v>20240131</v>
      </c>
      <c r="O240" s="61"/>
    </row>
    <row r="241" spans="1:15" x14ac:dyDescent="0.25">
      <c r="A241" s="55">
        <v>239</v>
      </c>
      <c r="B241" s="48" t="s">
        <v>518</v>
      </c>
      <c r="C241" s="48" t="s">
        <v>519</v>
      </c>
      <c r="D241" s="48" t="s">
        <v>20</v>
      </c>
      <c r="E241" s="48" t="s">
        <v>520</v>
      </c>
      <c r="F241" s="50" t="str">
        <f>VLOOKUP(B241,[1]整理明细!$B:$J,9,0)</f>
        <v>AP</v>
      </c>
      <c r="G241" s="50">
        <v>0</v>
      </c>
      <c r="H241" s="50">
        <f t="shared" si="15"/>
        <v>0</v>
      </c>
      <c r="I241" s="50">
        <f t="shared" si="16"/>
        <v>0</v>
      </c>
      <c r="J241" s="50">
        <v>20000</v>
      </c>
      <c r="K241" s="50">
        <v>20000</v>
      </c>
      <c r="N241" s="48" t="s">
        <v>521</v>
      </c>
    </row>
    <row r="242" spans="1:15" x14ac:dyDescent="0.25">
      <c r="A242" s="55">
        <v>240</v>
      </c>
      <c r="B242" s="48" t="s">
        <v>506</v>
      </c>
      <c r="C242" s="48" t="s">
        <v>507</v>
      </c>
      <c r="D242" s="48" t="s">
        <v>20</v>
      </c>
      <c r="E242" s="48" t="s">
        <v>520</v>
      </c>
      <c r="F242" s="50" t="str">
        <f>VLOOKUP(B242,[1]整理明细!$B:$J,9,0)</f>
        <v>AP</v>
      </c>
      <c r="G242" s="50">
        <v>81549.570000000007</v>
      </c>
      <c r="H242" s="50">
        <f t="shared" si="15"/>
        <v>13591.594999999999</v>
      </c>
      <c r="I242" s="50">
        <f t="shared" si="16"/>
        <v>10873.276</v>
      </c>
      <c r="J242" s="50">
        <v>30000</v>
      </c>
      <c r="K242" s="50">
        <v>30000</v>
      </c>
      <c r="N242" s="48" t="s">
        <v>522</v>
      </c>
    </row>
    <row r="243" spans="1:15" x14ac:dyDescent="0.25">
      <c r="A243" s="55">
        <v>241</v>
      </c>
      <c r="B243" s="48" t="s">
        <v>523</v>
      </c>
      <c r="C243" s="48" t="s">
        <v>524</v>
      </c>
      <c r="D243" s="48" t="s">
        <v>20</v>
      </c>
      <c r="E243" s="48" t="s">
        <v>520</v>
      </c>
      <c r="F243" s="50" t="str">
        <f>VLOOKUP(B243,[1]整理明细!$B:$J,9,0)</f>
        <v>AP</v>
      </c>
      <c r="G243" s="50">
        <v>0</v>
      </c>
      <c r="H243" s="50">
        <f t="shared" si="15"/>
        <v>0</v>
      </c>
      <c r="I243" s="50">
        <f t="shared" si="16"/>
        <v>0</v>
      </c>
      <c r="J243" s="50">
        <v>50000</v>
      </c>
      <c r="K243" s="50">
        <v>50000</v>
      </c>
      <c r="N243" s="48" t="s">
        <v>525</v>
      </c>
    </row>
    <row r="244" spans="1:15" x14ac:dyDescent="0.25">
      <c r="A244" s="55">
        <v>242</v>
      </c>
      <c r="B244" s="48" t="s">
        <v>526</v>
      </c>
      <c r="C244" s="48" t="s">
        <v>527</v>
      </c>
      <c r="D244" s="48" t="s">
        <v>20</v>
      </c>
      <c r="E244" s="48" t="s">
        <v>520</v>
      </c>
      <c r="F244" s="50">
        <f>VLOOKUP(B244,[1]整理明细!$B:$J,9,0)</f>
        <v>26092.95</v>
      </c>
      <c r="G244" s="50">
        <v>54532.15</v>
      </c>
      <c r="H244" s="50">
        <f t="shared" si="15"/>
        <v>9088.6916666666693</v>
      </c>
      <c r="I244" s="50">
        <f t="shared" si="16"/>
        <v>7270.9533333333302</v>
      </c>
      <c r="J244" s="50">
        <f>K244-I244</f>
        <v>7729.0466666666698</v>
      </c>
      <c r="K244" s="50">
        <v>15000</v>
      </c>
      <c r="N244" s="48" t="s">
        <v>528</v>
      </c>
    </row>
    <row r="245" spans="1:15" x14ac:dyDescent="0.25">
      <c r="A245" s="55">
        <v>243</v>
      </c>
      <c r="B245" s="48" t="s">
        <v>491</v>
      </c>
      <c r="C245" s="48" t="s">
        <v>492</v>
      </c>
      <c r="D245" s="48" t="s">
        <v>20</v>
      </c>
      <c r="E245" s="48" t="s">
        <v>520</v>
      </c>
      <c r="F245" s="50" t="str">
        <f>VLOOKUP(B245,[1]整理明细!$B:$J,9,0)</f>
        <v>AP</v>
      </c>
      <c r="G245" s="50">
        <v>205500</v>
      </c>
      <c r="H245" s="50">
        <f t="shared" si="15"/>
        <v>34250</v>
      </c>
      <c r="I245" s="50">
        <f t="shared" si="16"/>
        <v>27400</v>
      </c>
      <c r="J245" s="50">
        <v>100000</v>
      </c>
      <c r="K245" s="50">
        <v>100000</v>
      </c>
      <c r="N245" s="48" t="s">
        <v>525</v>
      </c>
    </row>
    <row r="246" spans="1:15" x14ac:dyDescent="0.25">
      <c r="A246" s="55">
        <v>244</v>
      </c>
      <c r="B246" s="48" t="s">
        <v>529</v>
      </c>
      <c r="C246" s="48" t="s">
        <v>530</v>
      </c>
      <c r="D246" s="48" t="s">
        <v>20</v>
      </c>
      <c r="E246" s="48" t="s">
        <v>520</v>
      </c>
      <c r="F246" s="50" t="str">
        <f>VLOOKUP(B246,[1]整理明细!$B:$J,9,0)</f>
        <v>AP</v>
      </c>
      <c r="G246" s="50">
        <v>110080</v>
      </c>
      <c r="H246" s="50">
        <f t="shared" si="15"/>
        <v>18346.666666666701</v>
      </c>
      <c r="I246" s="50">
        <f t="shared" si="16"/>
        <v>14677.333333333299</v>
      </c>
      <c r="J246" s="50">
        <f>K246-I246</f>
        <v>56322.666666666701</v>
      </c>
      <c r="K246" s="50">
        <v>71000</v>
      </c>
      <c r="N246" s="48" t="s">
        <v>531</v>
      </c>
    </row>
    <row r="247" spans="1:15" x14ac:dyDescent="0.25">
      <c r="A247" s="55">
        <v>245</v>
      </c>
      <c r="B247" s="48" t="s">
        <v>532</v>
      </c>
      <c r="C247" s="48" t="s">
        <v>533</v>
      </c>
      <c r="D247" s="48" t="s">
        <v>20</v>
      </c>
      <c r="E247" s="48" t="s">
        <v>520</v>
      </c>
      <c r="F247" s="50">
        <v>0</v>
      </c>
      <c r="G247" s="50">
        <v>0</v>
      </c>
      <c r="H247" s="50">
        <f t="shared" si="15"/>
        <v>0</v>
      </c>
      <c r="I247" s="50">
        <f t="shared" si="16"/>
        <v>0</v>
      </c>
      <c r="J247" s="50">
        <v>30000</v>
      </c>
      <c r="K247" s="50">
        <v>30000</v>
      </c>
      <c r="N247" s="48" t="s">
        <v>534</v>
      </c>
    </row>
    <row r="248" spans="1:15" x14ac:dyDescent="0.25">
      <c r="A248" s="55">
        <v>246</v>
      </c>
      <c r="B248" s="48" t="s">
        <v>535</v>
      </c>
      <c r="C248" s="48" t="s">
        <v>536</v>
      </c>
      <c r="D248" s="48" t="s">
        <v>20</v>
      </c>
      <c r="E248" s="48" t="s">
        <v>520</v>
      </c>
      <c r="F248" s="50" t="str">
        <f>VLOOKUP(B248,[1]整理明细!$B:$J,9,0)</f>
        <v>AP</v>
      </c>
      <c r="G248" s="50">
        <v>0</v>
      </c>
      <c r="H248" s="50">
        <f t="shared" si="15"/>
        <v>0</v>
      </c>
      <c r="I248" s="50">
        <f t="shared" si="16"/>
        <v>0</v>
      </c>
      <c r="J248" s="50">
        <v>25600</v>
      </c>
      <c r="K248" s="50">
        <v>25600</v>
      </c>
      <c r="N248" s="48" t="s">
        <v>537</v>
      </c>
    </row>
    <row r="249" spans="1:15" x14ac:dyDescent="0.25">
      <c r="A249" s="55">
        <v>247</v>
      </c>
      <c r="B249" s="48" t="s">
        <v>45</v>
      </c>
      <c r="C249" s="48" t="s">
        <v>46</v>
      </c>
      <c r="D249" s="48" t="s">
        <v>20</v>
      </c>
      <c r="E249" s="48" t="s">
        <v>520</v>
      </c>
      <c r="F249" s="50" t="str">
        <f>VLOOKUP(B249,[1]整理明细!$B:$J,9,0)</f>
        <v>AP</v>
      </c>
      <c r="G249" s="50">
        <v>3356959.54</v>
      </c>
      <c r="H249" s="50">
        <f t="shared" si="15"/>
        <v>559493.25666666694</v>
      </c>
      <c r="I249" s="50">
        <f t="shared" si="16"/>
        <v>447594.60533333302</v>
      </c>
      <c r="J249" s="50">
        <v>6000</v>
      </c>
      <c r="K249" s="50">
        <v>6000</v>
      </c>
      <c r="N249" s="48" t="s">
        <v>538</v>
      </c>
    </row>
    <row r="250" spans="1:15" x14ac:dyDescent="0.25">
      <c r="A250" s="55">
        <v>248</v>
      </c>
      <c r="B250" s="62" t="s">
        <v>539</v>
      </c>
      <c r="C250" s="63" t="s">
        <v>540</v>
      </c>
      <c r="D250" s="63" t="s">
        <v>20</v>
      </c>
      <c r="E250" s="63" t="s">
        <v>541</v>
      </c>
      <c r="F250" s="50" t="str">
        <f>VLOOKUP(B250,[1]整理明细!$B:$J,9,0)</f>
        <v>AP</v>
      </c>
      <c r="G250" s="50">
        <v>4500</v>
      </c>
      <c r="H250" s="50">
        <f t="shared" si="15"/>
        <v>750</v>
      </c>
      <c r="I250" s="50">
        <f t="shared" si="16"/>
        <v>600</v>
      </c>
      <c r="J250" s="50">
        <f t="shared" ref="J250:J290" si="19">K250-I250</f>
        <v>2864.06</v>
      </c>
      <c r="K250" s="64">
        <v>3464.06</v>
      </c>
      <c r="L250" s="65">
        <v>45296</v>
      </c>
      <c r="O250" s="61"/>
    </row>
    <row r="251" spans="1:15" x14ac:dyDescent="0.25">
      <c r="A251" s="55">
        <v>249</v>
      </c>
      <c r="B251" s="62" t="s">
        <v>542</v>
      </c>
      <c r="C251" s="63" t="s">
        <v>543</v>
      </c>
      <c r="D251" s="63" t="s">
        <v>20</v>
      </c>
      <c r="E251" s="63" t="s">
        <v>541</v>
      </c>
      <c r="F251" s="50" t="str">
        <f>VLOOKUP(B251,[1]整理明细!$B:$J,9,0)</f>
        <v>AP</v>
      </c>
      <c r="G251" s="50">
        <v>19941.759999999998</v>
      </c>
      <c r="H251" s="50">
        <f t="shared" si="15"/>
        <v>3323.6266666666702</v>
      </c>
      <c r="I251" s="50">
        <f t="shared" si="16"/>
        <v>2658.9013333333301</v>
      </c>
      <c r="J251" s="50">
        <f t="shared" si="19"/>
        <v>2021.0986666666699</v>
      </c>
      <c r="K251" s="64">
        <v>4680</v>
      </c>
      <c r="L251" s="65">
        <v>45296</v>
      </c>
      <c r="O251" s="61"/>
    </row>
    <row r="252" spans="1:15" x14ac:dyDescent="0.25">
      <c r="A252" s="55">
        <v>250</v>
      </c>
      <c r="B252" s="62" t="s">
        <v>544</v>
      </c>
      <c r="C252" s="63" t="s">
        <v>545</v>
      </c>
      <c r="D252" s="63" t="s">
        <v>20</v>
      </c>
      <c r="E252" s="63" t="s">
        <v>541</v>
      </c>
      <c r="F252" s="50" t="str">
        <f>VLOOKUP(B252,[1]整理明细!$B:$J,9,0)</f>
        <v>AP</v>
      </c>
      <c r="G252" s="50">
        <v>18700</v>
      </c>
      <c r="H252" s="50">
        <f t="shared" si="15"/>
        <v>3116.6666666666702</v>
      </c>
      <c r="I252" s="50">
        <f t="shared" si="16"/>
        <v>2493.3333333333298</v>
      </c>
      <c r="J252" s="50">
        <f t="shared" si="19"/>
        <v>15226.666666666701</v>
      </c>
      <c r="K252" s="64">
        <v>17720</v>
      </c>
      <c r="L252" s="65">
        <v>45296</v>
      </c>
      <c r="O252" s="61"/>
    </row>
    <row r="253" spans="1:15" x14ac:dyDescent="0.25">
      <c r="A253" s="55">
        <v>251</v>
      </c>
      <c r="B253" s="62" t="s">
        <v>546</v>
      </c>
      <c r="C253" s="63" t="s">
        <v>547</v>
      </c>
      <c r="D253" s="63" t="s">
        <v>20</v>
      </c>
      <c r="E253" s="63" t="s">
        <v>541</v>
      </c>
      <c r="F253" s="50">
        <f>VLOOKUP(B253,[1]整理明细!$B:$J,9,0)</f>
        <v>6225.04</v>
      </c>
      <c r="G253" s="50">
        <v>0</v>
      </c>
      <c r="H253" s="50">
        <f t="shared" si="15"/>
        <v>0</v>
      </c>
      <c r="I253" s="50">
        <f t="shared" si="16"/>
        <v>0</v>
      </c>
      <c r="J253" s="50">
        <f t="shared" si="19"/>
        <v>3522.39</v>
      </c>
      <c r="K253" s="64">
        <v>3522.39</v>
      </c>
      <c r="L253" s="65">
        <v>45296</v>
      </c>
      <c r="O253" s="61"/>
    </row>
    <row r="254" spans="1:15" x14ac:dyDescent="0.25">
      <c r="A254" s="55">
        <v>252</v>
      </c>
      <c r="B254" s="62" t="s">
        <v>548</v>
      </c>
      <c r="C254" s="63" t="s">
        <v>549</v>
      </c>
      <c r="D254" s="63" t="s">
        <v>20</v>
      </c>
      <c r="E254" s="63" t="s">
        <v>541</v>
      </c>
      <c r="F254" s="50">
        <f>VLOOKUP(B254,[1]整理明细!$B:$J,9,0)</f>
        <v>11361.25</v>
      </c>
      <c r="G254" s="50">
        <v>0</v>
      </c>
      <c r="H254" s="50">
        <f t="shared" si="15"/>
        <v>0</v>
      </c>
      <c r="I254" s="50">
        <f t="shared" si="16"/>
        <v>0</v>
      </c>
      <c r="J254" s="50">
        <f t="shared" si="19"/>
        <v>7894</v>
      </c>
      <c r="K254" s="64">
        <v>7894</v>
      </c>
      <c r="L254" s="65">
        <v>45296</v>
      </c>
      <c r="O254" s="61"/>
    </row>
    <row r="255" spans="1:15" x14ac:dyDescent="0.25">
      <c r="A255" s="55">
        <v>253</v>
      </c>
      <c r="B255" s="62" t="s">
        <v>550</v>
      </c>
      <c r="C255" s="63" t="s">
        <v>551</v>
      </c>
      <c r="D255" s="63" t="s">
        <v>20</v>
      </c>
      <c r="E255" s="63" t="s">
        <v>541</v>
      </c>
      <c r="F255" s="50" t="str">
        <f>VLOOKUP(B255,[1]整理明细!$B:$J,9,0)</f>
        <v>AP</v>
      </c>
      <c r="G255" s="50">
        <v>0</v>
      </c>
      <c r="H255" s="50">
        <f t="shared" si="15"/>
        <v>0</v>
      </c>
      <c r="I255" s="50">
        <f t="shared" si="16"/>
        <v>0</v>
      </c>
      <c r="J255" s="50">
        <f t="shared" si="19"/>
        <v>16080</v>
      </c>
      <c r="K255" s="64">
        <v>16080</v>
      </c>
      <c r="L255" s="65">
        <v>45296</v>
      </c>
      <c r="O255" s="61"/>
    </row>
    <row r="256" spans="1:15" x14ac:dyDescent="0.25">
      <c r="A256" s="55">
        <v>254</v>
      </c>
      <c r="B256" s="62" t="s">
        <v>552</v>
      </c>
      <c r="C256" s="63" t="s">
        <v>553</v>
      </c>
      <c r="D256" s="63" t="s">
        <v>20</v>
      </c>
      <c r="E256" s="63" t="s">
        <v>541</v>
      </c>
      <c r="F256" s="50" t="str">
        <f>VLOOKUP(B256,[1]整理明细!$B:$J,9,0)</f>
        <v>AP</v>
      </c>
      <c r="G256" s="50">
        <v>0</v>
      </c>
      <c r="H256" s="50">
        <f t="shared" si="15"/>
        <v>0</v>
      </c>
      <c r="I256" s="50">
        <f t="shared" si="16"/>
        <v>0</v>
      </c>
      <c r="J256" s="50">
        <f t="shared" si="19"/>
        <v>20000</v>
      </c>
      <c r="K256" s="64">
        <v>20000</v>
      </c>
      <c r="L256" s="65">
        <v>45296</v>
      </c>
      <c r="O256" s="61"/>
    </row>
    <row r="257" spans="1:15" x14ac:dyDescent="0.25">
      <c r="A257" s="55">
        <v>255</v>
      </c>
      <c r="B257" s="62" t="s">
        <v>554</v>
      </c>
      <c r="C257" s="63" t="s">
        <v>555</v>
      </c>
      <c r="D257" s="63" t="s">
        <v>20</v>
      </c>
      <c r="E257" s="63" t="s">
        <v>541</v>
      </c>
      <c r="F257" s="50" t="str">
        <f>VLOOKUP(B257,[1]整理明细!$B:$J,9,0)</f>
        <v>AP</v>
      </c>
      <c r="G257" s="50">
        <v>0</v>
      </c>
      <c r="H257" s="50">
        <f t="shared" ref="H257:H320" si="20">G257/6</f>
        <v>0</v>
      </c>
      <c r="I257" s="50">
        <f t="shared" ref="I257:I320" si="21">H257*0.8</f>
        <v>0</v>
      </c>
      <c r="J257" s="50">
        <f t="shared" si="19"/>
        <v>100000</v>
      </c>
      <c r="K257" s="64">
        <v>100000</v>
      </c>
      <c r="L257" s="65">
        <v>45296</v>
      </c>
      <c r="O257" s="61"/>
    </row>
    <row r="258" spans="1:15" x14ac:dyDescent="0.25">
      <c r="A258" s="55">
        <v>256</v>
      </c>
      <c r="B258" s="62" t="s">
        <v>556</v>
      </c>
      <c r="C258" s="63" t="s">
        <v>557</v>
      </c>
      <c r="D258" s="63" t="s">
        <v>20</v>
      </c>
      <c r="E258" s="63" t="s">
        <v>541</v>
      </c>
      <c r="F258" s="50" t="str">
        <f>VLOOKUP(B258,[1]整理明细!$B:$J,9,0)</f>
        <v>AP</v>
      </c>
      <c r="G258" s="50">
        <v>0</v>
      </c>
      <c r="H258" s="50">
        <f t="shared" si="20"/>
        <v>0</v>
      </c>
      <c r="I258" s="50">
        <f t="shared" si="21"/>
        <v>0</v>
      </c>
      <c r="J258" s="50">
        <f t="shared" si="19"/>
        <v>137946.29999999999</v>
      </c>
      <c r="K258" s="64">
        <v>137946.29999999999</v>
      </c>
      <c r="L258" s="65">
        <v>45296</v>
      </c>
      <c r="O258" s="61"/>
    </row>
    <row r="259" spans="1:15" x14ac:dyDescent="0.25">
      <c r="A259" s="55">
        <v>257</v>
      </c>
      <c r="B259" s="62" t="s">
        <v>558</v>
      </c>
      <c r="C259" s="63" t="s">
        <v>559</v>
      </c>
      <c r="D259" s="63" t="s">
        <v>20</v>
      </c>
      <c r="E259" s="63" t="s">
        <v>541</v>
      </c>
      <c r="F259" s="50" t="str">
        <f>VLOOKUP(B259,[1]整理明细!$B:$J,9,0)</f>
        <v>AP</v>
      </c>
      <c r="G259" s="50">
        <v>116461.19</v>
      </c>
      <c r="H259" s="50">
        <f t="shared" si="20"/>
        <v>19410.198333333301</v>
      </c>
      <c r="I259" s="50">
        <f t="shared" si="21"/>
        <v>15528.158666666701</v>
      </c>
      <c r="J259" s="50">
        <f t="shared" si="19"/>
        <v>34471.841333333301</v>
      </c>
      <c r="K259" s="64">
        <v>50000</v>
      </c>
      <c r="L259" s="65">
        <v>45296</v>
      </c>
      <c r="O259" s="61"/>
    </row>
    <row r="260" spans="1:15" x14ac:dyDescent="0.25">
      <c r="A260" s="55">
        <v>258</v>
      </c>
      <c r="B260" s="62" t="s">
        <v>560</v>
      </c>
      <c r="C260" s="63" t="s">
        <v>561</v>
      </c>
      <c r="D260" s="63" t="s">
        <v>20</v>
      </c>
      <c r="E260" s="63" t="s">
        <v>541</v>
      </c>
      <c r="F260" s="50" t="str">
        <f>VLOOKUP(B260,[1]整理明细!$B:$J,9,0)</f>
        <v>AP</v>
      </c>
      <c r="G260" s="50">
        <v>0</v>
      </c>
      <c r="H260" s="50">
        <f t="shared" si="20"/>
        <v>0</v>
      </c>
      <c r="I260" s="50">
        <f t="shared" si="21"/>
        <v>0</v>
      </c>
      <c r="J260" s="50">
        <f t="shared" si="19"/>
        <v>100000</v>
      </c>
      <c r="K260" s="64">
        <v>100000</v>
      </c>
      <c r="L260" s="65">
        <v>45296</v>
      </c>
      <c r="O260" s="61"/>
    </row>
    <row r="261" spans="1:15" x14ac:dyDescent="0.25">
      <c r="A261" s="55">
        <v>259</v>
      </c>
      <c r="B261" s="62" t="s">
        <v>562</v>
      </c>
      <c r="C261" s="63" t="s">
        <v>563</v>
      </c>
      <c r="D261" s="63" t="s">
        <v>20</v>
      </c>
      <c r="E261" s="63" t="s">
        <v>541</v>
      </c>
      <c r="F261" s="50" t="str">
        <f>VLOOKUP(B261,[1]整理明细!$B:$J,9,0)</f>
        <v>AP</v>
      </c>
      <c r="G261" s="50">
        <v>147276.12</v>
      </c>
      <c r="H261" s="50">
        <f t="shared" si="20"/>
        <v>24546.02</v>
      </c>
      <c r="I261" s="50">
        <f t="shared" si="21"/>
        <v>19636.815999999999</v>
      </c>
      <c r="J261" s="50">
        <f t="shared" si="19"/>
        <v>80363.183999999994</v>
      </c>
      <c r="K261" s="64">
        <v>100000</v>
      </c>
      <c r="L261" s="65">
        <v>45296</v>
      </c>
      <c r="O261" s="61"/>
    </row>
    <row r="262" spans="1:15" x14ac:dyDescent="0.25">
      <c r="A262" s="55">
        <v>260</v>
      </c>
      <c r="B262" s="62" t="s">
        <v>564</v>
      </c>
      <c r="C262" s="63" t="s">
        <v>565</v>
      </c>
      <c r="D262" s="63" t="s">
        <v>20</v>
      </c>
      <c r="E262" s="63" t="s">
        <v>541</v>
      </c>
      <c r="F262" s="50" t="e">
        <f>VLOOKUP(B262,[1]整理明细!$B:$J,9,0)</f>
        <v>#N/A</v>
      </c>
      <c r="G262" s="50">
        <v>0</v>
      </c>
      <c r="H262" s="50">
        <f t="shared" si="20"/>
        <v>0</v>
      </c>
      <c r="I262" s="50">
        <f t="shared" si="21"/>
        <v>0</v>
      </c>
      <c r="J262" s="50">
        <f t="shared" si="19"/>
        <v>63613.42</v>
      </c>
      <c r="K262" s="64">
        <v>63613.42</v>
      </c>
      <c r="L262" s="65">
        <v>45296</v>
      </c>
      <c r="O262" s="61"/>
    </row>
    <row r="263" spans="1:15" x14ac:dyDescent="0.25">
      <c r="A263" s="55">
        <v>261</v>
      </c>
      <c r="B263" s="62" t="s">
        <v>566</v>
      </c>
      <c r="C263" s="63" t="s">
        <v>567</v>
      </c>
      <c r="D263" s="63" t="s">
        <v>20</v>
      </c>
      <c r="E263" s="63" t="s">
        <v>541</v>
      </c>
      <c r="F263" s="50" t="str">
        <f>VLOOKUP(B263,[1]整理明细!$B:$J,9,0)</f>
        <v>AP</v>
      </c>
      <c r="G263" s="50">
        <v>72000</v>
      </c>
      <c r="H263" s="50">
        <f t="shared" si="20"/>
        <v>12000</v>
      </c>
      <c r="I263" s="50">
        <f t="shared" si="21"/>
        <v>9600</v>
      </c>
      <c r="J263" s="50">
        <f t="shared" si="19"/>
        <v>30850</v>
      </c>
      <c r="K263" s="64">
        <v>40450</v>
      </c>
      <c r="L263" s="65">
        <v>45296</v>
      </c>
      <c r="O263" s="61"/>
    </row>
    <row r="264" spans="1:15" x14ac:dyDescent="0.25">
      <c r="A264" s="55">
        <v>262</v>
      </c>
      <c r="B264" s="62" t="s">
        <v>568</v>
      </c>
      <c r="C264" s="63" t="s">
        <v>569</v>
      </c>
      <c r="D264" s="63" t="s">
        <v>20</v>
      </c>
      <c r="E264" s="63" t="s">
        <v>541</v>
      </c>
      <c r="F264" s="50" t="str">
        <f>VLOOKUP(B264,[1]整理明细!$B:$J,9,0)</f>
        <v>AP</v>
      </c>
      <c r="G264" s="50">
        <v>0</v>
      </c>
      <c r="H264" s="50">
        <f t="shared" si="20"/>
        <v>0</v>
      </c>
      <c r="I264" s="50">
        <f t="shared" si="21"/>
        <v>0</v>
      </c>
      <c r="J264" s="50">
        <f t="shared" si="19"/>
        <v>5500</v>
      </c>
      <c r="K264" s="64">
        <f>11000/2</f>
        <v>5500</v>
      </c>
      <c r="L264" s="65">
        <v>45296</v>
      </c>
      <c r="O264" s="61"/>
    </row>
    <row r="265" spans="1:15" x14ac:dyDescent="0.25">
      <c r="A265" s="55">
        <v>263</v>
      </c>
      <c r="B265" s="62" t="s">
        <v>570</v>
      </c>
      <c r="C265" s="63" t="s">
        <v>571</v>
      </c>
      <c r="D265" s="63" t="s">
        <v>20</v>
      </c>
      <c r="E265" s="63" t="s">
        <v>541</v>
      </c>
      <c r="F265" s="50" t="str">
        <f>VLOOKUP(B265,[1]整理明细!$B:$J,9,0)</f>
        <v>AP</v>
      </c>
      <c r="G265" s="50">
        <v>254465.58</v>
      </c>
      <c r="H265" s="50">
        <f t="shared" si="20"/>
        <v>42410.93</v>
      </c>
      <c r="I265" s="50">
        <f t="shared" si="21"/>
        <v>33928.743999999999</v>
      </c>
      <c r="J265" s="50">
        <f t="shared" si="19"/>
        <v>62640.606</v>
      </c>
      <c r="K265" s="64">
        <v>96569.35</v>
      </c>
      <c r="L265" s="65">
        <v>45296</v>
      </c>
      <c r="O265" s="61"/>
    </row>
    <row r="266" spans="1:15" x14ac:dyDescent="0.25">
      <c r="A266" s="55">
        <v>264</v>
      </c>
      <c r="B266" s="62" t="s">
        <v>572</v>
      </c>
      <c r="C266" s="63" t="s">
        <v>573</v>
      </c>
      <c r="D266" s="63" t="s">
        <v>20</v>
      </c>
      <c r="E266" s="63" t="s">
        <v>541</v>
      </c>
      <c r="F266" s="50" t="str">
        <f>VLOOKUP(B266,[1]整理明细!$B:$J,9,0)</f>
        <v>AP</v>
      </c>
      <c r="G266" s="50">
        <v>2041564.4</v>
      </c>
      <c r="H266" s="50">
        <f t="shared" si="20"/>
        <v>340260.73333333299</v>
      </c>
      <c r="I266" s="50">
        <f t="shared" si="21"/>
        <v>272208.58666666702</v>
      </c>
      <c r="J266" s="50">
        <f t="shared" si="19"/>
        <v>626048.87333333294</v>
      </c>
      <c r="K266" s="64">
        <v>898257.46</v>
      </c>
      <c r="L266" s="65">
        <v>45296</v>
      </c>
      <c r="O266" s="61"/>
    </row>
    <row r="267" spans="1:15" x14ac:dyDescent="0.25">
      <c r="A267" s="55">
        <v>265</v>
      </c>
      <c r="B267" s="62" t="s">
        <v>574</v>
      </c>
      <c r="C267" s="63" t="s">
        <v>575</v>
      </c>
      <c r="D267" s="63" t="s">
        <v>20</v>
      </c>
      <c r="E267" s="63" t="s">
        <v>541</v>
      </c>
      <c r="F267" s="50">
        <f>VLOOKUP(B267,[1]整理明细!$B:$J,9,0)</f>
        <v>119282.46</v>
      </c>
      <c r="G267" s="50">
        <v>59747.21</v>
      </c>
      <c r="H267" s="50">
        <f t="shared" si="20"/>
        <v>9957.8683333333302</v>
      </c>
      <c r="I267" s="50">
        <f t="shared" si="21"/>
        <v>7966.2946666666703</v>
      </c>
      <c r="J267" s="50">
        <f t="shared" si="19"/>
        <v>42033.705333333302</v>
      </c>
      <c r="K267" s="64">
        <v>50000</v>
      </c>
      <c r="L267" s="65">
        <v>45296</v>
      </c>
      <c r="O267" s="61"/>
    </row>
    <row r="268" spans="1:15" x14ac:dyDescent="0.25">
      <c r="A268" s="55">
        <v>266</v>
      </c>
      <c r="B268" s="62" t="s">
        <v>576</v>
      </c>
      <c r="C268" s="63" t="s">
        <v>577</v>
      </c>
      <c r="D268" s="63" t="s">
        <v>20</v>
      </c>
      <c r="E268" s="63" t="s">
        <v>541</v>
      </c>
      <c r="F268" s="50" t="str">
        <f>VLOOKUP(B268,[1]整理明细!$B:$J,9,0)</f>
        <v>AP</v>
      </c>
      <c r="G268" s="50">
        <v>1118821.98</v>
      </c>
      <c r="H268" s="50">
        <f t="shared" si="20"/>
        <v>186470.33</v>
      </c>
      <c r="I268" s="50">
        <f t="shared" si="21"/>
        <v>149176.264</v>
      </c>
      <c r="J268" s="50">
        <f t="shared" si="19"/>
        <v>50823.735999999997</v>
      </c>
      <c r="K268" s="64">
        <v>200000</v>
      </c>
      <c r="L268" s="65">
        <v>45296</v>
      </c>
      <c r="O268" s="61"/>
    </row>
    <row r="269" spans="1:15" x14ac:dyDescent="0.25">
      <c r="A269" s="55">
        <v>267</v>
      </c>
      <c r="B269" s="62" t="s">
        <v>578</v>
      </c>
      <c r="C269" s="63" t="s">
        <v>579</v>
      </c>
      <c r="D269" s="63" t="s">
        <v>20</v>
      </c>
      <c r="E269" s="63" t="s">
        <v>541</v>
      </c>
      <c r="F269" s="50" t="str">
        <f>VLOOKUP(B269,[1]整理明细!$B:$J,9,0)</f>
        <v>AP</v>
      </c>
      <c r="G269" s="50">
        <v>228376.82</v>
      </c>
      <c r="H269" s="50">
        <f t="shared" si="20"/>
        <v>38062.803333333301</v>
      </c>
      <c r="I269" s="50">
        <f t="shared" si="21"/>
        <v>30450.242666666702</v>
      </c>
      <c r="J269" s="50">
        <f t="shared" si="19"/>
        <v>69549.757333333298</v>
      </c>
      <c r="K269" s="64">
        <v>100000</v>
      </c>
      <c r="L269" s="65">
        <v>45296</v>
      </c>
      <c r="O269" s="61"/>
    </row>
    <row r="270" spans="1:15" x14ac:dyDescent="0.25">
      <c r="A270" s="55">
        <v>268</v>
      </c>
      <c r="B270" s="62" t="s">
        <v>580</v>
      </c>
      <c r="C270" s="63" t="s">
        <v>581</v>
      </c>
      <c r="D270" s="63" t="s">
        <v>20</v>
      </c>
      <c r="E270" s="63" t="s">
        <v>541</v>
      </c>
      <c r="F270" s="50" t="str">
        <f>VLOOKUP(B270,[1]整理明细!$B:$J,9,0)</f>
        <v>AP</v>
      </c>
      <c r="G270" s="50">
        <v>591700</v>
      </c>
      <c r="H270" s="50">
        <f t="shared" si="20"/>
        <v>98616.666666666701</v>
      </c>
      <c r="I270" s="50">
        <f t="shared" si="21"/>
        <v>78893.333333333299</v>
      </c>
      <c r="J270" s="50">
        <f t="shared" si="19"/>
        <v>21106.666666666701</v>
      </c>
      <c r="K270" s="64">
        <v>100000</v>
      </c>
      <c r="L270" s="65">
        <v>45296</v>
      </c>
      <c r="O270" s="61"/>
    </row>
    <row r="271" spans="1:15" x14ac:dyDescent="0.25">
      <c r="A271" s="55">
        <v>269</v>
      </c>
      <c r="B271" s="62" t="s">
        <v>582</v>
      </c>
      <c r="C271" s="63" t="s">
        <v>583</v>
      </c>
      <c r="D271" s="63" t="s">
        <v>20</v>
      </c>
      <c r="E271" s="63" t="s">
        <v>541</v>
      </c>
      <c r="F271" s="50" t="str">
        <f>VLOOKUP(B271,[1]整理明细!$B:$J,9,0)</f>
        <v>AP</v>
      </c>
      <c r="G271" s="50">
        <v>39500</v>
      </c>
      <c r="H271" s="50">
        <f t="shared" si="20"/>
        <v>6583.3333333333303</v>
      </c>
      <c r="I271" s="50">
        <f t="shared" si="21"/>
        <v>5266.6666666666697</v>
      </c>
      <c r="J271" s="50">
        <f t="shared" si="19"/>
        <v>44733.333333333299</v>
      </c>
      <c r="K271" s="64">
        <v>50000</v>
      </c>
      <c r="L271" s="65">
        <v>45296</v>
      </c>
      <c r="O271" s="61"/>
    </row>
    <row r="272" spans="1:15" x14ac:dyDescent="0.25">
      <c r="A272" s="55">
        <v>270</v>
      </c>
      <c r="B272" s="62" t="s">
        <v>584</v>
      </c>
      <c r="C272" s="63" t="s">
        <v>585</v>
      </c>
      <c r="D272" s="63" t="s">
        <v>20</v>
      </c>
      <c r="E272" s="63" t="s">
        <v>541</v>
      </c>
      <c r="F272" s="50" t="str">
        <f>VLOOKUP(B272,[1]整理明细!$B:$J,9,0)</f>
        <v>AP</v>
      </c>
      <c r="G272" s="50">
        <v>477578.44</v>
      </c>
      <c r="H272" s="50">
        <f t="shared" si="20"/>
        <v>79596.406666666706</v>
      </c>
      <c r="I272" s="50">
        <f t="shared" si="21"/>
        <v>63677.125333333301</v>
      </c>
      <c r="J272" s="50">
        <f t="shared" si="19"/>
        <v>56322.874666666699</v>
      </c>
      <c r="K272" s="64">
        <v>120000</v>
      </c>
      <c r="L272" s="65">
        <v>45296</v>
      </c>
      <c r="O272" s="61"/>
    </row>
    <row r="273" spans="1:15" x14ac:dyDescent="0.25">
      <c r="A273" s="55">
        <v>271</v>
      </c>
      <c r="B273" s="62" t="s">
        <v>586</v>
      </c>
      <c r="C273" s="63" t="s">
        <v>587</v>
      </c>
      <c r="D273" s="63" t="s">
        <v>20</v>
      </c>
      <c r="E273" s="63" t="s">
        <v>541</v>
      </c>
      <c r="F273" s="50" t="str">
        <f>VLOOKUP(B273,[1]整理明细!$B:$J,9,0)</f>
        <v>AP</v>
      </c>
      <c r="G273" s="50">
        <v>216727.19</v>
      </c>
      <c r="H273" s="50">
        <f t="shared" si="20"/>
        <v>36121.198333333297</v>
      </c>
      <c r="I273" s="50">
        <f t="shared" si="21"/>
        <v>28896.958666666698</v>
      </c>
      <c r="J273" s="50">
        <f t="shared" si="19"/>
        <v>21103.041333333302</v>
      </c>
      <c r="K273" s="64">
        <v>50000</v>
      </c>
      <c r="L273" s="65">
        <v>45296</v>
      </c>
      <c r="O273" s="61"/>
    </row>
    <row r="274" spans="1:15" x14ac:dyDescent="0.25">
      <c r="A274" s="55">
        <v>272</v>
      </c>
      <c r="B274" s="62" t="s">
        <v>588</v>
      </c>
      <c r="C274" s="63" t="s">
        <v>589</v>
      </c>
      <c r="D274" s="63" t="s">
        <v>20</v>
      </c>
      <c r="E274" s="63" t="s">
        <v>541</v>
      </c>
      <c r="F274" s="50" t="str">
        <f>VLOOKUP(B274,[1]整理明细!$B:$J,9,0)</f>
        <v>AP</v>
      </c>
      <c r="G274" s="50">
        <v>0</v>
      </c>
      <c r="H274" s="50">
        <f t="shared" si="20"/>
        <v>0</v>
      </c>
      <c r="I274" s="50">
        <f t="shared" si="21"/>
        <v>0</v>
      </c>
      <c r="J274" s="50">
        <f t="shared" si="19"/>
        <v>50000</v>
      </c>
      <c r="K274" s="64">
        <v>50000</v>
      </c>
      <c r="L274" s="65">
        <v>45296</v>
      </c>
      <c r="O274" s="61"/>
    </row>
    <row r="275" spans="1:15" x14ac:dyDescent="0.25">
      <c r="A275" s="55">
        <v>273</v>
      </c>
      <c r="B275" s="62" t="s">
        <v>590</v>
      </c>
      <c r="C275" s="63" t="s">
        <v>591</v>
      </c>
      <c r="D275" s="63" t="s">
        <v>20</v>
      </c>
      <c r="E275" s="63" t="s">
        <v>541</v>
      </c>
      <c r="F275" s="50" t="str">
        <f>VLOOKUP(B275,[1]整理明细!$B:$J,9,0)</f>
        <v>AP</v>
      </c>
      <c r="G275" s="50">
        <v>33886.99</v>
      </c>
      <c r="H275" s="50">
        <f t="shared" si="20"/>
        <v>5647.8316666666697</v>
      </c>
      <c r="I275" s="50">
        <f t="shared" si="21"/>
        <v>4518.2653333333301</v>
      </c>
      <c r="J275" s="50">
        <f t="shared" si="19"/>
        <v>15481.7346666667</v>
      </c>
      <c r="K275" s="64">
        <v>20000</v>
      </c>
      <c r="L275" s="65">
        <v>45296</v>
      </c>
      <c r="O275" s="61"/>
    </row>
    <row r="276" spans="1:15" x14ac:dyDescent="0.25">
      <c r="A276" s="55">
        <v>274</v>
      </c>
      <c r="B276" s="62" t="s">
        <v>592</v>
      </c>
      <c r="C276" s="63" t="s">
        <v>593</v>
      </c>
      <c r="D276" s="63" t="s">
        <v>20</v>
      </c>
      <c r="E276" s="63" t="s">
        <v>541</v>
      </c>
      <c r="F276" s="50" t="str">
        <f>VLOOKUP(B276,[1]整理明细!$B:$J,9,0)</f>
        <v>AP</v>
      </c>
      <c r="G276" s="50">
        <v>0</v>
      </c>
      <c r="H276" s="50">
        <f t="shared" si="20"/>
        <v>0</v>
      </c>
      <c r="I276" s="50">
        <f t="shared" si="21"/>
        <v>0</v>
      </c>
      <c r="J276" s="50">
        <f t="shared" si="19"/>
        <v>25009.66</v>
      </c>
      <c r="K276" s="64">
        <v>25009.66</v>
      </c>
      <c r="L276" s="65">
        <v>45296</v>
      </c>
      <c r="O276" s="61"/>
    </row>
    <row r="277" spans="1:15" x14ac:dyDescent="0.25">
      <c r="A277" s="55">
        <v>275</v>
      </c>
      <c r="B277" s="62" t="s">
        <v>594</v>
      </c>
      <c r="C277" s="63" t="s">
        <v>595</v>
      </c>
      <c r="D277" s="63" t="s">
        <v>20</v>
      </c>
      <c r="E277" s="63" t="s">
        <v>541</v>
      </c>
      <c r="F277" s="50" t="str">
        <f>VLOOKUP(B277,[1]整理明细!$B:$J,9,0)</f>
        <v>AP</v>
      </c>
      <c r="G277" s="50">
        <v>100591.2</v>
      </c>
      <c r="H277" s="50">
        <f t="shared" si="20"/>
        <v>16765.2</v>
      </c>
      <c r="I277" s="50">
        <f t="shared" si="21"/>
        <v>13412.16</v>
      </c>
      <c r="J277" s="50">
        <f t="shared" si="19"/>
        <v>11243.94</v>
      </c>
      <c r="K277" s="64">
        <v>24656.1</v>
      </c>
      <c r="L277" s="65">
        <v>45296</v>
      </c>
      <c r="O277" s="61"/>
    </row>
    <row r="278" spans="1:15" x14ac:dyDescent="0.25">
      <c r="A278" s="55">
        <v>276</v>
      </c>
      <c r="B278" s="62" t="s">
        <v>596</v>
      </c>
      <c r="C278" s="63" t="s">
        <v>597</v>
      </c>
      <c r="D278" s="63" t="s">
        <v>20</v>
      </c>
      <c r="E278" s="63" t="s">
        <v>541</v>
      </c>
      <c r="F278" s="50" t="str">
        <f>VLOOKUP(B278,[1]整理明细!$B:$J,9,0)</f>
        <v>AP</v>
      </c>
      <c r="G278" s="50">
        <v>39300</v>
      </c>
      <c r="H278" s="50">
        <f t="shared" si="20"/>
        <v>6550</v>
      </c>
      <c r="I278" s="50">
        <f t="shared" si="21"/>
        <v>5240</v>
      </c>
      <c r="J278" s="50">
        <f t="shared" si="19"/>
        <v>94760</v>
      </c>
      <c r="K278" s="64">
        <v>100000</v>
      </c>
      <c r="L278" s="65">
        <v>45296</v>
      </c>
      <c r="O278" s="61"/>
    </row>
    <row r="279" spans="1:15" x14ac:dyDescent="0.25">
      <c r="A279" s="55">
        <v>277</v>
      </c>
      <c r="B279" s="62" t="s">
        <v>598</v>
      </c>
      <c r="C279" s="63" t="s">
        <v>599</v>
      </c>
      <c r="D279" s="63" t="s">
        <v>20</v>
      </c>
      <c r="E279" s="63" t="s">
        <v>541</v>
      </c>
      <c r="F279" s="50" t="str">
        <f>VLOOKUP(B279,[1]整理明细!$B:$J,9,0)</f>
        <v>AP</v>
      </c>
      <c r="G279" s="50">
        <v>83469.399999999994</v>
      </c>
      <c r="H279" s="50">
        <f t="shared" si="20"/>
        <v>13911.5666666667</v>
      </c>
      <c r="I279" s="50">
        <f t="shared" si="21"/>
        <v>11129.253333333299</v>
      </c>
      <c r="J279" s="50">
        <f t="shared" si="19"/>
        <v>18870.746666666699</v>
      </c>
      <c r="K279" s="64">
        <v>30000</v>
      </c>
      <c r="L279" s="65">
        <v>45296</v>
      </c>
      <c r="O279" s="61"/>
    </row>
    <row r="280" spans="1:15" x14ac:dyDescent="0.25">
      <c r="A280" s="55">
        <v>278</v>
      </c>
      <c r="B280" s="62" t="s">
        <v>600</v>
      </c>
      <c r="C280" s="63" t="s">
        <v>601</v>
      </c>
      <c r="D280" s="63" t="s">
        <v>20</v>
      </c>
      <c r="E280" s="63" t="s">
        <v>541</v>
      </c>
      <c r="F280" s="50">
        <f>VLOOKUP(B280,[1]整理明细!$B:$J,9,0)</f>
        <v>177694.24</v>
      </c>
      <c r="G280" s="50">
        <v>123519.55</v>
      </c>
      <c r="H280" s="50">
        <f t="shared" si="20"/>
        <v>20586.5916666667</v>
      </c>
      <c r="I280" s="50">
        <f t="shared" si="21"/>
        <v>16469.273333333302</v>
      </c>
      <c r="J280" s="50">
        <f t="shared" si="19"/>
        <v>13530.7266666667</v>
      </c>
      <c r="K280" s="64">
        <v>30000</v>
      </c>
      <c r="L280" s="65">
        <v>45296</v>
      </c>
      <c r="O280" s="61"/>
    </row>
    <row r="281" spans="1:15" x14ac:dyDescent="0.25">
      <c r="A281" s="55">
        <v>279</v>
      </c>
      <c r="B281" s="62" t="s">
        <v>602</v>
      </c>
      <c r="C281" s="63" t="s">
        <v>603</v>
      </c>
      <c r="D281" s="63" t="s">
        <v>20</v>
      </c>
      <c r="E281" s="63" t="s">
        <v>541</v>
      </c>
      <c r="F281" s="50" t="str">
        <f>VLOOKUP(B281,[1]整理明细!$B:$J,9,0)</f>
        <v>AP</v>
      </c>
      <c r="G281" s="50">
        <v>93096.34</v>
      </c>
      <c r="H281" s="50">
        <f t="shared" si="20"/>
        <v>15516.0566666667</v>
      </c>
      <c r="I281" s="50">
        <f t="shared" si="21"/>
        <v>12412.8453333333</v>
      </c>
      <c r="J281" s="50">
        <f t="shared" si="19"/>
        <v>17587.154666666702</v>
      </c>
      <c r="K281" s="64">
        <v>30000</v>
      </c>
      <c r="L281" s="65">
        <v>45296</v>
      </c>
      <c r="O281" s="61"/>
    </row>
    <row r="282" spans="1:15" x14ac:dyDescent="0.25">
      <c r="A282" s="55">
        <v>280</v>
      </c>
      <c r="B282" s="62" t="s">
        <v>604</v>
      </c>
      <c r="C282" s="63" t="s">
        <v>605</v>
      </c>
      <c r="D282" s="63" t="s">
        <v>20</v>
      </c>
      <c r="E282" s="63" t="s">
        <v>541</v>
      </c>
      <c r="F282" s="50" t="str">
        <f>VLOOKUP(B282,[1]整理明细!$B:$J,9,0)</f>
        <v>AP</v>
      </c>
      <c r="G282" s="50">
        <v>0</v>
      </c>
      <c r="H282" s="50">
        <f t="shared" si="20"/>
        <v>0</v>
      </c>
      <c r="I282" s="50">
        <f t="shared" si="21"/>
        <v>0</v>
      </c>
      <c r="J282" s="50">
        <f t="shared" si="19"/>
        <v>25340.19</v>
      </c>
      <c r="K282" s="64">
        <v>25340.19</v>
      </c>
      <c r="L282" s="65">
        <v>45296</v>
      </c>
      <c r="O282" s="61"/>
    </row>
    <row r="283" spans="1:15" x14ac:dyDescent="0.25">
      <c r="A283" s="55">
        <v>281</v>
      </c>
      <c r="B283" s="62" t="s">
        <v>606</v>
      </c>
      <c r="C283" s="63" t="s">
        <v>607</v>
      </c>
      <c r="D283" s="63" t="s">
        <v>20</v>
      </c>
      <c r="E283" s="63" t="s">
        <v>541</v>
      </c>
      <c r="F283" s="50" t="str">
        <f>VLOOKUP(B283,[1]整理明细!$B:$J,9,0)</f>
        <v>AP</v>
      </c>
      <c r="G283" s="50">
        <v>39120.639999999999</v>
      </c>
      <c r="H283" s="50">
        <f t="shared" si="20"/>
        <v>6520.1066666666702</v>
      </c>
      <c r="I283" s="50">
        <f t="shared" si="21"/>
        <v>5216.0853333333298</v>
      </c>
      <c r="J283" s="50">
        <f t="shared" si="19"/>
        <v>14783.9146666667</v>
      </c>
      <c r="K283" s="64">
        <v>20000</v>
      </c>
      <c r="L283" s="65">
        <v>45296</v>
      </c>
      <c r="O283" s="61"/>
    </row>
    <row r="284" spans="1:15" x14ac:dyDescent="0.25">
      <c r="A284" s="55">
        <v>282</v>
      </c>
      <c r="B284" s="62" t="s">
        <v>608</v>
      </c>
      <c r="C284" s="63" t="s">
        <v>609</v>
      </c>
      <c r="D284" s="63" t="s">
        <v>20</v>
      </c>
      <c r="E284" s="63" t="s">
        <v>541</v>
      </c>
      <c r="F284" s="50" t="str">
        <f>VLOOKUP(B284,[1]整理明细!$B:$J,9,0)</f>
        <v>AP</v>
      </c>
      <c r="G284" s="50">
        <v>11330.41</v>
      </c>
      <c r="H284" s="50">
        <f t="shared" si="20"/>
        <v>1888.4016666666701</v>
      </c>
      <c r="I284" s="50">
        <f t="shared" si="21"/>
        <v>1510.72133333333</v>
      </c>
      <c r="J284" s="50">
        <f t="shared" si="19"/>
        <v>8489.2786666666707</v>
      </c>
      <c r="K284" s="64">
        <v>10000</v>
      </c>
      <c r="L284" s="65">
        <v>45296</v>
      </c>
      <c r="O284" s="61"/>
    </row>
    <row r="285" spans="1:15" x14ac:dyDescent="0.25">
      <c r="A285" s="55">
        <v>283</v>
      </c>
      <c r="B285" s="62" t="s">
        <v>610</v>
      </c>
      <c r="C285" s="63" t="s">
        <v>611</v>
      </c>
      <c r="D285" s="63" t="s">
        <v>20</v>
      </c>
      <c r="E285" s="63" t="s">
        <v>541</v>
      </c>
      <c r="F285" s="50" t="str">
        <f>VLOOKUP(B285,[1]整理明细!$B:$J,9,0)</f>
        <v>AP</v>
      </c>
      <c r="G285" s="50">
        <v>101197.61</v>
      </c>
      <c r="H285" s="50">
        <f t="shared" si="20"/>
        <v>16866.268333333301</v>
      </c>
      <c r="I285" s="50">
        <f t="shared" si="21"/>
        <v>13493.014666666701</v>
      </c>
      <c r="J285" s="50">
        <f t="shared" si="19"/>
        <v>36506.985333333301</v>
      </c>
      <c r="K285" s="64">
        <v>50000</v>
      </c>
      <c r="L285" s="65">
        <v>45296</v>
      </c>
      <c r="O285" s="61"/>
    </row>
    <row r="286" spans="1:15" x14ac:dyDescent="0.25">
      <c r="A286" s="55">
        <v>284</v>
      </c>
      <c r="B286" s="62" t="s">
        <v>612</v>
      </c>
      <c r="C286" s="63" t="s">
        <v>613</v>
      </c>
      <c r="D286" s="63" t="s">
        <v>20</v>
      </c>
      <c r="E286" s="63" t="s">
        <v>541</v>
      </c>
      <c r="F286" s="50" t="str">
        <f>VLOOKUP(B286,[1]整理明细!$B:$J,9,0)</f>
        <v>AP</v>
      </c>
      <c r="G286" s="50">
        <v>104928.96000000001</v>
      </c>
      <c r="H286" s="50">
        <f t="shared" si="20"/>
        <v>17488.16</v>
      </c>
      <c r="I286" s="50">
        <f t="shared" si="21"/>
        <v>13990.528</v>
      </c>
      <c r="J286" s="50">
        <f t="shared" si="19"/>
        <v>16009.472</v>
      </c>
      <c r="K286" s="64">
        <v>30000</v>
      </c>
      <c r="L286" s="65">
        <v>45296</v>
      </c>
      <c r="O286" s="61"/>
    </row>
    <row r="287" spans="1:15" x14ac:dyDescent="0.25">
      <c r="A287" s="55">
        <v>285</v>
      </c>
      <c r="B287" s="62" t="s">
        <v>614</v>
      </c>
      <c r="C287" s="63" t="s">
        <v>615</v>
      </c>
      <c r="D287" s="63" t="s">
        <v>20</v>
      </c>
      <c r="E287" s="63" t="s">
        <v>541</v>
      </c>
      <c r="F287" s="50" t="str">
        <f>VLOOKUP(B287,[1]整理明细!$B:$J,9,0)</f>
        <v>AP</v>
      </c>
      <c r="G287" s="50">
        <v>18700</v>
      </c>
      <c r="H287" s="50">
        <f t="shared" si="20"/>
        <v>3116.6666666666702</v>
      </c>
      <c r="I287" s="50">
        <f t="shared" si="21"/>
        <v>2493.3333333333298</v>
      </c>
      <c r="J287" s="50">
        <f t="shared" si="19"/>
        <v>17506.666666666701</v>
      </c>
      <c r="K287" s="64">
        <v>20000</v>
      </c>
      <c r="L287" s="65">
        <v>45296</v>
      </c>
      <c r="O287" s="61"/>
    </row>
    <row r="288" spans="1:15" x14ac:dyDescent="0.25">
      <c r="A288" s="55">
        <v>286</v>
      </c>
      <c r="B288" s="62" t="s">
        <v>616</v>
      </c>
      <c r="C288" s="63" t="s">
        <v>617</v>
      </c>
      <c r="D288" s="63" t="s">
        <v>20</v>
      </c>
      <c r="E288" s="63" t="s">
        <v>541</v>
      </c>
      <c r="F288" s="50" t="str">
        <f>VLOOKUP(B288,[1]整理明细!$B:$J,9,0)</f>
        <v>AP</v>
      </c>
      <c r="G288" s="50">
        <v>4850</v>
      </c>
      <c r="H288" s="50">
        <f t="shared" si="20"/>
        <v>808.33333333333303</v>
      </c>
      <c r="I288" s="50">
        <f t="shared" si="21"/>
        <v>646.66666666666697</v>
      </c>
      <c r="J288" s="50">
        <f t="shared" si="19"/>
        <v>2453.3333333333298</v>
      </c>
      <c r="K288" s="64">
        <v>3100</v>
      </c>
      <c r="L288" s="65">
        <v>45296</v>
      </c>
      <c r="O288" s="61"/>
    </row>
    <row r="289" spans="1:15" x14ac:dyDescent="0.25">
      <c r="A289" s="55">
        <v>287</v>
      </c>
      <c r="B289" s="62" t="s">
        <v>618</v>
      </c>
      <c r="C289" s="63" t="s">
        <v>619</v>
      </c>
      <c r="D289" s="63" t="s">
        <v>20</v>
      </c>
      <c r="E289" s="63" t="s">
        <v>541</v>
      </c>
      <c r="F289" s="50" t="str">
        <f>VLOOKUP(B289,[1]整理明细!$B:$J,9,0)</f>
        <v>AP</v>
      </c>
      <c r="G289" s="50">
        <v>42700</v>
      </c>
      <c r="H289" s="50">
        <f t="shared" si="20"/>
        <v>7116.6666666666697</v>
      </c>
      <c r="I289" s="50">
        <f t="shared" si="21"/>
        <v>5693.3333333333303</v>
      </c>
      <c r="J289" s="50">
        <f t="shared" si="19"/>
        <v>37020.666666666701</v>
      </c>
      <c r="K289" s="64">
        <v>42714</v>
      </c>
      <c r="L289" s="65">
        <v>45296</v>
      </c>
      <c r="O289" s="61"/>
    </row>
    <row r="290" spans="1:15" x14ac:dyDescent="0.25">
      <c r="A290" s="55">
        <v>288</v>
      </c>
      <c r="B290" s="62" t="s">
        <v>620</v>
      </c>
      <c r="C290" s="63" t="s">
        <v>621</v>
      </c>
      <c r="D290" s="63" t="s">
        <v>20</v>
      </c>
      <c r="E290" s="63" t="s">
        <v>541</v>
      </c>
      <c r="F290" s="50">
        <f>VLOOKUP(B290,[1]整理明细!$B:$J,9,0)</f>
        <v>56000</v>
      </c>
      <c r="G290" s="50">
        <v>45300</v>
      </c>
      <c r="H290" s="50">
        <f t="shared" si="20"/>
        <v>7550</v>
      </c>
      <c r="I290" s="50">
        <f t="shared" si="21"/>
        <v>6040</v>
      </c>
      <c r="J290" s="50">
        <f t="shared" si="19"/>
        <v>13960</v>
      </c>
      <c r="K290" s="64">
        <v>20000</v>
      </c>
      <c r="L290" s="65">
        <v>45296</v>
      </c>
      <c r="O290" s="61"/>
    </row>
    <row r="291" spans="1:15" x14ac:dyDescent="0.25">
      <c r="A291" s="55">
        <v>289</v>
      </c>
      <c r="B291" s="62" t="s">
        <v>622</v>
      </c>
      <c r="C291" s="63" t="s">
        <v>623</v>
      </c>
      <c r="D291" s="63" t="s">
        <v>20</v>
      </c>
      <c r="E291" s="63" t="s">
        <v>541</v>
      </c>
      <c r="F291" s="50" t="str">
        <f>VLOOKUP(B291,[1]整理明细!$B:$J,9,0)</f>
        <v>AP</v>
      </c>
      <c r="G291" s="50">
        <v>40100</v>
      </c>
      <c r="H291" s="50">
        <f t="shared" si="20"/>
        <v>6683.3333333333303</v>
      </c>
      <c r="I291" s="50">
        <f t="shared" si="21"/>
        <v>5346.6666666666697</v>
      </c>
      <c r="J291" s="50">
        <v>0</v>
      </c>
      <c r="K291" s="64">
        <v>0</v>
      </c>
      <c r="L291" s="65">
        <v>45296</v>
      </c>
      <c r="O291" s="61"/>
    </row>
    <row r="292" spans="1:15" x14ac:dyDescent="0.25">
      <c r="A292" s="55">
        <v>290</v>
      </c>
      <c r="B292" s="62" t="s">
        <v>624</v>
      </c>
      <c r="C292" s="63" t="s">
        <v>625</v>
      </c>
      <c r="D292" s="63" t="s">
        <v>20</v>
      </c>
      <c r="E292" s="63" t="s">
        <v>541</v>
      </c>
      <c r="F292" s="50" t="str">
        <f>VLOOKUP(B292,[1]整理明细!$B:$J,9,0)</f>
        <v>AP</v>
      </c>
      <c r="G292" s="50">
        <v>69947.02</v>
      </c>
      <c r="H292" s="50">
        <f t="shared" si="20"/>
        <v>11657.836666666701</v>
      </c>
      <c r="I292" s="50">
        <f t="shared" si="21"/>
        <v>9326.2693333333391</v>
      </c>
      <c r="J292" s="50">
        <f t="shared" ref="J292:J315" si="22">K292-I292</f>
        <v>20673.730666666699</v>
      </c>
      <c r="K292" s="64">
        <v>30000</v>
      </c>
      <c r="L292" s="65">
        <v>45296</v>
      </c>
      <c r="O292" s="61"/>
    </row>
    <row r="293" spans="1:15" x14ac:dyDescent="0.25">
      <c r="A293" s="55">
        <v>291</v>
      </c>
      <c r="B293" s="62" t="s">
        <v>626</v>
      </c>
      <c r="C293" s="63" t="s">
        <v>627</v>
      </c>
      <c r="D293" s="63" t="s">
        <v>20</v>
      </c>
      <c r="E293" s="63" t="s">
        <v>541</v>
      </c>
      <c r="F293" s="50" t="str">
        <f>VLOOKUP(B293,[1]整理明细!$B:$J,9,0)</f>
        <v>AP</v>
      </c>
      <c r="G293" s="50">
        <v>800</v>
      </c>
      <c r="H293" s="50">
        <f t="shared" si="20"/>
        <v>133.333333333333</v>
      </c>
      <c r="I293" s="50">
        <f t="shared" si="21"/>
        <v>106.666666666667</v>
      </c>
      <c r="J293" s="50">
        <f t="shared" si="22"/>
        <v>723.42333333333295</v>
      </c>
      <c r="K293" s="64">
        <v>830.09</v>
      </c>
      <c r="L293" s="65">
        <v>45296</v>
      </c>
      <c r="O293" s="61"/>
    </row>
    <row r="294" spans="1:15" x14ac:dyDescent="0.25">
      <c r="A294" s="55">
        <v>292</v>
      </c>
      <c r="B294" s="62" t="s">
        <v>628</v>
      </c>
      <c r="C294" s="63" t="s">
        <v>629</v>
      </c>
      <c r="D294" s="63" t="s">
        <v>20</v>
      </c>
      <c r="E294" s="63" t="s">
        <v>541</v>
      </c>
      <c r="F294" s="50" t="str">
        <f>VLOOKUP(B294,[1]整理明细!$B:$J,9,0)</f>
        <v>AP</v>
      </c>
      <c r="G294" s="50">
        <v>46252.76</v>
      </c>
      <c r="H294" s="50">
        <f t="shared" si="20"/>
        <v>7708.7933333333303</v>
      </c>
      <c r="I294" s="50">
        <f t="shared" si="21"/>
        <v>6167.0346666666701</v>
      </c>
      <c r="J294" s="50">
        <f t="shared" si="22"/>
        <v>33832.965333333297</v>
      </c>
      <c r="K294" s="64">
        <v>40000</v>
      </c>
      <c r="L294" s="65">
        <v>45296</v>
      </c>
      <c r="O294" s="61"/>
    </row>
    <row r="295" spans="1:15" x14ac:dyDescent="0.25">
      <c r="A295" s="55">
        <v>293</v>
      </c>
      <c r="B295" s="62" t="s">
        <v>630</v>
      </c>
      <c r="C295" s="63" t="s">
        <v>631</v>
      </c>
      <c r="D295" s="63" t="s">
        <v>20</v>
      </c>
      <c r="E295" s="63" t="s">
        <v>541</v>
      </c>
      <c r="F295" s="50" t="str">
        <f>VLOOKUP(B295,[1]整理明细!$B:$J,9,0)</f>
        <v>AP</v>
      </c>
      <c r="G295" s="50">
        <v>0</v>
      </c>
      <c r="H295" s="50">
        <f t="shared" si="20"/>
        <v>0</v>
      </c>
      <c r="I295" s="50">
        <f t="shared" si="21"/>
        <v>0</v>
      </c>
      <c r="J295" s="50">
        <f t="shared" si="22"/>
        <v>112053.87</v>
      </c>
      <c r="K295" s="64">
        <v>112053.87</v>
      </c>
      <c r="L295" s="65">
        <v>45296</v>
      </c>
      <c r="O295" s="61"/>
    </row>
    <row r="296" spans="1:15" x14ac:dyDescent="0.25">
      <c r="A296" s="55">
        <v>294</v>
      </c>
      <c r="B296" s="62" t="s">
        <v>632</v>
      </c>
      <c r="C296" s="63" t="s">
        <v>633</v>
      </c>
      <c r="D296" s="63" t="s">
        <v>20</v>
      </c>
      <c r="E296" s="63" t="s">
        <v>541</v>
      </c>
      <c r="F296" s="50" t="str">
        <f>VLOOKUP(B296,[1]整理明细!$B:$J,9,0)</f>
        <v>AP</v>
      </c>
      <c r="G296" s="50">
        <v>0</v>
      </c>
      <c r="H296" s="50">
        <f t="shared" si="20"/>
        <v>0</v>
      </c>
      <c r="I296" s="50">
        <f t="shared" si="21"/>
        <v>0</v>
      </c>
      <c r="J296" s="50">
        <f t="shared" si="22"/>
        <v>49891.24</v>
      </c>
      <c r="K296" s="64">
        <v>49891.24</v>
      </c>
      <c r="L296" s="65">
        <v>45296</v>
      </c>
      <c r="O296" s="61"/>
    </row>
    <row r="297" spans="1:15" x14ac:dyDescent="0.25">
      <c r="A297" s="55">
        <v>295</v>
      </c>
      <c r="B297" s="62" t="s">
        <v>634</v>
      </c>
      <c r="C297" s="63" t="s">
        <v>635</v>
      </c>
      <c r="D297" s="63" t="s">
        <v>20</v>
      </c>
      <c r="E297" s="63" t="s">
        <v>541</v>
      </c>
      <c r="F297" s="50" t="str">
        <f>VLOOKUP(B297,[1]整理明细!$B:$J,9,0)</f>
        <v>AP</v>
      </c>
      <c r="G297" s="50">
        <v>249506.36</v>
      </c>
      <c r="H297" s="50">
        <f t="shared" si="20"/>
        <v>41584.393333333297</v>
      </c>
      <c r="I297" s="50">
        <f t="shared" si="21"/>
        <v>33267.514666666699</v>
      </c>
      <c r="J297" s="50">
        <f t="shared" si="22"/>
        <v>122943.68533333299</v>
      </c>
      <c r="K297" s="64">
        <v>156211.20000000001</v>
      </c>
      <c r="L297" s="65">
        <v>45296</v>
      </c>
      <c r="O297" s="61"/>
    </row>
    <row r="298" spans="1:15" x14ac:dyDescent="0.25">
      <c r="A298" s="55">
        <v>296</v>
      </c>
      <c r="B298" s="62" t="s">
        <v>636</v>
      </c>
      <c r="C298" s="63" t="s">
        <v>637</v>
      </c>
      <c r="D298" s="63" t="s">
        <v>20</v>
      </c>
      <c r="E298" s="63" t="s">
        <v>541</v>
      </c>
      <c r="F298" s="50">
        <f>VLOOKUP(B298,[1]整理明细!$B:$J,9,0)</f>
        <v>24886.67</v>
      </c>
      <c r="G298" s="50">
        <v>139137.12</v>
      </c>
      <c r="H298" s="50">
        <f t="shared" si="20"/>
        <v>23189.52</v>
      </c>
      <c r="I298" s="50">
        <f t="shared" si="21"/>
        <v>18551.616000000002</v>
      </c>
      <c r="J298" s="50">
        <f t="shared" si="22"/>
        <v>1383.874</v>
      </c>
      <c r="K298" s="64">
        <v>19935.490000000002</v>
      </c>
      <c r="L298" s="65">
        <v>45296</v>
      </c>
      <c r="O298" s="61"/>
    </row>
    <row r="299" spans="1:15" x14ac:dyDescent="0.25">
      <c r="A299" s="55">
        <v>297</v>
      </c>
      <c r="B299" s="62" t="s">
        <v>638</v>
      </c>
      <c r="C299" s="63" t="s">
        <v>639</v>
      </c>
      <c r="D299" s="63" t="s">
        <v>20</v>
      </c>
      <c r="E299" s="63" t="s">
        <v>541</v>
      </c>
      <c r="F299" s="50" t="str">
        <f>VLOOKUP(B299,[1]整理明细!$B:$J,9,0)</f>
        <v>AP</v>
      </c>
      <c r="G299" s="50">
        <v>533500.73</v>
      </c>
      <c r="H299" s="50">
        <f t="shared" si="20"/>
        <v>88916.788333333301</v>
      </c>
      <c r="I299" s="50">
        <f t="shared" si="21"/>
        <v>71133.430666666696</v>
      </c>
      <c r="J299" s="50">
        <f t="shared" si="22"/>
        <v>128866.569333333</v>
      </c>
      <c r="K299" s="64">
        <v>200000</v>
      </c>
      <c r="L299" s="65">
        <v>45296</v>
      </c>
      <c r="O299" s="61"/>
    </row>
    <row r="300" spans="1:15" x14ac:dyDescent="0.25">
      <c r="A300" s="55">
        <v>298</v>
      </c>
      <c r="B300" s="62" t="s">
        <v>640</v>
      </c>
      <c r="C300" s="63" t="s">
        <v>641</v>
      </c>
      <c r="D300" s="63" t="s">
        <v>20</v>
      </c>
      <c r="E300" s="63" t="s">
        <v>541</v>
      </c>
      <c r="F300" s="50" t="str">
        <f>VLOOKUP(B300,[1]整理明细!$B:$J,9,0)</f>
        <v>AP</v>
      </c>
      <c r="G300" s="50">
        <v>0</v>
      </c>
      <c r="H300" s="50">
        <f t="shared" si="20"/>
        <v>0</v>
      </c>
      <c r="I300" s="50">
        <f t="shared" si="21"/>
        <v>0</v>
      </c>
      <c r="J300" s="50">
        <f t="shared" si="22"/>
        <v>24886.67</v>
      </c>
      <c r="K300" s="64">
        <f>49773.34-24886.67</f>
        <v>24886.67</v>
      </c>
      <c r="L300" s="65">
        <v>45296</v>
      </c>
      <c r="O300" s="61"/>
    </row>
    <row r="301" spans="1:15" x14ac:dyDescent="0.25">
      <c r="A301" s="55">
        <v>299</v>
      </c>
      <c r="B301" s="48" t="s">
        <v>642</v>
      </c>
      <c r="C301" s="48" t="s">
        <v>643</v>
      </c>
      <c r="D301" s="48" t="s">
        <v>20</v>
      </c>
      <c r="E301" s="48" t="s">
        <v>644</v>
      </c>
      <c r="F301" s="50" t="str">
        <f>VLOOKUP(B301,[1]整理明细!$B:$J,9,0)</f>
        <v>AP</v>
      </c>
      <c r="G301" s="50">
        <v>654337.5</v>
      </c>
      <c r="H301" s="50">
        <f t="shared" si="20"/>
        <v>109056.25</v>
      </c>
      <c r="I301" s="50">
        <f t="shared" si="21"/>
        <v>87245</v>
      </c>
      <c r="J301" s="50">
        <f t="shared" si="22"/>
        <v>135818</v>
      </c>
      <c r="K301" s="50">
        <v>223063</v>
      </c>
      <c r="L301" s="66">
        <v>45292</v>
      </c>
      <c r="M301" s="67">
        <v>45322</v>
      </c>
      <c r="O301" s="61"/>
    </row>
    <row r="302" spans="1:15" x14ac:dyDescent="0.25">
      <c r="A302" s="55">
        <v>300</v>
      </c>
      <c r="B302" s="63" t="s">
        <v>645</v>
      </c>
      <c r="C302" s="63" t="s">
        <v>646</v>
      </c>
      <c r="D302" s="63" t="s">
        <v>647</v>
      </c>
      <c r="E302" s="63" t="s">
        <v>648</v>
      </c>
      <c r="F302" s="50" t="str">
        <f>VLOOKUP(B302,[1]整理明细!$B:$J,9,0)</f>
        <v>AP</v>
      </c>
      <c r="G302" s="50">
        <v>202100</v>
      </c>
      <c r="H302" s="50">
        <f t="shared" si="20"/>
        <v>33683.333333333299</v>
      </c>
      <c r="I302" s="50">
        <f t="shared" si="21"/>
        <v>26946.666666666701</v>
      </c>
      <c r="J302" s="50">
        <f t="shared" si="22"/>
        <v>175066.25333333301</v>
      </c>
      <c r="K302" s="68">
        <v>202012.92</v>
      </c>
      <c r="L302" s="66">
        <v>45292</v>
      </c>
      <c r="M302" s="66">
        <v>45301</v>
      </c>
      <c r="O302" s="61"/>
    </row>
    <row r="303" spans="1:15" x14ac:dyDescent="0.25">
      <c r="A303" s="55">
        <v>301</v>
      </c>
      <c r="B303" s="63" t="s">
        <v>649</v>
      </c>
      <c r="C303" s="63" t="s">
        <v>650</v>
      </c>
      <c r="D303" s="63" t="s">
        <v>647</v>
      </c>
      <c r="E303" s="63" t="s">
        <v>648</v>
      </c>
      <c r="F303" s="50" t="str">
        <f>VLOOKUP(B303,[1]整理明细!$B:$J,9,0)</f>
        <v>AP</v>
      </c>
      <c r="G303" s="50">
        <v>0</v>
      </c>
      <c r="H303" s="50">
        <f t="shared" si="20"/>
        <v>0</v>
      </c>
      <c r="I303" s="50">
        <f t="shared" si="21"/>
        <v>0</v>
      </c>
      <c r="J303" s="50">
        <f t="shared" si="22"/>
        <v>21057.55</v>
      </c>
      <c r="K303" s="68">
        <v>21057.55</v>
      </c>
      <c r="L303" s="66">
        <v>45292</v>
      </c>
      <c r="M303" s="66">
        <v>45301</v>
      </c>
      <c r="O303" s="61"/>
    </row>
    <row r="304" spans="1:15" x14ac:dyDescent="0.25">
      <c r="A304" s="55">
        <v>302</v>
      </c>
      <c r="B304" s="63" t="s">
        <v>651</v>
      </c>
      <c r="C304" s="63" t="s">
        <v>652</v>
      </c>
      <c r="D304" s="63" t="s">
        <v>647</v>
      </c>
      <c r="E304" s="63" t="s">
        <v>648</v>
      </c>
      <c r="F304" s="50" t="str">
        <f>VLOOKUP(B304,[1]整理明细!$B:$J,9,0)</f>
        <v>AP</v>
      </c>
      <c r="G304" s="50">
        <v>0</v>
      </c>
      <c r="H304" s="50">
        <f t="shared" si="20"/>
        <v>0</v>
      </c>
      <c r="I304" s="50">
        <f t="shared" si="21"/>
        <v>0</v>
      </c>
      <c r="J304" s="50">
        <f t="shared" si="22"/>
        <v>6225.04</v>
      </c>
      <c r="K304" s="68">
        <v>6225.04</v>
      </c>
      <c r="L304" s="66">
        <v>45292</v>
      </c>
      <c r="M304" s="66">
        <v>45301</v>
      </c>
      <c r="O304" s="61"/>
    </row>
    <row r="305" spans="1:15" x14ac:dyDescent="0.25">
      <c r="A305" s="55">
        <v>303</v>
      </c>
      <c r="B305" s="48" t="s">
        <v>653</v>
      </c>
      <c r="C305" s="48" t="s">
        <v>654</v>
      </c>
      <c r="D305" s="48" t="s">
        <v>21</v>
      </c>
      <c r="E305" s="48" t="s">
        <v>493</v>
      </c>
      <c r="F305" s="50" t="str">
        <f>VLOOKUP(B305,[1]整理明细!$B:$J,9,0)</f>
        <v>AP</v>
      </c>
      <c r="G305" s="50">
        <v>0</v>
      </c>
      <c r="H305" s="50">
        <f t="shared" si="20"/>
        <v>0</v>
      </c>
      <c r="I305" s="50">
        <f t="shared" si="21"/>
        <v>0</v>
      </c>
      <c r="J305" s="50">
        <f t="shared" si="22"/>
        <v>176704.41</v>
      </c>
      <c r="K305" s="50">
        <v>176704.41</v>
      </c>
      <c r="L305" s="48">
        <v>20240130</v>
      </c>
      <c r="O305" s="61"/>
    </row>
    <row r="306" spans="1:15" x14ac:dyDescent="0.25">
      <c r="A306" s="55">
        <v>304</v>
      </c>
      <c r="B306" s="48" t="s">
        <v>655</v>
      </c>
      <c r="C306" s="48" t="s">
        <v>656</v>
      </c>
      <c r="D306" s="48" t="s">
        <v>21</v>
      </c>
      <c r="E306" s="48" t="s">
        <v>493</v>
      </c>
      <c r="F306" s="50" t="str">
        <f>VLOOKUP(B306,[1]整理明细!$B:$J,9,0)</f>
        <v>AP</v>
      </c>
      <c r="G306" s="50">
        <v>0</v>
      </c>
      <c r="H306" s="50">
        <f t="shared" si="20"/>
        <v>0</v>
      </c>
      <c r="I306" s="50">
        <f t="shared" si="21"/>
        <v>0</v>
      </c>
      <c r="J306" s="50">
        <f t="shared" si="22"/>
        <v>1722170</v>
      </c>
      <c r="K306" s="50">
        <v>1722170</v>
      </c>
      <c r="L306" s="48">
        <v>20240130</v>
      </c>
      <c r="O306" s="61"/>
    </row>
    <row r="307" spans="1:15" x14ac:dyDescent="0.25">
      <c r="A307" s="55">
        <v>305</v>
      </c>
      <c r="B307" s="48" t="s">
        <v>657</v>
      </c>
      <c r="C307" s="48" t="s">
        <v>658</v>
      </c>
      <c r="D307" s="48" t="s">
        <v>21</v>
      </c>
      <c r="E307" s="48" t="s">
        <v>493</v>
      </c>
      <c r="F307" s="50" t="str">
        <f>VLOOKUP(B307,[1]整理明细!$B:$J,9,0)</f>
        <v>AP</v>
      </c>
      <c r="G307" s="50">
        <v>0</v>
      </c>
      <c r="H307" s="50">
        <f t="shared" si="20"/>
        <v>0</v>
      </c>
      <c r="I307" s="50">
        <f t="shared" si="21"/>
        <v>0</v>
      </c>
      <c r="J307" s="50">
        <f t="shared" si="22"/>
        <v>269669.96000000002</v>
      </c>
      <c r="K307" s="50">
        <v>269669.96000000002</v>
      </c>
      <c r="L307" s="48">
        <v>20240130</v>
      </c>
      <c r="O307" s="61"/>
    </row>
    <row r="308" spans="1:15" x14ac:dyDescent="0.25">
      <c r="A308" s="55">
        <v>306</v>
      </c>
      <c r="B308" s="48" t="s">
        <v>659</v>
      </c>
      <c r="C308" s="48" t="s">
        <v>660</v>
      </c>
      <c r="D308" s="48" t="s">
        <v>21</v>
      </c>
      <c r="E308" s="48" t="s">
        <v>493</v>
      </c>
      <c r="F308" s="50">
        <f>VLOOKUP(B308,[1]整理明细!$B:$J,9,0)</f>
        <v>63613.42</v>
      </c>
      <c r="G308" s="50">
        <v>6700</v>
      </c>
      <c r="H308" s="50">
        <f t="shared" si="20"/>
        <v>1116.6666666666699</v>
      </c>
      <c r="I308" s="50">
        <f t="shared" si="21"/>
        <v>893.33333333333303</v>
      </c>
      <c r="J308" s="50">
        <f t="shared" si="22"/>
        <v>69864.846666666694</v>
      </c>
      <c r="K308" s="50">
        <v>70758.179999999993</v>
      </c>
      <c r="L308" s="48">
        <v>20240131</v>
      </c>
      <c r="O308" s="61"/>
    </row>
    <row r="309" spans="1:15" x14ac:dyDescent="0.25">
      <c r="A309" s="55">
        <v>307</v>
      </c>
      <c r="B309" s="62" t="s">
        <v>661</v>
      </c>
      <c r="C309" s="63" t="s">
        <v>662</v>
      </c>
      <c r="D309" s="63" t="s">
        <v>21</v>
      </c>
      <c r="E309" s="63" t="s">
        <v>541</v>
      </c>
      <c r="F309" s="50" t="str">
        <f>VLOOKUP(B309,[1]整理明细!$B:$J,9,0)</f>
        <v>AP</v>
      </c>
      <c r="G309" s="50">
        <v>0</v>
      </c>
      <c r="H309" s="50">
        <f t="shared" si="20"/>
        <v>0</v>
      </c>
      <c r="I309" s="50">
        <f t="shared" si="21"/>
        <v>0</v>
      </c>
      <c r="J309" s="50">
        <f t="shared" si="22"/>
        <v>50000</v>
      </c>
      <c r="K309" s="64">
        <v>50000</v>
      </c>
      <c r="L309" s="65">
        <v>45296</v>
      </c>
      <c r="O309" s="61"/>
    </row>
    <row r="310" spans="1:15" x14ac:dyDescent="0.25">
      <c r="A310" s="55">
        <v>308</v>
      </c>
      <c r="B310" s="62" t="s">
        <v>663</v>
      </c>
      <c r="C310" s="63" t="s">
        <v>664</v>
      </c>
      <c r="D310" s="63" t="s">
        <v>21</v>
      </c>
      <c r="E310" s="63" t="s">
        <v>541</v>
      </c>
      <c r="F310" s="50" t="str">
        <f>VLOOKUP(B310,[1]整理明细!$B:$J,9,0)</f>
        <v>AP</v>
      </c>
      <c r="G310" s="50">
        <v>115577.82</v>
      </c>
      <c r="H310" s="50">
        <f t="shared" si="20"/>
        <v>19262.97</v>
      </c>
      <c r="I310" s="50">
        <f t="shared" si="21"/>
        <v>15410.376</v>
      </c>
      <c r="J310" s="50">
        <f t="shared" si="22"/>
        <v>65589.623999999996</v>
      </c>
      <c r="K310" s="64">
        <f>31000+50000</f>
        <v>81000</v>
      </c>
      <c r="L310" s="65">
        <v>45296</v>
      </c>
      <c r="O310" s="61"/>
    </row>
    <row r="311" spans="1:15" x14ac:dyDescent="0.25">
      <c r="A311" s="55">
        <v>309</v>
      </c>
      <c r="B311" s="62" t="s">
        <v>665</v>
      </c>
      <c r="C311" s="63" t="s">
        <v>666</v>
      </c>
      <c r="D311" s="63" t="s">
        <v>21</v>
      </c>
      <c r="E311" s="63" t="s">
        <v>541</v>
      </c>
      <c r="F311" s="50" t="str">
        <f>VLOOKUP(B311,[1]整理明细!$B:$J,9,0)</f>
        <v>AP</v>
      </c>
      <c r="G311" s="50">
        <v>0</v>
      </c>
      <c r="H311" s="50">
        <f t="shared" si="20"/>
        <v>0</v>
      </c>
      <c r="I311" s="50">
        <f t="shared" si="21"/>
        <v>0</v>
      </c>
      <c r="J311" s="50">
        <f t="shared" si="22"/>
        <v>156705.60000000001</v>
      </c>
      <c r="K311" s="64">
        <v>156705.60000000001</v>
      </c>
      <c r="L311" s="65">
        <v>45296</v>
      </c>
      <c r="O311" s="61"/>
    </row>
    <row r="312" spans="1:15" x14ac:dyDescent="0.25">
      <c r="A312" s="55">
        <v>310</v>
      </c>
      <c r="B312" s="62" t="s">
        <v>667</v>
      </c>
      <c r="C312" s="63" t="s">
        <v>668</v>
      </c>
      <c r="D312" s="63" t="s">
        <v>21</v>
      </c>
      <c r="E312" s="63" t="s">
        <v>541</v>
      </c>
      <c r="F312" s="50">
        <f>VLOOKUP(B312,[1]整理明细!$B:$J,9,0)</f>
        <v>217270.84</v>
      </c>
      <c r="G312" s="50">
        <v>0</v>
      </c>
      <c r="H312" s="50">
        <f t="shared" si="20"/>
        <v>0</v>
      </c>
      <c r="I312" s="50">
        <f t="shared" si="21"/>
        <v>0</v>
      </c>
      <c r="J312" s="50">
        <f t="shared" si="22"/>
        <v>209160</v>
      </c>
      <c r="K312" s="64">
        <v>209160</v>
      </c>
      <c r="L312" s="65">
        <v>45296</v>
      </c>
      <c r="O312" s="61"/>
    </row>
    <row r="313" spans="1:15" x14ac:dyDescent="0.25">
      <c r="A313" s="55">
        <v>311</v>
      </c>
      <c r="B313" s="62" t="s">
        <v>669</v>
      </c>
      <c r="C313" s="63" t="s">
        <v>670</v>
      </c>
      <c r="D313" s="63" t="s">
        <v>21</v>
      </c>
      <c r="E313" s="63" t="s">
        <v>541</v>
      </c>
      <c r="F313" s="50" t="str">
        <f>VLOOKUP(B313,[1]整理明细!$B:$J,9,0)</f>
        <v>AP</v>
      </c>
      <c r="G313" s="50">
        <v>0</v>
      </c>
      <c r="H313" s="50">
        <f t="shared" si="20"/>
        <v>0</v>
      </c>
      <c r="I313" s="50">
        <f t="shared" si="21"/>
        <v>0</v>
      </c>
      <c r="J313" s="50">
        <f t="shared" si="22"/>
        <v>57806.26</v>
      </c>
      <c r="K313" s="64">
        <v>57806.26</v>
      </c>
      <c r="L313" s="65">
        <v>45296</v>
      </c>
      <c r="O313" s="61"/>
    </row>
    <row r="314" spans="1:15" x14ac:dyDescent="0.25">
      <c r="A314" s="55">
        <v>312</v>
      </c>
      <c r="B314" s="62" t="s">
        <v>671</v>
      </c>
      <c r="C314" s="63" t="s">
        <v>672</v>
      </c>
      <c r="D314" s="63" t="s">
        <v>21</v>
      </c>
      <c r="E314" s="63" t="s">
        <v>541</v>
      </c>
      <c r="F314" s="50" t="str">
        <f>VLOOKUP(B314,[1]整理明细!$B:$J,9,0)</f>
        <v>AP</v>
      </c>
      <c r="G314" s="50">
        <v>0</v>
      </c>
      <c r="H314" s="50">
        <f t="shared" si="20"/>
        <v>0</v>
      </c>
      <c r="I314" s="50">
        <f t="shared" si="21"/>
        <v>0</v>
      </c>
      <c r="J314" s="50">
        <f t="shared" si="22"/>
        <v>50000</v>
      </c>
      <c r="K314" s="64">
        <v>50000</v>
      </c>
      <c r="L314" s="65">
        <v>45296</v>
      </c>
      <c r="O314" s="61"/>
    </row>
    <row r="315" spans="1:15" x14ac:dyDescent="0.25">
      <c r="A315" s="55">
        <v>313</v>
      </c>
      <c r="B315" s="62" t="s">
        <v>673</v>
      </c>
      <c r="C315" s="63" t="s">
        <v>674</v>
      </c>
      <c r="D315" s="63" t="s">
        <v>21</v>
      </c>
      <c r="E315" s="63" t="s">
        <v>541</v>
      </c>
      <c r="F315" s="50" t="str">
        <f>VLOOKUP(B315,[1]整理明细!$B:$J,9,0)</f>
        <v>AP</v>
      </c>
      <c r="G315" s="50">
        <v>0</v>
      </c>
      <c r="H315" s="50">
        <f t="shared" si="20"/>
        <v>0</v>
      </c>
      <c r="I315" s="50">
        <f t="shared" si="21"/>
        <v>0</v>
      </c>
      <c r="J315" s="50">
        <f t="shared" si="22"/>
        <v>56608</v>
      </c>
      <c r="K315" s="64">
        <v>56608</v>
      </c>
      <c r="L315" s="65">
        <v>45296</v>
      </c>
      <c r="O315" s="61"/>
    </row>
    <row r="316" spans="1:15" x14ac:dyDescent="0.25">
      <c r="A316" s="55">
        <v>314</v>
      </c>
      <c r="B316" s="48" t="s">
        <v>675</v>
      </c>
      <c r="C316" s="48" t="s">
        <v>676</v>
      </c>
      <c r="D316" s="48" t="s">
        <v>21</v>
      </c>
      <c r="E316" s="48" t="s">
        <v>493</v>
      </c>
      <c r="F316" s="50">
        <v>3933594.28</v>
      </c>
      <c r="G316" s="50">
        <v>827366.04</v>
      </c>
      <c r="H316" s="50">
        <f t="shared" si="20"/>
        <v>137894.34</v>
      </c>
      <c r="I316" s="50">
        <f t="shared" si="21"/>
        <v>110315.47199999999</v>
      </c>
      <c r="J316" s="50">
        <v>0</v>
      </c>
      <c r="K316" s="50">
        <f>ROUND(H316*0.8,-3)</f>
        <v>110000</v>
      </c>
      <c r="O316" s="61"/>
    </row>
    <row r="317" spans="1:15" x14ac:dyDescent="0.25">
      <c r="A317" s="55">
        <v>315</v>
      </c>
      <c r="B317" s="48" t="s">
        <v>677</v>
      </c>
      <c r="C317" s="48" t="s">
        <v>678</v>
      </c>
      <c r="D317" s="48" t="s">
        <v>21</v>
      </c>
      <c r="E317" s="48" t="s">
        <v>493</v>
      </c>
      <c r="F317" s="50">
        <v>1997113.11</v>
      </c>
      <c r="G317" s="50">
        <v>781732</v>
      </c>
      <c r="H317" s="50">
        <f t="shared" si="20"/>
        <v>130288.66666666701</v>
      </c>
      <c r="I317" s="50">
        <f t="shared" si="21"/>
        <v>104230.933333333</v>
      </c>
      <c r="J317" s="50">
        <f>K317-I317</f>
        <v>395769.066666667</v>
      </c>
      <c r="K317" s="50">
        <v>500000</v>
      </c>
      <c r="O317" s="61"/>
    </row>
    <row r="318" spans="1:15" x14ac:dyDescent="0.25">
      <c r="A318" s="55">
        <v>316</v>
      </c>
      <c r="B318" s="48" t="s">
        <v>679</v>
      </c>
      <c r="C318" s="48" t="s">
        <v>680</v>
      </c>
      <c r="D318" s="48" t="s">
        <v>21</v>
      </c>
      <c r="E318" s="48" t="s">
        <v>644</v>
      </c>
      <c r="F318" s="50">
        <v>416900</v>
      </c>
      <c r="G318" s="50">
        <v>0</v>
      </c>
      <c r="H318" s="50">
        <f t="shared" si="20"/>
        <v>0</v>
      </c>
      <c r="I318" s="50">
        <f t="shared" si="21"/>
        <v>0</v>
      </c>
      <c r="J318" s="50">
        <v>416900</v>
      </c>
      <c r="K318" s="50">
        <v>416900</v>
      </c>
      <c r="O318" s="61"/>
    </row>
    <row r="319" spans="1:15" x14ac:dyDescent="0.25">
      <c r="A319" s="55">
        <v>317</v>
      </c>
      <c r="B319" s="48" t="s">
        <v>681</v>
      </c>
      <c r="C319" s="48" t="s">
        <v>682</v>
      </c>
      <c r="D319" s="48" t="s">
        <v>21</v>
      </c>
      <c r="E319" s="48" t="s">
        <v>644</v>
      </c>
      <c r="F319" s="50">
        <v>314000</v>
      </c>
      <c r="G319" s="50">
        <v>0</v>
      </c>
      <c r="H319" s="50">
        <f t="shared" si="20"/>
        <v>0</v>
      </c>
      <c r="I319" s="50">
        <f t="shared" si="21"/>
        <v>0</v>
      </c>
      <c r="J319" s="50">
        <v>314000</v>
      </c>
      <c r="K319" s="50">
        <v>314000</v>
      </c>
      <c r="O319" s="61"/>
    </row>
    <row r="320" spans="1:15" x14ac:dyDescent="0.25">
      <c r="A320" s="55">
        <v>318</v>
      </c>
      <c r="B320" s="48" t="s">
        <v>683</v>
      </c>
      <c r="C320" s="48" t="s">
        <v>684</v>
      </c>
      <c r="D320" s="48" t="s">
        <v>21</v>
      </c>
      <c r="E320" s="48" t="s">
        <v>493</v>
      </c>
      <c r="F320" s="50">
        <v>160732.6</v>
      </c>
      <c r="G320" s="50">
        <v>0</v>
      </c>
      <c r="H320" s="50">
        <f t="shared" si="20"/>
        <v>0</v>
      </c>
      <c r="I320" s="50">
        <f t="shared" si="21"/>
        <v>0</v>
      </c>
      <c r="J320" s="50">
        <v>160732.6</v>
      </c>
      <c r="K320" s="50">
        <v>160732.6</v>
      </c>
      <c r="O320" s="61"/>
    </row>
    <row r="321" spans="1:15" x14ac:dyDescent="0.25">
      <c r="A321" s="55">
        <v>319</v>
      </c>
      <c r="B321" s="48" t="s">
        <v>685</v>
      </c>
      <c r="C321" s="63" t="s">
        <v>686</v>
      </c>
      <c r="D321" s="48" t="s">
        <v>18</v>
      </c>
      <c r="E321" s="48" t="s">
        <v>493</v>
      </c>
      <c r="F321" s="50" t="str">
        <f>VLOOKUP(B321,[1]整理明细!$B:$J,9,0)</f>
        <v>AP</v>
      </c>
      <c r="G321" s="50">
        <v>0</v>
      </c>
      <c r="H321" s="50">
        <f t="shared" ref="H321:H346" si="23">G321/6</f>
        <v>0</v>
      </c>
      <c r="I321" s="50">
        <f t="shared" ref="I321:I346" si="24">H321*0.8</f>
        <v>0</v>
      </c>
      <c r="J321" s="69" t="s">
        <v>532</v>
      </c>
      <c r="K321" s="64">
        <v>45200</v>
      </c>
      <c r="L321" s="67">
        <v>45306</v>
      </c>
      <c r="O321" s="61"/>
    </row>
    <row r="322" spans="1:15" x14ac:dyDescent="0.25">
      <c r="A322" s="55">
        <v>320</v>
      </c>
      <c r="B322" s="48" t="s">
        <v>687</v>
      </c>
      <c r="C322" s="63" t="s">
        <v>688</v>
      </c>
      <c r="D322" s="48" t="s">
        <v>18</v>
      </c>
      <c r="E322" s="48" t="s">
        <v>493</v>
      </c>
      <c r="F322" s="50">
        <f>VLOOKUP(B322,[1]整理明细!$B:$J,9,0)</f>
        <v>0</v>
      </c>
      <c r="G322" s="50">
        <v>0</v>
      </c>
      <c r="H322" s="50">
        <f t="shared" si="23"/>
        <v>0</v>
      </c>
      <c r="I322" s="50">
        <f t="shared" si="24"/>
        <v>0</v>
      </c>
      <c r="J322" s="69" t="s">
        <v>532</v>
      </c>
      <c r="K322" s="64">
        <v>2898</v>
      </c>
      <c r="L322" s="67">
        <v>45306</v>
      </c>
      <c r="O322" s="61"/>
    </row>
    <row r="323" spans="1:15" x14ac:dyDescent="0.25">
      <c r="A323" s="55">
        <v>321</v>
      </c>
      <c r="B323" s="48" t="s">
        <v>689</v>
      </c>
      <c r="C323" s="63" t="s">
        <v>690</v>
      </c>
      <c r="D323" s="48" t="s">
        <v>18</v>
      </c>
      <c r="E323" s="48" t="s">
        <v>493</v>
      </c>
      <c r="F323" s="50" t="str">
        <f>VLOOKUP(B323,[1]整理明细!$B:$J,9,0)</f>
        <v>AP</v>
      </c>
      <c r="G323" s="50">
        <v>4530.1000000000004</v>
      </c>
      <c r="H323" s="50">
        <f t="shared" si="23"/>
        <v>755.01666666666699</v>
      </c>
      <c r="I323" s="50">
        <f t="shared" si="24"/>
        <v>604.01333333333298</v>
      </c>
      <c r="J323" s="69" t="s">
        <v>532</v>
      </c>
      <c r="K323" s="64">
        <v>1248</v>
      </c>
      <c r="L323" s="67">
        <v>45306</v>
      </c>
      <c r="O323" s="61"/>
    </row>
    <row r="324" spans="1:15" x14ac:dyDescent="0.25">
      <c r="A324" s="55">
        <v>322</v>
      </c>
      <c r="B324" s="62" t="s">
        <v>691</v>
      </c>
      <c r="C324" s="63" t="s">
        <v>692</v>
      </c>
      <c r="D324" s="63" t="s">
        <v>18</v>
      </c>
      <c r="E324" s="63" t="s">
        <v>541</v>
      </c>
      <c r="F324" s="50" t="e">
        <f>VLOOKUP(B324,[1]整理明细!$B:$J,9,0)</f>
        <v>#N/A</v>
      </c>
      <c r="G324" s="50">
        <v>0</v>
      </c>
      <c r="H324" s="50">
        <f t="shared" si="23"/>
        <v>0</v>
      </c>
      <c r="I324" s="50">
        <f t="shared" si="24"/>
        <v>0</v>
      </c>
      <c r="J324" s="69" t="s">
        <v>532</v>
      </c>
      <c r="K324" s="64">
        <f>24*500</f>
        <v>12000</v>
      </c>
      <c r="L324" s="65">
        <v>45296</v>
      </c>
      <c r="O324" s="61"/>
    </row>
    <row r="325" spans="1:15" x14ac:dyDescent="0.25">
      <c r="A325" s="55">
        <v>323</v>
      </c>
      <c r="B325" s="62" t="s">
        <v>693</v>
      </c>
      <c r="C325" s="63" t="s">
        <v>694</v>
      </c>
      <c r="D325" s="63" t="s">
        <v>18</v>
      </c>
      <c r="E325" s="63" t="s">
        <v>541</v>
      </c>
      <c r="F325" s="50" t="str">
        <f>VLOOKUP(B325,[1]整理明细!$B:$J,9,0)</f>
        <v>AP</v>
      </c>
      <c r="G325" s="50">
        <v>0</v>
      </c>
      <c r="H325" s="50">
        <f t="shared" si="23"/>
        <v>0</v>
      </c>
      <c r="I325" s="50">
        <f t="shared" si="24"/>
        <v>0</v>
      </c>
      <c r="J325" s="69" t="s">
        <v>532</v>
      </c>
      <c r="K325" s="64">
        <f>68*700</f>
        <v>47600</v>
      </c>
      <c r="L325" s="65">
        <v>45296</v>
      </c>
      <c r="O325" s="61"/>
    </row>
    <row r="326" spans="1:15" x14ac:dyDescent="0.25">
      <c r="A326" s="55">
        <v>324</v>
      </c>
      <c r="B326" s="62" t="s">
        <v>695</v>
      </c>
      <c r="C326" s="63" t="s">
        <v>696</v>
      </c>
      <c r="D326" s="63" t="s">
        <v>18</v>
      </c>
      <c r="E326" s="63" t="s">
        <v>541</v>
      </c>
      <c r="F326" s="50" t="str">
        <f>VLOOKUP(B326,[1]整理明细!$B:$J,9,0)</f>
        <v>AP</v>
      </c>
      <c r="G326" s="50">
        <v>0</v>
      </c>
      <c r="H326" s="50">
        <f t="shared" si="23"/>
        <v>0</v>
      </c>
      <c r="I326" s="50">
        <f t="shared" si="24"/>
        <v>0</v>
      </c>
      <c r="J326" s="69" t="s">
        <v>532</v>
      </c>
      <c r="K326" s="64">
        <v>12500</v>
      </c>
      <c r="L326" s="65">
        <v>45296</v>
      </c>
      <c r="O326" s="61"/>
    </row>
    <row r="327" spans="1:15" x14ac:dyDescent="0.25">
      <c r="A327" s="55">
        <v>325</v>
      </c>
      <c r="B327" s="62" t="s">
        <v>697</v>
      </c>
      <c r="C327" s="63" t="s">
        <v>698</v>
      </c>
      <c r="D327" s="63" t="s">
        <v>18</v>
      </c>
      <c r="E327" s="63" t="s">
        <v>541</v>
      </c>
      <c r="F327" s="50" t="str">
        <f>VLOOKUP(B327,[1]整理明细!$B:$J,9,0)</f>
        <v>AP</v>
      </c>
      <c r="G327" s="50">
        <v>0</v>
      </c>
      <c r="H327" s="50">
        <f t="shared" si="23"/>
        <v>0</v>
      </c>
      <c r="I327" s="50">
        <f t="shared" si="24"/>
        <v>0</v>
      </c>
      <c r="J327" s="69" t="s">
        <v>532</v>
      </c>
      <c r="K327" s="64">
        <v>14400</v>
      </c>
      <c r="L327" s="65">
        <v>45296</v>
      </c>
      <c r="O327" s="61"/>
    </row>
    <row r="328" spans="1:15" x14ac:dyDescent="0.25">
      <c r="A328" s="55">
        <v>326</v>
      </c>
      <c r="B328" s="62" t="s">
        <v>699</v>
      </c>
      <c r="C328" s="63" t="s">
        <v>700</v>
      </c>
      <c r="D328" s="63" t="s">
        <v>18</v>
      </c>
      <c r="E328" s="63" t="s">
        <v>541</v>
      </c>
      <c r="F328" s="50">
        <f>VLOOKUP(B328,[1]整理明细!$B:$J,9,0)</f>
        <v>0</v>
      </c>
      <c r="G328" s="50">
        <v>0</v>
      </c>
      <c r="H328" s="50">
        <f t="shared" si="23"/>
        <v>0</v>
      </c>
      <c r="I328" s="50">
        <f t="shared" si="24"/>
        <v>0</v>
      </c>
      <c r="J328" s="69" t="s">
        <v>532</v>
      </c>
      <c r="K328" s="64">
        <v>6664.74</v>
      </c>
      <c r="L328" s="65">
        <v>45296</v>
      </c>
      <c r="O328" s="61"/>
    </row>
    <row r="329" spans="1:15" x14ac:dyDescent="0.25">
      <c r="A329" s="55">
        <v>327</v>
      </c>
      <c r="B329" s="62" t="s">
        <v>701</v>
      </c>
      <c r="C329" s="63" t="s">
        <v>702</v>
      </c>
      <c r="D329" s="63" t="s">
        <v>18</v>
      </c>
      <c r="E329" s="63" t="s">
        <v>541</v>
      </c>
      <c r="F329" s="50" t="str">
        <f>VLOOKUP(B329,[1]整理明细!$B:$J,9,0)</f>
        <v>AP</v>
      </c>
      <c r="G329" s="50">
        <v>0</v>
      </c>
      <c r="H329" s="50">
        <f t="shared" si="23"/>
        <v>0</v>
      </c>
      <c r="I329" s="50">
        <f t="shared" si="24"/>
        <v>0</v>
      </c>
      <c r="J329" s="69" t="s">
        <v>532</v>
      </c>
      <c r="K329" s="64">
        <v>34917</v>
      </c>
      <c r="L329" s="65">
        <v>45296</v>
      </c>
      <c r="O329" s="61"/>
    </row>
    <row r="330" spans="1:15" x14ac:dyDescent="0.25">
      <c r="A330" s="55">
        <v>328</v>
      </c>
      <c r="B330" s="62" t="s">
        <v>703</v>
      </c>
      <c r="C330" s="63" t="s">
        <v>704</v>
      </c>
      <c r="D330" s="63" t="s">
        <v>18</v>
      </c>
      <c r="E330" s="63" t="s">
        <v>541</v>
      </c>
      <c r="F330" s="50" t="str">
        <f>VLOOKUP(B330,[1]整理明细!$B:$J,9,0)</f>
        <v>AP</v>
      </c>
      <c r="G330" s="50">
        <v>0</v>
      </c>
      <c r="H330" s="50">
        <f t="shared" si="23"/>
        <v>0</v>
      </c>
      <c r="I330" s="50">
        <f t="shared" si="24"/>
        <v>0</v>
      </c>
      <c r="J330" s="69" t="s">
        <v>532</v>
      </c>
      <c r="K330" s="64">
        <v>8340</v>
      </c>
      <c r="L330" s="65">
        <v>45296</v>
      </c>
      <c r="O330" s="61"/>
    </row>
    <row r="331" spans="1:15" x14ac:dyDescent="0.25">
      <c r="A331" s="55">
        <v>329</v>
      </c>
      <c r="B331" s="63" t="s">
        <v>705</v>
      </c>
      <c r="C331" s="63" t="s">
        <v>706</v>
      </c>
      <c r="D331" s="63" t="s">
        <v>18</v>
      </c>
      <c r="E331" s="63" t="s">
        <v>648</v>
      </c>
      <c r="F331" s="50" t="str">
        <f>VLOOKUP(B331,[1]整理明细!$B:$J,9,0)</f>
        <v>AP</v>
      </c>
      <c r="G331" s="50">
        <v>294200</v>
      </c>
      <c r="H331" s="50">
        <f t="shared" si="23"/>
        <v>49033.333333333299</v>
      </c>
      <c r="I331" s="50">
        <f t="shared" si="24"/>
        <v>39226.666666666701</v>
      </c>
      <c r="J331" s="69" t="s">
        <v>532</v>
      </c>
      <c r="K331" s="68">
        <v>80000</v>
      </c>
      <c r="L331" s="66">
        <v>45292</v>
      </c>
      <c r="M331" s="66">
        <v>45301</v>
      </c>
      <c r="O331" s="61"/>
    </row>
    <row r="332" spans="1:15" x14ac:dyDescent="0.25">
      <c r="A332" s="55">
        <v>330</v>
      </c>
      <c r="B332" s="63" t="s">
        <v>707</v>
      </c>
      <c r="C332" s="63" t="s">
        <v>708</v>
      </c>
      <c r="D332" s="63" t="s">
        <v>709</v>
      </c>
      <c r="E332" s="63" t="s">
        <v>648</v>
      </c>
      <c r="F332" s="50" t="str">
        <f>VLOOKUP(B332,[1]整理明细!$B:$J,9,0)</f>
        <v>AP</v>
      </c>
      <c r="G332" s="50">
        <v>0</v>
      </c>
      <c r="H332" s="50">
        <f t="shared" si="23"/>
        <v>0</v>
      </c>
      <c r="I332" s="50">
        <f t="shared" si="24"/>
        <v>0</v>
      </c>
      <c r="J332" s="69" t="s">
        <v>532</v>
      </c>
      <c r="K332" s="68">
        <v>12000</v>
      </c>
      <c r="L332" s="66">
        <v>45292</v>
      </c>
      <c r="M332" s="66">
        <v>45301</v>
      </c>
      <c r="O332" s="61"/>
    </row>
    <row r="333" spans="1:15" x14ac:dyDescent="0.25">
      <c r="A333" s="55">
        <v>331</v>
      </c>
      <c r="B333" s="63" t="s">
        <v>710</v>
      </c>
      <c r="C333" s="63" t="s">
        <v>711</v>
      </c>
      <c r="D333" s="63" t="s">
        <v>709</v>
      </c>
      <c r="E333" s="63" t="s">
        <v>648</v>
      </c>
      <c r="F333" s="50">
        <v>0</v>
      </c>
      <c r="G333" s="50">
        <v>0</v>
      </c>
      <c r="H333" s="50">
        <f t="shared" si="23"/>
        <v>0</v>
      </c>
      <c r="I333" s="50">
        <f t="shared" si="24"/>
        <v>0</v>
      </c>
      <c r="J333" s="69" t="s">
        <v>532</v>
      </c>
      <c r="K333" s="68">
        <v>111271.6</v>
      </c>
      <c r="L333" s="65">
        <v>45301</v>
      </c>
      <c r="M333" s="65">
        <v>45311</v>
      </c>
      <c r="O333" s="61"/>
    </row>
    <row r="334" spans="1:15" x14ac:dyDescent="0.25">
      <c r="A334" s="55">
        <v>332</v>
      </c>
      <c r="B334" s="63" t="s">
        <v>712</v>
      </c>
      <c r="C334" s="63" t="s">
        <v>713</v>
      </c>
      <c r="D334" s="63" t="s">
        <v>709</v>
      </c>
      <c r="E334" s="63" t="s">
        <v>648</v>
      </c>
      <c r="F334" s="50">
        <f>VLOOKUP(B334,[1]整理明细!$B:$J,9,0)</f>
        <v>0</v>
      </c>
      <c r="G334" s="50">
        <v>0</v>
      </c>
      <c r="H334" s="50">
        <f t="shared" si="23"/>
        <v>0</v>
      </c>
      <c r="I334" s="50">
        <f t="shared" si="24"/>
        <v>0</v>
      </c>
      <c r="J334" s="69" t="s">
        <v>532</v>
      </c>
      <c r="K334" s="68">
        <v>24000</v>
      </c>
      <c r="L334" s="65">
        <v>45301</v>
      </c>
      <c r="M334" s="65">
        <v>45311</v>
      </c>
      <c r="O334" s="61"/>
    </row>
    <row r="335" spans="1:15" x14ac:dyDescent="0.25">
      <c r="A335" s="55">
        <v>333</v>
      </c>
      <c r="B335" s="63" t="s">
        <v>714</v>
      </c>
      <c r="C335" s="63" t="s">
        <v>715</v>
      </c>
      <c r="D335" s="63" t="s">
        <v>709</v>
      </c>
      <c r="E335" s="63" t="s">
        <v>648</v>
      </c>
      <c r="F335" s="50">
        <v>0</v>
      </c>
      <c r="G335" s="50">
        <v>0</v>
      </c>
      <c r="H335" s="50">
        <f t="shared" si="23"/>
        <v>0</v>
      </c>
      <c r="I335" s="50">
        <f t="shared" si="24"/>
        <v>0</v>
      </c>
      <c r="J335" s="69" t="s">
        <v>532</v>
      </c>
      <c r="K335" s="68">
        <v>27300</v>
      </c>
      <c r="L335" s="65">
        <v>45301</v>
      </c>
      <c r="M335" s="66">
        <v>45311</v>
      </c>
      <c r="O335" s="61"/>
    </row>
    <row r="336" spans="1:15" x14ac:dyDescent="0.25">
      <c r="A336" s="55">
        <v>334</v>
      </c>
      <c r="B336" s="62" t="s">
        <v>716</v>
      </c>
      <c r="C336" s="63" t="s">
        <v>717</v>
      </c>
      <c r="D336" s="63" t="s">
        <v>709</v>
      </c>
      <c r="E336" s="63" t="s">
        <v>648</v>
      </c>
      <c r="F336" s="50">
        <v>0</v>
      </c>
      <c r="G336" s="50">
        <v>0</v>
      </c>
      <c r="H336" s="50">
        <f t="shared" si="23"/>
        <v>0</v>
      </c>
      <c r="I336" s="50">
        <f t="shared" si="24"/>
        <v>0</v>
      </c>
      <c r="J336" s="69" t="s">
        <v>532</v>
      </c>
      <c r="K336" s="64">
        <v>14700</v>
      </c>
      <c r="L336" s="65">
        <v>45301</v>
      </c>
      <c r="M336" s="66">
        <v>45311</v>
      </c>
      <c r="O336" s="61"/>
    </row>
    <row r="337" spans="1:15" x14ac:dyDescent="0.25">
      <c r="A337" s="55">
        <v>335</v>
      </c>
      <c r="B337" s="62" t="s">
        <v>718</v>
      </c>
      <c r="C337" s="63" t="s">
        <v>719</v>
      </c>
      <c r="D337" s="48" t="s">
        <v>18</v>
      </c>
      <c r="E337" s="48" t="s">
        <v>644</v>
      </c>
      <c r="F337" s="50" t="str">
        <f>VLOOKUP(B337,[1]整理明细!$B:$J,9,0)</f>
        <v>AP</v>
      </c>
      <c r="G337" s="50">
        <v>0</v>
      </c>
      <c r="H337" s="50">
        <f t="shared" si="23"/>
        <v>0</v>
      </c>
      <c r="I337" s="50">
        <f t="shared" si="24"/>
        <v>0</v>
      </c>
      <c r="J337" s="69" t="s">
        <v>532</v>
      </c>
      <c r="K337" s="64">
        <v>17000</v>
      </c>
      <c r="L337" s="67">
        <v>45303</v>
      </c>
      <c r="O337" s="61"/>
    </row>
    <row r="338" spans="1:15" x14ac:dyDescent="0.25">
      <c r="A338" s="55">
        <v>336</v>
      </c>
      <c r="B338" s="62" t="s">
        <v>720</v>
      </c>
      <c r="C338" s="63" t="s">
        <v>721</v>
      </c>
      <c r="D338" s="48" t="s">
        <v>18</v>
      </c>
      <c r="E338" s="48" t="s">
        <v>644</v>
      </c>
      <c r="F338" s="50" t="str">
        <f>VLOOKUP(B338,[1]整理明细!$B:$J,9,0)</f>
        <v>AP</v>
      </c>
      <c r="G338" s="50">
        <v>0</v>
      </c>
      <c r="H338" s="50">
        <f t="shared" si="23"/>
        <v>0</v>
      </c>
      <c r="I338" s="50">
        <f t="shared" si="24"/>
        <v>0</v>
      </c>
      <c r="J338" s="69" t="s">
        <v>532</v>
      </c>
      <c r="K338" s="64">
        <v>22400</v>
      </c>
      <c r="L338" s="67">
        <v>45303</v>
      </c>
      <c r="O338" s="61"/>
    </row>
    <row r="339" spans="1:15" x14ac:dyDescent="0.25">
      <c r="A339" s="55">
        <v>337</v>
      </c>
      <c r="B339" s="48" t="s">
        <v>722</v>
      </c>
      <c r="C339" s="63" t="s">
        <v>723</v>
      </c>
      <c r="D339" s="48" t="s">
        <v>18</v>
      </c>
      <c r="E339" s="48" t="s">
        <v>644</v>
      </c>
      <c r="F339" s="50" t="str">
        <f>VLOOKUP(B339,[1]整理明细!$B:$J,9,0)</f>
        <v>AP</v>
      </c>
      <c r="G339" s="50">
        <v>0</v>
      </c>
      <c r="H339" s="50">
        <f t="shared" si="23"/>
        <v>0</v>
      </c>
      <c r="I339" s="50">
        <f t="shared" si="24"/>
        <v>0</v>
      </c>
      <c r="J339" s="69" t="s">
        <v>532</v>
      </c>
      <c r="K339" s="64">
        <v>9200</v>
      </c>
      <c r="L339" s="67">
        <v>45303</v>
      </c>
      <c r="O339" s="61"/>
    </row>
    <row r="340" spans="1:15" x14ac:dyDescent="0.25">
      <c r="A340" s="55">
        <v>338</v>
      </c>
      <c r="B340" s="48" t="s">
        <v>724</v>
      </c>
      <c r="C340" s="63" t="s">
        <v>725</v>
      </c>
      <c r="D340" s="48" t="s">
        <v>18</v>
      </c>
      <c r="E340" s="48" t="s">
        <v>644</v>
      </c>
      <c r="F340" s="50" t="str">
        <f>VLOOKUP(B340,[1]整理明细!$B:$J,9,0)</f>
        <v>AP</v>
      </c>
      <c r="G340" s="50">
        <v>80700</v>
      </c>
      <c r="H340" s="50">
        <f t="shared" si="23"/>
        <v>13450</v>
      </c>
      <c r="I340" s="50">
        <f t="shared" si="24"/>
        <v>10760</v>
      </c>
      <c r="J340" s="69" t="s">
        <v>532</v>
      </c>
      <c r="K340" s="64">
        <v>70000</v>
      </c>
      <c r="L340" s="67">
        <v>45303</v>
      </c>
      <c r="O340" s="61"/>
    </row>
    <row r="341" spans="1:15" x14ac:dyDescent="0.25">
      <c r="A341" s="55">
        <v>339</v>
      </c>
      <c r="B341" s="48" t="s">
        <v>726</v>
      </c>
      <c r="C341" s="63" t="s">
        <v>727</v>
      </c>
      <c r="D341" s="48" t="s">
        <v>18</v>
      </c>
      <c r="E341" s="48" t="s">
        <v>644</v>
      </c>
      <c r="F341" s="50" t="str">
        <f>VLOOKUP(B341,[1]整理明细!$B:$J,9,0)</f>
        <v>AP</v>
      </c>
      <c r="G341" s="50">
        <v>366800</v>
      </c>
      <c r="H341" s="50">
        <f t="shared" si="23"/>
        <v>61133.333333333299</v>
      </c>
      <c r="I341" s="50">
        <f t="shared" si="24"/>
        <v>48906.666666666701</v>
      </c>
      <c r="J341" s="69" t="s">
        <v>532</v>
      </c>
      <c r="K341" s="64">
        <v>60000</v>
      </c>
      <c r="L341" s="67">
        <v>45303</v>
      </c>
      <c r="O341" s="61"/>
    </row>
    <row r="342" spans="1:15" x14ac:dyDescent="0.25">
      <c r="A342" s="55">
        <v>340</v>
      </c>
      <c r="B342" s="48" t="s">
        <v>728</v>
      </c>
      <c r="C342" s="63" t="s">
        <v>729</v>
      </c>
      <c r="D342" s="48" t="s">
        <v>18</v>
      </c>
      <c r="E342" s="48" t="s">
        <v>644</v>
      </c>
      <c r="F342" s="50">
        <f>VLOOKUP(B342,[1]整理明细!$B:$J,9,0)</f>
        <v>0</v>
      </c>
      <c r="G342" s="50">
        <v>0</v>
      </c>
      <c r="H342" s="50">
        <f t="shared" si="23"/>
        <v>0</v>
      </c>
      <c r="I342" s="50">
        <f t="shared" si="24"/>
        <v>0</v>
      </c>
      <c r="J342" s="69" t="s">
        <v>532</v>
      </c>
      <c r="K342" s="64">
        <v>40000</v>
      </c>
      <c r="L342" s="67">
        <v>45303</v>
      </c>
      <c r="O342" s="61"/>
    </row>
    <row r="343" spans="1:15" x14ac:dyDescent="0.25">
      <c r="A343" s="55">
        <v>341</v>
      </c>
      <c r="B343" s="48" t="s">
        <v>730</v>
      </c>
      <c r="C343" s="63" t="s">
        <v>731</v>
      </c>
      <c r="D343" s="48" t="s">
        <v>18</v>
      </c>
      <c r="E343" s="48" t="s">
        <v>644</v>
      </c>
      <c r="F343" s="50" t="str">
        <f>VLOOKUP(B343,[1]整理明细!$B:$J,9,0)</f>
        <v>AP</v>
      </c>
      <c r="G343" s="50">
        <v>488613.95</v>
      </c>
      <c r="H343" s="50">
        <f t="shared" si="23"/>
        <v>81435.658333333296</v>
      </c>
      <c r="I343" s="50">
        <f t="shared" si="24"/>
        <v>65148.526666666701</v>
      </c>
      <c r="J343" s="69" t="s">
        <v>532</v>
      </c>
      <c r="K343" s="64">
        <v>120000</v>
      </c>
      <c r="L343" s="67">
        <v>45303</v>
      </c>
      <c r="O343" s="61"/>
    </row>
    <row r="344" spans="1:15" x14ac:dyDescent="0.25">
      <c r="A344" s="55">
        <v>342</v>
      </c>
      <c r="B344" s="48" t="s">
        <v>732</v>
      </c>
      <c r="C344" s="63" t="s">
        <v>733</v>
      </c>
      <c r="D344" s="48" t="s">
        <v>18</v>
      </c>
      <c r="E344" s="48" t="s">
        <v>644</v>
      </c>
      <c r="F344" s="50" t="str">
        <f>VLOOKUP(B344,[1]整理明细!$B:$J,9,0)</f>
        <v>AP</v>
      </c>
      <c r="G344" s="50">
        <v>180805.56</v>
      </c>
      <c r="H344" s="50">
        <f t="shared" si="23"/>
        <v>30134.26</v>
      </c>
      <c r="I344" s="50">
        <f t="shared" si="24"/>
        <v>24107.407999999999</v>
      </c>
      <c r="J344" s="69" t="s">
        <v>532</v>
      </c>
      <c r="K344" s="64">
        <v>80000</v>
      </c>
      <c r="L344" s="67">
        <v>45303</v>
      </c>
      <c r="O344" s="61"/>
    </row>
    <row r="345" spans="1:15" x14ac:dyDescent="0.25">
      <c r="A345" s="55">
        <v>343</v>
      </c>
      <c r="B345" s="48" t="s">
        <v>734</v>
      </c>
      <c r="C345" s="48" t="s">
        <v>735</v>
      </c>
      <c r="D345" s="48" t="s">
        <v>17</v>
      </c>
      <c r="E345" s="48" t="s">
        <v>644</v>
      </c>
      <c r="F345" s="50">
        <v>3646284.13</v>
      </c>
      <c r="G345" s="50">
        <v>2076238.92</v>
      </c>
      <c r="H345" s="50">
        <f t="shared" si="23"/>
        <v>346039.82</v>
      </c>
      <c r="I345" s="50">
        <f t="shared" si="24"/>
        <v>276831.85600000003</v>
      </c>
      <c r="J345" s="50">
        <f>K345-I345</f>
        <v>223168.144</v>
      </c>
      <c r="K345" s="50">
        <v>500000</v>
      </c>
      <c r="O345" s="61"/>
    </row>
    <row r="346" spans="1:15" x14ac:dyDescent="0.25">
      <c r="A346" s="55">
        <v>344</v>
      </c>
      <c r="B346" s="48" t="s">
        <v>736</v>
      </c>
      <c r="C346" s="48" t="s">
        <v>737</v>
      </c>
      <c r="D346" s="48" t="s">
        <v>17</v>
      </c>
      <c r="E346" s="48" t="s">
        <v>644</v>
      </c>
      <c r="F346" s="50">
        <v>3354924.42</v>
      </c>
      <c r="G346" s="50">
        <v>1625756.78</v>
      </c>
      <c r="H346" s="50">
        <f t="shared" si="23"/>
        <v>270959.46333333303</v>
      </c>
      <c r="I346" s="50">
        <f t="shared" si="24"/>
        <v>216767.57066666699</v>
      </c>
      <c r="J346" s="50">
        <f>K346-I346</f>
        <v>83232.429333333304</v>
      </c>
      <c r="K346" s="50">
        <v>300000</v>
      </c>
      <c r="O346" s="61"/>
    </row>
    <row r="347" spans="1:15" x14ac:dyDescent="0.25">
      <c r="A347" s="55">
        <v>345</v>
      </c>
      <c r="B347" s="48" t="s">
        <v>738</v>
      </c>
      <c r="C347" s="48" t="s">
        <v>739</v>
      </c>
      <c r="D347" s="48" t="s">
        <v>17</v>
      </c>
      <c r="E347" s="48" t="s">
        <v>493</v>
      </c>
      <c r="F347" s="50">
        <v>230686.65</v>
      </c>
      <c r="G347" s="50">
        <v>0</v>
      </c>
      <c r="H347" s="50">
        <f t="shared" ref="H347:H373" si="25">G347/6</f>
        <v>0</v>
      </c>
      <c r="I347" s="50">
        <f t="shared" ref="I347:I373" si="26">H347*0.8</f>
        <v>0</v>
      </c>
      <c r="J347" s="69" t="s">
        <v>532</v>
      </c>
      <c r="K347" s="50">
        <f>ROUND(H347*0.8,-3)</f>
        <v>0</v>
      </c>
      <c r="O347" s="61"/>
    </row>
    <row r="348" spans="1:15" x14ac:dyDescent="0.25">
      <c r="A348" s="55">
        <v>346</v>
      </c>
      <c r="B348" s="48" t="s">
        <v>740</v>
      </c>
      <c r="C348" s="48" t="s">
        <v>741</v>
      </c>
      <c r="D348" s="48" t="s">
        <v>17</v>
      </c>
      <c r="E348" s="48" t="s">
        <v>493</v>
      </c>
      <c r="F348" s="50">
        <v>654757.34</v>
      </c>
      <c r="G348" s="50">
        <v>624600</v>
      </c>
      <c r="H348" s="50">
        <f t="shared" si="25"/>
        <v>104100</v>
      </c>
      <c r="I348" s="50">
        <f t="shared" si="26"/>
        <v>83280</v>
      </c>
      <c r="J348" s="69" t="s">
        <v>532</v>
      </c>
      <c r="K348" s="50">
        <v>0</v>
      </c>
      <c r="O348" s="61"/>
    </row>
    <row r="349" spans="1:15" x14ac:dyDescent="0.25">
      <c r="A349" s="55">
        <v>347</v>
      </c>
      <c r="B349" s="48" t="s">
        <v>742</v>
      </c>
      <c r="C349" s="48" t="s">
        <v>743</v>
      </c>
      <c r="D349" s="48" t="s">
        <v>17</v>
      </c>
      <c r="E349" s="48" t="s">
        <v>493</v>
      </c>
      <c r="F349" s="50">
        <v>533411.38</v>
      </c>
      <c r="G349" s="50">
        <v>619600</v>
      </c>
      <c r="H349" s="50">
        <f t="shared" si="25"/>
        <v>103266.66666666701</v>
      </c>
      <c r="I349" s="50">
        <f t="shared" si="26"/>
        <v>82613.333333333299</v>
      </c>
      <c r="J349" s="69" t="s">
        <v>532</v>
      </c>
      <c r="K349" s="50">
        <v>0</v>
      </c>
      <c r="O349" s="61"/>
    </row>
    <row r="350" spans="1:15" x14ac:dyDescent="0.25">
      <c r="A350" s="55">
        <v>348</v>
      </c>
      <c r="B350" s="48" t="s">
        <v>744</v>
      </c>
      <c r="C350" s="48" t="s">
        <v>745</v>
      </c>
      <c r="D350" s="48" t="s">
        <v>17</v>
      </c>
      <c r="E350" s="48" t="s">
        <v>493</v>
      </c>
      <c r="F350" s="50">
        <v>212083.65</v>
      </c>
      <c r="G350" s="50">
        <v>0</v>
      </c>
      <c r="H350" s="50">
        <f t="shared" si="25"/>
        <v>0</v>
      </c>
      <c r="I350" s="50">
        <f t="shared" si="26"/>
        <v>0</v>
      </c>
      <c r="J350" s="69" t="s">
        <v>532</v>
      </c>
      <c r="K350" s="50">
        <f>ROUND(H350*0.8,-3)</f>
        <v>0</v>
      </c>
      <c r="O350" s="61"/>
    </row>
    <row r="351" spans="1:15" x14ac:dyDescent="0.25">
      <c r="A351" s="55">
        <v>349</v>
      </c>
      <c r="B351" s="48" t="s">
        <v>746</v>
      </c>
      <c r="C351" s="48" t="s">
        <v>747</v>
      </c>
      <c r="D351" s="48" t="s">
        <v>17</v>
      </c>
      <c r="E351" s="48" t="s">
        <v>493</v>
      </c>
      <c r="F351" s="50">
        <v>-3579.26</v>
      </c>
      <c r="G351" s="50">
        <v>67264.12</v>
      </c>
      <c r="H351" s="50">
        <f t="shared" si="25"/>
        <v>11210.686666666699</v>
      </c>
      <c r="I351" s="50">
        <f t="shared" si="26"/>
        <v>8968.5493333333307</v>
      </c>
      <c r="J351" s="69" t="s">
        <v>532</v>
      </c>
      <c r="K351" s="50">
        <v>0</v>
      </c>
      <c r="O351" s="61"/>
    </row>
    <row r="352" spans="1:15" x14ac:dyDescent="0.25">
      <c r="A352" s="55">
        <v>350</v>
      </c>
      <c r="B352" s="48" t="s">
        <v>748</v>
      </c>
      <c r="C352" s="48" t="s">
        <v>749</v>
      </c>
      <c r="D352" s="48" t="s">
        <v>17</v>
      </c>
      <c r="E352" s="48" t="s">
        <v>493</v>
      </c>
      <c r="F352" s="50" t="str">
        <f>VLOOKUP(B352,[1]整理明细!$B:$J,9,0)</f>
        <v>AP</v>
      </c>
      <c r="G352" s="50">
        <v>2252805.23</v>
      </c>
      <c r="H352" s="50">
        <f t="shared" si="25"/>
        <v>375467.53833333298</v>
      </c>
      <c r="I352" s="50">
        <f t="shared" si="26"/>
        <v>300374.03066666698</v>
      </c>
      <c r="J352" s="50">
        <v>0</v>
      </c>
      <c r="K352" s="50">
        <v>800000</v>
      </c>
      <c r="L352" s="48">
        <v>20240115</v>
      </c>
      <c r="O352" s="61"/>
    </row>
    <row r="353" spans="1:15" x14ac:dyDescent="0.25">
      <c r="A353" s="55">
        <v>351</v>
      </c>
      <c r="B353" s="48" t="s">
        <v>750</v>
      </c>
      <c r="C353" s="48" t="s">
        <v>751</v>
      </c>
      <c r="D353" s="48" t="s">
        <v>17</v>
      </c>
      <c r="E353" s="48" t="s">
        <v>493</v>
      </c>
      <c r="F353" s="50" t="str">
        <f>VLOOKUP(B353,[1]整理明细!$B:$J,9,0)</f>
        <v>AP</v>
      </c>
      <c r="G353" s="50">
        <v>2146836.08</v>
      </c>
      <c r="H353" s="50">
        <f t="shared" si="25"/>
        <v>357806.01333333302</v>
      </c>
      <c r="I353" s="50">
        <f t="shared" si="26"/>
        <v>286244.81066666701</v>
      </c>
      <c r="J353" s="50">
        <v>0</v>
      </c>
      <c r="K353" s="50">
        <v>600000</v>
      </c>
      <c r="L353" s="48">
        <v>20240115</v>
      </c>
      <c r="O353" s="61"/>
    </row>
    <row r="354" spans="1:15" x14ac:dyDescent="0.25">
      <c r="A354" s="55">
        <v>352</v>
      </c>
      <c r="B354" s="48" t="s">
        <v>752</v>
      </c>
      <c r="C354" s="48" t="s">
        <v>753</v>
      </c>
      <c r="D354" s="48" t="s">
        <v>17</v>
      </c>
      <c r="E354" s="48" t="s">
        <v>493</v>
      </c>
      <c r="F354" s="50" t="str">
        <f>VLOOKUP(B354,[1]整理明细!$B:$J,9,0)</f>
        <v>AP</v>
      </c>
      <c r="G354" s="50">
        <v>320527.3</v>
      </c>
      <c r="H354" s="50">
        <f t="shared" si="25"/>
        <v>53421.216666666704</v>
      </c>
      <c r="I354" s="50">
        <f t="shared" si="26"/>
        <v>42736.973333333299</v>
      </c>
      <c r="J354" s="50">
        <v>0</v>
      </c>
      <c r="K354" s="50">
        <v>100000</v>
      </c>
      <c r="L354" s="48">
        <v>20240115</v>
      </c>
      <c r="O354" s="61"/>
    </row>
    <row r="355" spans="1:15" x14ac:dyDescent="0.25">
      <c r="A355" s="55">
        <v>353</v>
      </c>
      <c r="B355" s="48" t="s">
        <v>754</v>
      </c>
      <c r="C355" s="48" t="s">
        <v>755</v>
      </c>
      <c r="D355" s="48" t="s">
        <v>17</v>
      </c>
      <c r="E355" s="48" t="s">
        <v>493</v>
      </c>
      <c r="F355" s="50" t="str">
        <f>VLOOKUP(B355,[1]整理明细!$B:$J,9,0)</f>
        <v>AP</v>
      </c>
      <c r="G355" s="50">
        <v>117900</v>
      </c>
      <c r="H355" s="50">
        <f t="shared" si="25"/>
        <v>19650</v>
      </c>
      <c r="I355" s="50">
        <f t="shared" si="26"/>
        <v>15720</v>
      </c>
      <c r="J355" s="50">
        <v>0</v>
      </c>
      <c r="K355" s="50">
        <v>24922</v>
      </c>
      <c r="L355" s="48">
        <v>20240131</v>
      </c>
      <c r="O355" s="61"/>
    </row>
    <row r="356" spans="1:15" x14ac:dyDescent="0.25">
      <c r="A356" s="55">
        <v>354</v>
      </c>
      <c r="B356" s="48" t="s">
        <v>756</v>
      </c>
      <c r="C356" s="48" t="s">
        <v>757</v>
      </c>
      <c r="D356" s="48" t="s">
        <v>17</v>
      </c>
      <c r="E356" s="48" t="s">
        <v>541</v>
      </c>
      <c r="F356" s="50">
        <v>0</v>
      </c>
      <c r="G356" s="50">
        <v>0</v>
      </c>
      <c r="H356" s="50">
        <f t="shared" si="25"/>
        <v>0</v>
      </c>
      <c r="I356" s="50">
        <f t="shared" si="26"/>
        <v>0</v>
      </c>
      <c r="J356" s="69" t="s">
        <v>532</v>
      </c>
      <c r="K356" s="50">
        <f>ROUND(H356*0.8,-3)</f>
        <v>0</v>
      </c>
      <c r="O356" s="61"/>
    </row>
    <row r="357" spans="1:15" x14ac:dyDescent="0.25">
      <c r="A357" s="55">
        <v>355</v>
      </c>
      <c r="B357" s="48" t="s">
        <v>758</v>
      </c>
      <c r="C357" s="48" t="s">
        <v>759</v>
      </c>
      <c r="D357" s="48" t="s">
        <v>17</v>
      </c>
      <c r="E357" s="48" t="s">
        <v>541</v>
      </c>
      <c r="F357" s="50">
        <v>0</v>
      </c>
      <c r="G357" s="50">
        <v>12000</v>
      </c>
      <c r="H357" s="50">
        <f t="shared" si="25"/>
        <v>2000</v>
      </c>
      <c r="I357" s="50">
        <f t="shared" si="26"/>
        <v>1600</v>
      </c>
      <c r="J357" s="50">
        <v>0</v>
      </c>
      <c r="K357" s="50">
        <v>0</v>
      </c>
      <c r="O357" s="61"/>
    </row>
    <row r="358" spans="1:15" x14ac:dyDescent="0.25">
      <c r="A358" s="55">
        <v>356</v>
      </c>
      <c r="B358" s="62" t="s">
        <v>760</v>
      </c>
      <c r="C358" s="63" t="s">
        <v>761</v>
      </c>
      <c r="D358" s="63" t="s">
        <v>17</v>
      </c>
      <c r="E358" s="63" t="s">
        <v>541</v>
      </c>
      <c r="F358" s="50" t="str">
        <f>VLOOKUP(B358,[1]整理明细!$B:$J,9,0)</f>
        <v>AP</v>
      </c>
      <c r="G358" s="50">
        <v>901400</v>
      </c>
      <c r="H358" s="50">
        <f t="shared" si="25"/>
        <v>150233.33333333299</v>
      </c>
      <c r="I358" s="50">
        <f t="shared" si="26"/>
        <v>120186.66666666701</v>
      </c>
      <c r="J358" s="69" t="s">
        <v>532</v>
      </c>
      <c r="K358" s="64">
        <f>157600+156400</f>
        <v>314000</v>
      </c>
      <c r="L358" s="65">
        <v>45296</v>
      </c>
      <c r="O358" s="61"/>
    </row>
    <row r="359" spans="1:15" x14ac:dyDescent="0.25">
      <c r="A359" s="55">
        <v>357</v>
      </c>
      <c r="B359" s="62" t="s">
        <v>762</v>
      </c>
      <c r="C359" s="63" t="s">
        <v>763</v>
      </c>
      <c r="D359" s="63" t="s">
        <v>17</v>
      </c>
      <c r="E359" s="63" t="s">
        <v>541</v>
      </c>
      <c r="F359" s="50" t="str">
        <f>VLOOKUP(B359,[1]整理明细!$B:$J,9,0)</f>
        <v>AP</v>
      </c>
      <c r="G359" s="50">
        <v>776139.95</v>
      </c>
      <c r="H359" s="50">
        <f t="shared" si="25"/>
        <v>129356.65833333301</v>
      </c>
      <c r="I359" s="50">
        <f t="shared" si="26"/>
        <v>103485.326666667</v>
      </c>
      <c r="J359" s="69" t="s">
        <v>532</v>
      </c>
      <c r="K359" s="64">
        <v>236439.95</v>
      </c>
      <c r="L359" s="65">
        <v>45296</v>
      </c>
      <c r="O359" s="61"/>
    </row>
    <row r="360" spans="1:15" x14ac:dyDescent="0.25">
      <c r="A360" s="55">
        <v>358</v>
      </c>
      <c r="B360" s="62" t="s">
        <v>764</v>
      </c>
      <c r="C360" s="63" t="s">
        <v>765</v>
      </c>
      <c r="D360" s="63" t="s">
        <v>17</v>
      </c>
      <c r="E360" s="63" t="s">
        <v>541</v>
      </c>
      <c r="F360" s="50" t="str">
        <f>VLOOKUP(B360,[1]整理明细!$B:$J,9,0)</f>
        <v>AP</v>
      </c>
      <c r="G360" s="50">
        <v>308200</v>
      </c>
      <c r="H360" s="50">
        <f t="shared" si="25"/>
        <v>51366.666666666701</v>
      </c>
      <c r="I360" s="50">
        <f t="shared" si="26"/>
        <v>41093.333333333299</v>
      </c>
      <c r="J360" s="69" t="s">
        <v>532</v>
      </c>
      <c r="K360" s="64">
        <v>94267.8</v>
      </c>
      <c r="L360" s="65">
        <v>45296</v>
      </c>
      <c r="O360" s="61"/>
    </row>
    <row r="361" spans="1:15" x14ac:dyDescent="0.25">
      <c r="A361" s="55">
        <v>359</v>
      </c>
      <c r="B361" s="62" t="s">
        <v>766</v>
      </c>
      <c r="C361" s="63" t="s">
        <v>767</v>
      </c>
      <c r="D361" s="63" t="s">
        <v>17</v>
      </c>
      <c r="E361" s="63" t="s">
        <v>541</v>
      </c>
      <c r="F361" s="50" t="str">
        <f>VLOOKUP(B361,[1]整理明细!$B:$J,9,0)</f>
        <v>AP</v>
      </c>
      <c r="G361" s="50">
        <v>688200</v>
      </c>
      <c r="H361" s="50">
        <f t="shared" si="25"/>
        <v>114700</v>
      </c>
      <c r="I361" s="50">
        <f t="shared" si="26"/>
        <v>91760</v>
      </c>
      <c r="J361" s="69" t="s">
        <v>532</v>
      </c>
      <c r="K361" s="64">
        <v>33000</v>
      </c>
      <c r="L361" s="65">
        <v>45296</v>
      </c>
      <c r="O361" s="61"/>
    </row>
    <row r="362" spans="1:15" x14ac:dyDescent="0.25">
      <c r="A362" s="55">
        <v>360</v>
      </c>
      <c r="B362" s="62" t="s">
        <v>768</v>
      </c>
      <c r="C362" s="63" t="s">
        <v>769</v>
      </c>
      <c r="D362" s="63" t="s">
        <v>17</v>
      </c>
      <c r="E362" s="63" t="s">
        <v>541</v>
      </c>
      <c r="F362" s="50" t="str">
        <f>VLOOKUP(B362,[1]整理明细!$B:$J,9,0)</f>
        <v>AP</v>
      </c>
      <c r="G362" s="50">
        <v>162600</v>
      </c>
      <c r="H362" s="50">
        <f t="shared" si="25"/>
        <v>27100</v>
      </c>
      <c r="I362" s="50">
        <f t="shared" si="26"/>
        <v>21680</v>
      </c>
      <c r="J362" s="69" t="s">
        <v>532</v>
      </c>
      <c r="K362" s="64">
        <v>122720</v>
      </c>
      <c r="L362" s="65">
        <v>45296</v>
      </c>
      <c r="O362" s="61"/>
    </row>
    <row r="363" spans="1:15" x14ac:dyDescent="0.25">
      <c r="A363" s="55">
        <v>361</v>
      </c>
      <c r="B363" s="62" t="s">
        <v>770</v>
      </c>
      <c r="C363" s="63" t="s">
        <v>771</v>
      </c>
      <c r="D363" s="63" t="s">
        <v>17</v>
      </c>
      <c r="E363" s="63" t="s">
        <v>541</v>
      </c>
      <c r="F363" s="50" t="e">
        <f>VLOOKUP(B363,[1]整理明细!$B:$J,9,0)</f>
        <v>#N/A</v>
      </c>
      <c r="G363" s="50">
        <v>0</v>
      </c>
      <c r="H363" s="50">
        <f t="shared" si="25"/>
        <v>0</v>
      </c>
      <c r="I363" s="50">
        <f t="shared" si="26"/>
        <v>0</v>
      </c>
      <c r="J363" s="69" t="s">
        <v>532</v>
      </c>
      <c r="K363" s="64">
        <v>66000</v>
      </c>
      <c r="L363" s="65">
        <v>45296</v>
      </c>
      <c r="O363" s="61"/>
    </row>
    <row r="364" spans="1:15" x14ac:dyDescent="0.25">
      <c r="A364" s="55">
        <v>362</v>
      </c>
      <c r="B364" s="62" t="s">
        <v>772</v>
      </c>
      <c r="C364" s="63" t="s">
        <v>773</v>
      </c>
      <c r="D364" s="63" t="s">
        <v>17</v>
      </c>
      <c r="E364" s="63" t="s">
        <v>541</v>
      </c>
      <c r="F364" s="50" t="str">
        <f>VLOOKUP(B364,[1]整理明细!$B:$J,9,0)</f>
        <v>AP</v>
      </c>
      <c r="G364" s="50">
        <v>193200</v>
      </c>
      <c r="H364" s="50">
        <f t="shared" si="25"/>
        <v>32200</v>
      </c>
      <c r="I364" s="50">
        <f t="shared" si="26"/>
        <v>25760</v>
      </c>
      <c r="J364" s="69" t="s">
        <v>532</v>
      </c>
      <c r="K364" s="64">
        <v>38871.480000000003</v>
      </c>
      <c r="L364" s="65">
        <v>45296</v>
      </c>
      <c r="O364" s="61"/>
    </row>
    <row r="365" spans="1:15" x14ac:dyDescent="0.25">
      <c r="A365" s="55">
        <v>363</v>
      </c>
      <c r="B365" s="62" t="s">
        <v>774</v>
      </c>
      <c r="C365" s="63" t="s">
        <v>775</v>
      </c>
      <c r="D365" s="63" t="s">
        <v>17</v>
      </c>
      <c r="E365" s="63" t="s">
        <v>541</v>
      </c>
      <c r="F365" s="50" t="str">
        <f>VLOOKUP(B365,[1]整理明细!$B:$J,9,0)</f>
        <v>AP</v>
      </c>
      <c r="G365" s="50">
        <v>197600</v>
      </c>
      <c r="H365" s="50">
        <f t="shared" si="25"/>
        <v>32933.333333333299</v>
      </c>
      <c r="I365" s="50">
        <f t="shared" si="26"/>
        <v>26346.666666666701</v>
      </c>
      <c r="J365" s="69" t="s">
        <v>532</v>
      </c>
      <c r="K365" s="64">
        <v>100000</v>
      </c>
      <c r="L365" s="65">
        <v>45296</v>
      </c>
      <c r="O365" s="61"/>
    </row>
    <row r="366" spans="1:15" x14ac:dyDescent="0.25">
      <c r="A366" s="55">
        <v>364</v>
      </c>
      <c r="B366" s="62" t="s">
        <v>776</v>
      </c>
      <c r="C366" s="63" t="s">
        <v>777</v>
      </c>
      <c r="D366" s="63" t="s">
        <v>17</v>
      </c>
      <c r="E366" s="63" t="s">
        <v>541</v>
      </c>
      <c r="F366" s="50" t="str">
        <f>VLOOKUP(B366,[1]整理明细!$B:$J,9,0)</f>
        <v>AP</v>
      </c>
      <c r="G366" s="50">
        <v>0</v>
      </c>
      <c r="H366" s="50">
        <f t="shared" si="25"/>
        <v>0</v>
      </c>
      <c r="I366" s="50">
        <f t="shared" si="26"/>
        <v>0</v>
      </c>
      <c r="J366" s="69" t="s">
        <v>532</v>
      </c>
      <c r="K366" s="64">
        <v>6531</v>
      </c>
      <c r="L366" s="65">
        <v>45296</v>
      </c>
      <c r="O366" s="61"/>
    </row>
    <row r="367" spans="1:15" x14ac:dyDescent="0.25">
      <c r="A367" s="55">
        <v>365</v>
      </c>
      <c r="B367" s="48" t="s">
        <v>778</v>
      </c>
      <c r="C367" s="48" t="s">
        <v>779</v>
      </c>
      <c r="D367" s="48" t="s">
        <v>17</v>
      </c>
      <c r="E367" s="48" t="s">
        <v>644</v>
      </c>
      <c r="F367" s="50">
        <v>0</v>
      </c>
      <c r="G367" s="50">
        <v>0</v>
      </c>
      <c r="H367" s="50">
        <f t="shared" si="25"/>
        <v>0</v>
      </c>
      <c r="I367" s="50">
        <f t="shared" si="26"/>
        <v>0</v>
      </c>
      <c r="J367" s="50">
        <v>0</v>
      </c>
      <c r="K367" s="50">
        <f>ROUND(H367*0.8,-3)</f>
        <v>0</v>
      </c>
      <c r="O367" s="61"/>
    </row>
    <row r="368" spans="1:15" x14ac:dyDescent="0.25">
      <c r="A368" s="55">
        <v>366</v>
      </c>
      <c r="B368" s="63" t="s">
        <v>780</v>
      </c>
      <c r="C368" s="63" t="s">
        <v>781</v>
      </c>
      <c r="D368" s="63" t="s">
        <v>782</v>
      </c>
      <c r="E368" s="63" t="s">
        <v>648</v>
      </c>
      <c r="F368" s="50" t="str">
        <f>VLOOKUP(B368,[1]整理明细!$B:$J,9,0)</f>
        <v>AP</v>
      </c>
      <c r="G368" s="50">
        <v>6549500</v>
      </c>
      <c r="H368" s="50">
        <f t="shared" si="25"/>
        <v>1091583.33333333</v>
      </c>
      <c r="I368" s="50">
        <f t="shared" si="26"/>
        <v>873266.66666666698</v>
      </c>
      <c r="J368" s="69" t="s">
        <v>532</v>
      </c>
      <c r="K368" s="68">
        <v>2000000</v>
      </c>
      <c r="L368" s="66">
        <v>45292</v>
      </c>
      <c r="M368" s="66">
        <v>45296</v>
      </c>
      <c r="O368" s="61"/>
    </row>
    <row r="369" spans="1:15" x14ac:dyDescent="0.25">
      <c r="A369" s="55">
        <v>367</v>
      </c>
      <c r="B369" s="63" t="s">
        <v>783</v>
      </c>
      <c r="C369" s="63" t="s">
        <v>784</v>
      </c>
      <c r="D369" s="63" t="s">
        <v>782</v>
      </c>
      <c r="E369" s="63" t="s">
        <v>648</v>
      </c>
      <c r="F369" s="50" t="str">
        <f>VLOOKUP(B369,[1]整理明细!$B:$J,9,0)</f>
        <v>AP</v>
      </c>
      <c r="G369" s="50">
        <v>6975158</v>
      </c>
      <c r="H369" s="50">
        <f t="shared" si="25"/>
        <v>1162526.33333333</v>
      </c>
      <c r="I369" s="50">
        <f t="shared" si="26"/>
        <v>930021.066666667</v>
      </c>
      <c r="J369" s="69" t="s">
        <v>532</v>
      </c>
      <c r="K369" s="68">
        <v>1500000</v>
      </c>
      <c r="L369" s="66">
        <v>45292</v>
      </c>
      <c r="M369" s="66">
        <v>45296</v>
      </c>
      <c r="O369" s="61"/>
    </row>
    <row r="370" spans="1:15" x14ac:dyDescent="0.25">
      <c r="A370" s="55">
        <v>368</v>
      </c>
      <c r="B370" s="63" t="s">
        <v>785</v>
      </c>
      <c r="C370" s="63" t="s">
        <v>786</v>
      </c>
      <c r="D370" s="63" t="s">
        <v>782</v>
      </c>
      <c r="E370" s="63" t="s">
        <v>648</v>
      </c>
      <c r="F370" s="50" t="str">
        <f>VLOOKUP(B370,[1]整理明细!$B:$J,9,0)</f>
        <v>AP</v>
      </c>
      <c r="G370" s="50">
        <v>1070500</v>
      </c>
      <c r="H370" s="50">
        <f t="shared" si="25"/>
        <v>178416.66666666701</v>
      </c>
      <c r="I370" s="50">
        <f t="shared" si="26"/>
        <v>142733.33333333299</v>
      </c>
      <c r="J370" s="69" t="s">
        <v>532</v>
      </c>
      <c r="K370" s="68">
        <v>550000</v>
      </c>
      <c r="L370" s="66">
        <v>45292</v>
      </c>
      <c r="M370" s="66">
        <v>45296</v>
      </c>
      <c r="O370" s="61"/>
    </row>
    <row r="371" spans="1:15" x14ac:dyDescent="0.25">
      <c r="A371" s="55">
        <v>369</v>
      </c>
      <c r="B371" s="63" t="s">
        <v>787</v>
      </c>
      <c r="C371" s="63" t="s">
        <v>788</v>
      </c>
      <c r="D371" s="63" t="s">
        <v>782</v>
      </c>
      <c r="E371" s="63" t="s">
        <v>648</v>
      </c>
      <c r="F371" s="50" t="str">
        <f>VLOOKUP(B371,[1]整理明细!$B:$J,9,0)</f>
        <v>AP</v>
      </c>
      <c r="G371" s="50">
        <v>775400</v>
      </c>
      <c r="H371" s="50">
        <f t="shared" si="25"/>
        <v>129233.33333333299</v>
      </c>
      <c r="I371" s="50">
        <f t="shared" si="26"/>
        <v>103386.66666666701</v>
      </c>
      <c r="J371" s="69" t="s">
        <v>532</v>
      </c>
      <c r="K371" s="68">
        <v>400000</v>
      </c>
      <c r="L371" s="66">
        <v>45292</v>
      </c>
      <c r="M371" s="66">
        <v>45296</v>
      </c>
      <c r="O371" s="61"/>
    </row>
    <row r="372" spans="1:15" x14ac:dyDescent="0.25">
      <c r="A372" s="55">
        <v>370</v>
      </c>
      <c r="B372" s="63" t="s">
        <v>789</v>
      </c>
      <c r="C372" s="63" t="s">
        <v>790</v>
      </c>
      <c r="D372" s="63" t="s">
        <v>782</v>
      </c>
      <c r="E372" s="63" t="s">
        <v>648</v>
      </c>
      <c r="F372" s="50" t="str">
        <f>VLOOKUP(B372,[1]整理明细!$B:$J,9,0)</f>
        <v>AP</v>
      </c>
      <c r="G372" s="50">
        <v>0</v>
      </c>
      <c r="H372" s="50">
        <f t="shared" si="25"/>
        <v>0</v>
      </c>
      <c r="I372" s="50">
        <f t="shared" si="26"/>
        <v>0</v>
      </c>
      <c r="J372" s="69" t="s">
        <v>532</v>
      </c>
      <c r="K372" s="68">
        <v>18873</v>
      </c>
      <c r="L372" s="66">
        <v>45292</v>
      </c>
      <c r="M372" s="66">
        <v>45301</v>
      </c>
      <c r="O372" s="61"/>
    </row>
    <row r="373" spans="1:15" x14ac:dyDescent="0.25">
      <c r="A373" s="55">
        <v>371</v>
      </c>
      <c r="B373" s="63" t="s">
        <v>791</v>
      </c>
      <c r="C373" s="63" t="s">
        <v>792</v>
      </c>
      <c r="D373" s="63" t="s">
        <v>782</v>
      </c>
      <c r="E373" s="63" t="s">
        <v>648</v>
      </c>
      <c r="F373" s="50" t="str">
        <f>VLOOKUP(B373,[1]整理明细!$B:$J,9,0)</f>
        <v>AP</v>
      </c>
      <c r="G373" s="50">
        <v>0</v>
      </c>
      <c r="H373" s="50">
        <f t="shared" si="25"/>
        <v>0</v>
      </c>
      <c r="I373" s="50">
        <f t="shared" si="26"/>
        <v>0</v>
      </c>
      <c r="J373" s="69" t="s">
        <v>532</v>
      </c>
      <c r="K373" s="68">
        <v>23000</v>
      </c>
      <c r="L373" s="65">
        <v>45301</v>
      </c>
      <c r="M373" s="66">
        <v>45306</v>
      </c>
      <c r="O373" s="61"/>
    </row>
  </sheetData>
  <autoFilter ref="A2:Q373" xr:uid="{00000000-0009-0000-0000-000002000000}"/>
  <sortState xmlns:xlrd2="http://schemas.microsoft.com/office/spreadsheetml/2017/richdata2" ref="A3:O373">
    <sortCondition ref="D3:D373"/>
    <sortCondition ref="E3:E373"/>
  </sortState>
  <mergeCells count="1">
    <mergeCell ref="A1:E1"/>
  </mergeCells>
  <phoneticPr fontId="27" type="noConversion"/>
  <conditionalFormatting sqref="A2">
    <cfRule type="duplicateValues" dxfId="63" priority="35"/>
  </conditionalFormatting>
  <conditionalFormatting sqref="B1:B2 B347:B1048576 B241 B343:B344">
    <cfRule type="duplicateValues" dxfId="62" priority="14"/>
  </conditionalFormatting>
  <conditionalFormatting sqref="B3:B240 B345:B346">
    <cfRule type="duplicateValues" dxfId="61" priority="3"/>
  </conditionalFormatting>
  <conditionalFormatting sqref="B242:B256 B334:B338">
    <cfRule type="duplicateValues" dxfId="60" priority="12"/>
  </conditionalFormatting>
  <conditionalFormatting sqref="B257:B330">
    <cfRule type="duplicateValues" dxfId="59" priority="9"/>
  </conditionalFormatting>
  <conditionalFormatting sqref="B331:B333">
    <cfRule type="duplicateValues" dxfId="58" priority="6"/>
  </conditionalFormatting>
  <conditionalFormatting sqref="B339:B342">
    <cfRule type="duplicateValues" dxfId="57" priority="4"/>
  </conditionalFormatting>
  <conditionalFormatting sqref="B1:C1048576">
    <cfRule type="duplicateValues" dxfId="56" priority="1"/>
  </conditionalFormatting>
  <conditionalFormatting sqref="C1:C2 C347:C1048576 C241 C343:C344">
    <cfRule type="duplicateValues" dxfId="55" priority="13"/>
  </conditionalFormatting>
  <conditionalFormatting sqref="C3:C240 C345:C346">
    <cfRule type="duplicateValues" dxfId="54" priority="2"/>
  </conditionalFormatting>
  <conditionalFormatting sqref="C242">
    <cfRule type="duplicateValues" dxfId="53" priority="10"/>
  </conditionalFormatting>
  <conditionalFormatting sqref="C243:C255">
    <cfRule type="duplicateValues" dxfId="52" priority="11"/>
  </conditionalFormatting>
  <conditionalFormatting sqref="C256:C330">
    <cfRule type="duplicateValues" dxfId="51" priority="8"/>
  </conditionalFormatting>
  <conditionalFormatting sqref="C331:C338">
    <cfRule type="duplicateValues" dxfId="50" priority="7"/>
  </conditionalFormatting>
  <conditionalFormatting sqref="C339:C342">
    <cfRule type="duplicateValues" dxfId="49" priority="5"/>
  </conditionalFormatting>
  <pageMargins left="0.75" right="0.75" top="1" bottom="1" header="0.5" footer="0.5"/>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基参!$B$2:$B$7</xm:f>
          </x14:formula1>
          <xm:sqref>D15 D22 D23 D31 D35 D36 D37 D45 D46 D47 D48 D52 D53 D54 D57 D58 D66 D67 D108 D116 D117 D118 D138 D144 D145 D174 D177 D178 D179 D186 D197 D198 D199 D220 D229 D230 D231 D234 D235 D253 D345 D346 D3:D6 D7:D9 D10:D14 D16:D18 D19:D21 D24:D30 D32:D34 D38:D39 D40:D44 D49:D51 D55:D56 D59:D60 D61:D63 D64:D65 D68:D70 D71:D73 D74:D78 D79:D80 D81:D89 D90:D91 D92:D94 D95:D102 D103:D104 D105:D107 D109:D111 D112:D115 D119:D125 D126:D130 D131:D132 D133:D137 D139:D143 D146:D147 D148:D155 D156:D163 D164:D173 D175:D176 D180:D185 D187:D188 D189:D190 D191:D196 D200:D201 D202:D209 D210:D214 D215:D219 D221:D222 D223:D228 D232:D233 D236:D238 D239:D240 D241:D252 D254:D291 D292:D298 D299:D342 D343:D344 D347:D359 D360:D366 D367:D373 D374:D1048576</xm:sqref>
        </x14:dataValidation>
        <x14:dataValidation type="list" allowBlank="1" showInputMessage="1" showErrorMessage="1" xr:uid="{00000000-0002-0000-0200-000001000000}">
          <x14:formula1>
            <xm:f>基参!$A$2:$A$10</xm:f>
          </x14:formula1>
          <xm:sqref>E3:E9 E10:E14 E15:E344 E345:E346 E347:E1048576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9"/>
  <sheetViews>
    <sheetView workbookViewId="0">
      <pane ySplit="1" topLeftCell="A2" activePane="bottomLeft" state="frozen"/>
      <selection pane="bottomLeft" activeCell="D34" sqref="D34"/>
    </sheetView>
  </sheetViews>
  <sheetFormatPr defaultColWidth="9" defaultRowHeight="15.6" x14ac:dyDescent="0.25"/>
  <cols>
    <col min="1" max="1" width="12.88671875" style="48" customWidth="1"/>
    <col min="2" max="2" width="14.77734375" style="48" customWidth="1"/>
    <col min="3" max="16384" width="9" style="48"/>
  </cols>
  <sheetData>
    <row r="1" spans="1:2" s="47" customFormat="1" ht="16.2" x14ac:dyDescent="0.25">
      <c r="A1" s="47" t="s">
        <v>28</v>
      </c>
      <c r="B1" s="47" t="s">
        <v>27</v>
      </c>
    </row>
    <row r="2" spans="1:2" x14ac:dyDescent="0.25">
      <c r="A2" s="48" t="s">
        <v>541</v>
      </c>
      <c r="B2" s="48" t="s">
        <v>17</v>
      </c>
    </row>
    <row r="3" spans="1:2" x14ac:dyDescent="0.25">
      <c r="A3" s="48" t="s">
        <v>644</v>
      </c>
      <c r="B3" s="48" t="s">
        <v>18</v>
      </c>
    </row>
    <row r="4" spans="1:2" x14ac:dyDescent="0.25">
      <c r="A4" s="48" t="s">
        <v>493</v>
      </c>
      <c r="B4" s="48" t="s">
        <v>21</v>
      </c>
    </row>
    <row r="5" spans="1:2" x14ac:dyDescent="0.25">
      <c r="A5" s="48" t="s">
        <v>520</v>
      </c>
      <c r="B5" s="48" t="s">
        <v>20</v>
      </c>
    </row>
    <row r="6" spans="1:2" x14ac:dyDescent="0.25">
      <c r="A6" s="48" t="s">
        <v>793</v>
      </c>
      <c r="B6" s="48" t="s">
        <v>15</v>
      </c>
    </row>
    <row r="7" spans="1:2" x14ac:dyDescent="0.25">
      <c r="A7" s="48" t="s">
        <v>489</v>
      </c>
    </row>
    <row r="8" spans="1:2" x14ac:dyDescent="0.25">
      <c r="A8" s="48" t="s">
        <v>794</v>
      </c>
    </row>
    <row r="9" spans="1:2" x14ac:dyDescent="0.25">
      <c r="A9" s="48" t="s">
        <v>795</v>
      </c>
    </row>
  </sheetData>
  <phoneticPr fontId="27" type="noConversion"/>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897A4-D24C-4DB5-B27C-897921D29CE2}">
  <sheetPr>
    <tabColor rgb="FF00B0F0"/>
  </sheetPr>
  <dimension ref="A1:XDO92"/>
  <sheetViews>
    <sheetView view="pageBreakPreview" zoomScale="70" zoomScaleNormal="100" zoomScaleSheetLayoutView="70" workbookViewId="0">
      <pane xSplit="4" ySplit="5" topLeftCell="E6" activePane="bottomRight" state="frozen"/>
      <selection pane="topRight"/>
      <selection pane="bottomLeft"/>
      <selection pane="bottomRight" activeCell="A5" sqref="A5:XFD5"/>
    </sheetView>
  </sheetViews>
  <sheetFormatPr defaultColWidth="9" defaultRowHeight="17.399999999999999" x14ac:dyDescent="0.25"/>
  <cols>
    <col min="1" max="1" width="7.33203125" style="4" customWidth="1"/>
    <col min="2" max="2" width="10.5546875" style="4" customWidth="1"/>
    <col min="3" max="3" width="38.33203125" style="86" customWidth="1"/>
    <col min="4" max="4" width="15" style="4" hidden="1" customWidth="1"/>
    <col min="5" max="5" width="11.88671875" style="4" customWidth="1"/>
    <col min="6" max="6" width="15.77734375" style="5" hidden="1" customWidth="1"/>
    <col min="7" max="7" width="9" style="1" hidden="1" customWidth="1"/>
    <col min="8" max="8" width="25.33203125" style="1" customWidth="1"/>
    <col min="9" max="9" width="7.88671875" style="1" customWidth="1"/>
    <col min="10" max="10" width="15.109375" style="1" customWidth="1"/>
    <col min="11" max="11" width="27.21875" style="1" customWidth="1"/>
    <col min="12" max="12" width="20.77734375" style="1" hidden="1" customWidth="1"/>
    <col min="13" max="13" width="9" style="1"/>
    <col min="14" max="14" width="13.88671875" style="1" bestFit="1" customWidth="1"/>
    <col min="15" max="16343" width="9" style="1"/>
  </cols>
  <sheetData>
    <row r="1" spans="1:14" s="1" customFormat="1" ht="14.4" customHeight="1" x14ac:dyDescent="0.25">
      <c r="A1" s="124" t="s">
        <v>796</v>
      </c>
      <c r="B1" s="125"/>
      <c r="C1" s="125"/>
      <c r="D1" s="125"/>
      <c r="E1" s="125"/>
      <c r="F1" s="125"/>
      <c r="G1" s="125"/>
      <c r="H1" s="125"/>
      <c r="I1" s="125"/>
      <c r="J1" s="125"/>
      <c r="K1" s="125"/>
    </row>
    <row r="2" spans="1:14" s="1" customFormat="1" ht="14.4" customHeight="1" x14ac:dyDescent="0.25">
      <c r="A2" s="126"/>
      <c r="B2" s="127"/>
      <c r="C2" s="127"/>
      <c r="D2" s="127"/>
      <c r="E2" s="127"/>
      <c r="F2" s="127"/>
      <c r="G2" s="127"/>
      <c r="H2" s="127"/>
      <c r="I2" s="127"/>
      <c r="J2" s="127"/>
      <c r="K2" s="127"/>
    </row>
    <row r="3" spans="1:14" s="1" customFormat="1" ht="18" customHeight="1" x14ac:dyDescent="0.25">
      <c r="A3" s="128" t="s">
        <v>24</v>
      </c>
      <c r="B3" s="129" t="s">
        <v>797</v>
      </c>
      <c r="C3" s="128" t="s">
        <v>798</v>
      </c>
      <c r="D3" s="128" t="s">
        <v>10</v>
      </c>
      <c r="E3" s="130" t="s">
        <v>1034</v>
      </c>
      <c r="F3" s="132" t="s">
        <v>799</v>
      </c>
      <c r="G3" s="134" t="s">
        <v>14</v>
      </c>
      <c r="H3" s="120" t="s">
        <v>1056</v>
      </c>
      <c r="I3" s="120" t="s">
        <v>1021</v>
      </c>
      <c r="J3" s="120" t="s">
        <v>1023</v>
      </c>
      <c r="K3" s="121" t="s">
        <v>1025</v>
      </c>
      <c r="L3" s="120" t="s">
        <v>1026</v>
      </c>
    </row>
    <row r="4" spans="1:14" s="1" customFormat="1" ht="18" customHeight="1" x14ac:dyDescent="0.25">
      <c r="A4" s="128"/>
      <c r="B4" s="128"/>
      <c r="C4" s="128"/>
      <c r="D4" s="128"/>
      <c r="E4" s="131"/>
      <c r="F4" s="133"/>
      <c r="G4" s="135"/>
      <c r="H4" s="120"/>
      <c r="I4" s="120"/>
      <c r="J4" s="120"/>
      <c r="K4" s="121"/>
      <c r="L4" s="120"/>
    </row>
    <row r="5" spans="1:14" s="2" customFormat="1" ht="16.2" x14ac:dyDescent="0.25">
      <c r="A5" s="122" t="s">
        <v>800</v>
      </c>
      <c r="B5" s="122"/>
      <c r="C5" s="123"/>
      <c r="D5" s="38"/>
      <c r="E5" s="38"/>
      <c r="F5" s="39">
        <f>SUM(F$6:F$1048181)</f>
        <v>7160860.7953333333</v>
      </c>
      <c r="G5" s="36"/>
      <c r="H5" s="39">
        <f>SUM(H$6:H$1048181)</f>
        <v>6359856.6353333332</v>
      </c>
      <c r="I5" s="39"/>
      <c r="J5" s="39">
        <f>SUM(J$6:J$1048181)</f>
        <v>97950</v>
      </c>
      <c r="K5" s="39">
        <f>SUM(K$6:K$1048181)</f>
        <v>6261906.6353333332</v>
      </c>
      <c r="L5" s="93"/>
      <c r="M5" s="2">
        <v>7100000</v>
      </c>
      <c r="N5" s="92">
        <f>M5-H5</f>
        <v>740143.36466666684</v>
      </c>
    </row>
    <row r="6" spans="1:14" s="1" customFormat="1" ht="15.6" x14ac:dyDescent="0.35">
      <c r="A6" s="40">
        <v>1</v>
      </c>
      <c r="B6" s="40" t="s">
        <v>39</v>
      </c>
      <c r="C6" s="82" t="s">
        <v>40</v>
      </c>
      <c r="D6" s="41" t="s">
        <v>15</v>
      </c>
      <c r="E6" s="41" t="s">
        <v>1038</v>
      </c>
      <c r="F6" s="42">
        <v>90000</v>
      </c>
      <c r="G6" s="37"/>
      <c r="H6" s="42">
        <v>90000</v>
      </c>
      <c r="I6" s="91">
        <v>0.03</v>
      </c>
      <c r="J6" s="42">
        <f>H6*I6</f>
        <v>2700</v>
      </c>
      <c r="K6" s="42">
        <f>H6-J6</f>
        <v>87300</v>
      </c>
      <c r="L6" s="100" t="s">
        <v>1027</v>
      </c>
    </row>
    <row r="7" spans="1:14" s="1" customFormat="1" ht="15" x14ac:dyDescent="0.35">
      <c r="A7" s="40">
        <v>2</v>
      </c>
      <c r="B7" s="40" t="s">
        <v>41</v>
      </c>
      <c r="C7" s="82" t="s">
        <v>42</v>
      </c>
      <c r="D7" s="41" t="s">
        <v>15</v>
      </c>
      <c r="E7" s="41" t="str">
        <f>VLOOKUP(C7,[2]支付进度统计!$C$8:$AP$437,40,0)</f>
        <v>极高</v>
      </c>
      <c r="F7" s="42">
        <v>200000</v>
      </c>
      <c r="G7" s="37"/>
      <c r="H7" s="87">
        <v>180000</v>
      </c>
      <c r="I7" s="91">
        <v>0.03</v>
      </c>
      <c r="J7" s="42">
        <f t="shared" ref="J7:J70" si="0">H7*I7</f>
        <v>5400</v>
      </c>
      <c r="K7" s="42">
        <f t="shared" ref="K7:K70" si="1">H7-J7</f>
        <v>174600</v>
      </c>
      <c r="L7" s="42"/>
    </row>
    <row r="8" spans="1:14" s="1" customFormat="1" ht="15" x14ac:dyDescent="0.35">
      <c r="A8" s="40">
        <v>3</v>
      </c>
      <c r="B8" s="43" t="s">
        <v>43</v>
      </c>
      <c r="C8" s="83" t="s">
        <v>44</v>
      </c>
      <c r="D8" s="41" t="s">
        <v>15</v>
      </c>
      <c r="E8" s="41" t="str">
        <f>VLOOKUP(C8,[2]支付进度统计!$C$8:$AP$437,40,0)</f>
        <v>极高</v>
      </c>
      <c r="F8" s="42">
        <v>400000</v>
      </c>
      <c r="G8" s="37"/>
      <c r="H8" s="87">
        <v>450000</v>
      </c>
      <c r="I8" s="91">
        <v>0.03</v>
      </c>
      <c r="J8" s="42">
        <f t="shared" si="0"/>
        <v>13500</v>
      </c>
      <c r="K8" s="42">
        <f t="shared" si="1"/>
        <v>436500</v>
      </c>
      <c r="L8" s="42"/>
    </row>
    <row r="9" spans="1:14" s="1" customFormat="1" ht="15" x14ac:dyDescent="0.35">
      <c r="A9" s="40">
        <v>4</v>
      </c>
      <c r="B9" s="40" t="s">
        <v>47</v>
      </c>
      <c r="C9" s="82" t="s">
        <v>48</v>
      </c>
      <c r="D9" s="41" t="s">
        <v>15</v>
      </c>
      <c r="E9" s="41" t="str">
        <f>VLOOKUP(C9,[2]支付进度统计!$C$8:$AP$437,40,0)</f>
        <v>极高</v>
      </c>
      <c r="F9" s="42">
        <v>200000</v>
      </c>
      <c r="G9" s="37"/>
      <c r="H9" s="87">
        <v>160000</v>
      </c>
      <c r="I9" s="91">
        <v>0.03</v>
      </c>
      <c r="J9" s="42">
        <f t="shared" si="0"/>
        <v>4800</v>
      </c>
      <c r="K9" s="42">
        <f t="shared" si="1"/>
        <v>155200</v>
      </c>
      <c r="L9" s="42"/>
    </row>
    <row r="10" spans="1:14" s="1" customFormat="1" ht="15" x14ac:dyDescent="0.35">
      <c r="A10" s="40">
        <v>5</v>
      </c>
      <c r="B10" s="40" t="s">
        <v>51</v>
      </c>
      <c r="C10" s="82" t="s">
        <v>52</v>
      </c>
      <c r="D10" s="41" t="s">
        <v>15</v>
      </c>
      <c r="E10" s="41" t="str">
        <f>VLOOKUP(C10,[2]支付进度统计!$C$8:$AP$437,40,0)</f>
        <v>极高</v>
      </c>
      <c r="F10" s="42">
        <v>50000</v>
      </c>
      <c r="G10" s="37"/>
      <c r="H10" s="87">
        <v>100000</v>
      </c>
      <c r="I10" s="91">
        <v>0.03</v>
      </c>
      <c r="J10" s="42">
        <f t="shared" si="0"/>
        <v>3000</v>
      </c>
      <c r="K10" s="42">
        <f t="shared" si="1"/>
        <v>97000</v>
      </c>
      <c r="L10" s="42"/>
      <c r="M10" s="89" t="s">
        <v>1020</v>
      </c>
    </row>
    <row r="11" spans="1:14" s="1" customFormat="1" ht="15" x14ac:dyDescent="0.35">
      <c r="A11" s="40">
        <v>6</v>
      </c>
      <c r="B11" s="40" t="s">
        <v>53</v>
      </c>
      <c r="C11" s="82" t="s">
        <v>54</v>
      </c>
      <c r="D11" s="41" t="s">
        <v>15</v>
      </c>
      <c r="E11" s="41" t="s">
        <v>1037</v>
      </c>
      <c r="F11" s="42">
        <v>50000</v>
      </c>
      <c r="G11" s="37"/>
      <c r="H11" s="87">
        <v>30000</v>
      </c>
      <c r="I11" s="91">
        <v>0.03</v>
      </c>
      <c r="J11" s="42">
        <f t="shared" si="0"/>
        <v>900</v>
      </c>
      <c r="K11" s="42">
        <f t="shared" si="1"/>
        <v>29100</v>
      </c>
      <c r="L11" s="42"/>
    </row>
    <row r="12" spans="1:14" s="1" customFormat="1" ht="15" x14ac:dyDescent="0.35">
      <c r="A12" s="40">
        <v>7</v>
      </c>
      <c r="B12" s="40" t="s">
        <v>55</v>
      </c>
      <c r="C12" s="82" t="s">
        <v>56</v>
      </c>
      <c r="D12" s="41" t="s">
        <v>15</v>
      </c>
      <c r="E12" s="41" t="str">
        <f>VLOOKUP(C12,[2]支付进度统计!$C$8:$AP$437,40,0)</f>
        <v>极高</v>
      </c>
      <c r="F12" s="42">
        <v>100000</v>
      </c>
      <c r="G12" s="37"/>
      <c r="H12" s="42">
        <v>90000</v>
      </c>
      <c r="I12" s="91">
        <v>0.03</v>
      </c>
      <c r="J12" s="42">
        <f t="shared" si="0"/>
        <v>2700</v>
      </c>
      <c r="K12" s="42">
        <f t="shared" si="1"/>
        <v>87300</v>
      </c>
      <c r="L12" s="42"/>
    </row>
    <row r="13" spans="1:14" s="1" customFormat="1" ht="15" x14ac:dyDescent="0.35">
      <c r="A13" s="40">
        <v>8</v>
      </c>
      <c r="B13" s="40" t="s">
        <v>57</v>
      </c>
      <c r="C13" s="82" t="s">
        <v>58</v>
      </c>
      <c r="D13" s="41" t="s">
        <v>15</v>
      </c>
      <c r="E13" s="41" t="str">
        <f>VLOOKUP(C13,[2]支付进度统计!$C$8:$AP$437,40,0)</f>
        <v>中高</v>
      </c>
      <c r="F13" s="42">
        <v>50000</v>
      </c>
      <c r="G13" s="37"/>
      <c r="H13" s="42">
        <v>50000</v>
      </c>
      <c r="I13" s="91">
        <v>0.03</v>
      </c>
      <c r="J13" s="42">
        <f t="shared" si="0"/>
        <v>1500</v>
      </c>
      <c r="K13" s="42">
        <f t="shared" si="1"/>
        <v>48500</v>
      </c>
      <c r="L13" s="42"/>
    </row>
    <row r="14" spans="1:14" s="1" customFormat="1" ht="15" x14ac:dyDescent="0.35">
      <c r="A14" s="40">
        <v>9</v>
      </c>
      <c r="B14" s="40" t="s">
        <v>59</v>
      </c>
      <c r="C14" s="82" t="s">
        <v>60</v>
      </c>
      <c r="D14" s="41" t="s">
        <v>15</v>
      </c>
      <c r="E14" s="41" t="str">
        <f>VLOOKUP(C14,[2]支付进度统计!$C$8:$AP$437,40,0)</f>
        <v>极高</v>
      </c>
      <c r="F14" s="42">
        <v>250000</v>
      </c>
      <c r="G14" s="37"/>
      <c r="H14" s="42">
        <v>200000</v>
      </c>
      <c r="I14" s="91">
        <v>0.03</v>
      </c>
      <c r="J14" s="42">
        <f t="shared" si="0"/>
        <v>6000</v>
      </c>
      <c r="K14" s="42">
        <f t="shared" si="1"/>
        <v>194000</v>
      </c>
      <c r="L14" s="42"/>
    </row>
    <row r="15" spans="1:14" s="1" customFormat="1" ht="15" x14ac:dyDescent="0.35">
      <c r="A15" s="40">
        <v>10</v>
      </c>
      <c r="B15" s="40" t="s">
        <v>736</v>
      </c>
      <c r="C15" s="82" t="s">
        <v>737</v>
      </c>
      <c r="D15" s="41" t="s">
        <v>15</v>
      </c>
      <c r="E15" s="41" t="str">
        <f>VLOOKUP(C15,[2]支付进度统计!$C$8:$AP$437,40,0)</f>
        <v>极高</v>
      </c>
      <c r="F15" s="42">
        <v>150000</v>
      </c>
      <c r="G15" s="37"/>
      <c r="H15" s="87">
        <v>200000</v>
      </c>
      <c r="I15" s="91">
        <v>0.03</v>
      </c>
      <c r="J15" s="42">
        <f t="shared" si="0"/>
        <v>6000</v>
      </c>
      <c r="K15" s="42">
        <f t="shared" si="1"/>
        <v>194000</v>
      </c>
      <c r="L15" s="42"/>
    </row>
    <row r="16" spans="1:14" s="1" customFormat="1" ht="15" x14ac:dyDescent="0.35">
      <c r="A16" s="40">
        <v>11</v>
      </c>
      <c r="B16" s="40" t="s">
        <v>63</v>
      </c>
      <c r="C16" s="82" t="s">
        <v>64</v>
      </c>
      <c r="D16" s="41" t="s">
        <v>15</v>
      </c>
      <c r="E16" s="41" t="str">
        <f>VLOOKUP(C16,[2]支付进度统计!$C$8:$AP$437,40,0)</f>
        <v>极高</v>
      </c>
      <c r="F16" s="42">
        <v>100000</v>
      </c>
      <c r="G16" s="37"/>
      <c r="H16" s="42">
        <v>100000</v>
      </c>
      <c r="I16" s="91">
        <v>0.03</v>
      </c>
      <c r="J16" s="42">
        <f t="shared" si="0"/>
        <v>3000</v>
      </c>
      <c r="K16" s="42">
        <f t="shared" si="1"/>
        <v>97000</v>
      </c>
      <c r="L16" s="42"/>
    </row>
    <row r="17" spans="1:12" s="1" customFormat="1" ht="15" x14ac:dyDescent="0.35">
      <c r="A17" s="40">
        <v>12</v>
      </c>
      <c r="B17" s="40" t="s">
        <v>65</v>
      </c>
      <c r="C17" s="82" t="s">
        <v>66</v>
      </c>
      <c r="D17" s="41" t="s">
        <v>15</v>
      </c>
      <c r="E17" s="41" t="str">
        <f>VLOOKUP(C17,[2]支付进度统计!$C$8:$AP$437,40,0)</f>
        <v>高</v>
      </c>
      <c r="F17" s="42">
        <v>100000</v>
      </c>
      <c r="G17" s="37"/>
      <c r="H17" s="42">
        <v>100000</v>
      </c>
      <c r="I17" s="91">
        <v>0.02</v>
      </c>
      <c r="J17" s="42">
        <f t="shared" si="0"/>
        <v>2000</v>
      </c>
      <c r="K17" s="42">
        <f t="shared" si="1"/>
        <v>98000</v>
      </c>
      <c r="L17" s="42"/>
    </row>
    <row r="18" spans="1:12" s="1" customFormat="1" ht="15" x14ac:dyDescent="0.35">
      <c r="A18" s="40">
        <v>13</v>
      </c>
      <c r="B18" s="40" t="s">
        <v>69</v>
      </c>
      <c r="C18" s="82" t="s">
        <v>70</v>
      </c>
      <c r="D18" s="41" t="s">
        <v>15</v>
      </c>
      <c r="E18" s="41" t="str">
        <f>VLOOKUP(C18,[2]支付进度统计!$C$8:$AP$437,40,0)</f>
        <v>中高</v>
      </c>
      <c r="F18" s="42">
        <v>50000</v>
      </c>
      <c r="G18" s="37"/>
      <c r="H18" s="42">
        <v>50000</v>
      </c>
      <c r="I18" s="91">
        <v>0.03</v>
      </c>
      <c r="J18" s="42">
        <f t="shared" si="0"/>
        <v>1500</v>
      </c>
      <c r="K18" s="42">
        <f t="shared" si="1"/>
        <v>48500</v>
      </c>
      <c r="L18" s="42"/>
    </row>
    <row r="19" spans="1:12" s="1" customFormat="1" ht="15" x14ac:dyDescent="0.35">
      <c r="A19" s="40">
        <v>14</v>
      </c>
      <c r="B19" s="40" t="s">
        <v>75</v>
      </c>
      <c r="C19" s="82" t="s">
        <v>76</v>
      </c>
      <c r="D19" s="41" t="s">
        <v>15</v>
      </c>
      <c r="E19" s="41" t="str">
        <f>VLOOKUP(C19,[2]支付进度统计!$C$8:$AP$437,40,0)</f>
        <v>极高</v>
      </c>
      <c r="F19" s="42">
        <v>50000</v>
      </c>
      <c r="G19" s="37"/>
      <c r="H19" s="42">
        <v>50000</v>
      </c>
      <c r="I19" s="91">
        <v>0.03</v>
      </c>
      <c r="J19" s="42">
        <f t="shared" si="0"/>
        <v>1500</v>
      </c>
      <c r="K19" s="42">
        <f t="shared" si="1"/>
        <v>48500</v>
      </c>
      <c r="L19" s="42"/>
    </row>
    <row r="20" spans="1:12" s="1" customFormat="1" ht="15" x14ac:dyDescent="0.35">
      <c r="A20" s="40">
        <v>15</v>
      </c>
      <c r="B20" s="40" t="s">
        <v>79</v>
      </c>
      <c r="C20" s="82" t="s">
        <v>80</v>
      </c>
      <c r="D20" s="41" t="s">
        <v>15</v>
      </c>
      <c r="E20" s="41" t="str">
        <f>VLOOKUP(C20,[2]支付进度统计!$C$8:$AP$437,40,0)</f>
        <v>极高</v>
      </c>
      <c r="F20" s="42">
        <v>150000</v>
      </c>
      <c r="G20" s="37"/>
      <c r="H20" s="87">
        <v>100000</v>
      </c>
      <c r="I20" s="91">
        <v>0.03</v>
      </c>
      <c r="J20" s="42">
        <f t="shared" si="0"/>
        <v>3000</v>
      </c>
      <c r="K20" s="42">
        <f t="shared" si="1"/>
        <v>97000</v>
      </c>
      <c r="L20" s="42"/>
    </row>
    <row r="21" spans="1:12" s="1" customFormat="1" ht="15" x14ac:dyDescent="0.35">
      <c r="A21" s="40">
        <v>16</v>
      </c>
      <c r="B21" s="40" t="s">
        <v>83</v>
      </c>
      <c r="C21" s="82" t="s">
        <v>84</v>
      </c>
      <c r="D21" s="41" t="s">
        <v>15</v>
      </c>
      <c r="E21" s="41" t="s">
        <v>1038</v>
      </c>
      <c r="F21" s="42">
        <v>30000</v>
      </c>
      <c r="G21" s="37"/>
      <c r="H21" s="42">
        <v>30000</v>
      </c>
      <c r="I21" s="91">
        <v>0.03</v>
      </c>
      <c r="J21" s="42">
        <f t="shared" si="0"/>
        <v>900</v>
      </c>
      <c r="K21" s="42">
        <f t="shared" si="1"/>
        <v>29100</v>
      </c>
      <c r="L21" s="42"/>
    </row>
    <row r="22" spans="1:12" s="1" customFormat="1" ht="15" x14ac:dyDescent="0.35">
      <c r="A22" s="40">
        <v>17</v>
      </c>
      <c r="B22" s="40" t="s">
        <v>85</v>
      </c>
      <c r="C22" s="82" t="s">
        <v>86</v>
      </c>
      <c r="D22" s="41" t="s">
        <v>15</v>
      </c>
      <c r="E22" s="41" t="str">
        <f>VLOOKUP(C22,[2]支付进度统计!$C$8:$AP$437,40,0)</f>
        <v>高</v>
      </c>
      <c r="F22" s="42">
        <v>100000</v>
      </c>
      <c r="G22" s="37"/>
      <c r="H22" s="87">
        <v>240000</v>
      </c>
      <c r="I22" s="42"/>
      <c r="J22" s="42">
        <f t="shared" si="0"/>
        <v>0</v>
      </c>
      <c r="K22" s="42">
        <f t="shared" si="1"/>
        <v>240000</v>
      </c>
      <c r="L22" s="42"/>
    </row>
    <row r="23" spans="1:12" s="1" customFormat="1" ht="15" x14ac:dyDescent="0.35">
      <c r="A23" s="40">
        <v>18</v>
      </c>
      <c r="B23" s="40" t="s">
        <v>87</v>
      </c>
      <c r="C23" s="82" t="s">
        <v>88</v>
      </c>
      <c r="D23" s="41" t="s">
        <v>15</v>
      </c>
      <c r="E23" s="41" t="str">
        <f>VLOOKUP(C23,[2]支付进度统计!$C$8:$AP$437,40,0)</f>
        <v>极高</v>
      </c>
      <c r="F23" s="42">
        <v>150000</v>
      </c>
      <c r="G23" s="37"/>
      <c r="H23" s="42">
        <v>150000</v>
      </c>
      <c r="I23" s="91">
        <v>0.03</v>
      </c>
      <c r="J23" s="42">
        <f t="shared" si="0"/>
        <v>4500</v>
      </c>
      <c r="K23" s="42">
        <f t="shared" si="1"/>
        <v>145500</v>
      </c>
      <c r="L23" s="42"/>
    </row>
    <row r="24" spans="1:12" s="1" customFormat="1" ht="15" x14ac:dyDescent="0.35">
      <c r="A24" s="40">
        <v>19</v>
      </c>
      <c r="B24" s="40" t="s">
        <v>91</v>
      </c>
      <c r="C24" s="82" t="s">
        <v>92</v>
      </c>
      <c r="D24" s="41" t="s">
        <v>15</v>
      </c>
      <c r="E24" s="41" t="str">
        <f>VLOOKUP(C24,[2]支付进度统计!$C$8:$AP$437,40,0)</f>
        <v>中高</v>
      </c>
      <c r="F24" s="42">
        <v>50000</v>
      </c>
      <c r="G24" s="36"/>
      <c r="H24" s="87">
        <v>30000</v>
      </c>
      <c r="I24" s="91">
        <v>0.03</v>
      </c>
      <c r="J24" s="42">
        <f t="shared" si="0"/>
        <v>900</v>
      </c>
      <c r="K24" s="42">
        <f t="shared" si="1"/>
        <v>29100</v>
      </c>
      <c r="L24" s="42"/>
    </row>
    <row r="25" spans="1:12" s="1" customFormat="1" ht="15" x14ac:dyDescent="0.35">
      <c r="A25" s="40">
        <v>20</v>
      </c>
      <c r="B25" s="40" t="s">
        <v>93</v>
      </c>
      <c r="C25" s="82" t="s">
        <v>94</v>
      </c>
      <c r="D25" s="41" t="s">
        <v>15</v>
      </c>
      <c r="E25" s="41" t="str">
        <f>VLOOKUP(C25,[2]支付进度统计!$C$8:$AP$437,40,0)</f>
        <v>极高</v>
      </c>
      <c r="F25" s="42">
        <v>350000</v>
      </c>
      <c r="G25" s="37"/>
      <c r="H25" s="87">
        <v>250000</v>
      </c>
      <c r="I25" s="42"/>
      <c r="J25" s="42">
        <f t="shared" si="0"/>
        <v>0</v>
      </c>
      <c r="K25" s="42">
        <f t="shared" si="1"/>
        <v>250000</v>
      </c>
      <c r="L25" s="42"/>
    </row>
    <row r="26" spans="1:12" s="1" customFormat="1" ht="16.8" customHeight="1" x14ac:dyDescent="0.35">
      <c r="A26" s="40">
        <v>21</v>
      </c>
      <c r="B26" s="40" t="s">
        <v>95</v>
      </c>
      <c r="C26" s="84" t="s">
        <v>96</v>
      </c>
      <c r="D26" s="95" t="s">
        <v>15</v>
      </c>
      <c r="E26" s="41" t="str">
        <f>VLOOKUP(C26,[2]支付进度统计!$C$8:$AP$437,40,0)</f>
        <v>中</v>
      </c>
      <c r="F26" s="42">
        <v>100000</v>
      </c>
      <c r="G26" s="37"/>
      <c r="H26" s="42"/>
      <c r="I26" s="91">
        <v>0.03</v>
      </c>
      <c r="J26" s="42">
        <f t="shared" si="0"/>
        <v>0</v>
      </c>
      <c r="K26" s="42">
        <f t="shared" si="1"/>
        <v>0</v>
      </c>
      <c r="L26" s="94" t="s">
        <v>1028</v>
      </c>
    </row>
    <row r="27" spans="1:12" s="1" customFormat="1" ht="15" x14ac:dyDescent="0.35">
      <c r="A27" s="40">
        <v>22</v>
      </c>
      <c r="B27" s="40" t="s">
        <v>101</v>
      </c>
      <c r="C27" s="82" t="s">
        <v>102</v>
      </c>
      <c r="D27" s="41" t="s">
        <v>15</v>
      </c>
      <c r="E27" s="41" t="s">
        <v>1038</v>
      </c>
      <c r="F27" s="42">
        <v>150000</v>
      </c>
      <c r="G27" s="37"/>
      <c r="H27" s="42">
        <v>150000</v>
      </c>
      <c r="I27" s="42"/>
      <c r="J27" s="42">
        <f t="shared" si="0"/>
        <v>0</v>
      </c>
      <c r="K27" s="42">
        <f t="shared" si="1"/>
        <v>150000</v>
      </c>
      <c r="L27" s="42"/>
    </row>
    <row r="28" spans="1:12" s="1" customFormat="1" ht="15" x14ac:dyDescent="0.35">
      <c r="A28" s="40">
        <v>23</v>
      </c>
      <c r="B28" s="40" t="s">
        <v>103</v>
      </c>
      <c r="C28" s="82" t="s">
        <v>104</v>
      </c>
      <c r="D28" s="41" t="s">
        <v>15</v>
      </c>
      <c r="E28" s="41" t="str">
        <f>VLOOKUP(C28,[2]支付进度统计!$C$8:$AP$437,40,0)</f>
        <v>极高</v>
      </c>
      <c r="F28" s="42">
        <v>50000</v>
      </c>
      <c r="G28" s="37"/>
      <c r="H28" s="42">
        <v>50000</v>
      </c>
      <c r="I28" s="42"/>
      <c r="J28" s="42">
        <f t="shared" si="0"/>
        <v>0</v>
      </c>
      <c r="K28" s="42">
        <f t="shared" si="1"/>
        <v>50000</v>
      </c>
      <c r="L28" s="42"/>
    </row>
    <row r="29" spans="1:12" s="2" customFormat="1" ht="15" x14ac:dyDescent="0.35">
      <c r="A29" s="40">
        <v>24</v>
      </c>
      <c r="B29" s="40" t="s">
        <v>105</v>
      </c>
      <c r="C29" s="84" t="s">
        <v>106</v>
      </c>
      <c r="D29" s="41" t="s">
        <v>15</v>
      </c>
      <c r="E29" s="41" t="str">
        <f>VLOOKUP(C29,[2]支付进度统计!$C$8:$AP$437,40,0)</f>
        <v>中</v>
      </c>
      <c r="F29" s="42">
        <v>40000</v>
      </c>
      <c r="G29" s="36"/>
      <c r="H29" s="42"/>
      <c r="I29" s="42"/>
      <c r="J29" s="42">
        <f t="shared" si="0"/>
        <v>0</v>
      </c>
      <c r="K29" s="42">
        <f t="shared" si="1"/>
        <v>0</v>
      </c>
      <c r="L29" s="42"/>
    </row>
    <row r="30" spans="1:12" s="1" customFormat="1" ht="15" x14ac:dyDescent="0.35">
      <c r="A30" s="40">
        <v>25</v>
      </c>
      <c r="B30" s="40" t="s">
        <v>111</v>
      </c>
      <c r="C30" s="82" t="s">
        <v>112</v>
      </c>
      <c r="D30" s="41" t="s">
        <v>15</v>
      </c>
      <c r="E30" s="41" t="str">
        <f>VLOOKUP(C30,[2]支付进度统计!$C$8:$AP$437,40,0)</f>
        <v>极高</v>
      </c>
      <c r="F30" s="42">
        <v>30000</v>
      </c>
      <c r="G30" s="37"/>
      <c r="H30" s="42">
        <v>30000</v>
      </c>
      <c r="I30" s="91">
        <v>0.03</v>
      </c>
      <c r="J30" s="42">
        <f t="shared" si="0"/>
        <v>900</v>
      </c>
      <c r="K30" s="42">
        <f t="shared" si="1"/>
        <v>29100</v>
      </c>
      <c r="L30" s="42"/>
    </row>
    <row r="31" spans="1:12" s="1" customFormat="1" ht="15" x14ac:dyDescent="0.35">
      <c r="A31" s="40">
        <v>26</v>
      </c>
      <c r="B31" s="40" t="s">
        <v>113</v>
      </c>
      <c r="C31" s="82" t="s">
        <v>114</v>
      </c>
      <c r="D31" s="41" t="s">
        <v>15</v>
      </c>
      <c r="E31" s="41" t="str">
        <f>VLOOKUP(C31,[2]支付进度统计!$C$8:$AP$437,40,0)</f>
        <v>中高</v>
      </c>
      <c r="F31" s="42">
        <v>50000</v>
      </c>
      <c r="G31" s="37"/>
      <c r="H31" s="87">
        <v>40000</v>
      </c>
      <c r="I31" s="91">
        <v>0.03</v>
      </c>
      <c r="J31" s="42">
        <f t="shared" si="0"/>
        <v>1200</v>
      </c>
      <c r="K31" s="42">
        <f t="shared" si="1"/>
        <v>38800</v>
      </c>
      <c r="L31" s="42"/>
    </row>
    <row r="32" spans="1:12" s="1" customFormat="1" ht="15" x14ac:dyDescent="0.35">
      <c r="A32" s="40">
        <v>27</v>
      </c>
      <c r="B32" s="40" t="s">
        <v>115</v>
      </c>
      <c r="C32" s="82" t="s">
        <v>116</v>
      </c>
      <c r="D32" s="41" t="s">
        <v>15</v>
      </c>
      <c r="E32" s="41" t="str">
        <f>VLOOKUP(C32,[2]支付进度统计!$C$8:$AP$437,40,0)</f>
        <v>极高</v>
      </c>
      <c r="F32" s="42">
        <v>30000</v>
      </c>
      <c r="G32" s="37"/>
      <c r="H32" s="42">
        <v>30000</v>
      </c>
      <c r="I32" s="91">
        <v>0.03</v>
      </c>
      <c r="J32" s="42">
        <f t="shared" si="0"/>
        <v>900</v>
      </c>
      <c r="K32" s="42">
        <f t="shared" si="1"/>
        <v>29100</v>
      </c>
      <c r="L32" s="42"/>
    </row>
    <row r="33" spans="1:12" s="1" customFormat="1" ht="15" x14ac:dyDescent="0.35">
      <c r="A33" s="40">
        <v>28</v>
      </c>
      <c r="B33" s="40" t="s">
        <v>131</v>
      </c>
      <c r="C33" s="82" t="s">
        <v>132</v>
      </c>
      <c r="D33" s="41" t="s">
        <v>15</v>
      </c>
      <c r="E33" s="41" t="str">
        <f>VLOOKUP(C33,[2]支付进度统计!$C$8:$AP$437,40,0)</f>
        <v>极高</v>
      </c>
      <c r="F33" s="42">
        <v>100000</v>
      </c>
      <c r="G33" s="37"/>
      <c r="H33" s="42">
        <v>100000</v>
      </c>
      <c r="I33" s="91">
        <v>0.03</v>
      </c>
      <c r="J33" s="42">
        <f t="shared" si="0"/>
        <v>3000</v>
      </c>
      <c r="K33" s="42">
        <f t="shared" si="1"/>
        <v>97000</v>
      </c>
      <c r="L33" s="42"/>
    </row>
    <row r="34" spans="1:12" s="1" customFormat="1" ht="15" x14ac:dyDescent="0.35">
      <c r="A34" s="40">
        <v>29</v>
      </c>
      <c r="B34" s="40" t="s">
        <v>135</v>
      </c>
      <c r="C34" s="82" t="s">
        <v>136</v>
      </c>
      <c r="D34" s="41" t="s">
        <v>15</v>
      </c>
      <c r="E34" s="41" t="str">
        <f>VLOOKUP(C34,[2]支付进度统计!$C$8:$AP$437,40,0)</f>
        <v>高</v>
      </c>
      <c r="F34" s="42">
        <v>30000</v>
      </c>
      <c r="G34" s="37"/>
      <c r="H34" s="42">
        <v>20000</v>
      </c>
      <c r="I34" s="91">
        <v>0.03</v>
      </c>
      <c r="J34" s="42">
        <f t="shared" si="0"/>
        <v>600</v>
      </c>
      <c r="K34" s="42">
        <f t="shared" si="1"/>
        <v>19400</v>
      </c>
      <c r="L34" s="42"/>
    </row>
    <row r="35" spans="1:12" s="1" customFormat="1" ht="15" x14ac:dyDescent="0.35">
      <c r="A35" s="40">
        <v>30</v>
      </c>
      <c r="B35" s="40" t="s">
        <v>139</v>
      </c>
      <c r="C35" s="82" t="s">
        <v>140</v>
      </c>
      <c r="D35" s="41" t="s">
        <v>15</v>
      </c>
      <c r="E35" s="41" t="s">
        <v>1038</v>
      </c>
      <c r="F35" s="42">
        <v>50000</v>
      </c>
      <c r="G35" s="37"/>
      <c r="H35" s="42">
        <v>50000</v>
      </c>
      <c r="I35" s="91">
        <v>0.03</v>
      </c>
      <c r="J35" s="42">
        <f t="shared" si="0"/>
        <v>1500</v>
      </c>
      <c r="K35" s="42">
        <f t="shared" si="1"/>
        <v>48500</v>
      </c>
      <c r="L35" s="42"/>
    </row>
    <row r="36" spans="1:12" s="1" customFormat="1" ht="15" x14ac:dyDescent="0.35">
      <c r="A36" s="40">
        <v>31</v>
      </c>
      <c r="B36" s="40" t="s">
        <v>141</v>
      </c>
      <c r="C36" s="82" t="s">
        <v>142</v>
      </c>
      <c r="D36" s="41" t="s">
        <v>15</v>
      </c>
      <c r="E36" s="41" t="s">
        <v>1038</v>
      </c>
      <c r="F36" s="42">
        <v>20000</v>
      </c>
      <c r="G36" s="37"/>
      <c r="H36" s="42">
        <v>20000</v>
      </c>
      <c r="I36" s="91">
        <v>0.03</v>
      </c>
      <c r="J36" s="42">
        <f t="shared" si="0"/>
        <v>600</v>
      </c>
      <c r="K36" s="42">
        <f t="shared" si="1"/>
        <v>19400</v>
      </c>
      <c r="L36" s="42"/>
    </row>
    <row r="37" spans="1:12" s="1" customFormat="1" ht="15" x14ac:dyDescent="0.35">
      <c r="A37" s="40">
        <v>32</v>
      </c>
      <c r="B37" s="40" t="s">
        <v>147</v>
      </c>
      <c r="C37" s="82" t="s">
        <v>148</v>
      </c>
      <c r="D37" s="41" t="s">
        <v>15</v>
      </c>
      <c r="E37" s="41" t="str">
        <f>VLOOKUP(C37,[2]支付进度统计!$C$8:$AP$437,40,0)</f>
        <v>极高</v>
      </c>
      <c r="F37" s="42">
        <v>100000</v>
      </c>
      <c r="G37" s="37"/>
      <c r="H37" s="42">
        <v>100000</v>
      </c>
      <c r="I37" s="91">
        <v>0.03</v>
      </c>
      <c r="J37" s="42">
        <f t="shared" si="0"/>
        <v>3000</v>
      </c>
      <c r="K37" s="42">
        <f t="shared" si="1"/>
        <v>97000</v>
      </c>
      <c r="L37" s="42"/>
    </row>
    <row r="38" spans="1:12" s="1" customFormat="1" ht="15" x14ac:dyDescent="0.35">
      <c r="A38" s="40">
        <v>33</v>
      </c>
      <c r="B38" s="40" t="s">
        <v>149</v>
      </c>
      <c r="C38" s="82" t="s">
        <v>150</v>
      </c>
      <c r="D38" s="41" t="s">
        <v>15</v>
      </c>
      <c r="E38" s="41" t="str">
        <f>VLOOKUP(C38,[2]支付进度统计!$C$8:$AP$437,40,0)</f>
        <v>极高</v>
      </c>
      <c r="F38" s="42">
        <v>24000</v>
      </c>
      <c r="G38" s="37"/>
      <c r="H38" s="42">
        <v>24000</v>
      </c>
      <c r="I38" s="42"/>
      <c r="J38" s="42">
        <f t="shared" si="0"/>
        <v>0</v>
      </c>
      <c r="K38" s="42">
        <f t="shared" si="1"/>
        <v>24000</v>
      </c>
      <c r="L38" s="42"/>
    </row>
    <row r="39" spans="1:12" s="1" customFormat="1" ht="15" x14ac:dyDescent="0.35">
      <c r="A39" s="40">
        <v>34</v>
      </c>
      <c r="B39" s="40" t="s">
        <v>151</v>
      </c>
      <c r="C39" s="82" t="s">
        <v>152</v>
      </c>
      <c r="D39" s="41" t="s">
        <v>15</v>
      </c>
      <c r="E39" s="41" t="str">
        <f>VLOOKUP(C39,[2]支付进度统计!$C$8:$AP$437,40,0)</f>
        <v>极高</v>
      </c>
      <c r="F39" s="42">
        <v>15000</v>
      </c>
      <c r="G39" s="37"/>
      <c r="H39" s="87">
        <v>30000</v>
      </c>
      <c r="I39" s="91">
        <v>0.02</v>
      </c>
      <c r="J39" s="42">
        <f t="shared" si="0"/>
        <v>600</v>
      </c>
      <c r="K39" s="42">
        <f t="shared" si="1"/>
        <v>29400</v>
      </c>
      <c r="L39" s="42"/>
    </row>
    <row r="40" spans="1:12" s="1" customFormat="1" ht="15" x14ac:dyDescent="0.35">
      <c r="A40" s="40">
        <v>35</v>
      </c>
      <c r="B40" s="40" t="s">
        <v>159</v>
      </c>
      <c r="C40" s="82" t="s">
        <v>160</v>
      </c>
      <c r="D40" s="41" t="s">
        <v>15</v>
      </c>
      <c r="E40" s="41" t="str">
        <f>VLOOKUP(C40,[2]支付进度统计!$C$8:$AP$437,40,0)</f>
        <v>极高</v>
      </c>
      <c r="F40" s="42">
        <v>200000</v>
      </c>
      <c r="G40" s="37"/>
      <c r="H40" s="42">
        <v>200000</v>
      </c>
      <c r="I40" s="91">
        <v>0.03</v>
      </c>
      <c r="J40" s="42">
        <f t="shared" si="0"/>
        <v>6000</v>
      </c>
      <c r="K40" s="42">
        <f t="shared" si="1"/>
        <v>194000</v>
      </c>
      <c r="L40" s="42"/>
    </row>
    <row r="41" spans="1:12" s="1" customFormat="1" ht="15" x14ac:dyDescent="0.35">
      <c r="A41" s="40">
        <v>36</v>
      </c>
      <c r="B41" s="40" t="s">
        <v>161</v>
      </c>
      <c r="C41" s="82" t="s">
        <v>162</v>
      </c>
      <c r="D41" s="41" t="s">
        <v>15</v>
      </c>
      <c r="E41" s="41" t="str">
        <f>VLOOKUP(C41,[2]支付进度统计!$C$8:$AP$437,40,0)</f>
        <v>极高</v>
      </c>
      <c r="F41" s="42">
        <v>50000</v>
      </c>
      <c r="G41" s="37"/>
      <c r="H41" s="42">
        <v>40000</v>
      </c>
      <c r="I41" s="91">
        <v>0.03</v>
      </c>
      <c r="J41" s="42">
        <f t="shared" si="0"/>
        <v>1200</v>
      </c>
      <c r="K41" s="42">
        <f t="shared" si="1"/>
        <v>38800</v>
      </c>
      <c r="L41" s="42"/>
    </row>
    <row r="42" spans="1:12" s="1" customFormat="1" ht="15" x14ac:dyDescent="0.35">
      <c r="A42" s="40">
        <v>37</v>
      </c>
      <c r="B42" s="40" t="s">
        <v>167</v>
      </c>
      <c r="C42" s="82" t="s">
        <v>168</v>
      </c>
      <c r="D42" s="41" t="s">
        <v>15</v>
      </c>
      <c r="E42" s="41" t="str">
        <f>VLOOKUP(C42,[2]支付进度统计!$C$8:$AP$437,40,0)</f>
        <v>极高</v>
      </c>
      <c r="F42" s="42">
        <v>10000</v>
      </c>
      <c r="G42" s="37"/>
      <c r="H42" s="42">
        <v>10000</v>
      </c>
      <c r="I42" s="91">
        <v>0.03</v>
      </c>
      <c r="J42" s="42">
        <f t="shared" si="0"/>
        <v>300</v>
      </c>
      <c r="K42" s="42">
        <f t="shared" si="1"/>
        <v>9700</v>
      </c>
      <c r="L42" s="42"/>
    </row>
    <row r="43" spans="1:12" s="1" customFormat="1" ht="15" x14ac:dyDescent="0.35">
      <c r="A43" s="40">
        <v>38</v>
      </c>
      <c r="B43" s="40" t="s">
        <v>169</v>
      </c>
      <c r="C43" s="82" t="s">
        <v>170</v>
      </c>
      <c r="D43" s="41" t="s">
        <v>15</v>
      </c>
      <c r="E43" s="41" t="str">
        <f>VLOOKUP(C43,[2]支付进度统计!$C$8:$AP$437,40,0)</f>
        <v>高</v>
      </c>
      <c r="F43" s="42">
        <v>8635.1893333333301</v>
      </c>
      <c r="G43" s="37"/>
      <c r="H43" s="42">
        <v>8635.1893333333301</v>
      </c>
      <c r="I43" s="42"/>
      <c r="J43" s="42">
        <f t="shared" si="0"/>
        <v>0</v>
      </c>
      <c r="K43" s="42">
        <f t="shared" si="1"/>
        <v>8635.1893333333301</v>
      </c>
      <c r="L43" s="42"/>
    </row>
    <row r="44" spans="1:12" s="1" customFormat="1" ht="15" x14ac:dyDescent="0.35">
      <c r="A44" s="40">
        <v>39</v>
      </c>
      <c r="B44" s="40" t="s">
        <v>175</v>
      </c>
      <c r="C44" s="82" t="s">
        <v>176</v>
      </c>
      <c r="D44" s="41" t="s">
        <v>15</v>
      </c>
      <c r="E44" s="41" t="str">
        <f>VLOOKUP(C44,[2]支付进度统计!$C$8:$AP$437,40,0)</f>
        <v>极高</v>
      </c>
      <c r="F44" s="42">
        <v>150000</v>
      </c>
      <c r="G44" s="37"/>
      <c r="H44" s="87">
        <v>130000</v>
      </c>
      <c r="I44" s="91">
        <v>0.03</v>
      </c>
      <c r="J44" s="42">
        <f t="shared" si="0"/>
        <v>3900</v>
      </c>
      <c r="K44" s="42">
        <f t="shared" si="1"/>
        <v>126100</v>
      </c>
      <c r="L44" s="42"/>
    </row>
    <row r="45" spans="1:12" s="1" customFormat="1" ht="15" x14ac:dyDescent="0.35">
      <c r="A45" s="40">
        <v>40</v>
      </c>
      <c r="B45" s="40" t="s">
        <v>177</v>
      </c>
      <c r="C45" s="82" t="s">
        <v>178</v>
      </c>
      <c r="D45" s="41" t="s">
        <v>15</v>
      </c>
      <c r="E45" s="41" t="str">
        <f>VLOOKUP(C45,[2]支付进度统计!$C$8:$AP$437,40,0)</f>
        <v>中高</v>
      </c>
      <c r="F45" s="42">
        <v>50000</v>
      </c>
      <c r="G45" s="37"/>
      <c r="H45" s="42">
        <v>50000</v>
      </c>
      <c r="I45" s="91">
        <v>0.02</v>
      </c>
      <c r="J45" s="42">
        <f t="shared" si="0"/>
        <v>1000</v>
      </c>
      <c r="K45" s="42">
        <f t="shared" si="1"/>
        <v>49000</v>
      </c>
      <c r="L45" s="42"/>
    </row>
    <row r="46" spans="1:12" s="1" customFormat="1" ht="15" x14ac:dyDescent="0.35">
      <c r="A46" s="40">
        <v>41</v>
      </c>
      <c r="B46" s="40" t="s">
        <v>181</v>
      </c>
      <c r="C46" s="90" t="s">
        <v>1022</v>
      </c>
      <c r="D46" s="41" t="s">
        <v>15</v>
      </c>
      <c r="E46" s="41" t="str">
        <f>VLOOKUP(C46,[2]支付进度统计!$C$8:$AP$437,40,0)</f>
        <v>极高</v>
      </c>
      <c r="F46" s="42">
        <v>150000</v>
      </c>
      <c r="G46" s="37"/>
      <c r="H46" s="87">
        <v>130000</v>
      </c>
      <c r="I46" s="91">
        <v>0.03</v>
      </c>
      <c r="J46" s="42">
        <f t="shared" si="0"/>
        <v>3900</v>
      </c>
      <c r="K46" s="42">
        <f t="shared" si="1"/>
        <v>126100</v>
      </c>
      <c r="L46" s="42"/>
    </row>
    <row r="47" spans="1:12" s="1" customFormat="1" ht="15" x14ac:dyDescent="0.35">
      <c r="A47" s="40">
        <v>42</v>
      </c>
      <c r="B47" s="40" t="s">
        <v>201</v>
      </c>
      <c r="C47" s="82" t="s">
        <v>202</v>
      </c>
      <c r="D47" s="41" t="s">
        <v>15</v>
      </c>
      <c r="E47" s="41" t="str">
        <f>VLOOKUP(C47,[2]支付进度统计!$C$8:$AP$437,40,0)</f>
        <v>高</v>
      </c>
      <c r="F47" s="42">
        <v>5000</v>
      </c>
      <c r="G47" s="37"/>
      <c r="H47" s="42">
        <v>5000</v>
      </c>
      <c r="I47" s="91">
        <v>0.03</v>
      </c>
      <c r="J47" s="42">
        <f t="shared" si="0"/>
        <v>150</v>
      </c>
      <c r="K47" s="42">
        <f t="shared" si="1"/>
        <v>4850</v>
      </c>
      <c r="L47" s="42"/>
    </row>
    <row r="48" spans="1:12" s="1" customFormat="1" ht="15" x14ac:dyDescent="0.35">
      <c r="A48" s="40">
        <v>43</v>
      </c>
      <c r="B48" s="40" t="s">
        <v>207</v>
      </c>
      <c r="C48" s="82" t="s">
        <v>208</v>
      </c>
      <c r="D48" s="41" t="s">
        <v>15</v>
      </c>
      <c r="E48" s="41" t="str">
        <f>VLOOKUP(C48,[2]支付进度统计!$C$8:$AP$437,40,0)</f>
        <v>中</v>
      </c>
      <c r="F48" s="42">
        <v>30000</v>
      </c>
      <c r="G48" s="37"/>
      <c r="H48" s="42">
        <v>30000</v>
      </c>
      <c r="I48" s="91">
        <v>0.03</v>
      </c>
      <c r="J48" s="42">
        <f t="shared" si="0"/>
        <v>900</v>
      </c>
      <c r="K48" s="42">
        <f t="shared" si="1"/>
        <v>29100</v>
      </c>
      <c r="L48" s="42"/>
    </row>
    <row r="49" spans="1:12" s="1" customFormat="1" ht="15" x14ac:dyDescent="0.35">
      <c r="A49" s="40">
        <v>44</v>
      </c>
      <c r="B49" s="40" t="s">
        <v>209</v>
      </c>
      <c r="C49" s="82" t="s">
        <v>210</v>
      </c>
      <c r="D49" s="41" t="s">
        <v>15</v>
      </c>
      <c r="E49" s="41" t="s">
        <v>1038</v>
      </c>
      <c r="F49" s="42">
        <v>10000</v>
      </c>
      <c r="G49" s="37"/>
      <c r="H49" s="42">
        <v>10000</v>
      </c>
      <c r="I49" s="42"/>
      <c r="J49" s="42">
        <f t="shared" si="0"/>
        <v>0</v>
      </c>
      <c r="K49" s="42">
        <f t="shared" si="1"/>
        <v>10000</v>
      </c>
      <c r="L49" s="42"/>
    </row>
    <row r="50" spans="1:12" s="1" customFormat="1" ht="15" x14ac:dyDescent="0.35">
      <c r="A50" s="40">
        <v>45</v>
      </c>
      <c r="B50" s="40" t="s">
        <v>225</v>
      </c>
      <c r="C50" s="82" t="s">
        <v>226</v>
      </c>
      <c r="D50" s="41" t="s">
        <v>15</v>
      </c>
      <c r="E50" s="41" t="s">
        <v>1035</v>
      </c>
      <c r="F50" s="42">
        <v>100000</v>
      </c>
      <c r="G50" s="37"/>
      <c r="H50" s="42">
        <v>80000</v>
      </c>
      <c r="I50" s="42"/>
      <c r="J50" s="42">
        <f t="shared" si="0"/>
        <v>0</v>
      </c>
      <c r="K50" s="42">
        <f t="shared" si="1"/>
        <v>80000</v>
      </c>
      <c r="L50" s="42"/>
    </row>
    <row r="51" spans="1:12" s="1" customFormat="1" ht="15" x14ac:dyDescent="0.35">
      <c r="A51" s="40">
        <v>46</v>
      </c>
      <c r="B51" s="40" t="s">
        <v>269</v>
      </c>
      <c r="C51" s="82" t="s">
        <v>270</v>
      </c>
      <c r="D51" s="41" t="s">
        <v>15</v>
      </c>
      <c r="E51" s="41" t="s">
        <v>1038</v>
      </c>
      <c r="F51" s="42">
        <v>10000</v>
      </c>
      <c r="G51" s="37"/>
      <c r="H51" s="42">
        <v>10000</v>
      </c>
      <c r="I51" s="42"/>
      <c r="J51" s="42">
        <f t="shared" si="0"/>
        <v>0</v>
      </c>
      <c r="K51" s="42">
        <f t="shared" si="1"/>
        <v>10000</v>
      </c>
      <c r="L51" s="42"/>
    </row>
    <row r="52" spans="1:12" s="1" customFormat="1" ht="15" x14ac:dyDescent="0.35">
      <c r="A52" s="40">
        <v>47</v>
      </c>
      <c r="B52" s="40" t="s">
        <v>335</v>
      </c>
      <c r="C52" s="82" t="s">
        <v>336</v>
      </c>
      <c r="D52" s="41" t="s">
        <v>15</v>
      </c>
      <c r="E52" s="41" t="str">
        <f>VLOOKUP(C52,[2]支付进度统计!$C$8:$AP$437,40,0)</f>
        <v>高</v>
      </c>
      <c r="F52" s="42">
        <v>200000</v>
      </c>
      <c r="G52" s="37"/>
      <c r="H52" s="42">
        <v>200000</v>
      </c>
      <c r="I52" s="42"/>
      <c r="J52" s="42">
        <f t="shared" si="0"/>
        <v>0</v>
      </c>
      <c r="K52" s="42">
        <f t="shared" si="1"/>
        <v>200000</v>
      </c>
      <c r="L52" s="42"/>
    </row>
    <row r="53" spans="1:12" s="1" customFormat="1" ht="15" x14ac:dyDescent="0.35">
      <c r="A53" s="40">
        <v>48</v>
      </c>
      <c r="B53" s="40" t="s">
        <v>355</v>
      </c>
      <c r="C53" s="82" t="s">
        <v>356</v>
      </c>
      <c r="D53" s="41" t="s">
        <v>15</v>
      </c>
      <c r="E53" s="41" t="str">
        <f>VLOOKUP(C53,[2]支付进度统计!$C$8:$AP$437,40,0)</f>
        <v>中高</v>
      </c>
      <c r="F53" s="42">
        <v>70000</v>
      </c>
      <c r="G53" s="37"/>
      <c r="H53" s="42">
        <v>70000</v>
      </c>
      <c r="I53" s="42"/>
      <c r="J53" s="42">
        <f t="shared" si="0"/>
        <v>0</v>
      </c>
      <c r="K53" s="42">
        <f t="shared" si="1"/>
        <v>70000</v>
      </c>
      <c r="L53" s="42"/>
    </row>
    <row r="54" spans="1:12" s="1" customFormat="1" ht="15" x14ac:dyDescent="0.35">
      <c r="A54" s="40">
        <v>49</v>
      </c>
      <c r="B54" s="40" t="s">
        <v>377</v>
      </c>
      <c r="C54" s="82" t="s">
        <v>378</v>
      </c>
      <c r="D54" s="41" t="s">
        <v>15</v>
      </c>
      <c r="E54" s="41" t="str">
        <f>VLOOKUP(C54,[2]支付进度统计!$C$8:$AP$437,40,0)</f>
        <v>极高</v>
      </c>
      <c r="F54" s="42">
        <v>50000</v>
      </c>
      <c r="G54" s="37"/>
      <c r="H54" s="42">
        <v>50000</v>
      </c>
      <c r="I54" s="42"/>
      <c r="J54" s="42">
        <f t="shared" si="0"/>
        <v>0</v>
      </c>
      <c r="K54" s="42">
        <f t="shared" si="1"/>
        <v>50000</v>
      </c>
      <c r="L54" s="42"/>
    </row>
    <row r="55" spans="1:12" s="1" customFormat="1" ht="15" x14ac:dyDescent="0.35">
      <c r="A55" s="40">
        <v>50</v>
      </c>
      <c r="B55" s="40" t="s">
        <v>389</v>
      </c>
      <c r="C55" s="82" t="s">
        <v>390</v>
      </c>
      <c r="D55" s="41" t="s">
        <v>15</v>
      </c>
      <c r="E55" s="41" t="s">
        <v>1036</v>
      </c>
      <c r="F55" s="42">
        <v>400000</v>
      </c>
      <c r="G55" s="37"/>
      <c r="H55" s="42"/>
      <c r="I55" s="42"/>
      <c r="J55" s="42">
        <f t="shared" si="0"/>
        <v>0</v>
      </c>
      <c r="K55" s="42">
        <f t="shared" si="1"/>
        <v>0</v>
      </c>
      <c r="L55" s="42"/>
    </row>
    <row r="56" spans="1:12" s="1" customFormat="1" ht="15" x14ac:dyDescent="0.35">
      <c r="A56" s="40">
        <v>51</v>
      </c>
      <c r="B56" s="40" t="s">
        <v>724</v>
      </c>
      <c r="C56" s="82" t="s">
        <v>725</v>
      </c>
      <c r="D56" s="41" t="s">
        <v>15</v>
      </c>
      <c r="E56" s="41" t="str">
        <f>VLOOKUP(C56,[2]支付进度统计!$C$8:$AP$437,40,0)</f>
        <v>极高</v>
      </c>
      <c r="F56" s="42">
        <v>64000</v>
      </c>
      <c r="G56" s="37"/>
      <c r="H56" s="42">
        <v>64000</v>
      </c>
      <c r="I56" s="42"/>
      <c r="J56" s="42">
        <f t="shared" si="0"/>
        <v>0</v>
      </c>
      <c r="K56" s="42">
        <f t="shared" si="1"/>
        <v>64000</v>
      </c>
      <c r="L56" s="42"/>
    </row>
    <row r="57" spans="1:12" s="1" customFormat="1" ht="15" x14ac:dyDescent="0.35">
      <c r="A57" s="40">
        <v>52</v>
      </c>
      <c r="B57" s="40" t="s">
        <v>417</v>
      </c>
      <c r="C57" s="82" t="s">
        <v>418</v>
      </c>
      <c r="D57" s="41" t="s">
        <v>15</v>
      </c>
      <c r="E57" s="41" t="str">
        <f>VLOOKUP(C57,[2]支付进度统计!$C$8:$AP$437,40,0)</f>
        <v>极高</v>
      </c>
      <c r="F57" s="42">
        <v>50000</v>
      </c>
      <c r="G57" s="37"/>
      <c r="H57" s="42">
        <v>50000</v>
      </c>
      <c r="I57" s="42"/>
      <c r="J57" s="42">
        <f t="shared" si="0"/>
        <v>0</v>
      </c>
      <c r="K57" s="42">
        <f t="shared" si="1"/>
        <v>50000</v>
      </c>
      <c r="L57" s="42"/>
    </row>
    <row r="58" spans="1:12" s="1" customFormat="1" ht="15" x14ac:dyDescent="0.35">
      <c r="A58" s="40">
        <v>53</v>
      </c>
      <c r="B58" s="40" t="s">
        <v>419</v>
      </c>
      <c r="C58" s="82" t="s">
        <v>420</v>
      </c>
      <c r="D58" s="41" t="s">
        <v>15</v>
      </c>
      <c r="E58" s="41" t="str">
        <f>VLOOKUP(C58,[2]支付进度统计!$C$8:$AP$437,40,0)</f>
        <v>极高</v>
      </c>
      <c r="F58" s="42">
        <v>300000</v>
      </c>
      <c r="G58" s="37"/>
      <c r="H58" s="87">
        <v>250000</v>
      </c>
      <c r="I58" s="42"/>
      <c r="J58" s="42">
        <f t="shared" si="0"/>
        <v>0</v>
      </c>
      <c r="K58" s="42">
        <f t="shared" si="1"/>
        <v>250000</v>
      </c>
      <c r="L58" s="42"/>
    </row>
    <row r="59" spans="1:12" s="1" customFormat="1" ht="15" x14ac:dyDescent="0.35">
      <c r="A59" s="40">
        <v>54</v>
      </c>
      <c r="B59" s="40" t="s">
        <v>425</v>
      </c>
      <c r="C59" s="82" t="s">
        <v>426</v>
      </c>
      <c r="D59" s="41" t="s">
        <v>15</v>
      </c>
      <c r="E59" s="41" t="str">
        <f>VLOOKUP(C59,[2]支付进度统计!$C$8:$AP$437,40,0)</f>
        <v>极高</v>
      </c>
      <c r="F59" s="42">
        <v>165000</v>
      </c>
      <c r="G59" s="37"/>
      <c r="H59" s="42">
        <v>165000</v>
      </c>
      <c r="I59" s="42"/>
      <c r="J59" s="42">
        <f t="shared" si="0"/>
        <v>0</v>
      </c>
      <c r="K59" s="42">
        <f t="shared" si="1"/>
        <v>165000</v>
      </c>
      <c r="L59" s="42"/>
    </row>
    <row r="60" spans="1:12" s="1" customFormat="1" ht="15" x14ac:dyDescent="0.35">
      <c r="A60" s="40">
        <v>55</v>
      </c>
      <c r="B60" s="40" t="s">
        <v>447</v>
      </c>
      <c r="C60" s="82" t="s">
        <v>448</v>
      </c>
      <c r="D60" s="41" t="s">
        <v>15</v>
      </c>
      <c r="E60" s="41" t="str">
        <f>VLOOKUP(C60,[2]支付进度统计!$C$8:$AP$437,40,0)</f>
        <v>中高</v>
      </c>
      <c r="F60" s="42">
        <v>50000</v>
      </c>
      <c r="G60" s="37"/>
      <c r="H60" s="42">
        <v>50000</v>
      </c>
      <c r="I60" s="42"/>
      <c r="J60" s="42">
        <f t="shared" si="0"/>
        <v>0</v>
      </c>
      <c r="K60" s="42">
        <f t="shared" si="1"/>
        <v>50000</v>
      </c>
      <c r="L60" s="42"/>
    </row>
    <row r="61" spans="1:12" s="1" customFormat="1" ht="15" x14ac:dyDescent="0.35">
      <c r="A61" s="40">
        <v>56</v>
      </c>
      <c r="B61" s="40" t="s">
        <v>451</v>
      </c>
      <c r="C61" s="82" t="s">
        <v>452</v>
      </c>
      <c r="D61" s="41" t="s">
        <v>15</v>
      </c>
      <c r="E61" s="41" t="str">
        <f>VLOOKUP(C61,[2]支付进度统计!$C$8:$AP$437,40,0)</f>
        <v>高</v>
      </c>
      <c r="F61" s="42">
        <v>15197.286</v>
      </c>
      <c r="G61" s="37"/>
      <c r="H61" s="42">
        <v>15197.286</v>
      </c>
      <c r="I61" s="42"/>
      <c r="J61" s="42">
        <f t="shared" si="0"/>
        <v>0</v>
      </c>
      <c r="K61" s="42">
        <f t="shared" si="1"/>
        <v>15197.286</v>
      </c>
      <c r="L61" s="42"/>
    </row>
    <row r="62" spans="1:12" s="1" customFormat="1" ht="15" x14ac:dyDescent="0.35">
      <c r="A62" s="40">
        <v>57</v>
      </c>
      <c r="B62" s="40" t="s">
        <v>453</v>
      </c>
      <c r="C62" s="82" t="s">
        <v>454</v>
      </c>
      <c r="D62" s="41" t="s">
        <v>15</v>
      </c>
      <c r="E62" s="41" t="str">
        <f>VLOOKUP(C62,[2]支付进度统计!$C$8:$AP$437,40,0)</f>
        <v>中高</v>
      </c>
      <c r="F62" s="42">
        <v>20000</v>
      </c>
      <c r="G62" s="37"/>
      <c r="H62" s="42">
        <v>20000</v>
      </c>
      <c r="I62" s="42"/>
      <c r="J62" s="42">
        <f t="shared" si="0"/>
        <v>0</v>
      </c>
      <c r="K62" s="42">
        <f t="shared" si="1"/>
        <v>20000</v>
      </c>
      <c r="L62" s="42"/>
    </row>
    <row r="63" spans="1:12" s="1" customFormat="1" ht="15" x14ac:dyDescent="0.35">
      <c r="A63" s="40">
        <v>58</v>
      </c>
      <c r="B63" s="40" t="s">
        <v>455</v>
      </c>
      <c r="C63" s="82" t="s">
        <v>456</v>
      </c>
      <c r="D63" s="41" t="s">
        <v>15</v>
      </c>
      <c r="E63" s="41" t="str">
        <f>VLOOKUP(C63,[2]支付进度统计!$C$8:$AP$437,40,0)</f>
        <v>极高</v>
      </c>
      <c r="F63" s="42">
        <v>150000</v>
      </c>
      <c r="G63" s="37"/>
      <c r="H63" s="42">
        <v>150000</v>
      </c>
      <c r="I63" s="42"/>
      <c r="J63" s="42">
        <f t="shared" si="0"/>
        <v>0</v>
      </c>
      <c r="K63" s="42">
        <f t="shared" si="1"/>
        <v>150000</v>
      </c>
      <c r="L63" s="42"/>
    </row>
    <row r="64" spans="1:12" s="1" customFormat="1" ht="15" x14ac:dyDescent="0.35">
      <c r="A64" s="40">
        <v>59</v>
      </c>
      <c r="B64" s="40" t="s">
        <v>459</v>
      </c>
      <c r="C64" s="82" t="s">
        <v>460</v>
      </c>
      <c r="D64" s="41" t="s">
        <v>15</v>
      </c>
      <c r="E64" s="41" t="str">
        <f>VLOOKUP(C64,[2]支付进度统计!$C$8:$AP$437,40,0)</f>
        <v>极高</v>
      </c>
      <c r="F64" s="42">
        <v>100000</v>
      </c>
      <c r="G64" s="37"/>
      <c r="H64" s="42">
        <v>100000</v>
      </c>
      <c r="I64" s="42"/>
      <c r="J64" s="42">
        <f t="shared" si="0"/>
        <v>0</v>
      </c>
      <c r="K64" s="42">
        <f t="shared" si="1"/>
        <v>100000</v>
      </c>
      <c r="L64" s="42"/>
    </row>
    <row r="65" spans="1:13" s="1" customFormat="1" ht="15" x14ac:dyDescent="0.35">
      <c r="A65" s="40">
        <v>60</v>
      </c>
      <c r="B65" s="40" t="s">
        <v>465</v>
      </c>
      <c r="C65" s="82" t="s">
        <v>466</v>
      </c>
      <c r="D65" s="41" t="s">
        <v>15</v>
      </c>
      <c r="E65" s="41" t="str">
        <f>VLOOKUP(C65,[2]支付进度统计!$C$8:$AP$437,40,0)</f>
        <v>极高</v>
      </c>
      <c r="F65" s="42">
        <v>97590.66</v>
      </c>
      <c r="G65" s="37"/>
      <c r="H65" s="87">
        <v>90000</v>
      </c>
      <c r="I65" s="42"/>
      <c r="J65" s="42">
        <f t="shared" si="0"/>
        <v>0</v>
      </c>
      <c r="K65" s="42">
        <f t="shared" si="1"/>
        <v>90000</v>
      </c>
      <c r="L65" s="42"/>
    </row>
    <row r="66" spans="1:13" s="1" customFormat="1" ht="15" x14ac:dyDescent="0.35">
      <c r="A66" s="40">
        <v>61</v>
      </c>
      <c r="B66" s="40" t="s">
        <v>516</v>
      </c>
      <c r="C66" s="82" t="s">
        <v>517</v>
      </c>
      <c r="D66" s="41" t="s">
        <v>15</v>
      </c>
      <c r="E66" s="41" t="str">
        <f>VLOOKUP(C66,[2]支付进度统计!$C$8:$AP$437,40,0)</f>
        <v>极高</v>
      </c>
      <c r="F66" s="42">
        <v>47280</v>
      </c>
      <c r="G66" s="37"/>
      <c r="H66" s="87">
        <v>40000</v>
      </c>
      <c r="I66" s="42"/>
      <c r="J66" s="42">
        <f t="shared" si="0"/>
        <v>0</v>
      </c>
      <c r="K66" s="42">
        <f t="shared" si="1"/>
        <v>40000</v>
      </c>
      <c r="L66" s="42"/>
    </row>
    <row r="67" spans="1:13" s="1" customFormat="1" ht="15" x14ac:dyDescent="0.35">
      <c r="A67" s="40">
        <v>62</v>
      </c>
      <c r="B67" s="40" t="s">
        <v>477</v>
      </c>
      <c r="C67" s="82" t="s">
        <v>478</v>
      </c>
      <c r="D67" s="41" t="s">
        <v>15</v>
      </c>
      <c r="E67" s="41" t="str">
        <f>VLOOKUP(C67,[2]支付进度统计!$C$8:$AP$437,40,0)</f>
        <v>中高</v>
      </c>
      <c r="F67" s="42">
        <v>20000</v>
      </c>
      <c r="G67" s="37"/>
      <c r="H67" s="42">
        <v>20000</v>
      </c>
      <c r="I67" s="42"/>
      <c r="J67" s="42">
        <f t="shared" si="0"/>
        <v>0</v>
      </c>
      <c r="K67" s="42">
        <f t="shared" si="1"/>
        <v>20000</v>
      </c>
      <c r="L67" s="42"/>
    </row>
    <row r="68" spans="1:13" s="1" customFormat="1" ht="15" x14ac:dyDescent="0.35">
      <c r="A68" s="40">
        <v>63</v>
      </c>
      <c r="B68" s="40" t="s">
        <v>479</v>
      </c>
      <c r="C68" s="82" t="s">
        <v>480</v>
      </c>
      <c r="D68" s="41" t="s">
        <v>15</v>
      </c>
      <c r="E68" s="41" t="str">
        <f>VLOOKUP(C68,[2]支付进度统计!$C$8:$AP$437,40,0)</f>
        <v>高</v>
      </c>
      <c r="F68" s="42">
        <v>40000</v>
      </c>
      <c r="G68" s="37"/>
      <c r="H68" s="42">
        <v>40000</v>
      </c>
      <c r="I68" s="42"/>
      <c r="J68" s="42">
        <f t="shared" si="0"/>
        <v>0</v>
      </c>
      <c r="K68" s="42">
        <f t="shared" si="1"/>
        <v>40000</v>
      </c>
      <c r="L68" s="42"/>
      <c r="M68" s="89" t="s">
        <v>1024</v>
      </c>
    </row>
    <row r="69" spans="1:13" s="1" customFormat="1" ht="15" x14ac:dyDescent="0.35">
      <c r="A69" s="40">
        <v>64</v>
      </c>
      <c r="B69" s="40" t="s">
        <v>481</v>
      </c>
      <c r="C69" s="82" t="s">
        <v>482</v>
      </c>
      <c r="D69" s="41" t="s">
        <v>15</v>
      </c>
      <c r="E69" s="41" t="str">
        <f>VLOOKUP(C69,[2]支付进度统计!$C$8:$AP$437,40,0)</f>
        <v>极高</v>
      </c>
      <c r="F69" s="42">
        <v>66551.240000000005</v>
      </c>
      <c r="G69" s="37"/>
      <c r="H69" s="42">
        <v>66551.240000000005</v>
      </c>
      <c r="I69" s="42"/>
      <c r="J69" s="42">
        <f t="shared" si="0"/>
        <v>0</v>
      </c>
      <c r="K69" s="42">
        <f t="shared" si="1"/>
        <v>66551.240000000005</v>
      </c>
      <c r="L69" s="42"/>
    </row>
    <row r="70" spans="1:13" s="3" customFormat="1" ht="15" x14ac:dyDescent="0.35">
      <c r="A70" s="40">
        <v>65</v>
      </c>
      <c r="B70" s="44" t="s">
        <v>529</v>
      </c>
      <c r="C70" s="85" t="s">
        <v>530</v>
      </c>
      <c r="D70" s="44" t="s">
        <v>17</v>
      </c>
      <c r="E70" s="41" t="str">
        <f>VLOOKUP(C70,[2]支付进度统计!$C$8:$AP$437,40,0)</f>
        <v>高</v>
      </c>
      <c r="F70" s="42">
        <v>20000</v>
      </c>
      <c r="G70" s="45"/>
      <c r="H70" s="42">
        <v>20000</v>
      </c>
      <c r="I70" s="42"/>
      <c r="J70" s="42">
        <f t="shared" si="0"/>
        <v>0</v>
      </c>
      <c r="K70" s="42">
        <f t="shared" si="1"/>
        <v>20000</v>
      </c>
      <c r="L70" s="42"/>
    </row>
    <row r="71" spans="1:13" s="3" customFormat="1" ht="15" x14ac:dyDescent="0.35">
      <c r="A71" s="40">
        <v>66</v>
      </c>
      <c r="B71" s="44" t="s">
        <v>801</v>
      </c>
      <c r="C71" s="85" t="s">
        <v>802</v>
      </c>
      <c r="D71" s="44" t="s">
        <v>17</v>
      </c>
      <c r="E71" s="41" t="str">
        <f>VLOOKUP(C71,[2]支付进度统计!$C$8:$AP$437,40,0)</f>
        <v>极高</v>
      </c>
      <c r="F71" s="42">
        <v>300000</v>
      </c>
      <c r="G71" s="45"/>
      <c r="H71" s="42">
        <v>300000</v>
      </c>
      <c r="I71" s="42"/>
      <c r="J71" s="42">
        <f t="shared" ref="J71:J90" si="2">H71*I71</f>
        <v>0</v>
      </c>
      <c r="K71" s="42">
        <f t="shared" ref="K71:K90" si="3">H71-J71</f>
        <v>300000</v>
      </c>
      <c r="L71" s="42"/>
    </row>
    <row r="72" spans="1:13" s="3" customFormat="1" ht="15" x14ac:dyDescent="0.35">
      <c r="A72" s="40">
        <v>67</v>
      </c>
      <c r="B72" s="44" t="s">
        <v>512</v>
      </c>
      <c r="C72" s="85" t="s">
        <v>513</v>
      </c>
      <c r="D72" s="44" t="s">
        <v>17</v>
      </c>
      <c r="E72" s="41" t="str">
        <f>VLOOKUP(C72,[2]支付进度统计!$C$8:$AP$437,40,0)</f>
        <v>中</v>
      </c>
      <c r="F72" s="42">
        <v>8972.92</v>
      </c>
      <c r="G72" s="45"/>
      <c r="H72" s="42">
        <v>8972.92</v>
      </c>
      <c r="I72" s="42"/>
      <c r="J72" s="42">
        <f t="shared" si="2"/>
        <v>0</v>
      </c>
      <c r="K72" s="42">
        <f t="shared" si="3"/>
        <v>8972.92</v>
      </c>
      <c r="L72" s="42"/>
    </row>
    <row r="73" spans="1:13" s="3" customFormat="1" ht="15" x14ac:dyDescent="0.35">
      <c r="A73" s="40">
        <v>68</v>
      </c>
      <c r="B73" s="44" t="s">
        <v>740</v>
      </c>
      <c r="C73" s="85" t="s">
        <v>741</v>
      </c>
      <c r="D73" s="44" t="s">
        <v>17</v>
      </c>
      <c r="E73" s="41" t="str">
        <f>VLOOKUP(C73,[2]支付进度统计!$C$8:$AP$437,40,0)</f>
        <v>极高</v>
      </c>
      <c r="F73" s="42">
        <v>50000</v>
      </c>
      <c r="G73" s="45"/>
      <c r="H73" s="42">
        <v>50000</v>
      </c>
      <c r="I73" s="91">
        <v>0.03</v>
      </c>
      <c r="J73" s="42">
        <f t="shared" si="2"/>
        <v>1500</v>
      </c>
      <c r="K73" s="42">
        <f t="shared" si="3"/>
        <v>48500</v>
      </c>
      <c r="L73" s="42"/>
    </row>
    <row r="74" spans="1:13" s="3" customFormat="1" ht="15" x14ac:dyDescent="0.35">
      <c r="A74" s="40">
        <v>69</v>
      </c>
      <c r="B74" s="44" t="s">
        <v>502</v>
      </c>
      <c r="C74" s="85" t="s">
        <v>503</v>
      </c>
      <c r="D74" s="44" t="s">
        <v>17</v>
      </c>
      <c r="E74" s="41" t="str">
        <f>VLOOKUP(C74,[2]支付进度统计!$C$8:$AP$437,40,0)</f>
        <v>中</v>
      </c>
      <c r="F74" s="42">
        <v>50000</v>
      </c>
      <c r="G74" s="45"/>
      <c r="H74" s="42">
        <v>50000</v>
      </c>
      <c r="I74" s="42"/>
      <c r="J74" s="42">
        <f t="shared" si="2"/>
        <v>0</v>
      </c>
      <c r="K74" s="42">
        <f t="shared" si="3"/>
        <v>50000</v>
      </c>
      <c r="L74" s="42"/>
    </row>
    <row r="75" spans="1:13" s="3" customFormat="1" ht="15" x14ac:dyDescent="0.35">
      <c r="A75" s="40">
        <v>70</v>
      </c>
      <c r="B75" s="44" t="s">
        <v>659</v>
      </c>
      <c r="C75" s="85" t="s">
        <v>660</v>
      </c>
      <c r="D75" s="44" t="s">
        <v>17</v>
      </c>
      <c r="E75" s="41" t="s">
        <v>1036</v>
      </c>
      <c r="F75" s="42">
        <v>8000</v>
      </c>
      <c r="G75" s="45"/>
      <c r="H75" s="42"/>
      <c r="I75" s="42"/>
      <c r="J75" s="42">
        <f t="shared" si="2"/>
        <v>0</v>
      </c>
      <c r="K75" s="42">
        <f t="shared" si="3"/>
        <v>0</v>
      </c>
      <c r="L75" s="42"/>
    </row>
    <row r="76" spans="1:13" s="3" customFormat="1" ht="15" x14ac:dyDescent="0.35">
      <c r="A76" s="40">
        <v>71</v>
      </c>
      <c r="B76" s="44" t="s">
        <v>752</v>
      </c>
      <c r="C76" s="85" t="s">
        <v>753</v>
      </c>
      <c r="D76" s="44" t="s">
        <v>17</v>
      </c>
      <c r="E76" s="41" t="str">
        <f>VLOOKUP(C76,[2]支付进度统计!$C$8:$AP$437,40,0)</f>
        <v>中高</v>
      </c>
      <c r="F76" s="42">
        <v>100000</v>
      </c>
      <c r="G76" s="45"/>
      <c r="H76" s="87">
        <v>70000</v>
      </c>
      <c r="I76" s="42"/>
      <c r="J76" s="42">
        <f t="shared" si="2"/>
        <v>0</v>
      </c>
      <c r="K76" s="42">
        <f t="shared" si="3"/>
        <v>70000</v>
      </c>
      <c r="L76" s="42"/>
    </row>
    <row r="77" spans="1:13" s="3" customFormat="1" ht="15" x14ac:dyDescent="0.35">
      <c r="A77" s="40">
        <v>72</v>
      </c>
      <c r="B77" s="44" t="s">
        <v>293</v>
      </c>
      <c r="C77" s="85" t="s">
        <v>294</v>
      </c>
      <c r="D77" s="44" t="s">
        <v>17</v>
      </c>
      <c r="E77" s="41" t="s">
        <v>1038</v>
      </c>
      <c r="F77" s="42">
        <v>10000</v>
      </c>
      <c r="G77" s="45"/>
      <c r="H77" s="42">
        <v>10000</v>
      </c>
      <c r="I77" s="42"/>
      <c r="J77" s="42">
        <f t="shared" si="2"/>
        <v>0</v>
      </c>
      <c r="K77" s="42">
        <f t="shared" si="3"/>
        <v>10000</v>
      </c>
      <c r="L77" s="42"/>
    </row>
    <row r="78" spans="1:13" s="3" customFormat="1" ht="15" x14ac:dyDescent="0.35">
      <c r="A78" s="40">
        <v>73</v>
      </c>
      <c r="B78" s="44" t="s">
        <v>504</v>
      </c>
      <c r="C78" s="85" t="s">
        <v>505</v>
      </c>
      <c r="D78" s="44" t="s">
        <v>17</v>
      </c>
      <c r="E78" s="41" t="str">
        <f>VLOOKUP(C78,[2]支付进度统计!$C$8:$AP$437,40,0)</f>
        <v>中</v>
      </c>
      <c r="F78" s="42">
        <v>20000</v>
      </c>
      <c r="G78" s="45"/>
      <c r="H78" s="42">
        <v>20000</v>
      </c>
      <c r="I78" s="42"/>
      <c r="J78" s="42">
        <f t="shared" si="2"/>
        <v>0</v>
      </c>
      <c r="K78" s="42">
        <f t="shared" si="3"/>
        <v>20000</v>
      </c>
      <c r="L78" s="42"/>
    </row>
    <row r="79" spans="1:13" s="3" customFormat="1" ht="15" x14ac:dyDescent="0.35">
      <c r="A79" s="40">
        <v>74</v>
      </c>
      <c r="B79" s="44" t="s">
        <v>510</v>
      </c>
      <c r="C79" s="85" t="s">
        <v>511</v>
      </c>
      <c r="D79" s="44" t="s">
        <v>17</v>
      </c>
      <c r="E79" s="41" t="str">
        <f>VLOOKUP(C79,[2]支付进度统计!$C$8:$AP$437,40,0)</f>
        <v xml:space="preserve">中 </v>
      </c>
      <c r="F79" s="42">
        <v>10000</v>
      </c>
      <c r="G79" s="45"/>
      <c r="H79" s="42">
        <v>10000</v>
      </c>
      <c r="I79" s="42"/>
      <c r="J79" s="42">
        <f t="shared" si="2"/>
        <v>0</v>
      </c>
      <c r="K79" s="42">
        <f t="shared" si="3"/>
        <v>10000</v>
      </c>
      <c r="L79" s="42"/>
    </row>
    <row r="80" spans="1:13" s="3" customFormat="1" ht="15" x14ac:dyDescent="0.35">
      <c r="A80" s="40">
        <v>75</v>
      </c>
      <c r="B80" s="44" t="s">
        <v>508</v>
      </c>
      <c r="C80" s="85" t="s">
        <v>509</v>
      </c>
      <c r="D80" s="44" t="s">
        <v>20</v>
      </c>
      <c r="E80" s="41" t="str">
        <f>VLOOKUP(C80,[2]支付进度统计!$C$8:$AP$437,40,0)</f>
        <v>中</v>
      </c>
      <c r="F80" s="42">
        <v>19500</v>
      </c>
      <c r="G80" s="45"/>
      <c r="H80" s="42">
        <v>19500</v>
      </c>
      <c r="I80" s="42"/>
      <c r="J80" s="42">
        <f t="shared" si="2"/>
        <v>0</v>
      </c>
      <c r="K80" s="42">
        <f t="shared" si="3"/>
        <v>19500</v>
      </c>
      <c r="L80" s="42"/>
    </row>
    <row r="81" spans="1:13" s="3" customFormat="1" ht="15" x14ac:dyDescent="0.35">
      <c r="A81" s="40">
        <v>76</v>
      </c>
      <c r="B81" s="44" t="s">
        <v>657</v>
      </c>
      <c r="C81" s="85" t="s">
        <v>658</v>
      </c>
      <c r="D81" s="44" t="s">
        <v>21</v>
      </c>
      <c r="E81" s="41" t="str">
        <f>VLOOKUP(C81,[2]支付进度统计!$C$8:$AP$437,40,0)</f>
        <v>中</v>
      </c>
      <c r="F81" s="42">
        <v>50000</v>
      </c>
      <c r="G81" s="45"/>
      <c r="H81" s="42">
        <v>50000</v>
      </c>
      <c r="I81" s="42"/>
      <c r="J81" s="42">
        <f t="shared" si="2"/>
        <v>0</v>
      </c>
      <c r="K81" s="42">
        <f t="shared" si="3"/>
        <v>50000</v>
      </c>
      <c r="L81" s="42"/>
    </row>
    <row r="82" spans="1:13" s="3" customFormat="1" ht="15" x14ac:dyDescent="0.35">
      <c r="A82" s="40">
        <v>77</v>
      </c>
      <c r="B82" s="44" t="s">
        <v>500</v>
      </c>
      <c r="C82" s="85" t="s">
        <v>501</v>
      </c>
      <c r="D82" s="44" t="s">
        <v>20</v>
      </c>
      <c r="E82" s="41" t="str">
        <f>VLOOKUP(C82,[2]支付进度统计!$C$8:$AP$437,40,0)</f>
        <v>中高</v>
      </c>
      <c r="F82" s="42">
        <v>23221.5</v>
      </c>
      <c r="G82" s="45"/>
      <c r="H82" s="87">
        <v>23000</v>
      </c>
      <c r="I82" s="42"/>
      <c r="J82" s="42">
        <f t="shared" si="2"/>
        <v>0</v>
      </c>
      <c r="K82" s="42">
        <f t="shared" si="3"/>
        <v>23000</v>
      </c>
      <c r="L82" s="42"/>
    </row>
    <row r="83" spans="1:13" s="3" customFormat="1" ht="15" x14ac:dyDescent="0.35">
      <c r="A83" s="40">
        <v>78</v>
      </c>
      <c r="B83" s="44" t="s">
        <v>653</v>
      </c>
      <c r="C83" s="85" t="s">
        <v>654</v>
      </c>
      <c r="D83" s="44" t="s">
        <v>21</v>
      </c>
      <c r="E83" s="41" t="str">
        <f>VLOOKUP(C83,[2]支付进度统计!$C$8:$AP$437,40,0)</f>
        <v>中</v>
      </c>
      <c r="F83" s="42">
        <v>50000</v>
      </c>
      <c r="G83" s="45"/>
      <c r="H83" s="87">
        <v>30000</v>
      </c>
      <c r="I83" s="42"/>
      <c r="J83" s="42">
        <f t="shared" si="2"/>
        <v>0</v>
      </c>
      <c r="K83" s="42">
        <f t="shared" si="3"/>
        <v>30000</v>
      </c>
      <c r="L83" s="42"/>
    </row>
    <row r="84" spans="1:13" s="3" customFormat="1" ht="15" x14ac:dyDescent="0.35">
      <c r="A84" s="40">
        <v>79</v>
      </c>
      <c r="B84" s="44" t="s">
        <v>655</v>
      </c>
      <c r="C84" s="85" t="s">
        <v>656</v>
      </c>
      <c r="D84" s="44" t="s">
        <v>21</v>
      </c>
      <c r="E84" s="41" t="s">
        <v>1038</v>
      </c>
      <c r="F84" s="42">
        <v>160000</v>
      </c>
      <c r="G84" s="44" t="s">
        <v>803</v>
      </c>
      <c r="H84" s="87">
        <v>60000</v>
      </c>
      <c r="I84" s="42"/>
      <c r="J84" s="42">
        <f t="shared" si="2"/>
        <v>0</v>
      </c>
      <c r="K84" s="42">
        <f t="shared" si="3"/>
        <v>60000</v>
      </c>
      <c r="L84" s="42"/>
      <c r="M84" s="88"/>
    </row>
    <row r="85" spans="1:13" x14ac:dyDescent="0.35">
      <c r="A85" s="40">
        <v>80</v>
      </c>
      <c r="B85" s="44" t="s">
        <v>804</v>
      </c>
      <c r="C85" s="85" t="s">
        <v>805</v>
      </c>
      <c r="D85" s="46"/>
      <c r="E85" s="41" t="str">
        <f>VLOOKUP(C85,[2]支付进度统计!$C$8:$AP$437,40,0)</f>
        <v>中</v>
      </c>
      <c r="F85" s="42">
        <v>82912</v>
      </c>
      <c r="G85" s="37"/>
      <c r="H85" s="87">
        <v>50000</v>
      </c>
      <c r="I85" s="42"/>
      <c r="J85" s="42">
        <f t="shared" si="2"/>
        <v>0</v>
      </c>
      <c r="K85" s="42">
        <f t="shared" si="3"/>
        <v>50000</v>
      </c>
      <c r="L85" s="42"/>
    </row>
    <row r="86" spans="1:13" x14ac:dyDescent="0.35">
      <c r="A86" s="40">
        <v>81</v>
      </c>
      <c r="B86" s="44" t="s">
        <v>806</v>
      </c>
      <c r="C86" s="85" t="s">
        <v>807</v>
      </c>
      <c r="D86" s="46"/>
      <c r="E86" s="41" t="str">
        <f>VLOOKUP(C86,[2]支付进度统计!$C$8:$AP$437,40,0)</f>
        <v>中</v>
      </c>
      <c r="F86" s="42">
        <v>30000</v>
      </c>
      <c r="G86" s="37"/>
      <c r="H86" s="87">
        <v>20000</v>
      </c>
      <c r="I86" s="42"/>
      <c r="J86" s="42">
        <f t="shared" si="2"/>
        <v>0</v>
      </c>
      <c r="K86" s="42">
        <f t="shared" si="3"/>
        <v>20000</v>
      </c>
      <c r="L86" s="42"/>
    </row>
    <row r="87" spans="1:13" x14ac:dyDescent="0.35">
      <c r="A87" s="40">
        <v>82</v>
      </c>
      <c r="B87" s="44" t="s">
        <v>808</v>
      </c>
      <c r="C87" s="85" t="s">
        <v>809</v>
      </c>
      <c r="D87" s="46"/>
      <c r="E87" s="41" t="str">
        <f>VLOOKUP(C87,[2]支付进度统计!$C$8:$AP$437,40,0)</f>
        <v>高</v>
      </c>
      <c r="F87" s="42">
        <v>20000</v>
      </c>
      <c r="G87" s="37"/>
      <c r="H87" s="42">
        <v>20000</v>
      </c>
      <c r="I87" s="42"/>
      <c r="J87" s="42">
        <f t="shared" si="2"/>
        <v>0</v>
      </c>
      <c r="K87" s="42">
        <f t="shared" si="3"/>
        <v>20000</v>
      </c>
      <c r="L87" s="42"/>
    </row>
    <row r="88" spans="1:13" x14ac:dyDescent="0.35">
      <c r="A88" s="40">
        <v>83</v>
      </c>
      <c r="B88" s="44" t="s">
        <v>810</v>
      </c>
      <c r="C88" s="85" t="s">
        <v>811</v>
      </c>
      <c r="D88" s="46"/>
      <c r="E88" s="41" t="str">
        <f>VLOOKUP(C88,[2]支付进度统计!$C$8:$AP$437,40,0)</f>
        <v>极高</v>
      </c>
      <c r="F88" s="42">
        <v>10000</v>
      </c>
      <c r="G88" s="37"/>
      <c r="H88" s="42">
        <v>10000</v>
      </c>
      <c r="I88" s="42"/>
      <c r="J88" s="42">
        <f t="shared" si="2"/>
        <v>0</v>
      </c>
      <c r="K88" s="42">
        <f t="shared" si="3"/>
        <v>10000</v>
      </c>
      <c r="L88" s="42"/>
    </row>
    <row r="89" spans="1:13" x14ac:dyDescent="0.35">
      <c r="A89" s="40">
        <v>84</v>
      </c>
      <c r="B89" s="44" t="s">
        <v>1029</v>
      </c>
      <c r="C89" s="85" t="s">
        <v>1030</v>
      </c>
      <c r="D89" s="97"/>
      <c r="E89" s="41" t="s">
        <v>1035</v>
      </c>
      <c r="F89" s="98"/>
      <c r="G89" s="37"/>
      <c r="H89" s="42">
        <v>10000</v>
      </c>
      <c r="I89" s="99">
        <v>0.03</v>
      </c>
      <c r="J89" s="37">
        <f t="shared" si="2"/>
        <v>300</v>
      </c>
      <c r="K89" s="42">
        <f t="shared" si="3"/>
        <v>9700</v>
      </c>
      <c r="L89" s="101" t="s">
        <v>1033</v>
      </c>
    </row>
    <row r="90" spans="1:13" x14ac:dyDescent="0.35">
      <c r="A90" s="40">
        <v>85</v>
      </c>
      <c r="B90" s="44" t="s">
        <v>1031</v>
      </c>
      <c r="C90" s="96" t="s">
        <v>1032</v>
      </c>
      <c r="D90" s="97"/>
      <c r="E90" s="41" t="s">
        <v>1035</v>
      </c>
      <c r="F90" s="98"/>
      <c r="G90" s="37"/>
      <c r="H90" s="42">
        <v>90000</v>
      </c>
      <c r="I90" s="99">
        <v>0.03</v>
      </c>
      <c r="J90" s="37">
        <f t="shared" si="2"/>
        <v>2700</v>
      </c>
      <c r="K90" s="42">
        <f t="shared" si="3"/>
        <v>87300</v>
      </c>
      <c r="L90" s="101" t="s">
        <v>1033</v>
      </c>
    </row>
    <row r="92" spans="1:13" x14ac:dyDescent="0.25">
      <c r="B92" s="4" t="s">
        <v>1057</v>
      </c>
      <c r="H92" s="1" t="s">
        <v>1058</v>
      </c>
      <c r="J92" s="1" t="s">
        <v>1059</v>
      </c>
    </row>
  </sheetData>
  <autoFilter ref="A4:XDO90" xr:uid="{00000000-0001-0000-0400-000000000000}"/>
  <mergeCells count="14">
    <mergeCell ref="J3:J4"/>
    <mergeCell ref="K3:K4"/>
    <mergeCell ref="L3:L4"/>
    <mergeCell ref="A5:C5"/>
    <mergeCell ref="A1:K2"/>
    <mergeCell ref="A3:A4"/>
    <mergeCell ref="B3:B4"/>
    <mergeCell ref="C3:C4"/>
    <mergeCell ref="D3:D4"/>
    <mergeCell ref="E3:E4"/>
    <mergeCell ref="F3:F4"/>
    <mergeCell ref="G3:G4"/>
    <mergeCell ref="H3:H4"/>
    <mergeCell ref="I3:I4"/>
  </mergeCells>
  <phoneticPr fontId="27" type="noConversion"/>
  <conditionalFormatting sqref="B3:C81 B85:C1048576">
    <cfRule type="duplicateValues" dxfId="347" priority="44"/>
    <cfRule type="duplicateValues" dxfId="346" priority="45"/>
    <cfRule type="duplicateValues" dxfId="345" priority="46"/>
    <cfRule type="duplicateValues" dxfId="344" priority="47"/>
    <cfRule type="duplicateValues" dxfId="343" priority="48"/>
    <cfRule type="duplicateValues" dxfId="342" priority="49"/>
  </conditionalFormatting>
  <conditionalFormatting sqref="B3:C1048576">
    <cfRule type="duplicateValues" dxfId="341" priority="22"/>
  </conditionalFormatting>
  <conditionalFormatting sqref="B82:C82">
    <cfRule type="duplicateValues" dxfId="340" priority="25"/>
    <cfRule type="duplicateValues" dxfId="339" priority="28"/>
    <cfRule type="duplicateValues" dxfId="338" priority="31"/>
    <cfRule type="duplicateValues" dxfId="337" priority="34"/>
    <cfRule type="duplicateValues" dxfId="336" priority="37"/>
    <cfRule type="duplicateValues" dxfId="335" priority="40"/>
  </conditionalFormatting>
  <conditionalFormatting sqref="B83:C83">
    <cfRule type="duplicateValues" dxfId="334" priority="24"/>
    <cfRule type="duplicateValues" dxfId="333" priority="27"/>
    <cfRule type="duplicateValues" dxfId="332" priority="30"/>
    <cfRule type="duplicateValues" dxfId="331" priority="33"/>
    <cfRule type="duplicateValues" dxfId="330" priority="36"/>
    <cfRule type="duplicateValues" dxfId="329" priority="39"/>
  </conditionalFormatting>
  <conditionalFormatting sqref="B84:C84">
    <cfRule type="duplicateValues" dxfId="328" priority="23"/>
    <cfRule type="duplicateValues" dxfId="327" priority="26"/>
    <cfRule type="duplicateValues" dxfId="326" priority="29"/>
    <cfRule type="duplicateValues" dxfId="325" priority="32"/>
    <cfRule type="duplicateValues" dxfId="324" priority="35"/>
    <cfRule type="duplicateValues" dxfId="323" priority="38"/>
  </conditionalFormatting>
  <conditionalFormatting sqref="B85:C88">
    <cfRule type="duplicateValues" dxfId="322" priority="15"/>
    <cfRule type="duplicateValues" dxfId="321" priority="16"/>
    <cfRule type="duplicateValues" dxfId="320" priority="17"/>
    <cfRule type="duplicateValues" dxfId="319" priority="18"/>
    <cfRule type="duplicateValues" dxfId="318" priority="19"/>
    <cfRule type="duplicateValues" dxfId="317" priority="20"/>
    <cfRule type="duplicateValues" dxfId="316" priority="21"/>
  </conditionalFormatting>
  <conditionalFormatting sqref="C3:C81 C85:C1048576">
    <cfRule type="duplicateValues" dxfId="315" priority="50"/>
  </conditionalFormatting>
  <conditionalFormatting sqref="C82">
    <cfRule type="duplicateValues" dxfId="314" priority="43"/>
  </conditionalFormatting>
  <conditionalFormatting sqref="C83">
    <cfRule type="duplicateValues" dxfId="313" priority="42"/>
  </conditionalFormatting>
  <conditionalFormatting sqref="C84">
    <cfRule type="duplicateValues" dxfId="312" priority="41"/>
  </conditionalFormatting>
  <conditionalFormatting sqref="B89:C89">
    <cfRule type="duplicateValues" dxfId="311" priority="8"/>
    <cfRule type="duplicateValues" dxfId="310" priority="9"/>
    <cfRule type="duplicateValues" dxfId="309" priority="10"/>
    <cfRule type="duplicateValues" dxfId="308" priority="11"/>
    <cfRule type="duplicateValues" dxfId="307" priority="12"/>
    <cfRule type="duplicateValues" dxfId="306" priority="13"/>
    <cfRule type="duplicateValues" dxfId="305" priority="14"/>
  </conditionalFormatting>
  <conditionalFormatting sqref="B90:C90">
    <cfRule type="duplicateValues" dxfId="304" priority="1"/>
    <cfRule type="duplicateValues" dxfId="303" priority="2"/>
    <cfRule type="duplicateValues" dxfId="302" priority="3"/>
    <cfRule type="duplicateValues" dxfId="301" priority="4"/>
    <cfRule type="duplicateValues" dxfId="300" priority="5"/>
    <cfRule type="duplicateValues" dxfId="299" priority="6"/>
    <cfRule type="duplicateValues" dxfId="298" priority="7"/>
  </conditionalFormatting>
  <printOptions horizontalCentered="1" verticalCentered="1"/>
  <pageMargins left="0.19685039370078741" right="0.19685039370078741" top="0.39370078740157483" bottom="0.31496062992125984" header="0.51181102362204722" footer="0.51181102362204722"/>
  <pageSetup paperSize="9" scale="69" orientation="portrait" r:id="rId1"/>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XDO78"/>
  <sheetViews>
    <sheetView tabSelected="1" view="pageBreakPreview" zoomScale="70" zoomScaleNormal="100" zoomScaleSheetLayoutView="70" workbookViewId="0">
      <pane xSplit="4" ySplit="5" topLeftCell="E6" activePane="bottomRight" state="frozen"/>
      <selection pane="topRight"/>
      <selection pane="bottomLeft"/>
      <selection pane="bottomRight" activeCell="N22" sqref="N22"/>
    </sheetView>
  </sheetViews>
  <sheetFormatPr defaultColWidth="9" defaultRowHeight="17.399999999999999" x14ac:dyDescent="0.25"/>
  <cols>
    <col min="1" max="1" width="7.33203125" style="4" customWidth="1"/>
    <col min="2" max="2" width="10.5546875" style="4" customWidth="1"/>
    <col min="3" max="3" width="38.33203125" style="86" customWidth="1"/>
    <col min="4" max="4" width="15" style="4" hidden="1" customWidth="1"/>
    <col min="5" max="5" width="11.88671875" style="4" customWidth="1"/>
    <col min="6" max="6" width="15.77734375" style="5" hidden="1" customWidth="1"/>
    <col min="7" max="7" width="9" style="1" hidden="1" customWidth="1"/>
    <col min="8" max="8" width="25.33203125" style="1" customWidth="1"/>
    <col min="9" max="9" width="7.88671875" style="1" customWidth="1"/>
    <col min="10" max="10" width="15.109375" style="1" customWidth="1"/>
    <col min="11" max="11" width="27.21875" style="1" customWidth="1"/>
    <col min="12" max="12" width="20.77734375" style="1" hidden="1" customWidth="1"/>
    <col min="13" max="13" width="9" style="1"/>
    <col min="14" max="14" width="13.88671875" style="1" bestFit="1" customWidth="1"/>
    <col min="15" max="16343" width="9" style="1"/>
  </cols>
  <sheetData>
    <row r="1" spans="1:14" s="1" customFormat="1" ht="14.4" customHeight="1" x14ac:dyDescent="0.25">
      <c r="A1" s="124" t="s">
        <v>796</v>
      </c>
      <c r="B1" s="125"/>
      <c r="C1" s="125"/>
      <c r="D1" s="125"/>
      <c r="E1" s="125"/>
      <c r="F1" s="125"/>
      <c r="G1" s="125"/>
      <c r="H1" s="125"/>
      <c r="I1" s="125"/>
      <c r="J1" s="125"/>
      <c r="K1" s="125"/>
    </row>
    <row r="2" spans="1:14" s="1" customFormat="1" ht="14.4" customHeight="1" x14ac:dyDescent="0.25">
      <c r="A2" s="126"/>
      <c r="B2" s="127"/>
      <c r="C2" s="127"/>
      <c r="D2" s="127"/>
      <c r="E2" s="127"/>
      <c r="F2" s="127"/>
      <c r="G2" s="127"/>
      <c r="H2" s="127"/>
      <c r="I2" s="127"/>
      <c r="J2" s="127"/>
      <c r="K2" s="127"/>
    </row>
    <row r="3" spans="1:14" s="1" customFormat="1" ht="18" customHeight="1" x14ac:dyDescent="0.25">
      <c r="A3" s="128" t="s">
        <v>24</v>
      </c>
      <c r="B3" s="129" t="s">
        <v>797</v>
      </c>
      <c r="C3" s="128" t="s">
        <v>798</v>
      </c>
      <c r="D3" s="128" t="s">
        <v>10</v>
      </c>
      <c r="E3" s="130" t="s">
        <v>1034</v>
      </c>
      <c r="F3" s="132" t="s">
        <v>799</v>
      </c>
      <c r="G3" s="134" t="s">
        <v>14</v>
      </c>
      <c r="H3" s="120" t="s">
        <v>1056</v>
      </c>
      <c r="I3" s="120" t="s">
        <v>1021</v>
      </c>
      <c r="J3" s="120" t="s">
        <v>1023</v>
      </c>
      <c r="K3" s="121" t="s">
        <v>1025</v>
      </c>
      <c r="L3" s="120" t="s">
        <v>1026</v>
      </c>
    </row>
    <row r="4" spans="1:14" s="1" customFormat="1" ht="18" customHeight="1" x14ac:dyDescent="0.25">
      <c r="A4" s="128"/>
      <c r="B4" s="128"/>
      <c r="C4" s="128"/>
      <c r="D4" s="128"/>
      <c r="E4" s="131"/>
      <c r="F4" s="133"/>
      <c r="G4" s="135"/>
      <c r="H4" s="120"/>
      <c r="I4" s="120"/>
      <c r="J4" s="120"/>
      <c r="K4" s="121"/>
      <c r="L4" s="120"/>
    </row>
    <row r="5" spans="1:14" s="2" customFormat="1" ht="16.2" x14ac:dyDescent="0.25">
      <c r="A5" s="122" t="s">
        <v>800</v>
      </c>
      <c r="B5" s="122"/>
      <c r="C5" s="123"/>
      <c r="D5" s="38"/>
      <c r="E5" s="38"/>
      <c r="F5" s="39">
        <f>SUM(F$6:F$1048167)</f>
        <v>6261475.8753333334</v>
      </c>
      <c r="G5" s="36"/>
      <c r="H5" s="39">
        <f>SUM(H$6:H$1048167)</f>
        <v>6071383.7153333332</v>
      </c>
      <c r="I5" s="39"/>
      <c r="J5" s="39">
        <f>SUM(J$6:J$1048167)</f>
        <v>97050</v>
      </c>
      <c r="K5" s="39">
        <f>SUM(K$6:K$1048167)</f>
        <v>5974333.7153333332</v>
      </c>
      <c r="L5" s="93"/>
      <c r="N5" s="92"/>
    </row>
    <row r="6" spans="1:14" s="1" customFormat="1" ht="15.6" x14ac:dyDescent="0.35">
      <c r="A6" s="40">
        <v>1</v>
      </c>
      <c r="B6" s="40" t="s">
        <v>39</v>
      </c>
      <c r="C6" s="82" t="s">
        <v>40</v>
      </c>
      <c r="D6" s="41" t="s">
        <v>15</v>
      </c>
      <c r="E6" s="41" t="s">
        <v>1038</v>
      </c>
      <c r="F6" s="42">
        <v>90000</v>
      </c>
      <c r="G6" s="37"/>
      <c r="H6" s="42">
        <v>90000</v>
      </c>
      <c r="I6" s="91">
        <v>0.03</v>
      </c>
      <c r="J6" s="42">
        <f>H6*I6</f>
        <v>2700</v>
      </c>
      <c r="K6" s="42">
        <f>H6-J6</f>
        <v>87300</v>
      </c>
      <c r="L6" s="100" t="s">
        <v>1027</v>
      </c>
    </row>
    <row r="7" spans="1:14" s="1" customFormat="1" ht="15" x14ac:dyDescent="0.35">
      <c r="A7" s="40">
        <v>2</v>
      </c>
      <c r="B7" s="40" t="s">
        <v>41</v>
      </c>
      <c r="C7" s="82" t="s">
        <v>42</v>
      </c>
      <c r="D7" s="41" t="s">
        <v>15</v>
      </c>
      <c r="E7" s="41" t="str">
        <f>VLOOKUP(C7,[2]支付进度统计!$C$8:$AP$437,40,0)</f>
        <v>极高</v>
      </c>
      <c r="F7" s="42">
        <v>200000</v>
      </c>
      <c r="G7" s="37"/>
      <c r="H7" s="87">
        <v>180000</v>
      </c>
      <c r="I7" s="91">
        <v>0.03</v>
      </c>
      <c r="J7" s="42">
        <f t="shared" ref="J7:J66" si="0">H7*I7</f>
        <v>5400</v>
      </c>
      <c r="K7" s="42">
        <f t="shared" ref="K7:K66" si="1">H7-J7</f>
        <v>174600</v>
      </c>
      <c r="L7" s="42"/>
    </row>
    <row r="8" spans="1:14" s="1" customFormat="1" ht="15" x14ac:dyDescent="0.35">
      <c r="A8" s="40">
        <v>3</v>
      </c>
      <c r="B8" s="43" t="s">
        <v>43</v>
      </c>
      <c r="C8" s="83" t="s">
        <v>44</v>
      </c>
      <c r="D8" s="41" t="s">
        <v>15</v>
      </c>
      <c r="E8" s="41" t="str">
        <f>VLOOKUP(C8,[2]支付进度统计!$C$8:$AP$437,40,0)</f>
        <v>极高</v>
      </c>
      <c r="F8" s="42">
        <v>400000</v>
      </c>
      <c r="G8" s="37"/>
      <c r="H8" s="87">
        <v>450000</v>
      </c>
      <c r="I8" s="91">
        <v>0.03</v>
      </c>
      <c r="J8" s="42">
        <f t="shared" si="0"/>
        <v>13500</v>
      </c>
      <c r="K8" s="42">
        <f t="shared" si="1"/>
        <v>436500</v>
      </c>
      <c r="L8" s="42"/>
    </row>
    <row r="9" spans="1:14" s="1" customFormat="1" ht="15" x14ac:dyDescent="0.35">
      <c r="A9" s="40">
        <v>4</v>
      </c>
      <c r="B9" s="40" t="s">
        <v>47</v>
      </c>
      <c r="C9" s="82" t="s">
        <v>48</v>
      </c>
      <c r="D9" s="41" t="s">
        <v>15</v>
      </c>
      <c r="E9" s="41" t="str">
        <f>VLOOKUP(C9,[2]支付进度统计!$C$8:$AP$437,40,0)</f>
        <v>极高</v>
      </c>
      <c r="F9" s="42">
        <v>200000</v>
      </c>
      <c r="G9" s="37"/>
      <c r="H9" s="87">
        <v>160000</v>
      </c>
      <c r="I9" s="91">
        <v>0.03</v>
      </c>
      <c r="J9" s="42">
        <f t="shared" si="0"/>
        <v>4800</v>
      </c>
      <c r="K9" s="42">
        <f t="shared" si="1"/>
        <v>155200</v>
      </c>
      <c r="L9" s="42"/>
    </row>
    <row r="10" spans="1:14" s="1" customFormat="1" ht="15" x14ac:dyDescent="0.35">
      <c r="A10" s="40">
        <v>5</v>
      </c>
      <c r="B10" s="40" t="s">
        <v>51</v>
      </c>
      <c r="C10" s="82" t="s">
        <v>52</v>
      </c>
      <c r="D10" s="41" t="s">
        <v>15</v>
      </c>
      <c r="E10" s="41" t="str">
        <f>VLOOKUP(C10,[2]支付进度统计!$C$8:$AP$437,40,0)</f>
        <v>极高</v>
      </c>
      <c r="F10" s="42">
        <v>50000</v>
      </c>
      <c r="G10" s="37"/>
      <c r="H10" s="87">
        <v>100000</v>
      </c>
      <c r="I10" s="91">
        <v>0.03</v>
      </c>
      <c r="J10" s="42">
        <f t="shared" si="0"/>
        <v>3000</v>
      </c>
      <c r="K10" s="42">
        <f t="shared" si="1"/>
        <v>97000</v>
      </c>
      <c r="L10" s="42"/>
      <c r="M10" s="89"/>
    </row>
    <row r="11" spans="1:14" s="1" customFormat="1" ht="15" x14ac:dyDescent="0.35">
      <c r="A11" s="40">
        <v>6</v>
      </c>
      <c r="B11" s="40" t="s">
        <v>53</v>
      </c>
      <c r="C11" s="82" t="s">
        <v>54</v>
      </c>
      <c r="D11" s="41" t="s">
        <v>15</v>
      </c>
      <c r="E11" s="41" t="s">
        <v>1037</v>
      </c>
      <c r="F11" s="42">
        <v>50000</v>
      </c>
      <c r="G11" s="37"/>
      <c r="H11" s="87">
        <v>30000</v>
      </c>
      <c r="I11" s="91">
        <v>0.03</v>
      </c>
      <c r="J11" s="42">
        <f t="shared" si="0"/>
        <v>900</v>
      </c>
      <c r="K11" s="42">
        <f t="shared" si="1"/>
        <v>29100</v>
      </c>
      <c r="L11" s="42"/>
    </row>
    <row r="12" spans="1:14" s="1" customFormat="1" ht="15" x14ac:dyDescent="0.35">
      <c r="A12" s="40">
        <v>7</v>
      </c>
      <c r="B12" s="40" t="s">
        <v>55</v>
      </c>
      <c r="C12" s="82" t="s">
        <v>56</v>
      </c>
      <c r="D12" s="41" t="s">
        <v>15</v>
      </c>
      <c r="E12" s="41" t="str">
        <f>VLOOKUP(C12,[2]支付进度统计!$C$8:$AP$437,40,0)</f>
        <v>极高</v>
      </c>
      <c r="F12" s="42">
        <v>100000</v>
      </c>
      <c r="G12" s="37"/>
      <c r="H12" s="42">
        <v>90000</v>
      </c>
      <c r="I12" s="91">
        <v>0.03</v>
      </c>
      <c r="J12" s="42">
        <f t="shared" si="0"/>
        <v>2700</v>
      </c>
      <c r="K12" s="42">
        <f t="shared" si="1"/>
        <v>87300</v>
      </c>
      <c r="L12" s="42"/>
    </row>
    <row r="13" spans="1:14" s="1" customFormat="1" ht="15" x14ac:dyDescent="0.35">
      <c r="A13" s="40">
        <v>8</v>
      </c>
      <c r="B13" s="40" t="s">
        <v>57</v>
      </c>
      <c r="C13" s="82" t="s">
        <v>58</v>
      </c>
      <c r="D13" s="41" t="s">
        <v>15</v>
      </c>
      <c r="E13" s="41" t="str">
        <f>VLOOKUP(C13,[2]支付进度统计!$C$8:$AP$437,40,0)</f>
        <v>中高</v>
      </c>
      <c r="F13" s="42">
        <v>50000</v>
      </c>
      <c r="G13" s="37"/>
      <c r="H13" s="42">
        <v>50000</v>
      </c>
      <c r="I13" s="91">
        <v>0.03</v>
      </c>
      <c r="J13" s="42">
        <f t="shared" si="0"/>
        <v>1500</v>
      </c>
      <c r="K13" s="42">
        <f t="shared" si="1"/>
        <v>48500</v>
      </c>
      <c r="L13" s="42"/>
    </row>
    <row r="14" spans="1:14" s="1" customFormat="1" ht="15" x14ac:dyDescent="0.35">
      <c r="A14" s="40">
        <v>9</v>
      </c>
      <c r="B14" s="40" t="s">
        <v>59</v>
      </c>
      <c r="C14" s="82" t="s">
        <v>60</v>
      </c>
      <c r="D14" s="41" t="s">
        <v>15</v>
      </c>
      <c r="E14" s="41" t="str">
        <f>VLOOKUP(C14,[2]支付进度统计!$C$8:$AP$437,40,0)</f>
        <v>极高</v>
      </c>
      <c r="F14" s="42">
        <v>250000</v>
      </c>
      <c r="G14" s="37"/>
      <c r="H14" s="42">
        <v>200000</v>
      </c>
      <c r="I14" s="91">
        <v>0.03</v>
      </c>
      <c r="J14" s="42">
        <f t="shared" si="0"/>
        <v>6000</v>
      </c>
      <c r="K14" s="42">
        <f t="shared" si="1"/>
        <v>194000</v>
      </c>
      <c r="L14" s="42"/>
    </row>
    <row r="15" spans="1:14" s="1" customFormat="1" ht="15" x14ac:dyDescent="0.35">
      <c r="A15" s="40">
        <v>10</v>
      </c>
      <c r="B15" s="40" t="s">
        <v>736</v>
      </c>
      <c r="C15" s="82" t="s">
        <v>737</v>
      </c>
      <c r="D15" s="41" t="s">
        <v>15</v>
      </c>
      <c r="E15" s="41" t="str">
        <f>VLOOKUP(C15,[2]支付进度统计!$C$8:$AP$437,40,0)</f>
        <v>极高</v>
      </c>
      <c r="F15" s="42">
        <v>150000</v>
      </c>
      <c r="G15" s="37"/>
      <c r="H15" s="87">
        <v>200000</v>
      </c>
      <c r="I15" s="91">
        <v>0.03</v>
      </c>
      <c r="J15" s="42">
        <f t="shared" si="0"/>
        <v>6000</v>
      </c>
      <c r="K15" s="42">
        <f t="shared" si="1"/>
        <v>194000</v>
      </c>
      <c r="L15" s="42"/>
    </row>
    <row r="16" spans="1:14" s="1" customFormat="1" ht="15" x14ac:dyDescent="0.35">
      <c r="A16" s="40">
        <v>11</v>
      </c>
      <c r="B16" s="40" t="s">
        <v>63</v>
      </c>
      <c r="C16" s="82" t="s">
        <v>64</v>
      </c>
      <c r="D16" s="41" t="s">
        <v>15</v>
      </c>
      <c r="E16" s="41" t="str">
        <f>VLOOKUP(C16,[2]支付进度统计!$C$8:$AP$437,40,0)</f>
        <v>极高</v>
      </c>
      <c r="F16" s="42">
        <v>100000</v>
      </c>
      <c r="G16" s="37"/>
      <c r="H16" s="42">
        <v>100000</v>
      </c>
      <c r="I16" s="91">
        <v>0.03</v>
      </c>
      <c r="J16" s="42">
        <f t="shared" si="0"/>
        <v>3000</v>
      </c>
      <c r="K16" s="42">
        <f t="shared" si="1"/>
        <v>97000</v>
      </c>
      <c r="L16" s="42"/>
    </row>
    <row r="17" spans="1:12" s="1" customFormat="1" ht="15" x14ac:dyDescent="0.35">
      <c r="A17" s="40">
        <v>12</v>
      </c>
      <c r="B17" s="40" t="s">
        <v>65</v>
      </c>
      <c r="C17" s="82" t="s">
        <v>66</v>
      </c>
      <c r="D17" s="41" t="s">
        <v>15</v>
      </c>
      <c r="E17" s="41" t="str">
        <f>VLOOKUP(C17,[2]支付进度统计!$C$8:$AP$437,40,0)</f>
        <v>高</v>
      </c>
      <c r="F17" s="42">
        <v>100000</v>
      </c>
      <c r="G17" s="37"/>
      <c r="H17" s="42">
        <v>100000</v>
      </c>
      <c r="I17" s="91">
        <v>0.02</v>
      </c>
      <c r="J17" s="42">
        <f t="shared" si="0"/>
        <v>2000</v>
      </c>
      <c r="K17" s="42">
        <f t="shared" si="1"/>
        <v>98000</v>
      </c>
      <c r="L17" s="42"/>
    </row>
    <row r="18" spans="1:12" s="1" customFormat="1" ht="15" x14ac:dyDescent="0.35">
      <c r="A18" s="40">
        <v>13</v>
      </c>
      <c r="B18" s="40" t="s">
        <v>69</v>
      </c>
      <c r="C18" s="82" t="s">
        <v>70</v>
      </c>
      <c r="D18" s="41" t="s">
        <v>15</v>
      </c>
      <c r="E18" s="41" t="str">
        <f>VLOOKUP(C18,[2]支付进度统计!$C$8:$AP$437,40,0)</f>
        <v>中高</v>
      </c>
      <c r="F18" s="42">
        <v>50000</v>
      </c>
      <c r="G18" s="37"/>
      <c r="H18" s="42">
        <v>50000</v>
      </c>
      <c r="I18" s="91">
        <v>0.03</v>
      </c>
      <c r="J18" s="42">
        <f t="shared" si="0"/>
        <v>1500</v>
      </c>
      <c r="K18" s="42">
        <f t="shared" si="1"/>
        <v>48500</v>
      </c>
      <c r="L18" s="42"/>
    </row>
    <row r="19" spans="1:12" s="1" customFormat="1" ht="15" x14ac:dyDescent="0.35">
      <c r="A19" s="40">
        <v>14</v>
      </c>
      <c r="B19" s="40" t="s">
        <v>75</v>
      </c>
      <c r="C19" s="82" t="s">
        <v>76</v>
      </c>
      <c r="D19" s="41" t="s">
        <v>15</v>
      </c>
      <c r="E19" s="41" t="str">
        <f>VLOOKUP(C19,[2]支付进度统计!$C$8:$AP$437,40,0)</f>
        <v>极高</v>
      </c>
      <c r="F19" s="42">
        <v>50000</v>
      </c>
      <c r="G19" s="37"/>
      <c r="H19" s="42">
        <v>50000</v>
      </c>
      <c r="I19" s="91">
        <v>0.03</v>
      </c>
      <c r="J19" s="42">
        <f t="shared" si="0"/>
        <v>1500</v>
      </c>
      <c r="K19" s="42">
        <f t="shared" si="1"/>
        <v>48500</v>
      </c>
      <c r="L19" s="42"/>
    </row>
    <row r="20" spans="1:12" s="1" customFormat="1" ht="15" x14ac:dyDescent="0.35">
      <c r="A20" s="40">
        <v>15</v>
      </c>
      <c r="B20" s="40" t="s">
        <v>79</v>
      </c>
      <c r="C20" s="82" t="s">
        <v>80</v>
      </c>
      <c r="D20" s="41" t="s">
        <v>15</v>
      </c>
      <c r="E20" s="41" t="str">
        <f>VLOOKUP(C20,[2]支付进度统计!$C$8:$AP$437,40,0)</f>
        <v>极高</v>
      </c>
      <c r="F20" s="42">
        <v>150000</v>
      </c>
      <c r="G20" s="37"/>
      <c r="H20" s="87">
        <v>100000</v>
      </c>
      <c r="I20" s="91">
        <v>0.03</v>
      </c>
      <c r="J20" s="42">
        <f t="shared" si="0"/>
        <v>3000</v>
      </c>
      <c r="K20" s="42">
        <f t="shared" si="1"/>
        <v>97000</v>
      </c>
      <c r="L20" s="42"/>
    </row>
    <row r="21" spans="1:12" s="1" customFormat="1" ht="15" x14ac:dyDescent="0.35">
      <c r="A21" s="40">
        <v>16</v>
      </c>
      <c r="B21" s="40" t="s">
        <v>83</v>
      </c>
      <c r="C21" s="82" t="s">
        <v>84</v>
      </c>
      <c r="D21" s="41" t="s">
        <v>15</v>
      </c>
      <c r="E21" s="41" t="s">
        <v>1038</v>
      </c>
      <c r="F21" s="42">
        <v>30000</v>
      </c>
      <c r="G21" s="37"/>
      <c r="H21" s="42">
        <v>30000</v>
      </c>
      <c r="I21" s="91">
        <v>0.03</v>
      </c>
      <c r="J21" s="42">
        <f t="shared" si="0"/>
        <v>900</v>
      </c>
      <c r="K21" s="42">
        <f t="shared" si="1"/>
        <v>29100</v>
      </c>
      <c r="L21" s="42"/>
    </row>
    <row r="22" spans="1:12" s="1" customFormat="1" ht="15" x14ac:dyDescent="0.35">
      <c r="A22" s="40">
        <v>17</v>
      </c>
      <c r="B22" s="40" t="s">
        <v>85</v>
      </c>
      <c r="C22" s="82" t="s">
        <v>86</v>
      </c>
      <c r="D22" s="41" t="s">
        <v>15</v>
      </c>
      <c r="E22" s="41" t="str">
        <f>VLOOKUP(C22,[2]支付进度统计!$C$8:$AP$437,40,0)</f>
        <v>高</v>
      </c>
      <c r="F22" s="42">
        <v>100000</v>
      </c>
      <c r="G22" s="37"/>
      <c r="H22" s="87">
        <v>240000</v>
      </c>
      <c r="I22" s="42"/>
      <c r="J22" s="42">
        <f t="shared" si="0"/>
        <v>0</v>
      </c>
      <c r="K22" s="42">
        <f t="shared" si="1"/>
        <v>240000</v>
      </c>
      <c r="L22" s="42"/>
    </row>
    <row r="23" spans="1:12" s="1" customFormat="1" ht="15" x14ac:dyDescent="0.35">
      <c r="A23" s="40">
        <v>18</v>
      </c>
      <c r="B23" s="40" t="s">
        <v>87</v>
      </c>
      <c r="C23" s="82" t="s">
        <v>88</v>
      </c>
      <c r="D23" s="41" t="s">
        <v>15</v>
      </c>
      <c r="E23" s="41" t="str">
        <f>VLOOKUP(C23,[2]支付进度统计!$C$8:$AP$437,40,0)</f>
        <v>极高</v>
      </c>
      <c r="F23" s="42">
        <v>150000</v>
      </c>
      <c r="G23" s="37"/>
      <c r="H23" s="42">
        <v>150000</v>
      </c>
      <c r="I23" s="91">
        <v>0.03</v>
      </c>
      <c r="J23" s="42">
        <f t="shared" si="0"/>
        <v>4500</v>
      </c>
      <c r="K23" s="42">
        <f t="shared" si="1"/>
        <v>145500</v>
      </c>
      <c r="L23" s="42"/>
    </row>
    <row r="24" spans="1:12" s="1" customFormat="1" ht="15" x14ac:dyDescent="0.35">
      <c r="A24" s="40">
        <v>19</v>
      </c>
      <c r="B24" s="40" t="s">
        <v>91</v>
      </c>
      <c r="C24" s="82" t="s">
        <v>92</v>
      </c>
      <c r="D24" s="41" t="s">
        <v>15</v>
      </c>
      <c r="E24" s="41" t="str">
        <f>VLOOKUP(C24,[2]支付进度统计!$C$8:$AP$437,40,0)</f>
        <v>中高</v>
      </c>
      <c r="F24" s="42">
        <v>50000</v>
      </c>
      <c r="G24" s="36"/>
      <c r="H24" s="87">
        <v>30000</v>
      </c>
      <c r="I24" s="91">
        <v>0.03</v>
      </c>
      <c r="J24" s="42">
        <f t="shared" si="0"/>
        <v>900</v>
      </c>
      <c r="K24" s="42">
        <f t="shared" si="1"/>
        <v>29100</v>
      </c>
      <c r="L24" s="42"/>
    </row>
    <row r="25" spans="1:12" s="1" customFormat="1" ht="15" x14ac:dyDescent="0.35">
      <c r="A25" s="40">
        <v>20</v>
      </c>
      <c r="B25" s="40" t="s">
        <v>93</v>
      </c>
      <c r="C25" s="82" t="s">
        <v>94</v>
      </c>
      <c r="D25" s="41" t="s">
        <v>15</v>
      </c>
      <c r="E25" s="41" t="str">
        <f>VLOOKUP(C25,[2]支付进度统计!$C$8:$AP$437,40,0)</f>
        <v>极高</v>
      </c>
      <c r="F25" s="42">
        <v>350000</v>
      </c>
      <c r="G25" s="37"/>
      <c r="H25" s="87">
        <v>250000</v>
      </c>
      <c r="I25" s="42"/>
      <c r="J25" s="42">
        <f t="shared" si="0"/>
        <v>0</v>
      </c>
      <c r="K25" s="42">
        <f t="shared" si="1"/>
        <v>250000</v>
      </c>
      <c r="L25" s="42"/>
    </row>
    <row r="26" spans="1:12" s="1" customFormat="1" ht="15" x14ac:dyDescent="0.35">
      <c r="A26" s="40">
        <v>22</v>
      </c>
      <c r="B26" s="40" t="s">
        <v>101</v>
      </c>
      <c r="C26" s="82" t="s">
        <v>102</v>
      </c>
      <c r="D26" s="41" t="s">
        <v>15</v>
      </c>
      <c r="E26" s="41" t="s">
        <v>1038</v>
      </c>
      <c r="F26" s="42">
        <v>150000</v>
      </c>
      <c r="G26" s="37"/>
      <c r="H26" s="42">
        <v>150000</v>
      </c>
      <c r="I26" s="42"/>
      <c r="J26" s="42">
        <f t="shared" si="0"/>
        <v>0</v>
      </c>
      <c r="K26" s="42">
        <f t="shared" si="1"/>
        <v>150000</v>
      </c>
      <c r="L26" s="42"/>
    </row>
    <row r="27" spans="1:12" s="1" customFormat="1" ht="15" x14ac:dyDescent="0.35">
      <c r="A27" s="40">
        <v>23</v>
      </c>
      <c r="B27" s="40" t="s">
        <v>103</v>
      </c>
      <c r="C27" s="82" t="s">
        <v>104</v>
      </c>
      <c r="D27" s="41" t="s">
        <v>15</v>
      </c>
      <c r="E27" s="41" t="str">
        <f>VLOOKUP(C27,[2]支付进度统计!$C$8:$AP$437,40,0)</f>
        <v>极高</v>
      </c>
      <c r="F27" s="42">
        <v>50000</v>
      </c>
      <c r="G27" s="37"/>
      <c r="H27" s="42">
        <v>50000</v>
      </c>
      <c r="I27" s="42"/>
      <c r="J27" s="42">
        <f t="shared" si="0"/>
        <v>0</v>
      </c>
      <c r="K27" s="42">
        <f t="shared" si="1"/>
        <v>50000</v>
      </c>
      <c r="L27" s="42"/>
    </row>
    <row r="28" spans="1:12" s="1" customFormat="1" ht="15" x14ac:dyDescent="0.35">
      <c r="A28" s="40">
        <v>25</v>
      </c>
      <c r="B28" s="40" t="s">
        <v>111</v>
      </c>
      <c r="C28" s="82" t="s">
        <v>112</v>
      </c>
      <c r="D28" s="41" t="s">
        <v>15</v>
      </c>
      <c r="E28" s="41" t="str">
        <f>VLOOKUP(C28,[2]支付进度统计!$C$8:$AP$437,40,0)</f>
        <v>极高</v>
      </c>
      <c r="F28" s="42">
        <v>30000</v>
      </c>
      <c r="G28" s="37"/>
      <c r="H28" s="42">
        <v>30000</v>
      </c>
      <c r="I28" s="91">
        <v>0.03</v>
      </c>
      <c r="J28" s="42">
        <f t="shared" si="0"/>
        <v>900</v>
      </c>
      <c r="K28" s="42">
        <f t="shared" si="1"/>
        <v>29100</v>
      </c>
      <c r="L28" s="42"/>
    </row>
    <row r="29" spans="1:12" s="1" customFormat="1" ht="15" x14ac:dyDescent="0.35">
      <c r="A29" s="40">
        <v>26</v>
      </c>
      <c r="B29" s="40" t="s">
        <v>113</v>
      </c>
      <c r="C29" s="82" t="s">
        <v>114</v>
      </c>
      <c r="D29" s="41" t="s">
        <v>15</v>
      </c>
      <c r="E29" s="41" t="str">
        <f>VLOOKUP(C29,[2]支付进度统计!$C$8:$AP$437,40,0)</f>
        <v>中高</v>
      </c>
      <c r="F29" s="42">
        <v>50000</v>
      </c>
      <c r="G29" s="37"/>
      <c r="H29" s="87">
        <v>40000</v>
      </c>
      <c r="I29" s="91">
        <v>0.03</v>
      </c>
      <c r="J29" s="42">
        <f t="shared" si="0"/>
        <v>1200</v>
      </c>
      <c r="K29" s="42">
        <f t="shared" si="1"/>
        <v>38800</v>
      </c>
      <c r="L29" s="42"/>
    </row>
    <row r="30" spans="1:12" s="1" customFormat="1" ht="15" x14ac:dyDescent="0.35">
      <c r="A30" s="40">
        <v>27</v>
      </c>
      <c r="B30" s="40" t="s">
        <v>115</v>
      </c>
      <c r="C30" s="82" t="s">
        <v>116</v>
      </c>
      <c r="D30" s="41" t="s">
        <v>15</v>
      </c>
      <c r="E30" s="41" t="str">
        <f>VLOOKUP(C30,[2]支付进度统计!$C$8:$AP$437,40,0)</f>
        <v>极高</v>
      </c>
      <c r="F30" s="42">
        <v>30000</v>
      </c>
      <c r="G30" s="37"/>
      <c r="H30" s="42">
        <v>30000</v>
      </c>
      <c r="I30" s="91">
        <v>0.03</v>
      </c>
      <c r="J30" s="42">
        <f t="shared" si="0"/>
        <v>900</v>
      </c>
      <c r="K30" s="42">
        <f t="shared" si="1"/>
        <v>29100</v>
      </c>
      <c r="L30" s="42"/>
    </row>
    <row r="31" spans="1:12" s="1" customFormat="1" ht="15" x14ac:dyDescent="0.35">
      <c r="A31" s="40">
        <v>28</v>
      </c>
      <c r="B31" s="40" t="s">
        <v>131</v>
      </c>
      <c r="C31" s="82" t="s">
        <v>132</v>
      </c>
      <c r="D31" s="41" t="s">
        <v>15</v>
      </c>
      <c r="E31" s="41" t="str">
        <f>VLOOKUP(C31,[2]支付进度统计!$C$8:$AP$437,40,0)</f>
        <v>极高</v>
      </c>
      <c r="F31" s="42">
        <v>100000</v>
      </c>
      <c r="G31" s="37"/>
      <c r="H31" s="42">
        <v>100000</v>
      </c>
      <c r="I31" s="91">
        <v>0.03</v>
      </c>
      <c r="J31" s="42">
        <f t="shared" si="0"/>
        <v>3000</v>
      </c>
      <c r="K31" s="42">
        <f t="shared" si="1"/>
        <v>97000</v>
      </c>
      <c r="L31" s="42"/>
    </row>
    <row r="32" spans="1:12" s="1" customFormat="1" ht="15" x14ac:dyDescent="0.35">
      <c r="A32" s="40">
        <v>29</v>
      </c>
      <c r="B32" s="40" t="s">
        <v>135</v>
      </c>
      <c r="C32" s="82" t="s">
        <v>136</v>
      </c>
      <c r="D32" s="41" t="s">
        <v>15</v>
      </c>
      <c r="E32" s="41" t="str">
        <f>VLOOKUP(C32,[2]支付进度统计!$C$8:$AP$437,40,0)</f>
        <v>高</v>
      </c>
      <c r="F32" s="42">
        <v>30000</v>
      </c>
      <c r="G32" s="37"/>
      <c r="H32" s="42">
        <v>20000</v>
      </c>
      <c r="I32" s="91">
        <v>0.03</v>
      </c>
      <c r="J32" s="42">
        <f t="shared" si="0"/>
        <v>600</v>
      </c>
      <c r="K32" s="42">
        <f t="shared" si="1"/>
        <v>19400</v>
      </c>
      <c r="L32" s="42"/>
    </row>
    <row r="33" spans="1:12" s="1" customFormat="1" ht="15" x14ac:dyDescent="0.35">
      <c r="A33" s="40">
        <v>30</v>
      </c>
      <c r="B33" s="40" t="s">
        <v>139</v>
      </c>
      <c r="C33" s="82" t="s">
        <v>140</v>
      </c>
      <c r="D33" s="41" t="s">
        <v>15</v>
      </c>
      <c r="E33" s="41" t="s">
        <v>1038</v>
      </c>
      <c r="F33" s="42">
        <v>50000</v>
      </c>
      <c r="G33" s="37"/>
      <c r="H33" s="42">
        <v>50000</v>
      </c>
      <c r="I33" s="91">
        <v>0.03</v>
      </c>
      <c r="J33" s="42">
        <f t="shared" si="0"/>
        <v>1500</v>
      </c>
      <c r="K33" s="42">
        <f t="shared" si="1"/>
        <v>48500</v>
      </c>
      <c r="L33" s="42"/>
    </row>
    <row r="34" spans="1:12" s="1" customFormat="1" ht="15" x14ac:dyDescent="0.35">
      <c r="A34" s="40">
        <v>31</v>
      </c>
      <c r="B34" s="40" t="s">
        <v>141</v>
      </c>
      <c r="C34" s="82" t="s">
        <v>142</v>
      </c>
      <c r="D34" s="41" t="s">
        <v>15</v>
      </c>
      <c r="E34" s="41" t="s">
        <v>1038</v>
      </c>
      <c r="F34" s="42">
        <v>20000</v>
      </c>
      <c r="G34" s="37"/>
      <c r="H34" s="42">
        <v>20000</v>
      </c>
      <c r="I34" s="91">
        <v>0.03</v>
      </c>
      <c r="J34" s="42">
        <f t="shared" si="0"/>
        <v>600</v>
      </c>
      <c r="K34" s="42">
        <f t="shared" si="1"/>
        <v>19400</v>
      </c>
      <c r="L34" s="42"/>
    </row>
    <row r="35" spans="1:12" s="1" customFormat="1" ht="15" x14ac:dyDescent="0.35">
      <c r="A35" s="40">
        <v>32</v>
      </c>
      <c r="B35" s="40" t="s">
        <v>147</v>
      </c>
      <c r="C35" s="82" t="s">
        <v>148</v>
      </c>
      <c r="D35" s="41" t="s">
        <v>15</v>
      </c>
      <c r="E35" s="41" t="str">
        <f>VLOOKUP(C35,[2]支付进度统计!$C$8:$AP$437,40,0)</f>
        <v>极高</v>
      </c>
      <c r="F35" s="42">
        <v>100000</v>
      </c>
      <c r="G35" s="37"/>
      <c r="H35" s="42">
        <v>100000</v>
      </c>
      <c r="I35" s="91">
        <v>0.03</v>
      </c>
      <c r="J35" s="42">
        <f t="shared" si="0"/>
        <v>3000</v>
      </c>
      <c r="K35" s="42">
        <f t="shared" si="1"/>
        <v>97000</v>
      </c>
      <c r="L35" s="42"/>
    </row>
    <row r="36" spans="1:12" s="1" customFormat="1" ht="15" x14ac:dyDescent="0.35">
      <c r="A36" s="40">
        <v>33</v>
      </c>
      <c r="B36" s="40" t="s">
        <v>149</v>
      </c>
      <c r="C36" s="82" t="s">
        <v>150</v>
      </c>
      <c r="D36" s="41" t="s">
        <v>15</v>
      </c>
      <c r="E36" s="41" t="str">
        <f>VLOOKUP(C36,[2]支付进度统计!$C$8:$AP$437,40,0)</f>
        <v>极高</v>
      </c>
      <c r="F36" s="42">
        <v>24000</v>
      </c>
      <c r="G36" s="37"/>
      <c r="H36" s="42">
        <v>24000</v>
      </c>
      <c r="I36" s="42"/>
      <c r="J36" s="42">
        <f t="shared" si="0"/>
        <v>0</v>
      </c>
      <c r="K36" s="42">
        <f t="shared" si="1"/>
        <v>24000</v>
      </c>
      <c r="L36" s="42"/>
    </row>
    <row r="37" spans="1:12" s="1" customFormat="1" ht="15" x14ac:dyDescent="0.35">
      <c r="A37" s="40">
        <v>34</v>
      </c>
      <c r="B37" s="40" t="s">
        <v>151</v>
      </c>
      <c r="C37" s="82" t="s">
        <v>152</v>
      </c>
      <c r="D37" s="41" t="s">
        <v>15</v>
      </c>
      <c r="E37" s="41" t="str">
        <f>VLOOKUP(C37,[2]支付进度统计!$C$8:$AP$437,40,0)</f>
        <v>极高</v>
      </c>
      <c r="F37" s="42">
        <v>15000</v>
      </c>
      <c r="G37" s="37"/>
      <c r="H37" s="87">
        <v>30000</v>
      </c>
      <c r="I37" s="91">
        <v>0.02</v>
      </c>
      <c r="J37" s="42">
        <f t="shared" si="0"/>
        <v>600</v>
      </c>
      <c r="K37" s="42">
        <f t="shared" si="1"/>
        <v>29400</v>
      </c>
      <c r="L37" s="42"/>
    </row>
    <row r="38" spans="1:12" s="1" customFormat="1" ht="15" x14ac:dyDescent="0.35">
      <c r="A38" s="40">
        <v>35</v>
      </c>
      <c r="B38" s="40" t="s">
        <v>159</v>
      </c>
      <c r="C38" s="82" t="s">
        <v>160</v>
      </c>
      <c r="D38" s="41" t="s">
        <v>15</v>
      </c>
      <c r="E38" s="41" t="str">
        <f>VLOOKUP(C38,[2]支付进度统计!$C$8:$AP$437,40,0)</f>
        <v>极高</v>
      </c>
      <c r="F38" s="42">
        <v>200000</v>
      </c>
      <c r="G38" s="37"/>
      <c r="H38" s="42">
        <v>200000</v>
      </c>
      <c r="I38" s="91">
        <v>0.03</v>
      </c>
      <c r="J38" s="42">
        <f t="shared" si="0"/>
        <v>6000</v>
      </c>
      <c r="K38" s="42">
        <f t="shared" si="1"/>
        <v>194000</v>
      </c>
      <c r="L38" s="42"/>
    </row>
    <row r="39" spans="1:12" s="1" customFormat="1" ht="15" x14ac:dyDescent="0.35">
      <c r="A39" s="40">
        <v>36</v>
      </c>
      <c r="B39" s="40" t="s">
        <v>161</v>
      </c>
      <c r="C39" s="82" t="s">
        <v>162</v>
      </c>
      <c r="D39" s="41" t="s">
        <v>15</v>
      </c>
      <c r="E39" s="41" t="str">
        <f>VLOOKUP(C39,[2]支付进度统计!$C$8:$AP$437,40,0)</f>
        <v>极高</v>
      </c>
      <c r="F39" s="42">
        <v>50000</v>
      </c>
      <c r="G39" s="37"/>
      <c r="H39" s="42">
        <v>40000</v>
      </c>
      <c r="I39" s="91">
        <v>0.03</v>
      </c>
      <c r="J39" s="42">
        <f t="shared" si="0"/>
        <v>1200</v>
      </c>
      <c r="K39" s="42">
        <f t="shared" si="1"/>
        <v>38800</v>
      </c>
      <c r="L39" s="42"/>
    </row>
    <row r="40" spans="1:12" s="1" customFormat="1" ht="15" x14ac:dyDescent="0.35">
      <c r="A40" s="40">
        <v>37</v>
      </c>
      <c r="B40" s="40" t="s">
        <v>167</v>
      </c>
      <c r="C40" s="82" t="s">
        <v>168</v>
      </c>
      <c r="D40" s="41" t="s">
        <v>15</v>
      </c>
      <c r="E40" s="41" t="str">
        <f>VLOOKUP(C40,[2]支付进度统计!$C$8:$AP$437,40,0)</f>
        <v>极高</v>
      </c>
      <c r="F40" s="42">
        <v>10000</v>
      </c>
      <c r="G40" s="37"/>
      <c r="H40" s="42">
        <v>10000</v>
      </c>
      <c r="I40" s="91">
        <v>0.03</v>
      </c>
      <c r="J40" s="42">
        <f t="shared" si="0"/>
        <v>300</v>
      </c>
      <c r="K40" s="42">
        <f t="shared" si="1"/>
        <v>9700</v>
      </c>
      <c r="L40" s="42"/>
    </row>
    <row r="41" spans="1:12" s="1" customFormat="1" ht="15" x14ac:dyDescent="0.35">
      <c r="A41" s="40">
        <v>38</v>
      </c>
      <c r="B41" s="40" t="s">
        <v>169</v>
      </c>
      <c r="C41" s="82" t="s">
        <v>170</v>
      </c>
      <c r="D41" s="41" t="s">
        <v>15</v>
      </c>
      <c r="E41" s="41" t="str">
        <f>VLOOKUP(C41,[2]支付进度统计!$C$8:$AP$437,40,0)</f>
        <v>高</v>
      </c>
      <c r="F41" s="42">
        <v>8635.1893333333301</v>
      </c>
      <c r="G41" s="37"/>
      <c r="H41" s="42">
        <v>8635.1893333333301</v>
      </c>
      <c r="I41" s="42"/>
      <c r="J41" s="42">
        <f t="shared" si="0"/>
        <v>0</v>
      </c>
      <c r="K41" s="42">
        <f t="shared" si="1"/>
        <v>8635.1893333333301</v>
      </c>
      <c r="L41" s="42"/>
    </row>
    <row r="42" spans="1:12" s="1" customFormat="1" ht="15" x14ac:dyDescent="0.35">
      <c r="A42" s="40">
        <v>39</v>
      </c>
      <c r="B42" s="40" t="s">
        <v>175</v>
      </c>
      <c r="C42" s="82" t="s">
        <v>176</v>
      </c>
      <c r="D42" s="41" t="s">
        <v>15</v>
      </c>
      <c r="E42" s="41" t="str">
        <f>VLOOKUP(C42,[2]支付进度统计!$C$8:$AP$437,40,0)</f>
        <v>极高</v>
      </c>
      <c r="F42" s="42">
        <v>150000</v>
      </c>
      <c r="G42" s="37"/>
      <c r="H42" s="87">
        <v>130000</v>
      </c>
      <c r="I42" s="91">
        <v>0.03</v>
      </c>
      <c r="J42" s="42">
        <f t="shared" si="0"/>
        <v>3900</v>
      </c>
      <c r="K42" s="42">
        <f t="shared" si="1"/>
        <v>126100</v>
      </c>
      <c r="L42" s="42"/>
    </row>
    <row r="43" spans="1:12" s="1" customFormat="1" ht="15" x14ac:dyDescent="0.35">
      <c r="A43" s="40">
        <v>40</v>
      </c>
      <c r="B43" s="40" t="s">
        <v>177</v>
      </c>
      <c r="C43" s="82" t="s">
        <v>178</v>
      </c>
      <c r="D43" s="41" t="s">
        <v>15</v>
      </c>
      <c r="E43" s="41" t="str">
        <f>VLOOKUP(C43,[2]支付进度统计!$C$8:$AP$437,40,0)</f>
        <v>中高</v>
      </c>
      <c r="F43" s="42">
        <v>50000</v>
      </c>
      <c r="G43" s="37"/>
      <c r="H43" s="42">
        <v>50000</v>
      </c>
      <c r="I43" s="91">
        <v>0.02</v>
      </c>
      <c r="J43" s="42">
        <f t="shared" si="0"/>
        <v>1000</v>
      </c>
      <c r="K43" s="42">
        <f t="shared" si="1"/>
        <v>49000</v>
      </c>
      <c r="L43" s="42"/>
    </row>
    <row r="44" spans="1:12" s="1" customFormat="1" ht="15" x14ac:dyDescent="0.35">
      <c r="A44" s="40">
        <v>41</v>
      </c>
      <c r="B44" s="40" t="s">
        <v>181</v>
      </c>
      <c r="C44" s="90" t="s">
        <v>1022</v>
      </c>
      <c r="D44" s="41" t="s">
        <v>15</v>
      </c>
      <c r="E44" s="41" t="str">
        <f>VLOOKUP(C44,[2]支付进度统计!$C$8:$AP$437,40,0)</f>
        <v>极高</v>
      </c>
      <c r="F44" s="42">
        <v>150000</v>
      </c>
      <c r="G44" s="37"/>
      <c r="H44" s="87">
        <v>130000</v>
      </c>
      <c r="I44" s="91">
        <v>0.03</v>
      </c>
      <c r="J44" s="42">
        <f t="shared" si="0"/>
        <v>3900</v>
      </c>
      <c r="K44" s="42">
        <f t="shared" si="1"/>
        <v>126100</v>
      </c>
      <c r="L44" s="42"/>
    </row>
    <row r="45" spans="1:12" s="1" customFormat="1" ht="15" x14ac:dyDescent="0.35">
      <c r="A45" s="40">
        <v>42</v>
      </c>
      <c r="B45" s="40" t="s">
        <v>201</v>
      </c>
      <c r="C45" s="82" t="s">
        <v>202</v>
      </c>
      <c r="D45" s="41" t="s">
        <v>15</v>
      </c>
      <c r="E45" s="41" t="str">
        <f>VLOOKUP(C45,[2]支付进度统计!$C$8:$AP$437,40,0)</f>
        <v>高</v>
      </c>
      <c r="F45" s="42">
        <v>5000</v>
      </c>
      <c r="G45" s="37"/>
      <c r="H45" s="42">
        <v>5000</v>
      </c>
      <c r="I45" s="91">
        <v>0.03</v>
      </c>
      <c r="J45" s="42">
        <f t="shared" si="0"/>
        <v>150</v>
      </c>
      <c r="K45" s="42">
        <f t="shared" si="1"/>
        <v>4850</v>
      </c>
      <c r="L45" s="42"/>
    </row>
    <row r="46" spans="1:12" s="1" customFormat="1" ht="15" x14ac:dyDescent="0.35">
      <c r="A46" s="40">
        <v>44</v>
      </c>
      <c r="B46" s="40" t="s">
        <v>209</v>
      </c>
      <c r="C46" s="82" t="s">
        <v>210</v>
      </c>
      <c r="D46" s="41" t="s">
        <v>15</v>
      </c>
      <c r="E46" s="41" t="s">
        <v>1038</v>
      </c>
      <c r="F46" s="42">
        <v>10000</v>
      </c>
      <c r="G46" s="37"/>
      <c r="H46" s="42">
        <v>10000</v>
      </c>
      <c r="I46" s="42"/>
      <c r="J46" s="42">
        <f t="shared" si="0"/>
        <v>0</v>
      </c>
      <c r="K46" s="42">
        <f t="shared" si="1"/>
        <v>10000</v>
      </c>
      <c r="L46" s="42"/>
    </row>
    <row r="47" spans="1:12" s="1" customFormat="1" ht="15" x14ac:dyDescent="0.35">
      <c r="A47" s="40">
        <v>45</v>
      </c>
      <c r="B47" s="40" t="s">
        <v>225</v>
      </c>
      <c r="C47" s="82" t="s">
        <v>226</v>
      </c>
      <c r="D47" s="41" t="s">
        <v>15</v>
      </c>
      <c r="E47" s="41" t="s">
        <v>1035</v>
      </c>
      <c r="F47" s="42">
        <v>100000</v>
      </c>
      <c r="G47" s="37"/>
      <c r="H47" s="42">
        <v>80000</v>
      </c>
      <c r="I47" s="42"/>
      <c r="J47" s="42">
        <f t="shared" si="0"/>
        <v>0</v>
      </c>
      <c r="K47" s="42">
        <f t="shared" si="1"/>
        <v>80000</v>
      </c>
      <c r="L47" s="42"/>
    </row>
    <row r="48" spans="1:12" s="1" customFormat="1" ht="15" x14ac:dyDescent="0.35">
      <c r="A48" s="40">
        <v>46</v>
      </c>
      <c r="B48" s="40" t="s">
        <v>269</v>
      </c>
      <c r="C48" s="82" t="s">
        <v>270</v>
      </c>
      <c r="D48" s="41" t="s">
        <v>15</v>
      </c>
      <c r="E48" s="41" t="s">
        <v>1038</v>
      </c>
      <c r="F48" s="42">
        <v>10000</v>
      </c>
      <c r="G48" s="37"/>
      <c r="H48" s="42">
        <v>10000</v>
      </c>
      <c r="I48" s="42"/>
      <c r="J48" s="42">
        <f t="shared" si="0"/>
        <v>0</v>
      </c>
      <c r="K48" s="42">
        <f t="shared" si="1"/>
        <v>10000</v>
      </c>
      <c r="L48" s="42"/>
    </row>
    <row r="49" spans="1:13" s="1" customFormat="1" ht="15" x14ac:dyDescent="0.35">
      <c r="A49" s="40">
        <v>47</v>
      </c>
      <c r="B49" s="40" t="s">
        <v>335</v>
      </c>
      <c r="C49" s="82" t="s">
        <v>336</v>
      </c>
      <c r="D49" s="41" t="s">
        <v>15</v>
      </c>
      <c r="E49" s="41" t="str">
        <f>VLOOKUP(C49,[2]支付进度统计!$C$8:$AP$437,40,0)</f>
        <v>高</v>
      </c>
      <c r="F49" s="42">
        <v>200000</v>
      </c>
      <c r="G49" s="37"/>
      <c r="H49" s="42">
        <v>200000</v>
      </c>
      <c r="I49" s="42"/>
      <c r="J49" s="42">
        <f t="shared" si="0"/>
        <v>0</v>
      </c>
      <c r="K49" s="42">
        <f t="shared" si="1"/>
        <v>200000</v>
      </c>
      <c r="L49" s="42"/>
    </row>
    <row r="50" spans="1:13" s="1" customFormat="1" ht="15" x14ac:dyDescent="0.35">
      <c r="A50" s="40">
        <v>48</v>
      </c>
      <c r="B50" s="40" t="s">
        <v>355</v>
      </c>
      <c r="C50" s="82" t="s">
        <v>356</v>
      </c>
      <c r="D50" s="41" t="s">
        <v>15</v>
      </c>
      <c r="E50" s="41" t="str">
        <f>VLOOKUP(C50,[2]支付进度统计!$C$8:$AP$437,40,0)</f>
        <v>中高</v>
      </c>
      <c r="F50" s="42">
        <v>70000</v>
      </c>
      <c r="G50" s="37"/>
      <c r="H50" s="42">
        <v>70000</v>
      </c>
      <c r="I50" s="42"/>
      <c r="J50" s="42">
        <f t="shared" si="0"/>
        <v>0</v>
      </c>
      <c r="K50" s="42">
        <f t="shared" si="1"/>
        <v>70000</v>
      </c>
      <c r="L50" s="42"/>
    </row>
    <row r="51" spans="1:13" s="1" customFormat="1" ht="15" x14ac:dyDescent="0.35">
      <c r="A51" s="40">
        <v>49</v>
      </c>
      <c r="B51" s="40" t="s">
        <v>377</v>
      </c>
      <c r="C51" s="82" t="s">
        <v>378</v>
      </c>
      <c r="D51" s="41" t="s">
        <v>15</v>
      </c>
      <c r="E51" s="41" t="str">
        <f>VLOOKUP(C51,[2]支付进度统计!$C$8:$AP$437,40,0)</f>
        <v>极高</v>
      </c>
      <c r="F51" s="42">
        <v>50000</v>
      </c>
      <c r="G51" s="37"/>
      <c r="H51" s="42">
        <v>50000</v>
      </c>
      <c r="I51" s="42"/>
      <c r="J51" s="42">
        <f t="shared" si="0"/>
        <v>0</v>
      </c>
      <c r="K51" s="42">
        <f t="shared" si="1"/>
        <v>50000</v>
      </c>
      <c r="L51" s="42"/>
    </row>
    <row r="52" spans="1:13" s="1" customFormat="1" ht="15" x14ac:dyDescent="0.35">
      <c r="A52" s="40">
        <v>51</v>
      </c>
      <c r="B52" s="40" t="s">
        <v>724</v>
      </c>
      <c r="C52" s="82" t="s">
        <v>725</v>
      </c>
      <c r="D52" s="41" t="s">
        <v>15</v>
      </c>
      <c r="E52" s="41" t="str">
        <f>VLOOKUP(C52,[2]支付进度统计!$C$8:$AP$437,40,0)</f>
        <v>极高</v>
      </c>
      <c r="F52" s="42">
        <v>64000</v>
      </c>
      <c r="G52" s="37"/>
      <c r="H52" s="42">
        <v>64000</v>
      </c>
      <c r="I52" s="42"/>
      <c r="J52" s="42">
        <f t="shared" si="0"/>
        <v>0</v>
      </c>
      <c r="K52" s="42">
        <f t="shared" si="1"/>
        <v>64000</v>
      </c>
      <c r="L52" s="42"/>
    </row>
    <row r="53" spans="1:13" s="1" customFormat="1" ht="15" x14ac:dyDescent="0.35">
      <c r="A53" s="40">
        <v>52</v>
      </c>
      <c r="B53" s="40" t="s">
        <v>417</v>
      </c>
      <c r="C53" s="82" t="s">
        <v>418</v>
      </c>
      <c r="D53" s="41" t="s">
        <v>15</v>
      </c>
      <c r="E53" s="41" t="str">
        <f>VLOOKUP(C53,[2]支付进度统计!$C$8:$AP$437,40,0)</f>
        <v>极高</v>
      </c>
      <c r="F53" s="42">
        <v>50000</v>
      </c>
      <c r="G53" s="37"/>
      <c r="H53" s="42">
        <v>50000</v>
      </c>
      <c r="I53" s="42"/>
      <c r="J53" s="42">
        <f t="shared" si="0"/>
        <v>0</v>
      </c>
      <c r="K53" s="42">
        <f t="shared" si="1"/>
        <v>50000</v>
      </c>
      <c r="L53" s="42"/>
    </row>
    <row r="54" spans="1:13" s="1" customFormat="1" ht="15" x14ac:dyDescent="0.35">
      <c r="A54" s="40">
        <v>53</v>
      </c>
      <c r="B54" s="40" t="s">
        <v>419</v>
      </c>
      <c r="C54" s="82" t="s">
        <v>420</v>
      </c>
      <c r="D54" s="41" t="s">
        <v>15</v>
      </c>
      <c r="E54" s="41" t="str">
        <f>VLOOKUP(C54,[2]支付进度统计!$C$8:$AP$437,40,0)</f>
        <v>极高</v>
      </c>
      <c r="F54" s="42">
        <v>300000</v>
      </c>
      <c r="G54" s="37"/>
      <c r="H54" s="87">
        <v>250000</v>
      </c>
      <c r="I54" s="42"/>
      <c r="J54" s="42">
        <f t="shared" si="0"/>
        <v>0</v>
      </c>
      <c r="K54" s="42">
        <f t="shared" si="1"/>
        <v>250000</v>
      </c>
      <c r="L54" s="42"/>
    </row>
    <row r="55" spans="1:13" s="1" customFormat="1" ht="15" x14ac:dyDescent="0.35">
      <c r="A55" s="40">
        <v>54</v>
      </c>
      <c r="B55" s="40" t="s">
        <v>425</v>
      </c>
      <c r="C55" s="82" t="s">
        <v>426</v>
      </c>
      <c r="D55" s="41" t="s">
        <v>15</v>
      </c>
      <c r="E55" s="41" t="str">
        <f>VLOOKUP(C55,[2]支付进度统计!$C$8:$AP$437,40,0)</f>
        <v>极高</v>
      </c>
      <c r="F55" s="42">
        <v>165000</v>
      </c>
      <c r="G55" s="37"/>
      <c r="H55" s="42">
        <v>165000</v>
      </c>
      <c r="I55" s="42"/>
      <c r="J55" s="42">
        <f t="shared" si="0"/>
        <v>0</v>
      </c>
      <c r="K55" s="42">
        <f t="shared" si="1"/>
        <v>165000</v>
      </c>
      <c r="L55" s="42"/>
    </row>
    <row r="56" spans="1:13" s="1" customFormat="1" ht="15" x14ac:dyDescent="0.35">
      <c r="A56" s="40">
        <v>55</v>
      </c>
      <c r="B56" s="40" t="s">
        <v>447</v>
      </c>
      <c r="C56" s="82" t="s">
        <v>448</v>
      </c>
      <c r="D56" s="41" t="s">
        <v>15</v>
      </c>
      <c r="E56" s="41" t="str">
        <f>VLOOKUP(C56,[2]支付进度统计!$C$8:$AP$437,40,0)</f>
        <v>中高</v>
      </c>
      <c r="F56" s="42">
        <v>50000</v>
      </c>
      <c r="G56" s="37"/>
      <c r="H56" s="42">
        <v>50000</v>
      </c>
      <c r="I56" s="42"/>
      <c r="J56" s="42">
        <f t="shared" si="0"/>
        <v>0</v>
      </c>
      <c r="K56" s="42">
        <f t="shared" si="1"/>
        <v>50000</v>
      </c>
      <c r="L56" s="42"/>
    </row>
    <row r="57" spans="1:13" s="1" customFormat="1" ht="15" x14ac:dyDescent="0.35">
      <c r="A57" s="40">
        <v>56</v>
      </c>
      <c r="B57" s="40" t="s">
        <v>451</v>
      </c>
      <c r="C57" s="82" t="s">
        <v>452</v>
      </c>
      <c r="D57" s="41" t="s">
        <v>15</v>
      </c>
      <c r="E57" s="41" t="str">
        <f>VLOOKUP(C57,[2]支付进度统计!$C$8:$AP$437,40,0)</f>
        <v>高</v>
      </c>
      <c r="F57" s="42">
        <v>15197.286</v>
      </c>
      <c r="G57" s="37"/>
      <c r="H57" s="42">
        <v>15197.286</v>
      </c>
      <c r="I57" s="42"/>
      <c r="J57" s="42">
        <f t="shared" si="0"/>
        <v>0</v>
      </c>
      <c r="K57" s="42">
        <f t="shared" si="1"/>
        <v>15197.286</v>
      </c>
      <c r="L57" s="42"/>
    </row>
    <row r="58" spans="1:13" s="1" customFormat="1" ht="15" x14ac:dyDescent="0.35">
      <c r="A58" s="40">
        <v>57</v>
      </c>
      <c r="B58" s="40" t="s">
        <v>453</v>
      </c>
      <c r="C58" s="82" t="s">
        <v>454</v>
      </c>
      <c r="D58" s="41" t="s">
        <v>15</v>
      </c>
      <c r="E58" s="41" t="str">
        <f>VLOOKUP(C58,[2]支付进度统计!$C$8:$AP$437,40,0)</f>
        <v>中高</v>
      </c>
      <c r="F58" s="42">
        <v>20000</v>
      </c>
      <c r="G58" s="37"/>
      <c r="H58" s="42">
        <v>20000</v>
      </c>
      <c r="I58" s="42"/>
      <c r="J58" s="42">
        <f t="shared" si="0"/>
        <v>0</v>
      </c>
      <c r="K58" s="42">
        <f t="shared" si="1"/>
        <v>20000</v>
      </c>
      <c r="L58" s="42"/>
    </row>
    <row r="59" spans="1:13" s="1" customFormat="1" ht="15" x14ac:dyDescent="0.35">
      <c r="A59" s="40">
        <v>58</v>
      </c>
      <c r="B59" s="40" t="s">
        <v>455</v>
      </c>
      <c r="C59" s="82" t="s">
        <v>456</v>
      </c>
      <c r="D59" s="41" t="s">
        <v>15</v>
      </c>
      <c r="E59" s="41" t="str">
        <f>VLOOKUP(C59,[2]支付进度统计!$C$8:$AP$437,40,0)</f>
        <v>极高</v>
      </c>
      <c r="F59" s="42">
        <v>150000</v>
      </c>
      <c r="G59" s="37"/>
      <c r="H59" s="42">
        <v>150000</v>
      </c>
      <c r="I59" s="42"/>
      <c r="J59" s="42">
        <f t="shared" si="0"/>
        <v>0</v>
      </c>
      <c r="K59" s="42">
        <f t="shared" si="1"/>
        <v>150000</v>
      </c>
      <c r="L59" s="42"/>
    </row>
    <row r="60" spans="1:13" s="1" customFormat="1" ht="15" x14ac:dyDescent="0.35">
      <c r="A60" s="40">
        <v>59</v>
      </c>
      <c r="B60" s="40" t="s">
        <v>459</v>
      </c>
      <c r="C60" s="82" t="s">
        <v>460</v>
      </c>
      <c r="D60" s="41" t="s">
        <v>15</v>
      </c>
      <c r="E60" s="41" t="str">
        <f>VLOOKUP(C60,[2]支付进度统计!$C$8:$AP$437,40,0)</f>
        <v>极高</v>
      </c>
      <c r="F60" s="42">
        <v>100000</v>
      </c>
      <c r="G60" s="37"/>
      <c r="H60" s="42">
        <v>100000</v>
      </c>
      <c r="I60" s="42"/>
      <c r="J60" s="42">
        <f t="shared" si="0"/>
        <v>0</v>
      </c>
      <c r="K60" s="42">
        <f t="shared" si="1"/>
        <v>100000</v>
      </c>
      <c r="L60" s="42"/>
    </row>
    <row r="61" spans="1:13" s="1" customFormat="1" ht="15" x14ac:dyDescent="0.35">
      <c r="A61" s="40">
        <v>60</v>
      </c>
      <c r="B61" s="40" t="s">
        <v>465</v>
      </c>
      <c r="C61" s="82" t="s">
        <v>466</v>
      </c>
      <c r="D61" s="41" t="s">
        <v>15</v>
      </c>
      <c r="E61" s="41" t="str">
        <f>VLOOKUP(C61,[2]支付进度统计!$C$8:$AP$437,40,0)</f>
        <v>极高</v>
      </c>
      <c r="F61" s="42">
        <v>97590.66</v>
      </c>
      <c r="G61" s="37"/>
      <c r="H61" s="87">
        <v>90000</v>
      </c>
      <c r="I61" s="42"/>
      <c r="J61" s="42">
        <f t="shared" si="0"/>
        <v>0</v>
      </c>
      <c r="K61" s="42">
        <f t="shared" si="1"/>
        <v>90000</v>
      </c>
      <c r="L61" s="42"/>
    </row>
    <row r="62" spans="1:13" s="1" customFormat="1" ht="15" x14ac:dyDescent="0.35">
      <c r="A62" s="40">
        <v>61</v>
      </c>
      <c r="B62" s="40" t="s">
        <v>516</v>
      </c>
      <c r="C62" s="82" t="s">
        <v>517</v>
      </c>
      <c r="D62" s="41" t="s">
        <v>15</v>
      </c>
      <c r="E62" s="41" t="str">
        <f>VLOOKUP(C62,[2]支付进度统计!$C$8:$AP$437,40,0)</f>
        <v>极高</v>
      </c>
      <c r="F62" s="42">
        <v>47280</v>
      </c>
      <c r="G62" s="37"/>
      <c r="H62" s="87">
        <v>40000</v>
      </c>
      <c r="I62" s="42"/>
      <c r="J62" s="42">
        <f t="shared" si="0"/>
        <v>0</v>
      </c>
      <c r="K62" s="42">
        <f t="shared" si="1"/>
        <v>40000</v>
      </c>
      <c r="L62" s="42"/>
    </row>
    <row r="63" spans="1:13" s="1" customFormat="1" ht="15" x14ac:dyDescent="0.35">
      <c r="A63" s="40">
        <v>62</v>
      </c>
      <c r="B63" s="40" t="s">
        <v>477</v>
      </c>
      <c r="C63" s="82" t="s">
        <v>478</v>
      </c>
      <c r="D63" s="41" t="s">
        <v>15</v>
      </c>
      <c r="E63" s="41" t="str">
        <f>VLOOKUP(C63,[2]支付进度统计!$C$8:$AP$437,40,0)</f>
        <v>中高</v>
      </c>
      <c r="F63" s="42">
        <v>20000</v>
      </c>
      <c r="G63" s="37"/>
      <c r="H63" s="42">
        <v>20000</v>
      </c>
      <c r="I63" s="42"/>
      <c r="J63" s="42">
        <f t="shared" si="0"/>
        <v>0</v>
      </c>
      <c r="K63" s="42">
        <f t="shared" si="1"/>
        <v>20000</v>
      </c>
      <c r="L63" s="42"/>
    </row>
    <row r="64" spans="1:13" s="1" customFormat="1" ht="15" x14ac:dyDescent="0.35">
      <c r="A64" s="40">
        <v>63</v>
      </c>
      <c r="B64" s="40" t="s">
        <v>479</v>
      </c>
      <c r="C64" s="82" t="s">
        <v>480</v>
      </c>
      <c r="D64" s="41" t="s">
        <v>15</v>
      </c>
      <c r="E64" s="41" t="str">
        <f>VLOOKUP(C64,[2]支付进度统计!$C$8:$AP$437,40,0)</f>
        <v>高</v>
      </c>
      <c r="F64" s="42">
        <v>40000</v>
      </c>
      <c r="G64" s="37"/>
      <c r="H64" s="42">
        <v>40000</v>
      </c>
      <c r="I64" s="42"/>
      <c r="J64" s="42">
        <f t="shared" si="0"/>
        <v>0</v>
      </c>
      <c r="K64" s="42">
        <f t="shared" si="1"/>
        <v>40000</v>
      </c>
      <c r="L64" s="42"/>
      <c r="M64" s="89" t="s">
        <v>1024</v>
      </c>
    </row>
    <row r="65" spans="1:13" s="1" customFormat="1" ht="15" x14ac:dyDescent="0.35">
      <c r="A65" s="40">
        <v>64</v>
      </c>
      <c r="B65" s="40" t="s">
        <v>481</v>
      </c>
      <c r="C65" s="82" t="s">
        <v>482</v>
      </c>
      <c r="D65" s="41" t="s">
        <v>15</v>
      </c>
      <c r="E65" s="41" t="str">
        <f>VLOOKUP(C65,[2]支付进度统计!$C$8:$AP$437,40,0)</f>
        <v>极高</v>
      </c>
      <c r="F65" s="42">
        <v>66551.240000000005</v>
      </c>
      <c r="G65" s="37"/>
      <c r="H65" s="42">
        <v>66551.240000000005</v>
      </c>
      <c r="I65" s="42"/>
      <c r="J65" s="42">
        <f t="shared" si="0"/>
        <v>0</v>
      </c>
      <c r="K65" s="42">
        <f t="shared" si="1"/>
        <v>66551.240000000005</v>
      </c>
      <c r="L65" s="42"/>
    </row>
    <row r="66" spans="1:13" s="3" customFormat="1" ht="15" x14ac:dyDescent="0.35">
      <c r="A66" s="40">
        <v>65</v>
      </c>
      <c r="B66" s="44" t="s">
        <v>529</v>
      </c>
      <c r="C66" s="85" t="s">
        <v>530</v>
      </c>
      <c r="D66" s="44" t="s">
        <v>17</v>
      </c>
      <c r="E66" s="41" t="str">
        <f>VLOOKUP(C66,[2]支付进度统计!$C$8:$AP$437,40,0)</f>
        <v>高</v>
      </c>
      <c r="F66" s="42">
        <v>20000</v>
      </c>
      <c r="G66" s="45"/>
      <c r="H66" s="42">
        <v>20000</v>
      </c>
      <c r="I66" s="42"/>
      <c r="J66" s="42">
        <f t="shared" si="0"/>
        <v>0</v>
      </c>
      <c r="K66" s="42">
        <f t="shared" si="1"/>
        <v>20000</v>
      </c>
      <c r="L66" s="42"/>
    </row>
    <row r="67" spans="1:13" s="3" customFormat="1" ht="15" x14ac:dyDescent="0.35">
      <c r="A67" s="40">
        <v>66</v>
      </c>
      <c r="B67" s="44" t="s">
        <v>801</v>
      </c>
      <c r="C67" s="85" t="s">
        <v>802</v>
      </c>
      <c r="D67" s="44" t="s">
        <v>17</v>
      </c>
      <c r="E67" s="41" t="str">
        <f>VLOOKUP(C67,[2]支付进度统计!$C$8:$AP$437,40,0)</f>
        <v>极高</v>
      </c>
      <c r="F67" s="42">
        <v>300000</v>
      </c>
      <c r="G67" s="45"/>
      <c r="H67" s="42">
        <v>300000</v>
      </c>
      <c r="I67" s="42"/>
      <c r="J67" s="42">
        <f t="shared" ref="J67:J75" si="2">H67*I67</f>
        <v>0</v>
      </c>
      <c r="K67" s="42">
        <f t="shared" ref="K67:K75" si="3">H67-J67</f>
        <v>300000</v>
      </c>
      <c r="L67" s="42"/>
    </row>
    <row r="68" spans="1:13" s="3" customFormat="1" ht="15" x14ac:dyDescent="0.35">
      <c r="A68" s="40">
        <v>68</v>
      </c>
      <c r="B68" s="44" t="s">
        <v>740</v>
      </c>
      <c r="C68" s="85" t="s">
        <v>741</v>
      </c>
      <c r="D68" s="44" t="s">
        <v>17</v>
      </c>
      <c r="E68" s="41" t="str">
        <f>VLOOKUP(C68,[2]支付进度统计!$C$8:$AP$437,40,0)</f>
        <v>极高</v>
      </c>
      <c r="F68" s="42">
        <v>50000</v>
      </c>
      <c r="G68" s="45"/>
      <c r="H68" s="42">
        <v>50000</v>
      </c>
      <c r="I68" s="91">
        <v>0.03</v>
      </c>
      <c r="J68" s="42">
        <f t="shared" si="2"/>
        <v>1500</v>
      </c>
      <c r="K68" s="42">
        <f t="shared" si="3"/>
        <v>48500</v>
      </c>
      <c r="L68" s="42"/>
    </row>
    <row r="69" spans="1:13" s="3" customFormat="1" ht="15" x14ac:dyDescent="0.35">
      <c r="A69" s="40">
        <v>71</v>
      </c>
      <c r="B69" s="44" t="s">
        <v>752</v>
      </c>
      <c r="C69" s="85" t="s">
        <v>753</v>
      </c>
      <c r="D69" s="44" t="s">
        <v>17</v>
      </c>
      <c r="E69" s="41" t="str">
        <f>VLOOKUP(C69,[2]支付进度统计!$C$8:$AP$437,40,0)</f>
        <v>中高</v>
      </c>
      <c r="F69" s="42">
        <v>100000</v>
      </c>
      <c r="G69" s="45"/>
      <c r="H69" s="87">
        <v>70000</v>
      </c>
      <c r="I69" s="42"/>
      <c r="J69" s="42">
        <f t="shared" si="2"/>
        <v>0</v>
      </c>
      <c r="K69" s="42">
        <f t="shared" si="3"/>
        <v>70000</v>
      </c>
      <c r="L69" s="42"/>
    </row>
    <row r="70" spans="1:13" s="3" customFormat="1" ht="15" x14ac:dyDescent="0.35">
      <c r="A70" s="40">
        <v>72</v>
      </c>
      <c r="B70" s="44" t="s">
        <v>293</v>
      </c>
      <c r="C70" s="85" t="s">
        <v>294</v>
      </c>
      <c r="D70" s="44" t="s">
        <v>17</v>
      </c>
      <c r="E70" s="41" t="s">
        <v>1038</v>
      </c>
      <c r="F70" s="42">
        <v>10000</v>
      </c>
      <c r="G70" s="45"/>
      <c r="H70" s="42">
        <v>10000</v>
      </c>
      <c r="I70" s="42"/>
      <c r="J70" s="42">
        <f t="shared" si="2"/>
        <v>0</v>
      </c>
      <c r="K70" s="42">
        <f t="shared" si="3"/>
        <v>10000</v>
      </c>
      <c r="L70" s="42"/>
    </row>
    <row r="71" spans="1:13" s="3" customFormat="1" ht="15" x14ac:dyDescent="0.35">
      <c r="A71" s="40">
        <v>77</v>
      </c>
      <c r="B71" s="44" t="s">
        <v>500</v>
      </c>
      <c r="C71" s="85" t="s">
        <v>501</v>
      </c>
      <c r="D71" s="44" t="s">
        <v>20</v>
      </c>
      <c r="E71" s="41" t="str">
        <f>VLOOKUP(C71,[2]支付进度统计!$C$8:$AP$437,40,0)</f>
        <v>中高</v>
      </c>
      <c r="F71" s="42">
        <v>23221.5</v>
      </c>
      <c r="G71" s="45"/>
      <c r="H71" s="87">
        <v>23000</v>
      </c>
      <c r="I71" s="42"/>
      <c r="J71" s="42">
        <f t="shared" si="2"/>
        <v>0</v>
      </c>
      <c r="K71" s="42">
        <f t="shared" si="3"/>
        <v>23000</v>
      </c>
      <c r="L71" s="42"/>
    </row>
    <row r="72" spans="1:13" s="3" customFormat="1" ht="15" x14ac:dyDescent="0.35">
      <c r="A72" s="40">
        <v>79</v>
      </c>
      <c r="B72" s="44" t="s">
        <v>655</v>
      </c>
      <c r="C72" s="85" t="s">
        <v>656</v>
      </c>
      <c r="D72" s="44" t="s">
        <v>21</v>
      </c>
      <c r="E72" s="41" t="s">
        <v>1038</v>
      </c>
      <c r="F72" s="42">
        <v>160000</v>
      </c>
      <c r="G72" s="44" t="s">
        <v>803</v>
      </c>
      <c r="H72" s="87">
        <v>60000</v>
      </c>
      <c r="I72" s="42"/>
      <c r="J72" s="42">
        <f t="shared" si="2"/>
        <v>0</v>
      </c>
      <c r="K72" s="42">
        <f t="shared" si="3"/>
        <v>60000</v>
      </c>
      <c r="L72" s="42"/>
      <c r="M72" s="88"/>
    </row>
    <row r="73" spans="1:13" x14ac:dyDescent="0.35">
      <c r="A73" s="40">
        <v>82</v>
      </c>
      <c r="B73" s="44" t="s">
        <v>808</v>
      </c>
      <c r="C73" s="85" t="s">
        <v>809</v>
      </c>
      <c r="D73" s="46"/>
      <c r="E73" s="41" t="str">
        <f>VLOOKUP(C73,[2]支付进度统计!$C$8:$AP$437,40,0)</f>
        <v>高</v>
      </c>
      <c r="F73" s="42">
        <v>20000</v>
      </c>
      <c r="G73" s="37"/>
      <c r="H73" s="42">
        <v>20000</v>
      </c>
      <c r="I73" s="42"/>
      <c r="J73" s="42">
        <f t="shared" si="2"/>
        <v>0</v>
      </c>
      <c r="K73" s="42">
        <f t="shared" si="3"/>
        <v>20000</v>
      </c>
      <c r="L73" s="42"/>
    </row>
    <row r="74" spans="1:13" x14ac:dyDescent="0.35">
      <c r="A74" s="40">
        <v>83</v>
      </c>
      <c r="B74" s="44" t="s">
        <v>810</v>
      </c>
      <c r="C74" s="85" t="s">
        <v>811</v>
      </c>
      <c r="D74" s="46"/>
      <c r="E74" s="41" t="str">
        <f>VLOOKUP(C74,[2]支付进度统计!$C$8:$AP$437,40,0)</f>
        <v>极高</v>
      </c>
      <c r="F74" s="42">
        <v>10000</v>
      </c>
      <c r="G74" s="37"/>
      <c r="H74" s="42">
        <v>10000</v>
      </c>
      <c r="I74" s="42"/>
      <c r="J74" s="42">
        <f t="shared" si="2"/>
        <v>0</v>
      </c>
      <c r="K74" s="42">
        <f t="shared" si="3"/>
        <v>10000</v>
      </c>
      <c r="L74" s="42"/>
    </row>
    <row r="75" spans="1:13" x14ac:dyDescent="0.35">
      <c r="A75" s="40">
        <v>84</v>
      </c>
      <c r="B75" s="44" t="s">
        <v>1029</v>
      </c>
      <c r="C75" s="85" t="s">
        <v>1030</v>
      </c>
      <c r="D75" s="97"/>
      <c r="E75" s="41" t="s">
        <v>1035</v>
      </c>
      <c r="F75" s="98"/>
      <c r="G75" s="37"/>
      <c r="H75" s="42">
        <v>10000</v>
      </c>
      <c r="I75" s="99">
        <v>0.03</v>
      </c>
      <c r="J75" s="37">
        <f t="shared" si="2"/>
        <v>300</v>
      </c>
      <c r="K75" s="42">
        <f t="shared" si="3"/>
        <v>9700</v>
      </c>
      <c r="L75" s="101" t="s">
        <v>1033</v>
      </c>
    </row>
    <row r="76" spans="1:13" x14ac:dyDescent="0.35">
      <c r="A76" s="40">
        <v>85</v>
      </c>
      <c r="B76" s="44" t="s">
        <v>1031</v>
      </c>
      <c r="C76" s="96" t="s">
        <v>1032</v>
      </c>
      <c r="D76" s="97"/>
      <c r="E76" s="41" t="s">
        <v>1035</v>
      </c>
      <c r="F76" s="98"/>
      <c r="G76" s="37"/>
      <c r="H76" s="42">
        <v>90000</v>
      </c>
      <c r="I76" s="99">
        <v>0.03</v>
      </c>
      <c r="J76" s="37">
        <f t="shared" ref="J76" si="4">H76*I76</f>
        <v>2700</v>
      </c>
      <c r="K76" s="42">
        <f t="shared" ref="K76" si="5">H76-J76</f>
        <v>87300</v>
      </c>
      <c r="L76" s="101" t="s">
        <v>1033</v>
      </c>
    </row>
    <row r="78" spans="1:13" x14ac:dyDescent="0.25">
      <c r="B78" s="4" t="s">
        <v>1057</v>
      </c>
      <c r="H78" s="1" t="s">
        <v>1058</v>
      </c>
      <c r="J78" s="1" t="s">
        <v>1059</v>
      </c>
    </row>
  </sheetData>
  <autoFilter ref="A4:XDO76" xr:uid="{00000000-0001-0000-0400-000000000000}"/>
  <mergeCells count="14">
    <mergeCell ref="E3:E4"/>
    <mergeCell ref="A1:K2"/>
    <mergeCell ref="A5:C5"/>
    <mergeCell ref="A3:A4"/>
    <mergeCell ref="B3:B4"/>
    <mergeCell ref="C3:C4"/>
    <mergeCell ref="D3:D4"/>
    <mergeCell ref="I3:I4"/>
    <mergeCell ref="J3:J4"/>
    <mergeCell ref="L3:L4"/>
    <mergeCell ref="K3:K4"/>
    <mergeCell ref="F3:F4"/>
    <mergeCell ref="G3:G4"/>
    <mergeCell ref="H3:H4"/>
  </mergeCells>
  <phoneticPr fontId="27" type="noConversion"/>
  <conditionalFormatting sqref="B3:C1048576">
    <cfRule type="duplicateValues" dxfId="48" priority="28"/>
  </conditionalFormatting>
  <conditionalFormatting sqref="B71:C71">
    <cfRule type="duplicateValues" dxfId="47" priority="116"/>
    <cfRule type="duplicateValues" dxfId="46" priority="41"/>
    <cfRule type="duplicateValues" dxfId="45" priority="166"/>
    <cfRule type="duplicateValues" dxfId="44" priority="66"/>
    <cfRule type="duplicateValues" dxfId="43" priority="91"/>
    <cfRule type="duplicateValues" dxfId="42" priority="141"/>
  </conditionalFormatting>
  <conditionalFormatting sqref="B72:C72">
    <cfRule type="duplicateValues" dxfId="41" priority="34"/>
    <cfRule type="duplicateValues" dxfId="40" priority="59"/>
    <cfRule type="duplicateValues" dxfId="39" priority="84"/>
    <cfRule type="duplicateValues" dxfId="38" priority="109"/>
    <cfRule type="duplicateValues" dxfId="37" priority="159"/>
    <cfRule type="duplicateValues" dxfId="36" priority="134"/>
  </conditionalFormatting>
  <conditionalFormatting sqref="B73:C74">
    <cfRule type="duplicateValues" dxfId="35" priority="360"/>
    <cfRule type="duplicateValues" dxfId="34" priority="361"/>
    <cfRule type="duplicateValues" dxfId="33" priority="356"/>
    <cfRule type="duplicateValues" dxfId="32" priority="355"/>
    <cfRule type="duplicateValues" dxfId="31" priority="357"/>
    <cfRule type="duplicateValues" dxfId="30" priority="358"/>
    <cfRule type="duplicateValues" dxfId="29" priority="359"/>
  </conditionalFormatting>
  <conditionalFormatting sqref="B73:C1048576 B3:C70">
    <cfRule type="duplicateValues" dxfId="28" priority="204"/>
    <cfRule type="duplicateValues" dxfId="27" priority="205"/>
    <cfRule type="duplicateValues" dxfId="26" priority="206"/>
    <cfRule type="duplicateValues" dxfId="25" priority="230"/>
    <cfRule type="duplicateValues" dxfId="24" priority="239"/>
    <cfRule type="duplicateValues" dxfId="23" priority="223"/>
  </conditionalFormatting>
  <conditionalFormatting sqref="B75:C75">
    <cfRule type="duplicateValues" dxfId="22" priority="11"/>
    <cfRule type="duplicateValues" dxfId="21" priority="8"/>
    <cfRule type="duplicateValues" dxfId="20" priority="9"/>
    <cfRule type="duplicateValues" dxfId="19" priority="14"/>
    <cfRule type="duplicateValues" dxfId="18" priority="13"/>
    <cfRule type="duplicateValues" dxfId="17" priority="12"/>
    <cfRule type="duplicateValues" dxfId="16" priority="10"/>
  </conditionalFormatting>
  <conditionalFormatting sqref="B76:C76">
    <cfRule type="duplicateValues" dxfId="15" priority="2"/>
    <cfRule type="duplicateValues" dxfId="14" priority="3"/>
    <cfRule type="duplicateValues" dxfId="13" priority="4"/>
    <cfRule type="duplicateValues" dxfId="12" priority="5"/>
    <cfRule type="duplicateValues" dxfId="11" priority="7"/>
    <cfRule type="duplicateValues" dxfId="10" priority="1"/>
    <cfRule type="duplicateValues" dxfId="9" priority="6"/>
  </conditionalFormatting>
  <conditionalFormatting sqref="C71">
    <cfRule type="duplicateValues" dxfId="8" priority="191"/>
  </conditionalFormatting>
  <conditionalFormatting sqref="C72">
    <cfRule type="duplicateValues" dxfId="7" priority="184"/>
  </conditionalFormatting>
  <conditionalFormatting sqref="C73:C1048576 C3:C70">
    <cfRule type="duplicateValues" dxfId="6" priority="305"/>
  </conditionalFormatting>
  <printOptions horizontalCentered="1" verticalCentered="1"/>
  <pageMargins left="0.19685039370078741" right="0.19685039370078741" top="0.39370078740157483" bottom="0.31496062992125984" header="0.51181102362204722" footer="0.51181102362204722"/>
  <pageSetup paperSize="9" scale="69" orientation="portrait" r:id="rId1"/>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sheetPr>
  <dimension ref="B1:AH430"/>
  <sheetViews>
    <sheetView workbookViewId="0">
      <pane xSplit="6" ySplit="5" topLeftCell="L399" activePane="bottomRight" state="frozen"/>
      <selection pane="topRight"/>
      <selection pane="bottomLeft"/>
      <selection pane="bottomRight" activeCell="Q403" sqref="Q403"/>
    </sheetView>
  </sheetViews>
  <sheetFormatPr defaultColWidth="9" defaultRowHeight="17.399999999999999" x14ac:dyDescent="0.25"/>
  <cols>
    <col min="1" max="1" width="3.6640625" style="1" customWidth="1"/>
    <col min="2" max="2" width="5.6640625" style="4" customWidth="1"/>
    <col min="3" max="3" width="8.77734375" style="4" customWidth="1"/>
    <col min="4" max="4" width="36.44140625" style="4" customWidth="1"/>
    <col min="5" max="6" width="9" style="4" customWidth="1"/>
    <col min="7" max="7" width="17" style="4" customWidth="1"/>
    <col min="8" max="9" width="15.77734375" style="4" customWidth="1"/>
    <col min="10" max="10" width="17.6640625" style="4" customWidth="1"/>
    <col min="11" max="11" width="18.88671875" style="4" customWidth="1"/>
    <col min="12" max="12" width="15.77734375" style="5" customWidth="1"/>
    <col min="13" max="14" width="14.6640625" style="5" customWidth="1"/>
    <col min="15" max="15" width="15.77734375" style="6" customWidth="1"/>
    <col min="16" max="17" width="14.6640625" style="5" customWidth="1"/>
    <col min="18" max="18" width="13.88671875" style="6" customWidth="1"/>
    <col min="19" max="20" width="14.6640625" style="5" customWidth="1"/>
    <col min="21" max="21" width="13.88671875" style="6" customWidth="1"/>
    <col min="22" max="23" width="14.6640625" style="5" customWidth="1"/>
    <col min="24" max="24" width="13.88671875" style="6" customWidth="1"/>
    <col min="25" max="26" width="14.6640625" style="5" customWidth="1"/>
    <col min="27" max="27" width="13.88671875" style="6" customWidth="1"/>
    <col min="28" max="29" width="14.6640625" style="5" customWidth="1"/>
    <col min="30" max="30" width="13.88671875" style="6" customWidth="1"/>
    <col min="31" max="32" width="14.6640625" style="5" customWidth="1"/>
    <col min="33" max="33" width="13.88671875" style="6" customWidth="1"/>
    <col min="34" max="34" width="4.6640625" style="1" customWidth="1"/>
    <col min="35" max="16384" width="9" style="1"/>
  </cols>
  <sheetData>
    <row r="1" spans="2:34" ht="20.399999999999999" x14ac:dyDescent="0.25">
      <c r="B1" s="145" t="s">
        <v>812</v>
      </c>
      <c r="C1" s="145"/>
      <c r="D1" s="145"/>
      <c r="E1" s="145"/>
      <c r="F1" s="145"/>
      <c r="G1" s="145"/>
      <c r="H1" s="145"/>
      <c r="I1" s="145"/>
      <c r="J1" s="145"/>
      <c r="K1" s="145"/>
      <c r="L1" s="146"/>
      <c r="M1" s="146"/>
      <c r="N1" s="146"/>
      <c r="O1" s="147"/>
      <c r="P1" s="146"/>
      <c r="Q1" s="146"/>
      <c r="R1" s="147"/>
      <c r="S1" s="18"/>
      <c r="T1" s="18"/>
      <c r="U1" s="19"/>
      <c r="V1" s="18"/>
      <c r="W1" s="18"/>
      <c r="X1" s="19"/>
      <c r="Y1" s="18"/>
      <c r="Z1" s="18"/>
      <c r="AA1" s="19"/>
      <c r="AB1" s="18"/>
      <c r="AC1" s="18"/>
      <c r="AD1" s="19"/>
      <c r="AE1" s="18"/>
      <c r="AF1" s="18"/>
      <c r="AG1" s="19"/>
    </row>
    <row r="2" spans="2:34" ht="20.399999999999999" x14ac:dyDescent="0.25">
      <c r="B2" s="7" t="s">
        <v>813</v>
      </c>
      <c r="C2" s="7"/>
      <c r="D2" s="8"/>
      <c r="E2" s="8"/>
      <c r="F2" s="8"/>
      <c r="G2" s="7"/>
      <c r="H2" s="9"/>
      <c r="I2" s="9"/>
      <c r="J2" s="20"/>
      <c r="K2" s="20"/>
      <c r="L2" s="21"/>
      <c r="M2" s="22"/>
      <c r="N2" s="22"/>
      <c r="O2" s="22"/>
      <c r="P2" s="22"/>
      <c r="Q2" s="22"/>
      <c r="R2" s="22"/>
      <c r="S2" s="22"/>
      <c r="T2" s="22"/>
      <c r="U2" s="22"/>
      <c r="V2" s="22"/>
      <c r="W2" s="22"/>
      <c r="X2" s="22"/>
      <c r="Y2" s="22"/>
      <c r="Z2" s="22"/>
      <c r="AA2" s="22"/>
      <c r="AB2" s="22"/>
      <c r="AC2" s="22"/>
      <c r="AD2" s="22"/>
      <c r="AE2" s="22"/>
      <c r="AF2" s="22"/>
      <c r="AG2" s="22"/>
      <c r="AH2" s="31"/>
    </row>
    <row r="3" spans="2:34" ht="15.6" x14ac:dyDescent="0.25">
      <c r="B3" s="153" t="s">
        <v>24</v>
      </c>
      <c r="C3" s="155" t="s">
        <v>797</v>
      </c>
      <c r="D3" s="143" t="s">
        <v>798</v>
      </c>
      <c r="E3" s="137" t="s">
        <v>10</v>
      </c>
      <c r="F3" s="137" t="s">
        <v>814</v>
      </c>
      <c r="G3" s="139" t="s">
        <v>815</v>
      </c>
      <c r="H3" s="141" t="s">
        <v>30</v>
      </c>
      <c r="I3" s="143" t="s">
        <v>816</v>
      </c>
      <c r="J3" s="148" t="s">
        <v>22</v>
      </c>
      <c r="K3" s="149"/>
      <c r="L3" s="150"/>
      <c r="M3" s="136" t="s">
        <v>817</v>
      </c>
      <c r="N3" s="136"/>
      <c r="O3" s="136"/>
      <c r="P3" s="136" t="s">
        <v>818</v>
      </c>
      <c r="Q3" s="136"/>
      <c r="R3" s="136"/>
      <c r="S3" s="136" t="s">
        <v>819</v>
      </c>
      <c r="T3" s="136"/>
      <c r="U3" s="136"/>
      <c r="V3" s="136" t="s">
        <v>820</v>
      </c>
      <c r="W3" s="136"/>
      <c r="X3" s="136"/>
      <c r="Y3" s="136" t="s">
        <v>821</v>
      </c>
      <c r="Z3" s="136"/>
      <c r="AA3" s="136"/>
      <c r="AB3" s="136" t="s">
        <v>822</v>
      </c>
      <c r="AC3" s="136"/>
      <c r="AD3" s="136"/>
      <c r="AE3" s="136" t="s">
        <v>823</v>
      </c>
      <c r="AF3" s="136"/>
      <c r="AG3" s="136"/>
      <c r="AH3" s="157" t="s">
        <v>14</v>
      </c>
    </row>
    <row r="4" spans="2:34" ht="46.8" x14ac:dyDescent="0.25">
      <c r="B4" s="154"/>
      <c r="C4" s="156"/>
      <c r="D4" s="144"/>
      <c r="E4" s="138"/>
      <c r="F4" s="138"/>
      <c r="G4" s="140"/>
      <c r="H4" s="142"/>
      <c r="I4" s="144"/>
      <c r="J4" s="23" t="s">
        <v>824</v>
      </c>
      <c r="K4" s="24" t="s">
        <v>825</v>
      </c>
      <c r="L4" s="25" t="s">
        <v>826</v>
      </c>
      <c r="M4" s="26" t="s">
        <v>827</v>
      </c>
      <c r="N4" s="26" t="s">
        <v>825</v>
      </c>
      <c r="O4" s="26" t="s">
        <v>826</v>
      </c>
      <c r="P4" s="26" t="s">
        <v>827</v>
      </c>
      <c r="Q4" s="26" t="s">
        <v>825</v>
      </c>
      <c r="R4" s="26" t="s">
        <v>826</v>
      </c>
      <c r="S4" s="26" t="s">
        <v>827</v>
      </c>
      <c r="T4" s="26" t="s">
        <v>825</v>
      </c>
      <c r="U4" s="26" t="s">
        <v>826</v>
      </c>
      <c r="V4" s="26" t="s">
        <v>827</v>
      </c>
      <c r="W4" s="26" t="s">
        <v>825</v>
      </c>
      <c r="X4" s="26" t="s">
        <v>826</v>
      </c>
      <c r="Y4" s="26" t="s">
        <v>827</v>
      </c>
      <c r="Z4" s="26" t="s">
        <v>825</v>
      </c>
      <c r="AA4" s="26" t="s">
        <v>826</v>
      </c>
      <c r="AB4" s="26" t="s">
        <v>827</v>
      </c>
      <c r="AC4" s="26" t="s">
        <v>825</v>
      </c>
      <c r="AD4" s="26" t="s">
        <v>826</v>
      </c>
      <c r="AE4" s="26" t="s">
        <v>827</v>
      </c>
      <c r="AF4" s="26" t="s">
        <v>825</v>
      </c>
      <c r="AG4" s="26" t="s">
        <v>826</v>
      </c>
      <c r="AH4" s="158"/>
    </row>
    <row r="5" spans="2:34" s="2" customFormat="1" ht="16.2" x14ac:dyDescent="0.35">
      <c r="B5" s="151" t="s">
        <v>800</v>
      </c>
      <c r="C5" s="151"/>
      <c r="D5" s="152"/>
      <c r="E5" s="10"/>
      <c r="F5" s="10"/>
      <c r="G5" s="11">
        <v>243244057.34</v>
      </c>
      <c r="H5" s="11">
        <v>163822742.47</v>
      </c>
      <c r="I5" s="11">
        <v>27303790.411666699</v>
      </c>
      <c r="J5" s="11">
        <v>170704563.94986701</v>
      </c>
      <c r="K5" s="11">
        <v>130548360.37</v>
      </c>
      <c r="L5" s="11">
        <v>36771484.769866697</v>
      </c>
      <c r="M5" s="11">
        <v>32616580.010000002</v>
      </c>
      <c r="N5" s="11">
        <v>12165286.51</v>
      </c>
      <c r="O5" s="11">
        <v>17022455.690000001</v>
      </c>
      <c r="P5" s="27">
        <v>26707413.671333302</v>
      </c>
      <c r="Q5" s="27">
        <v>18202869.030000001</v>
      </c>
      <c r="R5" s="30">
        <v>8504544.6413333397</v>
      </c>
      <c r="S5" s="27">
        <v>27771816.629999999</v>
      </c>
      <c r="T5" s="27">
        <v>21323031.359999999</v>
      </c>
      <c r="U5" s="30">
        <v>6448785.2699999996</v>
      </c>
      <c r="V5" s="27">
        <v>26584671.463866699</v>
      </c>
      <c r="W5" s="27">
        <v>17510132</v>
      </c>
      <c r="X5" s="30">
        <v>9074539.4638666604</v>
      </c>
      <c r="Y5" s="27">
        <v>23665402.68</v>
      </c>
      <c r="Z5" s="27">
        <v>24819207.109999999</v>
      </c>
      <c r="AA5" s="30">
        <v>-1153804.43</v>
      </c>
      <c r="AB5" s="27">
        <v>17016319.789999999</v>
      </c>
      <c r="AC5" s="27">
        <v>18676784.559999999</v>
      </c>
      <c r="AD5" s="30">
        <v>-1660464.77</v>
      </c>
      <c r="AE5" s="27">
        <v>16342359.7046667</v>
      </c>
      <c r="AF5" s="27">
        <v>17851049.800000001</v>
      </c>
      <c r="AG5" s="30">
        <v>-1508690.0953333401</v>
      </c>
      <c r="AH5" s="32"/>
    </row>
    <row r="6" spans="2:34" ht="15" x14ac:dyDescent="0.35">
      <c r="B6" s="12">
        <v>1</v>
      </c>
      <c r="C6" s="12" t="s">
        <v>39</v>
      </c>
      <c r="D6" s="13" t="s">
        <v>40</v>
      </c>
      <c r="E6" s="13" t="s">
        <v>15</v>
      </c>
      <c r="F6" s="13"/>
      <c r="G6" s="14">
        <v>13225415.550000001</v>
      </c>
      <c r="H6" s="14">
        <v>3638765.06</v>
      </c>
      <c r="I6" s="14">
        <v>606460.84333333303</v>
      </c>
      <c r="J6" s="28">
        <v>3295714.216</v>
      </c>
      <c r="K6" s="28">
        <v>1921570</v>
      </c>
      <c r="L6" s="28">
        <v>1374144.216</v>
      </c>
      <c r="M6" s="29">
        <v>485000</v>
      </c>
      <c r="N6" s="28">
        <v>58200</v>
      </c>
      <c r="O6" s="28">
        <v>426800</v>
      </c>
      <c r="P6" s="28">
        <v>485168.67466666602</v>
      </c>
      <c r="Q6" s="28"/>
      <c r="R6" s="28">
        <v>485168.67466666602</v>
      </c>
      <c r="S6" s="28">
        <v>400000</v>
      </c>
      <c r="T6" s="28">
        <v>436500</v>
      </c>
      <c r="U6" s="28">
        <v>-36500</v>
      </c>
      <c r="V6" s="28">
        <v>454204.00799999997</v>
      </c>
      <c r="W6" s="28">
        <v>280330</v>
      </c>
      <c r="X6" s="28">
        <v>173874.008</v>
      </c>
      <c r="Y6" s="28">
        <v>489000</v>
      </c>
      <c r="Z6" s="28">
        <v>194000</v>
      </c>
      <c r="AA6" s="28">
        <v>295000</v>
      </c>
      <c r="AB6" s="28">
        <v>486000</v>
      </c>
      <c r="AC6" s="28">
        <v>471420</v>
      </c>
      <c r="AD6" s="28">
        <v>14580</v>
      </c>
      <c r="AE6" s="28">
        <v>496341.53333333298</v>
      </c>
      <c r="AF6" s="28">
        <v>481120</v>
      </c>
      <c r="AG6" s="28">
        <v>15221.533333333</v>
      </c>
      <c r="AH6" s="13"/>
    </row>
    <row r="7" spans="2:34" ht="15" x14ac:dyDescent="0.35">
      <c r="B7" s="12">
        <v>2</v>
      </c>
      <c r="C7" s="12" t="s">
        <v>41</v>
      </c>
      <c r="D7" s="13" t="s">
        <v>42</v>
      </c>
      <c r="E7" s="13" t="s">
        <v>15</v>
      </c>
      <c r="F7" s="13"/>
      <c r="G7" s="14">
        <v>9718564.4199999999</v>
      </c>
      <c r="H7" s="14">
        <v>3551814.41</v>
      </c>
      <c r="I7" s="14">
        <v>591969.06833333301</v>
      </c>
      <c r="J7" s="28">
        <v>3468236.4986666702</v>
      </c>
      <c r="K7" s="28">
        <v>2786770</v>
      </c>
      <c r="L7" s="28">
        <v>681466.49866666703</v>
      </c>
      <c r="M7" s="29">
        <v>474000</v>
      </c>
      <c r="N7" s="28">
        <v>682000</v>
      </c>
      <c r="O7" s="28">
        <v>374000</v>
      </c>
      <c r="P7" s="28">
        <v>473575.25466666598</v>
      </c>
      <c r="Q7" s="28">
        <v>561300</v>
      </c>
      <c r="R7" s="28">
        <v>-87724.745333333602</v>
      </c>
      <c r="S7" s="28">
        <v>490000</v>
      </c>
      <c r="T7" s="28">
        <v>358900</v>
      </c>
      <c r="U7" s="28">
        <v>131100</v>
      </c>
      <c r="V7" s="28">
        <v>521195.95333333401</v>
      </c>
      <c r="W7" s="28">
        <v>339500</v>
      </c>
      <c r="X7" s="28">
        <v>181695.95333333401</v>
      </c>
      <c r="Y7" s="28">
        <v>484000</v>
      </c>
      <c r="Z7" s="28">
        <v>465600</v>
      </c>
      <c r="AA7" s="28">
        <v>18400</v>
      </c>
      <c r="AB7" s="28">
        <v>529000</v>
      </c>
      <c r="AC7" s="28">
        <v>513130</v>
      </c>
      <c r="AD7" s="28">
        <v>15870</v>
      </c>
      <c r="AE7" s="28">
        <v>496465.29066666699</v>
      </c>
      <c r="AF7" s="28">
        <v>448340</v>
      </c>
      <c r="AG7" s="28">
        <v>48125.290666667002</v>
      </c>
      <c r="AH7" s="13"/>
    </row>
    <row r="8" spans="2:34" ht="15" x14ac:dyDescent="0.35">
      <c r="B8" s="15">
        <v>3</v>
      </c>
      <c r="C8" s="15" t="s">
        <v>43</v>
      </c>
      <c r="D8" s="16" t="s">
        <v>44</v>
      </c>
      <c r="E8" s="13" t="s">
        <v>15</v>
      </c>
      <c r="F8" s="16"/>
      <c r="G8" s="14">
        <v>8116476.6900000004</v>
      </c>
      <c r="H8" s="14">
        <v>2307444.7999999998</v>
      </c>
      <c r="I8" s="14">
        <v>384574.13333333301</v>
      </c>
      <c r="J8" s="28">
        <v>1727307.1839999999</v>
      </c>
      <c r="K8" s="28">
        <v>1505620</v>
      </c>
      <c r="L8" s="28">
        <v>221687.18399999899</v>
      </c>
      <c r="M8" s="29">
        <v>308000</v>
      </c>
      <c r="N8" s="28">
        <v>685000</v>
      </c>
      <c r="O8" s="28">
        <v>-377000</v>
      </c>
      <c r="P8" s="28">
        <v>307659.306666666</v>
      </c>
      <c r="Q8" s="28"/>
      <c r="R8" s="28">
        <v>307659.306666666</v>
      </c>
      <c r="S8" s="28">
        <v>220000</v>
      </c>
      <c r="T8" s="28">
        <v>155200</v>
      </c>
      <c r="U8" s="28">
        <v>64800</v>
      </c>
      <c r="V8" s="28">
        <v>205553.63466666601</v>
      </c>
      <c r="W8" s="28">
        <v>175570</v>
      </c>
      <c r="X8" s="28">
        <v>29983.634666665999</v>
      </c>
      <c r="Y8" s="28">
        <v>231000</v>
      </c>
      <c r="Z8" s="28">
        <v>221160</v>
      </c>
      <c r="AA8" s="28">
        <v>9840</v>
      </c>
      <c r="AB8" s="28">
        <v>228000</v>
      </c>
      <c r="AC8" s="28">
        <v>48500</v>
      </c>
      <c r="AD8" s="28">
        <v>179500</v>
      </c>
      <c r="AE8" s="28">
        <v>227094.24266666701</v>
      </c>
      <c r="AF8" s="28">
        <v>220190</v>
      </c>
      <c r="AG8" s="28">
        <v>6904.2426666670099</v>
      </c>
      <c r="AH8" s="13"/>
    </row>
    <row r="9" spans="2:34" ht="15" x14ac:dyDescent="0.35">
      <c r="B9" s="12">
        <v>4</v>
      </c>
      <c r="C9" s="12" t="s">
        <v>496</v>
      </c>
      <c r="D9" s="13" t="s">
        <v>497</v>
      </c>
      <c r="E9" s="13" t="s">
        <v>15</v>
      </c>
      <c r="F9" s="13"/>
      <c r="G9" s="14">
        <v>5479037.5899999999</v>
      </c>
      <c r="H9" s="14">
        <v>1240328.26</v>
      </c>
      <c r="I9" s="14">
        <v>206721.376666667</v>
      </c>
      <c r="J9" s="28">
        <v>1015546.216</v>
      </c>
      <c r="K9" s="28">
        <v>808930</v>
      </c>
      <c r="L9" s="28">
        <v>206616.216000001</v>
      </c>
      <c r="M9" s="29">
        <v>165000</v>
      </c>
      <c r="N9" s="28">
        <v>677820</v>
      </c>
      <c r="O9" s="28">
        <v>-29000</v>
      </c>
      <c r="P9" s="28">
        <v>165377.10133333399</v>
      </c>
      <c r="Q9" s="28"/>
      <c r="R9" s="28">
        <v>165377.10133333399</v>
      </c>
      <c r="S9" s="28">
        <v>160000</v>
      </c>
      <c r="T9" s="28">
        <v>160000</v>
      </c>
      <c r="U9" s="28">
        <v>0</v>
      </c>
      <c r="V9" s="28">
        <v>149537.24533333399</v>
      </c>
      <c r="W9" s="28"/>
      <c r="X9" s="28">
        <v>149537.24533333399</v>
      </c>
      <c r="Y9" s="28">
        <v>126000</v>
      </c>
      <c r="Z9" s="28">
        <v>213400</v>
      </c>
      <c r="AA9" s="28">
        <v>-87400</v>
      </c>
      <c r="AB9" s="28">
        <v>123000</v>
      </c>
      <c r="AC9" s="28">
        <v>119310</v>
      </c>
      <c r="AD9" s="28">
        <v>3690</v>
      </c>
      <c r="AE9" s="28">
        <v>126631.869333333</v>
      </c>
      <c r="AF9" s="28">
        <v>122220</v>
      </c>
      <c r="AG9" s="28">
        <v>4411.8693333330002</v>
      </c>
      <c r="AH9" s="13"/>
    </row>
    <row r="10" spans="2:34" ht="15" x14ac:dyDescent="0.35">
      <c r="B10" s="12">
        <v>5</v>
      </c>
      <c r="C10" s="12" t="s">
        <v>45</v>
      </c>
      <c r="D10" s="13" t="s">
        <v>46</v>
      </c>
      <c r="E10" s="13" t="s">
        <v>15</v>
      </c>
      <c r="F10" s="13"/>
      <c r="G10" s="14">
        <v>7709741.3300000001</v>
      </c>
      <c r="H10" s="14">
        <v>3356959.54</v>
      </c>
      <c r="I10" s="14">
        <v>559493.25666666694</v>
      </c>
      <c r="J10" s="28">
        <v>2518336.7946666698</v>
      </c>
      <c r="K10" s="28">
        <v>1861945.63</v>
      </c>
      <c r="L10" s="28">
        <v>656391.164666667</v>
      </c>
      <c r="M10" s="29">
        <v>448000</v>
      </c>
      <c r="N10" s="28">
        <v>274247.89</v>
      </c>
      <c r="O10" s="28">
        <v>273400</v>
      </c>
      <c r="P10" s="28">
        <v>447594.60533333401</v>
      </c>
      <c r="Q10" s="28">
        <v>310400</v>
      </c>
      <c r="R10" s="28">
        <v>137194.60533333401</v>
      </c>
      <c r="S10" s="28">
        <v>420000</v>
      </c>
      <c r="T10" s="28">
        <v>320100</v>
      </c>
      <c r="U10" s="28">
        <v>99900</v>
      </c>
      <c r="V10" s="28">
        <v>427440.95199999999</v>
      </c>
      <c r="W10" s="28">
        <v>297000</v>
      </c>
      <c r="X10" s="28">
        <v>130440.952</v>
      </c>
      <c r="Y10" s="28">
        <v>287000</v>
      </c>
      <c r="Z10" s="28">
        <v>286485.63</v>
      </c>
      <c r="AA10" s="28">
        <v>514.369999999995</v>
      </c>
      <c r="AB10" s="28">
        <v>261000</v>
      </c>
      <c r="AC10" s="28">
        <v>253170</v>
      </c>
      <c r="AD10" s="28">
        <v>7830</v>
      </c>
      <c r="AE10" s="28">
        <v>227301.237333333</v>
      </c>
      <c r="AF10" s="28">
        <v>220190</v>
      </c>
      <c r="AG10" s="28">
        <v>7111.2373333329997</v>
      </c>
      <c r="AH10" s="13"/>
    </row>
    <row r="11" spans="2:34" ht="15" x14ac:dyDescent="0.35">
      <c r="B11" s="12">
        <v>6</v>
      </c>
      <c r="C11" s="12" t="s">
        <v>47</v>
      </c>
      <c r="D11" s="13" t="s">
        <v>48</v>
      </c>
      <c r="E11" s="13" t="s">
        <v>15</v>
      </c>
      <c r="F11" s="13"/>
      <c r="G11" s="14">
        <v>8031511.0199999996</v>
      </c>
      <c r="H11" s="14">
        <v>3340857.04</v>
      </c>
      <c r="I11" s="14">
        <v>556809.50666666694</v>
      </c>
      <c r="J11" s="28">
        <v>3021430.9693333302</v>
      </c>
      <c r="K11" s="28">
        <v>2477558.2400000002</v>
      </c>
      <c r="L11" s="28">
        <v>543872.72933333495</v>
      </c>
      <c r="M11" s="29">
        <v>445000</v>
      </c>
      <c r="N11" s="28">
        <v>727500</v>
      </c>
      <c r="O11" s="28">
        <v>299500</v>
      </c>
      <c r="P11" s="28">
        <v>445447.60533333401</v>
      </c>
      <c r="Q11" s="28">
        <v>463700</v>
      </c>
      <c r="R11" s="28">
        <v>-18252.394666666401</v>
      </c>
      <c r="S11" s="28">
        <v>410000</v>
      </c>
      <c r="T11" s="28">
        <v>271600</v>
      </c>
      <c r="U11" s="28">
        <v>138400</v>
      </c>
      <c r="V11" s="28">
        <v>429007.20133333397</v>
      </c>
      <c r="W11" s="28">
        <v>339500</v>
      </c>
      <c r="X11" s="28">
        <v>89507.201333334</v>
      </c>
      <c r="Y11" s="28">
        <v>442000</v>
      </c>
      <c r="Z11" s="28">
        <v>426800</v>
      </c>
      <c r="AA11" s="28">
        <v>15200</v>
      </c>
      <c r="AB11" s="28">
        <v>432000</v>
      </c>
      <c r="AC11" s="28">
        <v>419040</v>
      </c>
      <c r="AD11" s="28">
        <v>12960</v>
      </c>
      <c r="AE11" s="28">
        <v>417976.16266666702</v>
      </c>
      <c r="AF11" s="28">
        <v>411418.24</v>
      </c>
      <c r="AG11" s="28">
        <v>6557.9226666670302</v>
      </c>
      <c r="AH11" s="13"/>
    </row>
    <row r="12" spans="2:34" ht="15" x14ac:dyDescent="0.35">
      <c r="B12" s="12">
        <v>7</v>
      </c>
      <c r="C12" s="12" t="s">
        <v>49</v>
      </c>
      <c r="D12" s="13" t="s">
        <v>50</v>
      </c>
      <c r="E12" s="13" t="s">
        <v>15</v>
      </c>
      <c r="F12" s="13"/>
      <c r="G12" s="14">
        <v>3152206.45</v>
      </c>
      <c r="H12" s="14">
        <v>1599356.41</v>
      </c>
      <c r="I12" s="14">
        <v>266559.40166666702</v>
      </c>
      <c r="J12" s="28">
        <v>1260451.3053333301</v>
      </c>
      <c r="K12" s="28">
        <v>2077890</v>
      </c>
      <c r="L12" s="28">
        <v>-817438.69466666598</v>
      </c>
      <c r="M12" s="29">
        <v>213000</v>
      </c>
      <c r="N12" s="28">
        <v>394988.17</v>
      </c>
      <c r="O12" s="28">
        <v>15000</v>
      </c>
      <c r="P12" s="28">
        <v>213247.52133333401</v>
      </c>
      <c r="Q12" s="28">
        <v>247000</v>
      </c>
      <c r="R12" s="28">
        <v>-33752.4786666664</v>
      </c>
      <c r="S12" s="28">
        <v>190000</v>
      </c>
      <c r="T12" s="28">
        <v>386000</v>
      </c>
      <c r="U12" s="28">
        <v>-196000</v>
      </c>
      <c r="V12" s="28">
        <v>186734.196</v>
      </c>
      <c r="W12" s="28">
        <v>246000</v>
      </c>
      <c r="X12" s="28">
        <v>-59265.803999999996</v>
      </c>
      <c r="Y12" s="28">
        <v>183000</v>
      </c>
      <c r="Z12" s="28">
        <v>490000</v>
      </c>
      <c r="AA12" s="28">
        <v>-307000</v>
      </c>
      <c r="AB12" s="28">
        <v>148000</v>
      </c>
      <c r="AC12" s="28">
        <v>194040</v>
      </c>
      <c r="AD12" s="28">
        <v>-46040</v>
      </c>
      <c r="AE12" s="28">
        <v>126469.588</v>
      </c>
      <c r="AF12" s="28">
        <v>316850</v>
      </c>
      <c r="AG12" s="28">
        <v>-190380.41200000001</v>
      </c>
      <c r="AH12" s="13"/>
    </row>
    <row r="13" spans="2:34" ht="15" x14ac:dyDescent="0.35">
      <c r="B13" s="12">
        <v>8</v>
      </c>
      <c r="C13" s="12" t="s">
        <v>51</v>
      </c>
      <c r="D13" s="13" t="s">
        <v>52</v>
      </c>
      <c r="E13" s="13" t="s">
        <v>15</v>
      </c>
      <c r="F13" s="13"/>
      <c r="G13" s="14">
        <v>2957700.74</v>
      </c>
      <c r="H13" s="14">
        <v>1812667.55</v>
      </c>
      <c r="I13" s="14">
        <v>302111.25833333301</v>
      </c>
      <c r="J13" s="28">
        <v>2039857.598</v>
      </c>
      <c r="K13" s="28">
        <v>2652670</v>
      </c>
      <c r="L13" s="28">
        <v>-612812.402</v>
      </c>
      <c r="M13" s="29">
        <v>242000</v>
      </c>
      <c r="N13" s="28">
        <v>155200</v>
      </c>
      <c r="O13" s="28">
        <v>183800</v>
      </c>
      <c r="P13" s="28">
        <v>241689.00666666601</v>
      </c>
      <c r="Q13" s="28">
        <v>48500</v>
      </c>
      <c r="R13" s="28">
        <v>193189.00666666601</v>
      </c>
      <c r="S13" s="28">
        <v>350000</v>
      </c>
      <c r="T13" s="28">
        <v>77600</v>
      </c>
      <c r="U13" s="28">
        <v>272400</v>
      </c>
      <c r="V13" s="28">
        <v>484199.25400000002</v>
      </c>
      <c r="W13" s="28">
        <v>276450</v>
      </c>
      <c r="X13" s="28">
        <v>207749.25399999999</v>
      </c>
      <c r="Y13" s="28">
        <v>285000</v>
      </c>
      <c r="Z13" s="28">
        <v>1090000</v>
      </c>
      <c r="AA13" s="28">
        <v>-805000</v>
      </c>
      <c r="AB13" s="28">
        <v>285000</v>
      </c>
      <c r="AC13" s="28">
        <v>955450</v>
      </c>
      <c r="AD13" s="28">
        <v>-670450</v>
      </c>
      <c r="AE13" s="28">
        <v>151969.33733333301</v>
      </c>
      <c r="AF13" s="28">
        <v>146470</v>
      </c>
      <c r="AG13" s="28">
        <v>5499.3373333330101</v>
      </c>
      <c r="AH13" s="13"/>
    </row>
    <row r="14" spans="2:34" ht="15" x14ac:dyDescent="0.35">
      <c r="B14" s="12">
        <v>9</v>
      </c>
      <c r="C14" s="12" t="s">
        <v>734</v>
      </c>
      <c r="D14" s="13" t="s">
        <v>735</v>
      </c>
      <c r="E14" s="13" t="s">
        <v>15</v>
      </c>
      <c r="F14" s="13"/>
      <c r="G14" s="14">
        <v>3646284.13</v>
      </c>
      <c r="H14" s="14">
        <v>2076238.92</v>
      </c>
      <c r="I14" s="14">
        <v>346039.82</v>
      </c>
      <c r="J14" s="28">
        <v>1639578.416</v>
      </c>
      <c r="K14" s="28">
        <v>1184320</v>
      </c>
      <c r="L14" s="28">
        <v>455258.41600000003</v>
      </c>
      <c r="M14" s="29">
        <v>500000</v>
      </c>
      <c r="N14" s="28">
        <v>490000</v>
      </c>
      <c r="O14" s="28">
        <v>206000</v>
      </c>
      <c r="P14" s="28">
        <v>276831.85600000003</v>
      </c>
      <c r="Q14" s="28">
        <v>229800</v>
      </c>
      <c r="R14" s="28">
        <v>47031.856</v>
      </c>
      <c r="S14" s="28">
        <v>200000</v>
      </c>
      <c r="T14" s="28"/>
      <c r="U14" s="28">
        <v>200000</v>
      </c>
      <c r="V14" s="28">
        <v>218000</v>
      </c>
      <c r="W14" s="28"/>
      <c r="X14" s="28">
        <v>218000</v>
      </c>
      <c r="Y14" s="28">
        <v>167000</v>
      </c>
      <c r="Z14" s="28">
        <v>147000</v>
      </c>
      <c r="AA14" s="28">
        <v>20000</v>
      </c>
      <c r="AB14" s="28">
        <v>155000</v>
      </c>
      <c r="AC14" s="28">
        <v>219520</v>
      </c>
      <c r="AD14" s="28">
        <v>-64520</v>
      </c>
      <c r="AE14" s="28">
        <v>122746.56</v>
      </c>
      <c r="AF14" s="28">
        <v>294000</v>
      </c>
      <c r="AG14" s="28">
        <v>-171253.44</v>
      </c>
      <c r="AH14" s="13"/>
    </row>
    <row r="15" spans="2:34" ht="15" x14ac:dyDescent="0.35">
      <c r="B15" s="12">
        <v>10</v>
      </c>
      <c r="C15" s="12" t="s">
        <v>53</v>
      </c>
      <c r="D15" s="13" t="s">
        <v>54</v>
      </c>
      <c r="E15" s="13" t="s">
        <v>15</v>
      </c>
      <c r="F15" s="13"/>
      <c r="G15" s="14">
        <v>2779541.67</v>
      </c>
      <c r="H15" s="14">
        <v>782928.7</v>
      </c>
      <c r="I15" s="14">
        <v>130488.116666667</v>
      </c>
      <c r="J15" s="28">
        <v>765673.67533333402</v>
      </c>
      <c r="K15" s="28">
        <v>708100</v>
      </c>
      <c r="L15" s="28">
        <v>57573.675333333602</v>
      </c>
      <c r="M15" s="29">
        <v>104000</v>
      </c>
      <c r="N15" s="28">
        <v>232800</v>
      </c>
      <c r="O15" s="28">
        <v>55500</v>
      </c>
      <c r="P15" s="28">
        <v>104390.493333334</v>
      </c>
      <c r="Q15" s="28">
        <v>126100</v>
      </c>
      <c r="R15" s="28">
        <v>-21709.506666666399</v>
      </c>
      <c r="S15" s="28">
        <v>110000</v>
      </c>
      <c r="T15" s="28">
        <v>135800</v>
      </c>
      <c r="U15" s="28">
        <v>-25800</v>
      </c>
      <c r="V15" s="28">
        <v>142967.95800000001</v>
      </c>
      <c r="W15" s="28"/>
      <c r="X15" s="28">
        <v>142967.95800000001</v>
      </c>
      <c r="Y15" s="28">
        <v>100000</v>
      </c>
      <c r="Z15" s="28">
        <v>97000</v>
      </c>
      <c r="AA15" s="28">
        <v>3000</v>
      </c>
      <c r="AB15" s="28">
        <v>110000</v>
      </c>
      <c r="AC15" s="28">
        <v>106700</v>
      </c>
      <c r="AD15" s="28">
        <v>3300</v>
      </c>
      <c r="AE15" s="28">
        <v>94315.224000000002</v>
      </c>
      <c r="AF15" s="28">
        <v>194000</v>
      </c>
      <c r="AG15" s="28">
        <v>-99684.775999999998</v>
      </c>
      <c r="AH15" s="13"/>
    </row>
    <row r="16" spans="2:34" ht="15" x14ac:dyDescent="0.35">
      <c r="B16" s="12">
        <v>11</v>
      </c>
      <c r="C16" s="12" t="s">
        <v>55</v>
      </c>
      <c r="D16" s="13" t="s">
        <v>56</v>
      </c>
      <c r="E16" s="13" t="s">
        <v>15</v>
      </c>
      <c r="F16" s="13"/>
      <c r="G16" s="14">
        <v>3137472.29</v>
      </c>
      <c r="H16" s="14">
        <v>708322.01</v>
      </c>
      <c r="I16" s="14">
        <v>118053.668333333</v>
      </c>
      <c r="J16" s="28">
        <v>749245.27279999899</v>
      </c>
      <c r="K16" s="28">
        <v>559690</v>
      </c>
      <c r="L16" s="28">
        <v>189555.27279999899</v>
      </c>
      <c r="M16" s="29">
        <v>94000</v>
      </c>
      <c r="N16" s="28">
        <v>116400</v>
      </c>
      <c r="O16" s="28">
        <v>26100</v>
      </c>
      <c r="P16" s="28">
        <v>94442.934666666406</v>
      </c>
      <c r="Q16" s="28">
        <v>29100</v>
      </c>
      <c r="R16" s="28">
        <v>65342.934666666399</v>
      </c>
      <c r="S16" s="28">
        <v>100000</v>
      </c>
      <c r="T16" s="28">
        <v>135800</v>
      </c>
      <c r="U16" s="28">
        <v>-35800</v>
      </c>
      <c r="V16" s="28">
        <v>126184.3168</v>
      </c>
      <c r="W16" s="28"/>
      <c r="X16" s="28">
        <v>126184.3168</v>
      </c>
      <c r="Y16" s="28">
        <v>107000</v>
      </c>
      <c r="Z16" s="28">
        <v>104760</v>
      </c>
      <c r="AA16" s="28">
        <v>2240</v>
      </c>
      <c r="AB16" s="28">
        <v>109000</v>
      </c>
      <c r="AC16" s="28">
        <v>105730</v>
      </c>
      <c r="AD16" s="28">
        <v>3270</v>
      </c>
      <c r="AE16" s="28">
        <v>118618.021333333</v>
      </c>
      <c r="AF16" s="28">
        <v>116400</v>
      </c>
      <c r="AG16" s="28">
        <v>2218.0213333329998</v>
      </c>
      <c r="AH16" s="13"/>
    </row>
    <row r="17" spans="2:34" ht="15" x14ac:dyDescent="0.35">
      <c r="B17" s="12">
        <v>12</v>
      </c>
      <c r="C17" s="12" t="s">
        <v>57</v>
      </c>
      <c r="D17" s="13" t="s">
        <v>58</v>
      </c>
      <c r="E17" s="13" t="s">
        <v>15</v>
      </c>
      <c r="F17" s="13"/>
      <c r="G17" s="14">
        <v>2824085.07</v>
      </c>
      <c r="H17" s="14">
        <v>579779.97</v>
      </c>
      <c r="I17" s="14">
        <v>96629.994999999995</v>
      </c>
      <c r="J17" s="28">
        <v>656461.86799999897</v>
      </c>
      <c r="K17" s="28">
        <v>511190</v>
      </c>
      <c r="L17" s="28">
        <v>145271.867999999</v>
      </c>
      <c r="M17" s="29">
        <v>77000</v>
      </c>
      <c r="N17" s="28">
        <v>106700</v>
      </c>
      <c r="O17" s="28">
        <v>18800</v>
      </c>
      <c r="P17" s="28">
        <v>77303.995999999999</v>
      </c>
      <c r="Q17" s="28">
        <v>48500</v>
      </c>
      <c r="R17" s="28">
        <v>28803.995999999999</v>
      </c>
      <c r="S17" s="28">
        <v>90000</v>
      </c>
      <c r="T17" s="28">
        <v>116400</v>
      </c>
      <c r="U17" s="28">
        <v>-26400</v>
      </c>
      <c r="V17" s="28">
        <v>116819.874666666</v>
      </c>
      <c r="W17" s="28"/>
      <c r="X17" s="28">
        <v>116819.874666666</v>
      </c>
      <c r="Y17" s="28">
        <v>106000</v>
      </c>
      <c r="Z17" s="28">
        <v>103790</v>
      </c>
      <c r="AA17" s="28">
        <v>2210</v>
      </c>
      <c r="AB17" s="28">
        <v>101000</v>
      </c>
      <c r="AC17" s="28">
        <v>97970</v>
      </c>
      <c r="AD17" s="28">
        <v>3030</v>
      </c>
      <c r="AE17" s="28">
        <v>88337.997333333304</v>
      </c>
      <c r="AF17" s="28">
        <v>86330</v>
      </c>
      <c r="AG17" s="28">
        <v>2007.9973333333</v>
      </c>
      <c r="AH17" s="13"/>
    </row>
    <row r="18" spans="2:34" ht="15" x14ac:dyDescent="0.35">
      <c r="B18" s="12">
        <v>13</v>
      </c>
      <c r="C18" s="12" t="s">
        <v>576</v>
      </c>
      <c r="D18" s="13" t="s">
        <v>577</v>
      </c>
      <c r="E18" s="13" t="s">
        <v>15</v>
      </c>
      <c r="F18" s="13"/>
      <c r="G18" s="14">
        <v>2597030.52</v>
      </c>
      <c r="H18" s="14">
        <v>1118821.98</v>
      </c>
      <c r="I18" s="14">
        <v>186470.33</v>
      </c>
      <c r="J18" s="28">
        <v>1369607.37333333</v>
      </c>
      <c r="K18" s="28">
        <v>1293010</v>
      </c>
      <c r="L18" s="28">
        <v>76597.373333333002</v>
      </c>
      <c r="M18" s="29">
        <v>200000</v>
      </c>
      <c r="N18" s="28">
        <v>485000</v>
      </c>
      <c r="O18" s="28">
        <v>54500</v>
      </c>
      <c r="P18" s="28">
        <v>149176.264</v>
      </c>
      <c r="Q18" s="28">
        <v>29100</v>
      </c>
      <c r="R18" s="28">
        <v>120076.264</v>
      </c>
      <c r="S18" s="28">
        <v>170000</v>
      </c>
      <c r="T18" s="28">
        <v>329800</v>
      </c>
      <c r="U18" s="28">
        <v>-159800</v>
      </c>
      <c r="V18" s="28">
        <v>202634.40400000001</v>
      </c>
      <c r="W18" s="28">
        <v>106700</v>
      </c>
      <c r="X18" s="28">
        <v>95934.403999999995</v>
      </c>
      <c r="Y18" s="28">
        <v>215000</v>
      </c>
      <c r="Z18" s="28">
        <v>260930</v>
      </c>
      <c r="AA18" s="28">
        <v>-45930</v>
      </c>
      <c r="AB18" s="28">
        <v>219000</v>
      </c>
      <c r="AC18" s="28">
        <v>212430</v>
      </c>
      <c r="AD18" s="28">
        <v>6570</v>
      </c>
      <c r="AE18" s="28">
        <v>213796.705333333</v>
      </c>
      <c r="AF18" s="28">
        <v>208550</v>
      </c>
      <c r="AG18" s="28">
        <v>5246.7053333330005</v>
      </c>
      <c r="AH18" s="13"/>
    </row>
    <row r="19" spans="2:34" ht="15" x14ac:dyDescent="0.35">
      <c r="B19" s="12">
        <v>14</v>
      </c>
      <c r="C19" s="12" t="s">
        <v>59</v>
      </c>
      <c r="D19" s="13" t="s">
        <v>60</v>
      </c>
      <c r="E19" s="13" t="s">
        <v>15</v>
      </c>
      <c r="F19" s="13"/>
      <c r="G19" s="14">
        <v>4626138.66</v>
      </c>
      <c r="H19" s="14">
        <v>1610401.74</v>
      </c>
      <c r="I19" s="14">
        <v>268400.28999999998</v>
      </c>
      <c r="J19" s="28">
        <v>1797890.62666667</v>
      </c>
      <c r="K19" s="28">
        <v>1237720</v>
      </c>
      <c r="L19" s="28">
        <v>560170.62666666706</v>
      </c>
      <c r="M19" s="29">
        <v>215000</v>
      </c>
      <c r="N19" s="28">
        <v>155200</v>
      </c>
      <c r="O19" s="28">
        <v>108300</v>
      </c>
      <c r="P19" s="28">
        <v>214720.23199999999</v>
      </c>
      <c r="Q19" s="28"/>
      <c r="R19" s="28">
        <v>214720.23199999999</v>
      </c>
      <c r="S19" s="28">
        <v>210000</v>
      </c>
      <c r="T19" s="28">
        <v>242500</v>
      </c>
      <c r="U19" s="28">
        <v>-32500</v>
      </c>
      <c r="V19" s="28">
        <v>246470.91200000001</v>
      </c>
      <c r="W19" s="28">
        <v>101850</v>
      </c>
      <c r="X19" s="28">
        <v>144620.91200000001</v>
      </c>
      <c r="Y19" s="28">
        <v>302000</v>
      </c>
      <c r="Z19" s="28">
        <v>194000</v>
      </c>
      <c r="AA19" s="28">
        <v>108000</v>
      </c>
      <c r="AB19" s="28">
        <v>308000</v>
      </c>
      <c r="AC19" s="28">
        <v>298760</v>
      </c>
      <c r="AD19" s="28">
        <v>9240</v>
      </c>
      <c r="AE19" s="28">
        <v>301699.48266666703</v>
      </c>
      <c r="AF19" s="28">
        <v>293910</v>
      </c>
      <c r="AG19" s="28">
        <v>7789.4826666670297</v>
      </c>
      <c r="AH19" s="13"/>
    </row>
    <row r="20" spans="2:34" ht="15" x14ac:dyDescent="0.35">
      <c r="B20" s="12">
        <v>15</v>
      </c>
      <c r="C20" s="12" t="s">
        <v>61</v>
      </c>
      <c r="D20" s="13" t="s">
        <v>62</v>
      </c>
      <c r="E20" s="13" t="s">
        <v>15</v>
      </c>
      <c r="F20" s="13"/>
      <c r="G20" s="14">
        <v>1993000.91</v>
      </c>
      <c r="H20" s="14">
        <v>539794.6</v>
      </c>
      <c r="I20" s="14">
        <v>89965.766666666706</v>
      </c>
      <c r="J20" s="28">
        <v>616621.88</v>
      </c>
      <c r="K20" s="28">
        <v>866210</v>
      </c>
      <c r="L20" s="28">
        <v>-249588.12</v>
      </c>
      <c r="M20" s="29">
        <v>72000</v>
      </c>
      <c r="N20" s="28">
        <v>87300</v>
      </c>
      <c r="O20" s="28">
        <v>42900</v>
      </c>
      <c r="P20" s="28">
        <v>71972.6133333334</v>
      </c>
      <c r="Q20" s="28"/>
      <c r="R20" s="28">
        <v>71972.6133333334</v>
      </c>
      <c r="S20" s="28">
        <v>80000</v>
      </c>
      <c r="T20" s="28">
        <v>38800</v>
      </c>
      <c r="U20" s="28">
        <v>41200</v>
      </c>
      <c r="V20" s="28">
        <v>110386.976</v>
      </c>
      <c r="W20" s="28">
        <v>582000</v>
      </c>
      <c r="X20" s="28">
        <v>-471613.02399999998</v>
      </c>
      <c r="Y20" s="28">
        <v>109000</v>
      </c>
      <c r="Z20" s="28">
        <v>48500</v>
      </c>
      <c r="AA20" s="28">
        <v>60500</v>
      </c>
      <c r="AB20" s="28">
        <v>83000</v>
      </c>
      <c r="AC20" s="28">
        <v>80510</v>
      </c>
      <c r="AD20" s="28">
        <v>2490</v>
      </c>
      <c r="AE20" s="28">
        <v>90262.290666666697</v>
      </c>
      <c r="AF20" s="28">
        <v>87300</v>
      </c>
      <c r="AG20" s="28">
        <v>2962.2906666667</v>
      </c>
      <c r="AH20" s="13"/>
    </row>
    <row r="21" spans="2:34" ht="15" x14ac:dyDescent="0.35">
      <c r="B21" s="12">
        <v>16</v>
      </c>
      <c r="C21" s="12" t="s">
        <v>736</v>
      </c>
      <c r="D21" s="13" t="s">
        <v>737</v>
      </c>
      <c r="E21" s="13" t="s">
        <v>15</v>
      </c>
      <c r="F21" s="13"/>
      <c r="G21" s="14">
        <v>3354924.42</v>
      </c>
      <c r="H21" s="14">
        <v>1625756.78</v>
      </c>
      <c r="I21" s="14">
        <v>270959.46333333303</v>
      </c>
      <c r="J21" s="28">
        <v>1672411.1240000001</v>
      </c>
      <c r="K21" s="28">
        <v>1717180</v>
      </c>
      <c r="L21" s="28">
        <v>-44768.876000001597</v>
      </c>
      <c r="M21" s="29">
        <v>300000</v>
      </c>
      <c r="N21" s="28">
        <v>196000</v>
      </c>
      <c r="O21" s="28">
        <v>153000</v>
      </c>
      <c r="P21" s="28">
        <v>216767.570666666</v>
      </c>
      <c r="Q21" s="28">
        <v>226000</v>
      </c>
      <c r="R21" s="28">
        <v>-9232.42933333357</v>
      </c>
      <c r="S21" s="28">
        <v>230000</v>
      </c>
      <c r="T21" s="28">
        <v>588000</v>
      </c>
      <c r="U21" s="28">
        <v>-358000</v>
      </c>
      <c r="V21" s="28">
        <v>231768.586666666</v>
      </c>
      <c r="W21" s="28">
        <v>226000</v>
      </c>
      <c r="X21" s="28">
        <v>5768.5866666660004</v>
      </c>
      <c r="Y21" s="28">
        <v>233000</v>
      </c>
      <c r="Z21" s="28">
        <v>245000</v>
      </c>
      <c r="AA21" s="28">
        <v>-12000</v>
      </c>
      <c r="AB21" s="28">
        <v>224000</v>
      </c>
      <c r="AC21" s="28">
        <v>151900</v>
      </c>
      <c r="AD21" s="28">
        <v>72100</v>
      </c>
      <c r="AE21" s="28">
        <v>236874.96666666601</v>
      </c>
      <c r="AF21" s="28">
        <v>133280</v>
      </c>
      <c r="AG21" s="28">
        <v>103594.96666666601</v>
      </c>
      <c r="AH21" s="13"/>
    </row>
    <row r="22" spans="2:34" ht="15" x14ac:dyDescent="0.35">
      <c r="B22" s="12">
        <v>17</v>
      </c>
      <c r="C22" s="12" t="s">
        <v>63</v>
      </c>
      <c r="D22" s="13" t="s">
        <v>64</v>
      </c>
      <c r="E22" s="13" t="s">
        <v>15</v>
      </c>
      <c r="F22" s="13"/>
      <c r="G22" s="14">
        <v>2424216.5</v>
      </c>
      <c r="H22" s="14">
        <v>1005854.59</v>
      </c>
      <c r="I22" s="14">
        <v>167642.43166666699</v>
      </c>
      <c r="J22" s="28">
        <v>925174.10066666699</v>
      </c>
      <c r="K22" s="28">
        <v>664935</v>
      </c>
      <c r="L22" s="28">
        <v>260239.10066666699</v>
      </c>
      <c r="M22" s="29">
        <v>134000</v>
      </c>
      <c r="N22" s="28">
        <v>145500</v>
      </c>
      <c r="O22" s="28">
        <v>37000</v>
      </c>
      <c r="P22" s="28">
        <v>134113.94533333401</v>
      </c>
      <c r="Q22" s="28">
        <v>38800</v>
      </c>
      <c r="R22" s="28">
        <v>95313.945333333599</v>
      </c>
      <c r="S22" s="28">
        <v>140000</v>
      </c>
      <c r="T22" s="28">
        <v>116400</v>
      </c>
      <c r="U22" s="28">
        <v>23600</v>
      </c>
      <c r="V22" s="28">
        <v>174274.38200000001</v>
      </c>
      <c r="W22" s="28">
        <v>48500</v>
      </c>
      <c r="X22" s="28">
        <v>125774.382</v>
      </c>
      <c r="Y22" s="28">
        <v>135000</v>
      </c>
      <c r="Z22" s="28">
        <v>132405</v>
      </c>
      <c r="AA22" s="28">
        <v>2595</v>
      </c>
      <c r="AB22" s="28">
        <v>119000</v>
      </c>
      <c r="AC22" s="28">
        <v>115430</v>
      </c>
      <c r="AD22" s="28">
        <v>3570</v>
      </c>
      <c r="AE22" s="28">
        <v>88785.773333333302</v>
      </c>
      <c r="AF22" s="28">
        <v>116400</v>
      </c>
      <c r="AG22" s="28">
        <v>-27614.226666666698</v>
      </c>
      <c r="AH22" s="13"/>
    </row>
    <row r="23" spans="2:34" ht="15" x14ac:dyDescent="0.35">
      <c r="B23" s="12">
        <v>18</v>
      </c>
      <c r="C23" s="12" t="s">
        <v>65</v>
      </c>
      <c r="D23" s="13" t="s">
        <v>66</v>
      </c>
      <c r="E23" s="13" t="s">
        <v>15</v>
      </c>
      <c r="F23" s="13"/>
      <c r="G23" s="14">
        <v>3160794.99</v>
      </c>
      <c r="H23" s="14">
        <v>2433921.1</v>
      </c>
      <c r="I23" s="14">
        <v>405653.51666666701</v>
      </c>
      <c r="J23" s="28">
        <v>1548863.59733333</v>
      </c>
      <c r="K23" s="28">
        <v>1670900</v>
      </c>
      <c r="L23" s="28">
        <v>-122036.402666665</v>
      </c>
      <c r="M23" s="29">
        <v>325000</v>
      </c>
      <c r="N23" s="28">
        <v>347000</v>
      </c>
      <c r="O23" s="28">
        <v>178000</v>
      </c>
      <c r="P23" s="28">
        <v>324522.81333333399</v>
      </c>
      <c r="Q23" s="28">
        <v>147000</v>
      </c>
      <c r="R23" s="28">
        <v>177522.81333333399</v>
      </c>
      <c r="S23" s="28">
        <v>230000</v>
      </c>
      <c r="T23" s="28">
        <v>245000</v>
      </c>
      <c r="U23" s="28">
        <v>-15000</v>
      </c>
      <c r="V23" s="28">
        <v>203593.94933333399</v>
      </c>
      <c r="W23" s="28">
        <v>490000</v>
      </c>
      <c r="X23" s="28">
        <v>-286406.05066666601</v>
      </c>
      <c r="Y23" s="28">
        <v>160000</v>
      </c>
      <c r="Z23" s="28">
        <v>343000</v>
      </c>
      <c r="AA23" s="28">
        <v>-183000</v>
      </c>
      <c r="AB23" s="28">
        <v>158000</v>
      </c>
      <c r="AC23" s="28">
        <v>154840</v>
      </c>
      <c r="AD23" s="28">
        <v>3160</v>
      </c>
      <c r="AE23" s="28">
        <v>147746.83466666701</v>
      </c>
      <c r="AF23" s="28">
        <v>144060</v>
      </c>
      <c r="AG23" s="28">
        <v>3686.83466666701</v>
      </c>
      <c r="AH23" s="13"/>
    </row>
    <row r="24" spans="2:34" ht="15" x14ac:dyDescent="0.35">
      <c r="B24" s="12">
        <v>19</v>
      </c>
      <c r="C24" s="12" t="s">
        <v>498</v>
      </c>
      <c r="D24" s="13" t="s">
        <v>499</v>
      </c>
      <c r="E24" s="13" t="s">
        <v>15</v>
      </c>
      <c r="F24" s="13"/>
      <c r="G24" s="14">
        <v>1389596.15</v>
      </c>
      <c r="H24" s="14">
        <v>351796.35</v>
      </c>
      <c r="I24" s="14">
        <v>58632.724999999999</v>
      </c>
      <c r="J24" s="28">
        <v>657563.60266666696</v>
      </c>
      <c r="K24" s="28">
        <v>529620</v>
      </c>
      <c r="L24" s="28">
        <v>127943.60266666699</v>
      </c>
      <c r="M24" s="29">
        <v>300000</v>
      </c>
      <c r="N24" s="28">
        <v>242500</v>
      </c>
      <c r="O24" s="28">
        <v>251500</v>
      </c>
      <c r="P24" s="28">
        <v>46906.18</v>
      </c>
      <c r="Q24" s="28">
        <v>145500</v>
      </c>
      <c r="R24" s="28">
        <v>-98593.82</v>
      </c>
      <c r="S24" s="28">
        <v>50000</v>
      </c>
      <c r="T24" s="28">
        <v>87300</v>
      </c>
      <c r="U24" s="28">
        <v>-37300</v>
      </c>
      <c r="V24" s="28">
        <v>64381.442666666597</v>
      </c>
      <c r="W24" s="28">
        <v>58200</v>
      </c>
      <c r="X24" s="28">
        <v>6181.4426666666004</v>
      </c>
      <c r="Y24" s="28">
        <v>67000</v>
      </c>
      <c r="Z24" s="28">
        <v>64990</v>
      </c>
      <c r="AA24" s="28">
        <v>2010</v>
      </c>
      <c r="AB24" s="28">
        <v>66000</v>
      </c>
      <c r="AC24" s="28">
        <v>64020</v>
      </c>
      <c r="AD24" s="28">
        <v>1980</v>
      </c>
      <c r="AE24" s="28">
        <v>63275.98</v>
      </c>
      <c r="AF24" s="28">
        <v>61110</v>
      </c>
      <c r="AG24" s="28">
        <v>2165.98</v>
      </c>
      <c r="AH24" s="13"/>
    </row>
    <row r="25" spans="2:34" ht="15" x14ac:dyDescent="0.35">
      <c r="B25" s="12">
        <v>20</v>
      </c>
      <c r="C25" s="12" t="s">
        <v>67</v>
      </c>
      <c r="D25" s="13" t="s">
        <v>68</v>
      </c>
      <c r="E25" s="13" t="s">
        <v>15</v>
      </c>
      <c r="F25" s="13"/>
      <c r="G25" s="14">
        <v>2132878.4</v>
      </c>
      <c r="H25" s="14">
        <v>730902.14</v>
      </c>
      <c r="I25" s="14">
        <v>121817.023333333</v>
      </c>
      <c r="J25" s="28">
        <v>721449.16399999894</v>
      </c>
      <c r="K25" s="28">
        <v>594125</v>
      </c>
      <c r="L25" s="28">
        <v>127324.163999999</v>
      </c>
      <c r="M25" s="29">
        <v>97000</v>
      </c>
      <c r="N25" s="28">
        <v>148500</v>
      </c>
      <c r="O25" s="28">
        <v>9700</v>
      </c>
      <c r="P25" s="28">
        <v>97453.6186666664</v>
      </c>
      <c r="Q25" s="28">
        <v>38800</v>
      </c>
      <c r="R25" s="28">
        <v>58653.6186666664</v>
      </c>
      <c r="S25" s="28">
        <v>90000</v>
      </c>
      <c r="T25" s="28">
        <v>97000</v>
      </c>
      <c r="U25" s="28">
        <v>-7000</v>
      </c>
      <c r="V25" s="28">
        <v>105712.98</v>
      </c>
      <c r="W25" s="28">
        <v>58200</v>
      </c>
      <c r="X25" s="28">
        <v>47512.98</v>
      </c>
      <c r="Y25" s="28">
        <v>111000</v>
      </c>
      <c r="Z25" s="28">
        <v>109125</v>
      </c>
      <c r="AA25" s="28">
        <v>1875</v>
      </c>
      <c r="AB25" s="28">
        <v>114000</v>
      </c>
      <c r="AC25" s="28">
        <v>110580</v>
      </c>
      <c r="AD25" s="28">
        <v>3420</v>
      </c>
      <c r="AE25" s="28">
        <v>106282.565333333</v>
      </c>
      <c r="AF25" s="28">
        <v>93120</v>
      </c>
      <c r="AG25" s="28">
        <v>13162.565333332999</v>
      </c>
      <c r="AH25" s="13"/>
    </row>
    <row r="26" spans="2:34" ht="15" x14ac:dyDescent="0.35">
      <c r="B26" s="12">
        <v>21</v>
      </c>
      <c r="C26" s="12" t="s">
        <v>69</v>
      </c>
      <c r="D26" s="13" t="s">
        <v>70</v>
      </c>
      <c r="E26" s="13" t="s">
        <v>15</v>
      </c>
      <c r="F26" s="13"/>
      <c r="G26" s="14">
        <v>1835217.96</v>
      </c>
      <c r="H26" s="14">
        <v>1236600</v>
      </c>
      <c r="I26" s="14">
        <v>206100</v>
      </c>
      <c r="J26" s="28">
        <v>1055183.5719999999</v>
      </c>
      <c r="K26" s="28">
        <v>1060240</v>
      </c>
      <c r="L26" s="28">
        <v>-5056.4280000000099</v>
      </c>
      <c r="M26" s="29">
        <v>165000</v>
      </c>
      <c r="N26" s="28">
        <v>48500</v>
      </c>
      <c r="O26" s="28">
        <v>116500</v>
      </c>
      <c r="P26" s="28">
        <v>164880</v>
      </c>
      <c r="Q26" s="28">
        <v>689700</v>
      </c>
      <c r="R26" s="28">
        <v>-524820</v>
      </c>
      <c r="S26" s="28">
        <v>170000</v>
      </c>
      <c r="T26" s="28">
        <v>145500</v>
      </c>
      <c r="U26" s="28">
        <v>24500</v>
      </c>
      <c r="V26" s="28">
        <v>339714.02399999998</v>
      </c>
      <c r="W26" s="28">
        <v>29100</v>
      </c>
      <c r="X26" s="28">
        <v>310614.02399999998</v>
      </c>
      <c r="Y26" s="28">
        <v>72000</v>
      </c>
      <c r="Z26" s="28">
        <v>58200</v>
      </c>
      <c r="AA26" s="28">
        <v>13800</v>
      </c>
      <c r="AB26" s="28">
        <v>72000</v>
      </c>
      <c r="AC26" s="28">
        <v>89240</v>
      </c>
      <c r="AD26" s="28">
        <v>-17240</v>
      </c>
      <c r="AE26" s="28">
        <v>71589.547999999995</v>
      </c>
      <c r="AF26" s="28"/>
      <c r="AG26" s="28">
        <v>71589.547999999995</v>
      </c>
      <c r="AH26" s="13"/>
    </row>
    <row r="27" spans="2:34" ht="15" x14ac:dyDescent="0.35">
      <c r="B27" s="12">
        <v>22</v>
      </c>
      <c r="C27" s="12" t="s">
        <v>71</v>
      </c>
      <c r="D27" s="13" t="s">
        <v>72</v>
      </c>
      <c r="E27" s="13" t="s">
        <v>15</v>
      </c>
      <c r="F27" s="13"/>
      <c r="G27" s="14">
        <v>4049484.17</v>
      </c>
      <c r="H27" s="14">
        <v>5238879.22</v>
      </c>
      <c r="I27" s="14">
        <v>873146.53666666697</v>
      </c>
      <c r="J27" s="28">
        <v>1311363.08266667</v>
      </c>
      <c r="K27" s="28">
        <v>900000</v>
      </c>
      <c r="L27" s="28">
        <v>411363.082666667</v>
      </c>
      <c r="M27" s="29">
        <v>699000</v>
      </c>
      <c r="N27" s="28">
        <v>300000</v>
      </c>
      <c r="O27" s="28">
        <v>399000</v>
      </c>
      <c r="P27" s="28"/>
      <c r="Q27" s="28"/>
      <c r="R27" s="28">
        <v>0</v>
      </c>
      <c r="S27" s="28"/>
      <c r="T27" s="28"/>
      <c r="U27" s="28">
        <v>0</v>
      </c>
      <c r="V27" s="28"/>
      <c r="W27" s="28"/>
      <c r="X27" s="28">
        <v>0</v>
      </c>
      <c r="Y27" s="28"/>
      <c r="Z27" s="28"/>
      <c r="AA27" s="28">
        <v>0</v>
      </c>
      <c r="AB27" s="28"/>
      <c r="AC27" s="28"/>
      <c r="AD27" s="28">
        <v>0</v>
      </c>
      <c r="AE27" s="28">
        <v>612363.08266666695</v>
      </c>
      <c r="AF27" s="28">
        <v>600000</v>
      </c>
      <c r="AG27" s="28">
        <v>12363.0826666669</v>
      </c>
      <c r="AH27" s="13"/>
    </row>
    <row r="28" spans="2:34" ht="15" x14ac:dyDescent="0.35">
      <c r="B28" s="12">
        <v>23</v>
      </c>
      <c r="C28" s="12" t="s">
        <v>578</v>
      </c>
      <c r="D28" s="13" t="s">
        <v>579</v>
      </c>
      <c r="E28" s="13" t="s">
        <v>15</v>
      </c>
      <c r="F28" s="13"/>
      <c r="G28" s="14">
        <v>1651092.73</v>
      </c>
      <c r="H28" s="14">
        <v>228376.82</v>
      </c>
      <c r="I28" s="14">
        <v>38062.803333333301</v>
      </c>
      <c r="J28" s="28">
        <v>340989.506666667</v>
      </c>
      <c r="K28" s="28">
        <v>204670</v>
      </c>
      <c r="L28" s="28">
        <v>136319.506666667</v>
      </c>
      <c r="M28" s="29">
        <v>100000</v>
      </c>
      <c r="N28" s="28">
        <v>58200</v>
      </c>
      <c r="O28" s="28">
        <v>70900</v>
      </c>
      <c r="P28" s="28">
        <v>30450.2426666666</v>
      </c>
      <c r="Q28" s="28"/>
      <c r="R28" s="28">
        <v>30450.2426666666</v>
      </c>
      <c r="S28" s="28">
        <v>30000</v>
      </c>
      <c r="T28" s="28"/>
      <c r="U28" s="28">
        <v>30000</v>
      </c>
      <c r="V28" s="28">
        <v>39744.910666666598</v>
      </c>
      <c r="W28" s="28">
        <v>38800</v>
      </c>
      <c r="X28" s="28">
        <v>944.91066666659799</v>
      </c>
      <c r="Y28" s="28">
        <v>45000</v>
      </c>
      <c r="Z28" s="28">
        <v>43650</v>
      </c>
      <c r="AA28" s="28">
        <v>1350</v>
      </c>
      <c r="AB28" s="28">
        <v>47000</v>
      </c>
      <c r="AC28" s="28">
        <v>45590</v>
      </c>
      <c r="AD28" s="28">
        <v>1410</v>
      </c>
      <c r="AE28" s="28">
        <v>48794.353333333303</v>
      </c>
      <c r="AF28" s="28">
        <v>47530</v>
      </c>
      <c r="AG28" s="28">
        <v>1264.3533333333</v>
      </c>
      <c r="AH28" s="13"/>
    </row>
    <row r="29" spans="2:34" ht="15" x14ac:dyDescent="0.35">
      <c r="B29" s="12">
        <v>24</v>
      </c>
      <c r="C29" s="12" t="s">
        <v>73</v>
      </c>
      <c r="D29" s="13" t="s">
        <v>74</v>
      </c>
      <c r="E29" s="13" t="s">
        <v>15</v>
      </c>
      <c r="F29" s="13"/>
      <c r="G29" s="14">
        <v>2953342.21</v>
      </c>
      <c r="H29" s="14">
        <v>2090137.35</v>
      </c>
      <c r="I29" s="14">
        <v>348356.22499999998</v>
      </c>
      <c r="J29" s="28">
        <v>1743488.7573333301</v>
      </c>
      <c r="K29" s="28">
        <v>1791310.04</v>
      </c>
      <c r="L29" s="28">
        <v>-47821.282666667001</v>
      </c>
      <c r="M29" s="29">
        <v>279000</v>
      </c>
      <c r="N29" s="28"/>
      <c r="O29" s="28">
        <v>279000</v>
      </c>
      <c r="P29" s="28">
        <v>278684.98</v>
      </c>
      <c r="Q29" s="28">
        <v>558300</v>
      </c>
      <c r="R29" s="28">
        <v>-279615.02</v>
      </c>
      <c r="S29" s="28">
        <v>230000</v>
      </c>
      <c r="T29" s="28">
        <v>310390.8</v>
      </c>
      <c r="U29" s="28">
        <v>-80390.8</v>
      </c>
      <c r="V29" s="28">
        <v>246901.66399999999</v>
      </c>
      <c r="W29" s="28">
        <v>242500</v>
      </c>
      <c r="X29" s="28">
        <v>4401.6639999999898</v>
      </c>
      <c r="Y29" s="28">
        <v>254000</v>
      </c>
      <c r="Z29" s="28">
        <v>330919.24</v>
      </c>
      <c r="AA29" s="28">
        <v>-76919.240000000005</v>
      </c>
      <c r="AB29" s="28">
        <v>235000</v>
      </c>
      <c r="AC29" s="28">
        <v>227950</v>
      </c>
      <c r="AD29" s="28">
        <v>7050</v>
      </c>
      <c r="AE29" s="28">
        <v>219902.11333333299</v>
      </c>
      <c r="AF29" s="28">
        <v>121250</v>
      </c>
      <c r="AG29" s="28">
        <v>98652.113333333007</v>
      </c>
      <c r="AH29" s="13"/>
    </row>
    <row r="30" spans="2:34" ht="15" x14ac:dyDescent="0.35">
      <c r="B30" s="12">
        <v>25</v>
      </c>
      <c r="C30" s="12" t="s">
        <v>75</v>
      </c>
      <c r="D30" s="13" t="s">
        <v>76</v>
      </c>
      <c r="E30" s="13" t="s">
        <v>15</v>
      </c>
      <c r="F30" s="13"/>
      <c r="G30" s="14">
        <v>1388234.1</v>
      </c>
      <c r="H30" s="14">
        <v>400057.01</v>
      </c>
      <c r="I30" s="14">
        <v>66676.168333333306</v>
      </c>
      <c r="J30" s="28">
        <v>415205.90266666701</v>
      </c>
      <c r="K30" s="28">
        <v>422920</v>
      </c>
      <c r="L30" s="28">
        <v>-7714.0973333333604</v>
      </c>
      <c r="M30" s="29">
        <v>53000</v>
      </c>
      <c r="N30" s="28">
        <v>145500</v>
      </c>
      <c r="O30" s="28">
        <v>4500</v>
      </c>
      <c r="P30" s="28">
        <v>53340.934666666602</v>
      </c>
      <c r="Q30" s="28">
        <v>77600</v>
      </c>
      <c r="R30" s="28">
        <v>-24259.065333333401</v>
      </c>
      <c r="S30" s="28">
        <v>50000</v>
      </c>
      <c r="T30" s="28">
        <v>48500</v>
      </c>
      <c r="U30" s="28">
        <v>1500</v>
      </c>
      <c r="V30" s="28">
        <v>63371.928</v>
      </c>
      <c r="W30" s="28">
        <v>58200</v>
      </c>
      <c r="X30" s="28">
        <v>5171.9279999999999</v>
      </c>
      <c r="Y30" s="28">
        <v>58000</v>
      </c>
      <c r="Z30" s="28">
        <v>56260</v>
      </c>
      <c r="AA30" s="28">
        <v>1740</v>
      </c>
      <c r="AB30" s="28">
        <v>69000</v>
      </c>
      <c r="AC30" s="28">
        <v>66930</v>
      </c>
      <c r="AD30" s="28">
        <v>2070</v>
      </c>
      <c r="AE30" s="28">
        <v>68493.039999999994</v>
      </c>
      <c r="AF30" s="28">
        <v>66930</v>
      </c>
      <c r="AG30" s="28">
        <v>1563.03999999999</v>
      </c>
      <c r="AH30" s="13"/>
    </row>
    <row r="31" spans="2:34" ht="15" x14ac:dyDescent="0.35">
      <c r="B31" s="12">
        <v>26</v>
      </c>
      <c r="C31" s="12" t="s">
        <v>580</v>
      </c>
      <c r="D31" s="13" t="s">
        <v>581</v>
      </c>
      <c r="E31" s="13" t="s">
        <v>15</v>
      </c>
      <c r="F31" s="13"/>
      <c r="G31" s="14">
        <v>392361.81</v>
      </c>
      <c r="H31" s="14">
        <v>591700</v>
      </c>
      <c r="I31" s="14">
        <v>98616.666666666701</v>
      </c>
      <c r="J31" s="28">
        <v>946117.34799999895</v>
      </c>
      <c r="K31" s="28">
        <v>884000</v>
      </c>
      <c r="L31" s="28">
        <v>62117.347999999402</v>
      </c>
      <c r="M31" s="29">
        <v>100000</v>
      </c>
      <c r="N31" s="28">
        <v>173600</v>
      </c>
      <c r="O31" s="28">
        <v>100000</v>
      </c>
      <c r="P31" s="28">
        <v>78893.333333333401</v>
      </c>
      <c r="Q31" s="28">
        <v>100000</v>
      </c>
      <c r="R31" s="28">
        <v>-21106.666666666599</v>
      </c>
      <c r="S31" s="28">
        <v>140000</v>
      </c>
      <c r="T31" s="28">
        <v>320000</v>
      </c>
      <c r="U31" s="28">
        <v>-180000</v>
      </c>
      <c r="V31" s="28">
        <v>163224.01466666599</v>
      </c>
      <c r="W31" s="28">
        <v>162000</v>
      </c>
      <c r="X31" s="28">
        <v>1224.01466666599</v>
      </c>
      <c r="Y31" s="28">
        <v>162000</v>
      </c>
      <c r="Z31" s="28">
        <v>122000</v>
      </c>
      <c r="AA31" s="28">
        <v>40000</v>
      </c>
      <c r="AB31" s="28">
        <v>122000</v>
      </c>
      <c r="AC31" s="28"/>
      <c r="AD31" s="28">
        <v>122000</v>
      </c>
      <c r="AE31" s="28">
        <v>180000</v>
      </c>
      <c r="AF31" s="28">
        <v>180000</v>
      </c>
      <c r="AG31" s="28">
        <v>0</v>
      </c>
      <c r="AH31" s="13"/>
    </row>
    <row r="32" spans="2:34" ht="15" x14ac:dyDescent="0.35">
      <c r="B32" s="12">
        <v>27</v>
      </c>
      <c r="C32" s="12" t="s">
        <v>77</v>
      </c>
      <c r="D32" s="13" t="s">
        <v>78</v>
      </c>
      <c r="E32" s="13" t="s">
        <v>15</v>
      </c>
      <c r="F32" s="13"/>
      <c r="G32" s="14">
        <v>1699196.24</v>
      </c>
      <c r="H32" s="14">
        <v>555500</v>
      </c>
      <c r="I32" s="14">
        <v>92583.333333333299</v>
      </c>
      <c r="J32" s="28">
        <v>853861.54666666698</v>
      </c>
      <c r="K32" s="28">
        <v>404000</v>
      </c>
      <c r="L32" s="28">
        <v>449861.54666666698</v>
      </c>
      <c r="M32" s="29">
        <v>74000</v>
      </c>
      <c r="N32" s="28"/>
      <c r="O32" s="28">
        <v>74000</v>
      </c>
      <c r="P32" s="28">
        <v>74066.666666666599</v>
      </c>
      <c r="Q32" s="28"/>
      <c r="R32" s="28">
        <v>74066.666666666599</v>
      </c>
      <c r="S32" s="28">
        <v>140000</v>
      </c>
      <c r="T32" s="28">
        <v>150000</v>
      </c>
      <c r="U32" s="28">
        <v>-10000</v>
      </c>
      <c r="V32" s="28">
        <v>282800</v>
      </c>
      <c r="W32" s="28"/>
      <c r="X32" s="28">
        <v>282800</v>
      </c>
      <c r="Y32" s="28">
        <v>108000</v>
      </c>
      <c r="Z32" s="28">
        <v>154000</v>
      </c>
      <c r="AA32" s="28">
        <v>-46000</v>
      </c>
      <c r="AB32" s="28">
        <v>74000</v>
      </c>
      <c r="AC32" s="28"/>
      <c r="AD32" s="28">
        <v>74000</v>
      </c>
      <c r="AE32" s="28">
        <v>100994.88</v>
      </c>
      <c r="AF32" s="28">
        <v>100000</v>
      </c>
      <c r="AG32" s="28">
        <v>994.880000000005</v>
      </c>
      <c r="AH32" s="13"/>
    </row>
    <row r="33" spans="2:34" ht="15" x14ac:dyDescent="0.35">
      <c r="B33" s="12">
        <v>28</v>
      </c>
      <c r="C33" s="12" t="s">
        <v>79</v>
      </c>
      <c r="D33" s="13" t="s">
        <v>80</v>
      </c>
      <c r="E33" s="13" t="s">
        <v>15</v>
      </c>
      <c r="F33" s="13"/>
      <c r="G33" s="14">
        <v>1927082.58</v>
      </c>
      <c r="H33" s="14">
        <v>1206648.67</v>
      </c>
      <c r="I33" s="14">
        <v>201108.11166666701</v>
      </c>
      <c r="J33" s="28">
        <v>1059666.0086666699</v>
      </c>
      <c r="K33" s="28">
        <v>840268</v>
      </c>
      <c r="L33" s="28">
        <v>219398.00866666701</v>
      </c>
      <c r="M33" s="29">
        <v>161000</v>
      </c>
      <c r="N33" s="28">
        <v>271600</v>
      </c>
      <c r="O33" s="28">
        <v>-13600</v>
      </c>
      <c r="P33" s="28">
        <v>160886.489333334</v>
      </c>
      <c r="Q33" s="28">
        <v>97000</v>
      </c>
      <c r="R33" s="28">
        <v>63886.4893333336</v>
      </c>
      <c r="S33" s="28">
        <v>150000</v>
      </c>
      <c r="T33" s="28">
        <v>174600</v>
      </c>
      <c r="U33" s="28">
        <v>-24600</v>
      </c>
      <c r="V33" s="28">
        <v>184850.75</v>
      </c>
      <c r="W33" s="28"/>
      <c r="X33" s="28">
        <v>184850.75</v>
      </c>
      <c r="Y33" s="28">
        <v>144000</v>
      </c>
      <c r="Z33" s="28">
        <v>142008</v>
      </c>
      <c r="AA33" s="28">
        <v>1992</v>
      </c>
      <c r="AB33" s="28">
        <v>150000</v>
      </c>
      <c r="AC33" s="28">
        <v>145500</v>
      </c>
      <c r="AD33" s="28">
        <v>4500</v>
      </c>
      <c r="AE33" s="28">
        <v>108928.769333333</v>
      </c>
      <c r="AF33" s="28">
        <v>106560</v>
      </c>
      <c r="AG33" s="28">
        <v>2368.7693333329998</v>
      </c>
      <c r="AH33" s="13"/>
    </row>
    <row r="34" spans="2:34" ht="15" x14ac:dyDescent="0.35">
      <c r="B34" s="12">
        <v>29</v>
      </c>
      <c r="C34" s="12" t="s">
        <v>81</v>
      </c>
      <c r="D34" s="13" t="s">
        <v>82</v>
      </c>
      <c r="E34" s="13" t="s">
        <v>15</v>
      </c>
      <c r="F34" s="13"/>
      <c r="G34" s="14">
        <v>2035522.75</v>
      </c>
      <c r="H34" s="14">
        <v>1412049.08</v>
      </c>
      <c r="I34" s="14">
        <v>235341.51333333299</v>
      </c>
      <c r="J34" s="28">
        <v>1451512.0959999999</v>
      </c>
      <c r="K34" s="28">
        <v>1294800</v>
      </c>
      <c r="L34" s="28">
        <v>156712.095999999</v>
      </c>
      <c r="M34" s="29">
        <v>188000</v>
      </c>
      <c r="N34" s="28"/>
      <c r="O34" s="28">
        <v>188000</v>
      </c>
      <c r="P34" s="28">
        <v>188273.21066666601</v>
      </c>
      <c r="Q34" s="28"/>
      <c r="R34" s="28">
        <v>188273.21066666601</v>
      </c>
      <c r="S34" s="28">
        <v>190000</v>
      </c>
      <c r="T34" s="28">
        <v>195000</v>
      </c>
      <c r="U34" s="28">
        <v>-5000</v>
      </c>
      <c r="V34" s="28">
        <v>237280.52</v>
      </c>
      <c r="W34" s="28">
        <v>195000</v>
      </c>
      <c r="X34" s="28">
        <v>42280.52</v>
      </c>
      <c r="Y34" s="28">
        <v>219000</v>
      </c>
      <c r="Z34" s="28">
        <v>195000</v>
      </c>
      <c r="AA34" s="28">
        <v>24000</v>
      </c>
      <c r="AB34" s="28">
        <v>219000</v>
      </c>
      <c r="AC34" s="28">
        <v>506025</v>
      </c>
      <c r="AD34" s="28">
        <v>-287025</v>
      </c>
      <c r="AE34" s="28">
        <v>209958.365333333</v>
      </c>
      <c r="AF34" s="28">
        <v>203775</v>
      </c>
      <c r="AG34" s="28">
        <v>6183.3653333330003</v>
      </c>
      <c r="AH34" s="13"/>
    </row>
    <row r="35" spans="2:34" ht="15" x14ac:dyDescent="0.35">
      <c r="B35" s="12">
        <v>30</v>
      </c>
      <c r="C35" s="12" t="s">
        <v>83</v>
      </c>
      <c r="D35" s="13" t="s">
        <v>84</v>
      </c>
      <c r="E35" s="13" t="s">
        <v>15</v>
      </c>
      <c r="F35" s="13"/>
      <c r="G35" s="14">
        <v>926630.84</v>
      </c>
      <c r="H35" s="14">
        <v>33800</v>
      </c>
      <c r="I35" s="14">
        <v>5633.3333333333303</v>
      </c>
      <c r="J35" s="28">
        <v>67768.193333333402</v>
      </c>
      <c r="K35" s="28">
        <v>30070</v>
      </c>
      <c r="L35" s="28">
        <v>37698.193333333402</v>
      </c>
      <c r="M35" s="29">
        <v>5000</v>
      </c>
      <c r="N35" s="28"/>
      <c r="O35" s="28">
        <v>5000</v>
      </c>
      <c r="P35" s="28">
        <v>4506.6666666666597</v>
      </c>
      <c r="Q35" s="28"/>
      <c r="R35" s="28">
        <v>4506.6666666666597</v>
      </c>
      <c r="S35" s="28">
        <v>0</v>
      </c>
      <c r="T35" s="28"/>
      <c r="U35" s="28">
        <v>0</v>
      </c>
      <c r="V35" s="28">
        <v>27040</v>
      </c>
      <c r="W35" s="28">
        <v>4850</v>
      </c>
      <c r="X35" s="28">
        <v>22190</v>
      </c>
      <c r="Y35" s="28">
        <v>5000</v>
      </c>
      <c r="Z35" s="28"/>
      <c r="AA35" s="28">
        <v>5000</v>
      </c>
      <c r="AB35" s="28"/>
      <c r="AC35" s="28"/>
      <c r="AD35" s="28">
        <v>0</v>
      </c>
      <c r="AE35" s="28">
        <v>26221.526666666701</v>
      </c>
      <c r="AF35" s="28">
        <v>25220</v>
      </c>
      <c r="AG35" s="28">
        <v>1001.5266666667</v>
      </c>
      <c r="AH35" s="13"/>
    </row>
    <row r="36" spans="2:34" ht="15" x14ac:dyDescent="0.35">
      <c r="B36" s="12">
        <v>31</v>
      </c>
      <c r="C36" s="12" t="s">
        <v>85</v>
      </c>
      <c r="D36" s="13" t="s">
        <v>86</v>
      </c>
      <c r="E36" s="13" t="s">
        <v>15</v>
      </c>
      <c r="F36" s="13"/>
      <c r="G36" s="14">
        <v>1725552.88</v>
      </c>
      <c r="H36" s="14">
        <v>1202956.49</v>
      </c>
      <c r="I36" s="14">
        <v>200492.748333333</v>
      </c>
      <c r="J36" s="28">
        <v>1456055.0906666699</v>
      </c>
      <c r="K36" s="28">
        <v>1369640</v>
      </c>
      <c r="L36" s="28">
        <v>86415.090666666394</v>
      </c>
      <c r="M36" s="29">
        <v>160000</v>
      </c>
      <c r="N36" s="28">
        <v>97000</v>
      </c>
      <c r="O36" s="28">
        <v>111500</v>
      </c>
      <c r="P36" s="28">
        <v>160394.19866666599</v>
      </c>
      <c r="Q36" s="28">
        <v>194000</v>
      </c>
      <c r="R36" s="28">
        <v>-33605.801333333598</v>
      </c>
      <c r="S36" s="28">
        <v>190000</v>
      </c>
      <c r="T36" s="28">
        <v>320100</v>
      </c>
      <c r="U36" s="28">
        <v>-130100</v>
      </c>
      <c r="V36" s="28">
        <v>226425.948</v>
      </c>
      <c r="W36" s="28">
        <v>48500</v>
      </c>
      <c r="X36" s="28">
        <v>177925.948</v>
      </c>
      <c r="Y36" s="28">
        <v>241000</v>
      </c>
      <c r="Z36" s="28">
        <v>294880</v>
      </c>
      <c r="AA36" s="28">
        <v>-53880</v>
      </c>
      <c r="AB36" s="28">
        <v>214000</v>
      </c>
      <c r="AC36" s="28">
        <v>207580</v>
      </c>
      <c r="AD36" s="28">
        <v>6420</v>
      </c>
      <c r="AE36" s="28">
        <v>264234.94400000002</v>
      </c>
      <c r="AF36" s="28">
        <v>256080</v>
      </c>
      <c r="AG36" s="28">
        <v>8154.9440000000204</v>
      </c>
      <c r="AH36" s="13"/>
    </row>
    <row r="37" spans="2:34" ht="15" x14ac:dyDescent="0.35">
      <c r="B37" s="12">
        <v>32</v>
      </c>
      <c r="C37" s="12" t="s">
        <v>87</v>
      </c>
      <c r="D37" s="13" t="s">
        <v>88</v>
      </c>
      <c r="E37" s="13" t="s">
        <v>15</v>
      </c>
      <c r="F37" s="13"/>
      <c r="G37" s="14">
        <v>1695007.86</v>
      </c>
      <c r="H37" s="14">
        <v>663708.91</v>
      </c>
      <c r="I37" s="14">
        <v>110618.15166666701</v>
      </c>
      <c r="J37" s="28">
        <v>711810.38133333297</v>
      </c>
      <c r="K37" s="28">
        <v>531650</v>
      </c>
      <c r="L37" s="28">
        <v>180160.381333333</v>
      </c>
      <c r="M37" s="29">
        <v>88000</v>
      </c>
      <c r="N37" s="28">
        <v>60000</v>
      </c>
      <c r="O37" s="28">
        <v>28000</v>
      </c>
      <c r="P37" s="28">
        <v>88494.5213333336</v>
      </c>
      <c r="Q37" s="28"/>
      <c r="R37" s="28">
        <v>88494.5213333336</v>
      </c>
      <c r="S37" s="28">
        <v>60000</v>
      </c>
      <c r="T37" s="28">
        <v>7900</v>
      </c>
      <c r="U37" s="28">
        <v>52100</v>
      </c>
      <c r="V37" s="28">
        <v>82628.914666666402</v>
      </c>
      <c r="W37" s="28">
        <v>197000</v>
      </c>
      <c r="X37" s="28">
        <v>-114371.08533333401</v>
      </c>
      <c r="Y37" s="28">
        <v>117000</v>
      </c>
      <c r="Z37" s="28"/>
      <c r="AA37" s="28">
        <v>117000</v>
      </c>
      <c r="AB37" s="28">
        <v>139000</v>
      </c>
      <c r="AC37" s="28">
        <v>134830</v>
      </c>
      <c r="AD37" s="28">
        <v>4170</v>
      </c>
      <c r="AE37" s="28">
        <v>136686.94533333299</v>
      </c>
      <c r="AF37" s="28">
        <v>131920</v>
      </c>
      <c r="AG37" s="28">
        <v>4766.9453333329902</v>
      </c>
      <c r="AH37" s="13"/>
    </row>
    <row r="38" spans="2:34" ht="15" x14ac:dyDescent="0.35">
      <c r="B38" s="12">
        <v>33</v>
      </c>
      <c r="C38" s="12" t="s">
        <v>89</v>
      </c>
      <c r="D38" s="13" t="s">
        <v>90</v>
      </c>
      <c r="E38" s="13" t="s">
        <v>15</v>
      </c>
      <c r="F38" s="13"/>
      <c r="G38" s="14">
        <v>667338.56000000006</v>
      </c>
      <c r="H38" s="14">
        <v>0</v>
      </c>
      <c r="I38" s="14">
        <v>0</v>
      </c>
      <c r="J38" s="28">
        <v>0</v>
      </c>
      <c r="K38" s="28">
        <v>0</v>
      </c>
      <c r="L38" s="28">
        <v>0</v>
      </c>
      <c r="M38" s="29">
        <v>0</v>
      </c>
      <c r="N38" s="28"/>
      <c r="O38" s="28">
        <v>0</v>
      </c>
      <c r="P38" s="28">
        <v>0</v>
      </c>
      <c r="Q38" s="28"/>
      <c r="R38" s="28">
        <v>0</v>
      </c>
      <c r="S38" s="28">
        <v>0</v>
      </c>
      <c r="T38" s="28"/>
      <c r="U38" s="28">
        <v>0</v>
      </c>
      <c r="V38" s="28">
        <v>0</v>
      </c>
      <c r="W38" s="28"/>
      <c r="X38" s="28">
        <v>0</v>
      </c>
      <c r="Y38" s="28"/>
      <c r="Z38" s="28"/>
      <c r="AA38" s="28">
        <v>0</v>
      </c>
      <c r="AB38" s="28"/>
      <c r="AC38" s="28"/>
      <c r="AD38" s="28">
        <v>0</v>
      </c>
      <c r="AE38" s="28"/>
      <c r="AF38" s="28"/>
      <c r="AG38" s="28">
        <v>0</v>
      </c>
      <c r="AH38" s="13"/>
    </row>
    <row r="39" spans="2:34" ht="15" x14ac:dyDescent="0.35">
      <c r="B39" s="12">
        <v>34</v>
      </c>
      <c r="C39" s="12" t="s">
        <v>582</v>
      </c>
      <c r="D39" s="13" t="s">
        <v>583</v>
      </c>
      <c r="E39" s="13" t="s">
        <v>15</v>
      </c>
      <c r="F39" s="13"/>
      <c r="G39" s="14">
        <v>604732.59</v>
      </c>
      <c r="H39" s="14">
        <v>39500</v>
      </c>
      <c r="I39" s="14">
        <v>6583.3333333333303</v>
      </c>
      <c r="J39" s="28">
        <v>130401.04533333299</v>
      </c>
      <c r="K39" s="28">
        <v>260930</v>
      </c>
      <c r="L39" s="28">
        <v>-130528.95466666701</v>
      </c>
      <c r="M39" s="29">
        <v>50000</v>
      </c>
      <c r="N39" s="28"/>
      <c r="O39" s="28">
        <v>50000</v>
      </c>
      <c r="P39" s="28">
        <v>5266.6666666666597</v>
      </c>
      <c r="Q39" s="28"/>
      <c r="R39" s="28">
        <v>5266.6666666666597</v>
      </c>
      <c r="S39" s="28">
        <v>10000</v>
      </c>
      <c r="T39" s="28">
        <v>9700</v>
      </c>
      <c r="U39" s="28">
        <v>300</v>
      </c>
      <c r="V39" s="28">
        <v>5882.3119999999999</v>
      </c>
      <c r="W39" s="28">
        <v>9700</v>
      </c>
      <c r="X39" s="28">
        <v>-3817.6880000000001</v>
      </c>
      <c r="Y39" s="28">
        <v>10000</v>
      </c>
      <c r="Z39" s="28"/>
      <c r="AA39" s="28">
        <v>10000</v>
      </c>
      <c r="AB39" s="28">
        <v>23000</v>
      </c>
      <c r="AC39" s="28">
        <v>216310</v>
      </c>
      <c r="AD39" s="28">
        <v>-193310</v>
      </c>
      <c r="AE39" s="28">
        <v>26252.066666666698</v>
      </c>
      <c r="AF39" s="28">
        <v>25220</v>
      </c>
      <c r="AG39" s="28">
        <v>1032.0666666667</v>
      </c>
      <c r="AH39" s="13"/>
    </row>
    <row r="40" spans="2:34" ht="15" x14ac:dyDescent="0.35">
      <c r="B40" s="12">
        <v>35</v>
      </c>
      <c r="C40" s="12" t="s">
        <v>91</v>
      </c>
      <c r="D40" s="13" t="s">
        <v>92</v>
      </c>
      <c r="E40" s="13" t="s">
        <v>15</v>
      </c>
      <c r="F40" s="13"/>
      <c r="G40" s="14">
        <v>1556896.01</v>
      </c>
      <c r="H40" s="14">
        <v>1015054.44</v>
      </c>
      <c r="I40" s="14">
        <v>169175.74</v>
      </c>
      <c r="J40" s="28">
        <v>815237.78799999901</v>
      </c>
      <c r="K40" s="28">
        <v>719740</v>
      </c>
      <c r="L40" s="28">
        <v>95497.787999998996</v>
      </c>
      <c r="M40" s="29">
        <v>135000</v>
      </c>
      <c r="N40" s="28">
        <v>145500</v>
      </c>
      <c r="O40" s="28">
        <v>135000</v>
      </c>
      <c r="P40" s="28">
        <v>135340.592</v>
      </c>
      <c r="Q40" s="28">
        <v>145500</v>
      </c>
      <c r="R40" s="28">
        <v>-10159.407999999999</v>
      </c>
      <c r="S40" s="28">
        <v>90000</v>
      </c>
      <c r="T40" s="28">
        <v>87300</v>
      </c>
      <c r="U40" s="28">
        <v>2700</v>
      </c>
      <c r="V40" s="28">
        <v>103335.97866666599</v>
      </c>
      <c r="W40" s="28">
        <v>195940</v>
      </c>
      <c r="X40" s="28">
        <v>-92604.021333334007</v>
      </c>
      <c r="Y40" s="28">
        <v>102000</v>
      </c>
      <c r="Z40" s="28">
        <v>48500</v>
      </c>
      <c r="AA40" s="28">
        <v>53500</v>
      </c>
      <c r="AB40" s="28">
        <v>123000</v>
      </c>
      <c r="AC40" s="28">
        <v>119310</v>
      </c>
      <c r="AD40" s="28">
        <v>3690</v>
      </c>
      <c r="AE40" s="28">
        <v>126561.217333333</v>
      </c>
      <c r="AF40" s="28">
        <v>123190</v>
      </c>
      <c r="AG40" s="28">
        <v>3371.2173333330002</v>
      </c>
      <c r="AH40" s="13"/>
    </row>
    <row r="41" spans="2:34" ht="15" x14ac:dyDescent="0.35">
      <c r="B41" s="12">
        <v>36</v>
      </c>
      <c r="C41" s="12" t="s">
        <v>584</v>
      </c>
      <c r="D41" s="13" t="s">
        <v>585</v>
      </c>
      <c r="E41" s="13" t="s">
        <v>15</v>
      </c>
      <c r="F41" s="13"/>
      <c r="G41" s="14">
        <v>986825.69</v>
      </c>
      <c r="H41" s="14">
        <v>477578.44</v>
      </c>
      <c r="I41" s="14">
        <v>79596.406666666706</v>
      </c>
      <c r="J41" s="28">
        <v>549771.55200000003</v>
      </c>
      <c r="K41" s="28">
        <v>520920</v>
      </c>
      <c r="L41" s="28">
        <v>28851.552000000102</v>
      </c>
      <c r="M41" s="29">
        <v>120000</v>
      </c>
      <c r="N41" s="28">
        <v>48500</v>
      </c>
      <c r="O41" s="28">
        <v>71500</v>
      </c>
      <c r="P41" s="28">
        <v>63677.125333333403</v>
      </c>
      <c r="Q41" s="28"/>
      <c r="R41" s="28">
        <v>63677.125333333403</v>
      </c>
      <c r="S41" s="28">
        <v>60000</v>
      </c>
      <c r="T41" s="28">
        <v>145500</v>
      </c>
      <c r="U41" s="28">
        <v>-85500</v>
      </c>
      <c r="V41" s="28">
        <v>71530.634666666694</v>
      </c>
      <c r="W41" s="28">
        <v>97000</v>
      </c>
      <c r="X41" s="28">
        <v>-25469.365333333299</v>
      </c>
      <c r="Y41" s="28">
        <v>75000</v>
      </c>
      <c r="Z41" s="28">
        <v>122250</v>
      </c>
      <c r="AA41" s="28">
        <v>-47250</v>
      </c>
      <c r="AB41" s="28">
        <v>79000</v>
      </c>
      <c r="AC41" s="28">
        <v>76630</v>
      </c>
      <c r="AD41" s="28">
        <v>2370</v>
      </c>
      <c r="AE41" s="28">
        <v>80563.792000000001</v>
      </c>
      <c r="AF41" s="28">
        <v>31040</v>
      </c>
      <c r="AG41" s="28">
        <v>49523.792000000001</v>
      </c>
      <c r="AH41" s="13"/>
    </row>
    <row r="42" spans="2:34" ht="15" x14ac:dyDescent="0.35">
      <c r="B42" s="12">
        <v>37</v>
      </c>
      <c r="C42" s="12" t="s">
        <v>93</v>
      </c>
      <c r="D42" s="13" t="s">
        <v>94</v>
      </c>
      <c r="E42" s="13" t="s">
        <v>15</v>
      </c>
      <c r="F42" s="13"/>
      <c r="G42" s="14">
        <v>4055563.46</v>
      </c>
      <c r="H42" s="14">
        <v>3815880.68</v>
      </c>
      <c r="I42" s="14">
        <v>635980.11333333305</v>
      </c>
      <c r="J42" s="28">
        <v>2334624.9293333301</v>
      </c>
      <c r="K42" s="28">
        <v>887000</v>
      </c>
      <c r="L42" s="28">
        <v>1447624.9293333299</v>
      </c>
      <c r="M42" s="29">
        <v>509000</v>
      </c>
      <c r="N42" s="28">
        <v>200000</v>
      </c>
      <c r="O42" s="28">
        <v>309000</v>
      </c>
      <c r="P42" s="28">
        <v>508784.09066666599</v>
      </c>
      <c r="Q42" s="28"/>
      <c r="R42" s="28">
        <v>508784.09066666599</v>
      </c>
      <c r="S42" s="28">
        <v>400000</v>
      </c>
      <c r="T42" s="28">
        <v>270000</v>
      </c>
      <c r="U42" s="28">
        <v>130000</v>
      </c>
      <c r="V42" s="28">
        <v>269504</v>
      </c>
      <c r="W42" s="28"/>
      <c r="X42" s="28">
        <v>269504</v>
      </c>
      <c r="Y42" s="28">
        <v>255000</v>
      </c>
      <c r="Z42" s="28">
        <v>317000</v>
      </c>
      <c r="AA42" s="28">
        <v>-62000</v>
      </c>
      <c r="AB42" s="28">
        <v>217000</v>
      </c>
      <c r="AC42" s="28">
        <v>100000</v>
      </c>
      <c r="AD42" s="28">
        <v>117000</v>
      </c>
      <c r="AE42" s="28">
        <v>175336.838666667</v>
      </c>
      <c r="AF42" s="28"/>
      <c r="AG42" s="28">
        <v>175336.838666667</v>
      </c>
      <c r="AH42" s="13"/>
    </row>
    <row r="43" spans="2:34" ht="15" x14ac:dyDescent="0.35">
      <c r="B43" s="12">
        <v>38</v>
      </c>
      <c r="C43" s="12" t="s">
        <v>95</v>
      </c>
      <c r="D43" s="13" t="s">
        <v>96</v>
      </c>
      <c r="E43" s="13" t="s">
        <v>15</v>
      </c>
      <c r="F43" s="13"/>
      <c r="G43" s="14">
        <v>1222145.67</v>
      </c>
      <c r="H43" s="14">
        <v>692264.86</v>
      </c>
      <c r="I43" s="14">
        <v>115377.476666667</v>
      </c>
      <c r="J43" s="28">
        <v>259891.30933333401</v>
      </c>
      <c r="K43" s="28">
        <v>61500</v>
      </c>
      <c r="L43" s="28">
        <v>198391.30933333401</v>
      </c>
      <c r="M43" s="29">
        <v>92000</v>
      </c>
      <c r="N43" s="28"/>
      <c r="O43" s="28">
        <v>92000</v>
      </c>
      <c r="P43" s="28">
        <v>92301.981333333606</v>
      </c>
      <c r="Q43" s="28"/>
      <c r="R43" s="28">
        <v>92301.981333333606</v>
      </c>
      <c r="S43" s="28">
        <v>10000</v>
      </c>
      <c r="T43" s="28">
        <v>48500</v>
      </c>
      <c r="U43" s="28">
        <v>-38500</v>
      </c>
      <c r="V43" s="28">
        <v>51920</v>
      </c>
      <c r="W43" s="28">
        <v>10000</v>
      </c>
      <c r="X43" s="28">
        <v>41920</v>
      </c>
      <c r="Y43" s="28">
        <v>10000</v>
      </c>
      <c r="Z43" s="28">
        <v>2000</v>
      </c>
      <c r="AA43" s="28">
        <v>8000</v>
      </c>
      <c r="AB43" s="28">
        <v>2000</v>
      </c>
      <c r="AC43" s="28"/>
      <c r="AD43" s="28">
        <v>2000</v>
      </c>
      <c r="AE43" s="28">
        <v>1669.328</v>
      </c>
      <c r="AF43" s="28">
        <v>1000</v>
      </c>
      <c r="AG43" s="28">
        <v>669.32799999999997</v>
      </c>
      <c r="AH43" s="13"/>
    </row>
    <row r="44" spans="2:34" ht="15" x14ac:dyDescent="0.35">
      <c r="B44" s="12">
        <v>39</v>
      </c>
      <c r="C44" s="12" t="s">
        <v>99</v>
      </c>
      <c r="D44" s="13" t="s">
        <v>100</v>
      </c>
      <c r="E44" s="13" t="s">
        <v>15</v>
      </c>
      <c r="F44" s="13"/>
      <c r="G44" s="14">
        <v>869358.01</v>
      </c>
      <c r="H44" s="14">
        <v>411633.02</v>
      </c>
      <c r="I44" s="14">
        <v>68605.503333333298</v>
      </c>
      <c r="J44" s="28">
        <v>317119.75066666701</v>
      </c>
      <c r="K44" s="28">
        <v>182080</v>
      </c>
      <c r="L44" s="28">
        <v>135039.75066666701</v>
      </c>
      <c r="M44" s="29">
        <v>55000</v>
      </c>
      <c r="N44" s="28">
        <v>29100</v>
      </c>
      <c r="O44" s="28">
        <v>25900</v>
      </c>
      <c r="P44" s="28">
        <v>54884.402666666603</v>
      </c>
      <c r="Q44" s="28">
        <v>23000</v>
      </c>
      <c r="R44" s="28">
        <v>31884.4026666666</v>
      </c>
      <c r="S44" s="28">
        <v>40000</v>
      </c>
      <c r="T44" s="28">
        <v>38800</v>
      </c>
      <c r="U44" s="28">
        <v>1200</v>
      </c>
      <c r="V44" s="28">
        <v>71440</v>
      </c>
      <c r="W44" s="28"/>
      <c r="X44" s="28">
        <v>71440</v>
      </c>
      <c r="Y44" s="28">
        <v>34000</v>
      </c>
      <c r="Z44" s="28">
        <v>32980</v>
      </c>
      <c r="AA44" s="28">
        <v>1020</v>
      </c>
      <c r="AB44" s="28">
        <v>40000</v>
      </c>
      <c r="AC44" s="28">
        <v>38800</v>
      </c>
      <c r="AD44" s="28">
        <v>1200</v>
      </c>
      <c r="AE44" s="28">
        <v>21795.348000000002</v>
      </c>
      <c r="AF44" s="28">
        <v>19400</v>
      </c>
      <c r="AG44" s="28">
        <v>2395.348</v>
      </c>
      <c r="AH44" s="13"/>
    </row>
    <row r="45" spans="2:34" ht="15" x14ac:dyDescent="0.35">
      <c r="B45" s="12">
        <v>40</v>
      </c>
      <c r="C45" s="12" t="s">
        <v>586</v>
      </c>
      <c r="D45" s="13" t="s">
        <v>587</v>
      </c>
      <c r="E45" s="13" t="s">
        <v>15</v>
      </c>
      <c r="F45" s="13"/>
      <c r="G45" s="14">
        <v>828044.02</v>
      </c>
      <c r="H45" s="14">
        <v>216727.19</v>
      </c>
      <c r="I45" s="14">
        <v>36121.198333333297</v>
      </c>
      <c r="J45" s="28">
        <v>268580.82133333298</v>
      </c>
      <c r="K45" s="28">
        <v>177510</v>
      </c>
      <c r="L45" s="28">
        <v>91070.821333333297</v>
      </c>
      <c r="M45" s="29">
        <v>50000</v>
      </c>
      <c r="N45" s="28">
        <v>38800</v>
      </c>
      <c r="O45" s="28">
        <v>30600</v>
      </c>
      <c r="P45" s="28">
        <v>28896.9586666666</v>
      </c>
      <c r="Q45" s="28"/>
      <c r="R45" s="28">
        <v>28896.9586666666</v>
      </c>
      <c r="S45" s="28">
        <v>30000</v>
      </c>
      <c r="T45" s="28">
        <v>38800</v>
      </c>
      <c r="U45" s="28">
        <v>-8800</v>
      </c>
      <c r="V45" s="28">
        <v>36146.157333333402</v>
      </c>
      <c r="W45" s="28"/>
      <c r="X45" s="28">
        <v>36146.157333333402</v>
      </c>
      <c r="Y45" s="28">
        <v>39000</v>
      </c>
      <c r="Z45" s="28">
        <v>37830</v>
      </c>
      <c r="AA45" s="28">
        <v>1170</v>
      </c>
      <c r="AB45" s="28">
        <v>41000</v>
      </c>
      <c r="AC45" s="28">
        <v>39770</v>
      </c>
      <c r="AD45" s="28">
        <v>1230</v>
      </c>
      <c r="AE45" s="28">
        <v>43537.705333333302</v>
      </c>
      <c r="AF45" s="28">
        <v>41710</v>
      </c>
      <c r="AG45" s="28">
        <v>1827.7053333332999</v>
      </c>
      <c r="AH45" s="13"/>
    </row>
    <row r="46" spans="2:34" ht="15" x14ac:dyDescent="0.35">
      <c r="B46" s="12">
        <v>41</v>
      </c>
      <c r="C46" s="12" t="s">
        <v>101</v>
      </c>
      <c r="D46" s="13" t="s">
        <v>102</v>
      </c>
      <c r="E46" s="13" t="s">
        <v>15</v>
      </c>
      <c r="F46" s="13"/>
      <c r="G46" s="14">
        <v>489822.23</v>
      </c>
      <c r="H46" s="14">
        <v>489771.28</v>
      </c>
      <c r="I46" s="14">
        <v>81628.546666666705</v>
      </c>
      <c r="J46" s="28">
        <v>508302.83733333298</v>
      </c>
      <c r="K46" s="28">
        <v>521608</v>
      </c>
      <c r="L46" s="28">
        <v>-13305.1626666666</v>
      </c>
      <c r="M46" s="29">
        <v>65000</v>
      </c>
      <c r="N46" s="28"/>
      <c r="O46" s="28">
        <v>65000</v>
      </c>
      <c r="P46" s="28">
        <v>65302.837333333402</v>
      </c>
      <c r="Q46" s="28"/>
      <c r="R46" s="28">
        <v>65302.837333333402</v>
      </c>
      <c r="S46" s="28">
        <v>40000</v>
      </c>
      <c r="T46" s="28"/>
      <c r="U46" s="28">
        <v>40000</v>
      </c>
      <c r="V46" s="28"/>
      <c r="W46" s="28"/>
      <c r="X46" s="28">
        <v>0</v>
      </c>
      <c r="Y46" s="28">
        <v>8000</v>
      </c>
      <c r="Z46" s="28">
        <v>191608</v>
      </c>
      <c r="AA46" s="28">
        <v>-183608</v>
      </c>
      <c r="AB46" s="28">
        <v>30000</v>
      </c>
      <c r="AC46" s="28">
        <v>30000</v>
      </c>
      <c r="AD46" s="28">
        <v>0</v>
      </c>
      <c r="AE46" s="28">
        <v>300000</v>
      </c>
      <c r="AF46" s="28">
        <v>300000</v>
      </c>
      <c r="AG46" s="28">
        <v>0</v>
      </c>
      <c r="AH46" s="13"/>
    </row>
    <row r="47" spans="2:34" ht="15" x14ac:dyDescent="0.35">
      <c r="B47" s="12">
        <v>42</v>
      </c>
      <c r="C47" s="12" t="s">
        <v>103</v>
      </c>
      <c r="D47" s="13" t="s">
        <v>104</v>
      </c>
      <c r="E47" s="13" t="s">
        <v>15</v>
      </c>
      <c r="F47" s="13"/>
      <c r="G47" s="14">
        <v>865110.53</v>
      </c>
      <c r="H47" s="14">
        <v>119200</v>
      </c>
      <c r="I47" s="14">
        <v>19866.666666666701</v>
      </c>
      <c r="J47" s="28">
        <v>320720.92266666697</v>
      </c>
      <c r="K47" s="28">
        <v>242000</v>
      </c>
      <c r="L47" s="28">
        <v>78720.922666666796</v>
      </c>
      <c r="M47" s="29">
        <v>16000</v>
      </c>
      <c r="N47" s="28"/>
      <c r="O47" s="28">
        <v>16000</v>
      </c>
      <c r="P47" s="28">
        <v>15893.333333333399</v>
      </c>
      <c r="Q47" s="28"/>
      <c r="R47" s="28">
        <v>15893.333333333399</v>
      </c>
      <c r="S47" s="28">
        <v>30000</v>
      </c>
      <c r="T47" s="28">
        <v>60000</v>
      </c>
      <c r="U47" s="28">
        <v>-30000</v>
      </c>
      <c r="V47" s="28">
        <v>64480</v>
      </c>
      <c r="W47" s="28"/>
      <c r="X47" s="28">
        <v>64480</v>
      </c>
      <c r="Y47" s="28">
        <v>62000</v>
      </c>
      <c r="Z47" s="28">
        <v>50000</v>
      </c>
      <c r="AA47" s="28">
        <v>12000</v>
      </c>
      <c r="AB47" s="28">
        <v>62000</v>
      </c>
      <c r="AC47" s="28">
        <v>62000</v>
      </c>
      <c r="AD47" s="28">
        <v>0</v>
      </c>
      <c r="AE47" s="28">
        <v>70347.589333333395</v>
      </c>
      <c r="AF47" s="28">
        <v>70000</v>
      </c>
      <c r="AG47" s="28">
        <v>347.58933333339502</v>
      </c>
      <c r="AH47" s="13"/>
    </row>
    <row r="48" spans="2:34" s="2" customFormat="1" ht="15" x14ac:dyDescent="0.35">
      <c r="B48" s="12">
        <v>43</v>
      </c>
      <c r="C48" s="12" t="s">
        <v>105</v>
      </c>
      <c r="D48" s="17" t="s">
        <v>106</v>
      </c>
      <c r="E48" s="13" t="s">
        <v>15</v>
      </c>
      <c r="F48" s="17"/>
      <c r="G48" s="14">
        <v>162059.31</v>
      </c>
      <c r="H48" s="14">
        <v>378924.92</v>
      </c>
      <c r="I48" s="14">
        <v>63154.153333333299</v>
      </c>
      <c r="J48" s="28">
        <v>411487.16</v>
      </c>
      <c r="K48" s="28">
        <v>839496.31</v>
      </c>
      <c r="L48" s="28">
        <v>-428009.15</v>
      </c>
      <c r="M48" s="29">
        <v>51000</v>
      </c>
      <c r="N48" s="28">
        <v>30000</v>
      </c>
      <c r="O48" s="28">
        <v>21000</v>
      </c>
      <c r="P48" s="28">
        <v>50523.322666666601</v>
      </c>
      <c r="Q48" s="28"/>
      <c r="R48" s="28">
        <v>50523.322666666601</v>
      </c>
      <c r="S48" s="28">
        <v>50000</v>
      </c>
      <c r="T48" s="28">
        <v>270000</v>
      </c>
      <c r="U48" s="28">
        <v>-220000</v>
      </c>
      <c r="V48" s="28">
        <v>68768</v>
      </c>
      <c r="W48" s="28"/>
      <c r="X48" s="28">
        <v>68768</v>
      </c>
      <c r="Y48" s="28">
        <v>69000</v>
      </c>
      <c r="Z48" s="28">
        <v>69000</v>
      </c>
      <c r="AA48" s="28">
        <v>0</v>
      </c>
      <c r="AB48" s="28">
        <v>62000</v>
      </c>
      <c r="AC48" s="28">
        <v>262000</v>
      </c>
      <c r="AD48" s="28">
        <v>-200000</v>
      </c>
      <c r="AE48" s="28">
        <v>60195.8373333333</v>
      </c>
      <c r="AF48" s="28">
        <v>208496.31</v>
      </c>
      <c r="AG48" s="28">
        <v>-148300.47266666699</v>
      </c>
      <c r="AH48" s="17"/>
    </row>
    <row r="49" spans="2:34" ht="15" x14ac:dyDescent="0.35">
      <c r="B49" s="12">
        <v>44</v>
      </c>
      <c r="C49" s="12" t="s">
        <v>107</v>
      </c>
      <c r="D49" s="13" t="s">
        <v>108</v>
      </c>
      <c r="E49" s="13" t="s">
        <v>15</v>
      </c>
      <c r="F49" s="13"/>
      <c r="G49" s="14">
        <v>3986056.65</v>
      </c>
      <c r="H49" s="14">
        <v>4161815.75</v>
      </c>
      <c r="I49" s="14">
        <v>693635.95833333302</v>
      </c>
      <c r="J49" s="28">
        <v>3416476.10733333</v>
      </c>
      <c r="K49" s="28">
        <v>4252900</v>
      </c>
      <c r="L49" s="28">
        <v>-836423.892666667</v>
      </c>
      <c r="M49" s="29">
        <v>555000</v>
      </c>
      <c r="N49" s="28">
        <v>703800</v>
      </c>
      <c r="O49" s="28">
        <v>-148800</v>
      </c>
      <c r="P49" s="28">
        <v>554908.76666666602</v>
      </c>
      <c r="Q49" s="28">
        <v>613500</v>
      </c>
      <c r="R49" s="28">
        <v>-58591.233333333497</v>
      </c>
      <c r="S49" s="28">
        <v>510000</v>
      </c>
      <c r="T49" s="28">
        <v>590000</v>
      </c>
      <c r="U49" s="28">
        <v>-80000</v>
      </c>
      <c r="V49" s="28">
        <v>645290.54599999997</v>
      </c>
      <c r="W49" s="28">
        <v>526700</v>
      </c>
      <c r="X49" s="28">
        <v>118590.546</v>
      </c>
      <c r="Y49" s="28">
        <v>387000</v>
      </c>
      <c r="Z49" s="28">
        <v>1054900</v>
      </c>
      <c r="AA49" s="28">
        <v>-667900</v>
      </c>
      <c r="AB49" s="28">
        <v>355000</v>
      </c>
      <c r="AC49" s="28">
        <v>355000</v>
      </c>
      <c r="AD49" s="28">
        <v>0</v>
      </c>
      <c r="AE49" s="28">
        <v>409276.794666667</v>
      </c>
      <c r="AF49" s="28">
        <v>409000</v>
      </c>
      <c r="AG49" s="28">
        <v>276.79466666700301</v>
      </c>
      <c r="AH49" s="13"/>
    </row>
    <row r="50" spans="2:34" ht="15" x14ac:dyDescent="0.35">
      <c r="B50" s="12">
        <v>45</v>
      </c>
      <c r="C50" s="12" t="s">
        <v>109</v>
      </c>
      <c r="D50" s="13" t="s">
        <v>110</v>
      </c>
      <c r="E50" s="13" t="s">
        <v>15</v>
      </c>
      <c r="F50" s="13"/>
      <c r="G50" s="14">
        <v>385706.84</v>
      </c>
      <c r="H50" s="14">
        <v>219673.35</v>
      </c>
      <c r="I50" s="14">
        <v>36612.224999999999</v>
      </c>
      <c r="J50" s="28">
        <v>368571.433333333</v>
      </c>
      <c r="K50" s="28">
        <v>175570</v>
      </c>
      <c r="L50" s="28">
        <v>193001.433333333</v>
      </c>
      <c r="M50" s="29">
        <v>29000</v>
      </c>
      <c r="N50" s="28"/>
      <c r="O50" s="28">
        <v>29000</v>
      </c>
      <c r="P50" s="28">
        <v>29289.78</v>
      </c>
      <c r="Q50" s="28"/>
      <c r="R50" s="28">
        <v>29289.78</v>
      </c>
      <c r="S50" s="28">
        <v>60000</v>
      </c>
      <c r="T50" s="28">
        <v>116400</v>
      </c>
      <c r="U50" s="28">
        <v>-56400</v>
      </c>
      <c r="V50" s="28">
        <v>72996.572</v>
      </c>
      <c r="W50" s="28"/>
      <c r="X50" s="28">
        <v>72996.572</v>
      </c>
      <c r="Y50" s="28">
        <v>70000</v>
      </c>
      <c r="Z50" s="28"/>
      <c r="AA50" s="28">
        <v>70000</v>
      </c>
      <c r="AB50" s="28">
        <v>61000</v>
      </c>
      <c r="AC50" s="28">
        <v>59170</v>
      </c>
      <c r="AD50" s="28">
        <v>1830</v>
      </c>
      <c r="AE50" s="28">
        <v>46285.081333333299</v>
      </c>
      <c r="AF50" s="28"/>
      <c r="AG50" s="28">
        <v>46285.081333333299</v>
      </c>
      <c r="AH50" s="13"/>
    </row>
    <row r="51" spans="2:34" ht="15" x14ac:dyDescent="0.35">
      <c r="B51" s="12">
        <v>46</v>
      </c>
      <c r="C51" s="12" t="s">
        <v>111</v>
      </c>
      <c r="D51" s="13" t="s">
        <v>112</v>
      </c>
      <c r="E51" s="13" t="s">
        <v>15</v>
      </c>
      <c r="F51" s="13"/>
      <c r="G51" s="14">
        <v>447889.28</v>
      </c>
      <c r="H51" s="14">
        <v>193266.25</v>
      </c>
      <c r="I51" s="14">
        <v>32211.041666666701</v>
      </c>
      <c r="J51" s="28">
        <v>307924.924</v>
      </c>
      <c r="K51" s="28">
        <v>285180</v>
      </c>
      <c r="L51" s="28">
        <v>22744.924000000301</v>
      </c>
      <c r="M51" s="29">
        <v>26000</v>
      </c>
      <c r="N51" s="28">
        <v>58200</v>
      </c>
      <c r="O51" s="28">
        <v>-32200</v>
      </c>
      <c r="P51" s="28">
        <v>25768.833333333401</v>
      </c>
      <c r="Q51" s="28">
        <v>38800</v>
      </c>
      <c r="R51" s="28">
        <v>-13031.166666666601</v>
      </c>
      <c r="S51" s="28">
        <v>50000</v>
      </c>
      <c r="T51" s="28"/>
      <c r="U51" s="28">
        <v>50000</v>
      </c>
      <c r="V51" s="28">
        <v>90725.5253333336</v>
      </c>
      <c r="W51" s="28">
        <v>38800</v>
      </c>
      <c r="X51" s="28">
        <v>51925.5253333336</v>
      </c>
      <c r="Y51" s="28">
        <v>44000</v>
      </c>
      <c r="Z51" s="28">
        <v>42680</v>
      </c>
      <c r="AA51" s="28">
        <v>1320</v>
      </c>
      <c r="AB51" s="28">
        <v>29000</v>
      </c>
      <c r="AC51" s="28">
        <v>29100</v>
      </c>
      <c r="AD51" s="28">
        <v>-100</v>
      </c>
      <c r="AE51" s="28">
        <v>42430.565333333303</v>
      </c>
      <c r="AF51" s="28">
        <v>77600</v>
      </c>
      <c r="AG51" s="28">
        <v>-35169.434666666697</v>
      </c>
      <c r="AH51" s="13"/>
    </row>
    <row r="52" spans="2:34" ht="15" x14ac:dyDescent="0.35">
      <c r="B52" s="12">
        <v>47</v>
      </c>
      <c r="C52" s="12" t="s">
        <v>113</v>
      </c>
      <c r="D52" s="13" t="s">
        <v>114</v>
      </c>
      <c r="E52" s="13" t="s">
        <v>15</v>
      </c>
      <c r="F52" s="13"/>
      <c r="G52" s="14">
        <v>588429.61</v>
      </c>
      <c r="H52" s="14">
        <v>210427.94</v>
      </c>
      <c r="I52" s="14">
        <v>35071.323333333297</v>
      </c>
      <c r="J52" s="28">
        <v>202192.46666666699</v>
      </c>
      <c r="K52" s="28">
        <v>141620</v>
      </c>
      <c r="L52" s="28">
        <v>60572.466666666602</v>
      </c>
      <c r="M52" s="29">
        <v>28000</v>
      </c>
      <c r="N52" s="28"/>
      <c r="O52" s="28">
        <v>28000</v>
      </c>
      <c r="P52" s="28">
        <v>28057.058666666599</v>
      </c>
      <c r="Q52" s="28">
        <v>29100</v>
      </c>
      <c r="R52" s="28">
        <v>-1042.94133333336</v>
      </c>
      <c r="S52" s="28">
        <v>30000</v>
      </c>
      <c r="T52" s="28">
        <v>29100</v>
      </c>
      <c r="U52" s="28">
        <v>900</v>
      </c>
      <c r="V52" s="28">
        <v>29857.06</v>
      </c>
      <c r="W52" s="28"/>
      <c r="X52" s="28">
        <v>29857.06</v>
      </c>
      <c r="Y52" s="28">
        <v>29000</v>
      </c>
      <c r="Z52" s="28">
        <v>28130</v>
      </c>
      <c r="AA52" s="28">
        <v>870</v>
      </c>
      <c r="AB52" s="28">
        <v>29000</v>
      </c>
      <c r="AC52" s="28">
        <v>28130</v>
      </c>
      <c r="AD52" s="28">
        <v>870</v>
      </c>
      <c r="AE52" s="28">
        <v>28278.348000000002</v>
      </c>
      <c r="AF52" s="28">
        <v>27160</v>
      </c>
      <c r="AG52" s="28">
        <v>1118.348</v>
      </c>
      <c r="AH52" s="13"/>
    </row>
    <row r="53" spans="2:34" ht="15" x14ac:dyDescent="0.35">
      <c r="B53" s="12">
        <v>48</v>
      </c>
      <c r="C53" s="12" t="s">
        <v>494</v>
      </c>
      <c r="D53" s="13" t="s">
        <v>495</v>
      </c>
      <c r="E53" s="13" t="s">
        <v>15</v>
      </c>
      <c r="F53" s="13"/>
      <c r="G53" s="14">
        <v>796344.41</v>
      </c>
      <c r="H53" s="14">
        <v>625850.56000000006</v>
      </c>
      <c r="I53" s="14">
        <v>104308.426666667</v>
      </c>
      <c r="J53" s="28">
        <v>1113655.2913333301</v>
      </c>
      <c r="K53" s="28">
        <v>1306000</v>
      </c>
      <c r="L53" s="28">
        <v>-192344.708666666</v>
      </c>
      <c r="M53" s="29">
        <v>426224.55</v>
      </c>
      <c r="N53" s="28">
        <v>70000</v>
      </c>
      <c r="O53" s="28">
        <v>356224.55</v>
      </c>
      <c r="P53" s="28">
        <v>83446.741333333601</v>
      </c>
      <c r="Q53" s="28"/>
      <c r="R53" s="28">
        <v>83446.741333333601</v>
      </c>
      <c r="S53" s="28">
        <v>70000</v>
      </c>
      <c r="T53" s="28"/>
      <c r="U53" s="28">
        <v>70000</v>
      </c>
      <c r="V53" s="28">
        <v>87984</v>
      </c>
      <c r="W53" s="28">
        <v>90000</v>
      </c>
      <c r="X53" s="28">
        <v>-2016</v>
      </c>
      <c r="Y53" s="28">
        <v>100000</v>
      </c>
      <c r="Z53" s="28">
        <v>300000</v>
      </c>
      <c r="AA53" s="28">
        <v>-200000</v>
      </c>
      <c r="AB53" s="28">
        <v>96000</v>
      </c>
      <c r="AC53" s="28">
        <v>96000</v>
      </c>
      <c r="AD53" s="28">
        <v>0</v>
      </c>
      <c r="AE53" s="28">
        <v>250000</v>
      </c>
      <c r="AF53" s="28">
        <v>750000</v>
      </c>
      <c r="AG53" s="28">
        <v>-500000</v>
      </c>
      <c r="AH53" s="13"/>
    </row>
    <row r="54" spans="2:34" ht="15" x14ac:dyDescent="0.35">
      <c r="B54" s="12">
        <v>49</v>
      </c>
      <c r="C54" s="12" t="s">
        <v>663</v>
      </c>
      <c r="D54" s="13" t="s">
        <v>664</v>
      </c>
      <c r="E54" s="13" t="s">
        <v>15</v>
      </c>
      <c r="F54" s="13"/>
      <c r="G54" s="14">
        <v>326568.43</v>
      </c>
      <c r="H54" s="14">
        <v>115577.82</v>
      </c>
      <c r="I54" s="14">
        <v>19262.97</v>
      </c>
      <c r="J54" s="28">
        <v>80525.002666666696</v>
      </c>
      <c r="K54" s="28">
        <v>21150.240000000002</v>
      </c>
      <c r="L54" s="28">
        <v>59374.762666666698</v>
      </c>
      <c r="M54" s="29">
        <v>15000</v>
      </c>
      <c r="N54" s="28"/>
      <c r="O54" s="28">
        <v>15000</v>
      </c>
      <c r="P54" s="28">
        <v>15410.376</v>
      </c>
      <c r="Q54" s="28"/>
      <c r="R54" s="28">
        <v>15410.376</v>
      </c>
      <c r="S54" s="28"/>
      <c r="T54" s="28"/>
      <c r="U54" s="28">
        <v>0</v>
      </c>
      <c r="V54" s="28"/>
      <c r="W54" s="28"/>
      <c r="X54" s="28">
        <v>0</v>
      </c>
      <c r="Y54" s="28">
        <v>40000</v>
      </c>
      <c r="Z54" s="28"/>
      <c r="AA54" s="28">
        <v>40000</v>
      </c>
      <c r="AB54" s="28"/>
      <c r="AC54" s="28">
        <v>11450.24</v>
      </c>
      <c r="AD54" s="28">
        <v>-11450.24</v>
      </c>
      <c r="AE54" s="28">
        <v>10114.6266666667</v>
      </c>
      <c r="AF54" s="28">
        <v>9700</v>
      </c>
      <c r="AG54" s="28">
        <v>414.62666666669998</v>
      </c>
      <c r="AH54" s="13"/>
    </row>
    <row r="55" spans="2:34" ht="15" x14ac:dyDescent="0.35">
      <c r="B55" s="12">
        <v>50</v>
      </c>
      <c r="C55" s="12" t="s">
        <v>115</v>
      </c>
      <c r="D55" s="13" t="s">
        <v>116</v>
      </c>
      <c r="E55" s="13" t="s">
        <v>15</v>
      </c>
      <c r="F55" s="13"/>
      <c r="G55" s="14">
        <v>277588.43</v>
      </c>
      <c r="H55" s="14">
        <v>251427.84</v>
      </c>
      <c r="I55" s="14">
        <v>41904.639999999999</v>
      </c>
      <c r="J55" s="28">
        <v>319789.14666666702</v>
      </c>
      <c r="K55" s="28">
        <v>289060</v>
      </c>
      <c r="L55" s="28">
        <v>30729.1466666667</v>
      </c>
      <c r="M55" s="29">
        <v>34000</v>
      </c>
      <c r="N55" s="28">
        <v>29100</v>
      </c>
      <c r="O55" s="28">
        <v>4900</v>
      </c>
      <c r="P55" s="28">
        <v>33523.712</v>
      </c>
      <c r="Q55" s="28">
        <v>48500</v>
      </c>
      <c r="R55" s="28">
        <v>-14976.288</v>
      </c>
      <c r="S55" s="28">
        <v>50000</v>
      </c>
      <c r="T55" s="28"/>
      <c r="U55" s="28">
        <v>50000</v>
      </c>
      <c r="V55" s="28">
        <v>55049.3</v>
      </c>
      <c r="W55" s="28">
        <v>58200</v>
      </c>
      <c r="X55" s="28">
        <v>-3150.7</v>
      </c>
      <c r="Y55" s="28">
        <v>63000</v>
      </c>
      <c r="Z55" s="28">
        <v>61110</v>
      </c>
      <c r="AA55" s="28">
        <v>1890</v>
      </c>
      <c r="AB55" s="28">
        <v>45000</v>
      </c>
      <c r="AC55" s="28">
        <v>43650</v>
      </c>
      <c r="AD55" s="28">
        <v>1350</v>
      </c>
      <c r="AE55" s="28">
        <v>39216.134666666701</v>
      </c>
      <c r="AF55" s="28">
        <v>48500</v>
      </c>
      <c r="AG55" s="28">
        <v>-9283.8653333333004</v>
      </c>
      <c r="AH55" s="13"/>
    </row>
    <row r="56" spans="2:34" ht="15" x14ac:dyDescent="0.35">
      <c r="B56" s="12">
        <v>51</v>
      </c>
      <c r="C56" s="12" t="s">
        <v>588</v>
      </c>
      <c r="D56" s="13" t="s">
        <v>589</v>
      </c>
      <c r="E56" s="13" t="s">
        <v>15</v>
      </c>
      <c r="F56" s="13"/>
      <c r="G56" s="14">
        <v>276738.24</v>
      </c>
      <c r="H56" s="14">
        <v>0</v>
      </c>
      <c r="I56" s="14">
        <v>0</v>
      </c>
      <c r="J56" s="28">
        <v>150697.56</v>
      </c>
      <c r="K56" s="28">
        <v>72110</v>
      </c>
      <c r="L56" s="28">
        <v>78587.56</v>
      </c>
      <c r="M56" s="29">
        <v>50000</v>
      </c>
      <c r="N56" s="28"/>
      <c r="O56" s="28">
        <v>50000</v>
      </c>
      <c r="P56" s="28">
        <v>0</v>
      </c>
      <c r="Q56" s="28"/>
      <c r="R56" s="28">
        <v>0</v>
      </c>
      <c r="S56" s="28">
        <v>0</v>
      </c>
      <c r="T56" s="28">
        <v>38800</v>
      </c>
      <c r="U56" s="28">
        <v>-38800</v>
      </c>
      <c r="V56" s="28">
        <v>66480</v>
      </c>
      <c r="W56" s="28">
        <v>10670</v>
      </c>
      <c r="X56" s="28">
        <v>55810</v>
      </c>
      <c r="Y56" s="28">
        <v>11000</v>
      </c>
      <c r="Z56" s="28"/>
      <c r="AA56" s="28">
        <v>11000</v>
      </c>
      <c r="AB56" s="28">
        <v>11000</v>
      </c>
      <c r="AC56" s="28">
        <v>11000</v>
      </c>
      <c r="AD56" s="28">
        <v>0</v>
      </c>
      <c r="AE56" s="28">
        <v>12217.56</v>
      </c>
      <c r="AF56" s="28">
        <v>11640</v>
      </c>
      <c r="AG56" s="28">
        <v>577.55999999999904</v>
      </c>
      <c r="AH56" s="13"/>
    </row>
    <row r="57" spans="2:34" ht="15" x14ac:dyDescent="0.35">
      <c r="B57" s="12">
        <v>52</v>
      </c>
      <c r="C57" s="12" t="s">
        <v>562</v>
      </c>
      <c r="D57" s="13" t="s">
        <v>563</v>
      </c>
      <c r="E57" s="13" t="s">
        <v>15</v>
      </c>
      <c r="F57" s="13"/>
      <c r="G57" s="14">
        <v>321080.92</v>
      </c>
      <c r="H57" s="14">
        <v>147276.12</v>
      </c>
      <c r="I57" s="14">
        <v>24546.02</v>
      </c>
      <c r="J57" s="28">
        <v>164205.79866666699</v>
      </c>
      <c r="K57" s="28">
        <v>210490</v>
      </c>
      <c r="L57" s="28">
        <v>-46284.201333333302</v>
      </c>
      <c r="M57" s="29">
        <v>20000</v>
      </c>
      <c r="N57" s="28">
        <v>38800</v>
      </c>
      <c r="O57" s="28">
        <v>-18800</v>
      </c>
      <c r="P57" s="28">
        <v>19636.815999999999</v>
      </c>
      <c r="Q57" s="28">
        <v>48500</v>
      </c>
      <c r="R57" s="28">
        <v>-28863.184000000001</v>
      </c>
      <c r="S57" s="28">
        <v>20000</v>
      </c>
      <c r="T57" s="28">
        <v>48500</v>
      </c>
      <c r="U57" s="28">
        <v>-28500</v>
      </c>
      <c r="V57" s="28">
        <v>27388.7013333334</v>
      </c>
      <c r="W57" s="28">
        <v>28130</v>
      </c>
      <c r="X57" s="28">
        <v>-741.29866666659996</v>
      </c>
      <c r="Y57" s="28">
        <v>29000</v>
      </c>
      <c r="Z57" s="28"/>
      <c r="AA57" s="28">
        <v>29000</v>
      </c>
      <c r="AB57" s="28">
        <v>26000</v>
      </c>
      <c r="AC57" s="28">
        <v>46560</v>
      </c>
      <c r="AD57" s="28">
        <v>-20560</v>
      </c>
      <c r="AE57" s="28">
        <v>22180.2813333333</v>
      </c>
      <c r="AF57" s="28"/>
      <c r="AG57" s="28">
        <v>22180.2813333333</v>
      </c>
      <c r="AH57" s="13"/>
    </row>
    <row r="58" spans="2:34" ht="15" x14ac:dyDescent="0.35">
      <c r="B58" s="12">
        <v>53</v>
      </c>
      <c r="C58" s="12" t="s">
        <v>117</v>
      </c>
      <c r="D58" s="13" t="s">
        <v>118</v>
      </c>
      <c r="E58" s="13" t="s">
        <v>15</v>
      </c>
      <c r="F58" s="13"/>
      <c r="G58" s="14">
        <v>132000</v>
      </c>
      <c r="H58" s="14">
        <v>0</v>
      </c>
      <c r="I58" s="14">
        <v>0</v>
      </c>
      <c r="J58" s="28">
        <v>0</v>
      </c>
      <c r="K58" s="28">
        <v>0</v>
      </c>
      <c r="L58" s="28">
        <v>0</v>
      </c>
      <c r="M58" s="29">
        <v>0</v>
      </c>
      <c r="N58" s="28"/>
      <c r="O58" s="28">
        <v>0</v>
      </c>
      <c r="P58" s="28">
        <v>0</v>
      </c>
      <c r="Q58" s="28"/>
      <c r="R58" s="28">
        <v>0</v>
      </c>
      <c r="S58" s="28">
        <v>0</v>
      </c>
      <c r="T58" s="28"/>
      <c r="U58" s="28">
        <v>0</v>
      </c>
      <c r="V58" s="28"/>
      <c r="W58" s="28"/>
      <c r="X58" s="28">
        <v>0</v>
      </c>
      <c r="Y58" s="28"/>
      <c r="Z58" s="28"/>
      <c r="AA58" s="28">
        <v>0</v>
      </c>
      <c r="AB58" s="28"/>
      <c r="AC58" s="28"/>
      <c r="AD58" s="28">
        <v>0</v>
      </c>
      <c r="AE58" s="28"/>
      <c r="AF58" s="28"/>
      <c r="AG58" s="28">
        <v>0</v>
      </c>
      <c r="AH58" s="13"/>
    </row>
    <row r="59" spans="2:34" ht="15" x14ac:dyDescent="0.35">
      <c r="B59" s="12">
        <v>54</v>
      </c>
      <c r="C59" s="12" t="s">
        <v>119</v>
      </c>
      <c r="D59" s="13" t="s">
        <v>120</v>
      </c>
      <c r="E59" s="13" t="s">
        <v>15</v>
      </c>
      <c r="F59" s="13"/>
      <c r="G59" s="14">
        <v>368104.29</v>
      </c>
      <c r="H59" s="14">
        <v>107026.8</v>
      </c>
      <c r="I59" s="14">
        <v>17837.8</v>
      </c>
      <c r="J59" s="28">
        <v>90347.654666666596</v>
      </c>
      <c r="K59" s="28">
        <v>47530</v>
      </c>
      <c r="L59" s="28">
        <v>42817.654666666604</v>
      </c>
      <c r="M59" s="29">
        <v>14000</v>
      </c>
      <c r="N59" s="28"/>
      <c r="O59" s="28">
        <v>14000</v>
      </c>
      <c r="P59" s="28">
        <v>14270.24</v>
      </c>
      <c r="Q59" s="28"/>
      <c r="R59" s="28">
        <v>14270.24</v>
      </c>
      <c r="S59" s="28">
        <v>10000</v>
      </c>
      <c r="T59" s="28">
        <v>9700</v>
      </c>
      <c r="U59" s="28">
        <v>300</v>
      </c>
      <c r="V59" s="28">
        <v>12959.1706666666</v>
      </c>
      <c r="W59" s="28">
        <v>13580</v>
      </c>
      <c r="X59" s="28">
        <v>-620.82933333339997</v>
      </c>
      <c r="Y59" s="28">
        <v>14000</v>
      </c>
      <c r="Z59" s="28"/>
      <c r="AA59" s="28">
        <v>14000</v>
      </c>
      <c r="AB59" s="28">
        <v>13000</v>
      </c>
      <c r="AC59" s="28">
        <v>12610</v>
      </c>
      <c r="AD59" s="28">
        <v>390</v>
      </c>
      <c r="AE59" s="28">
        <v>12118.244000000001</v>
      </c>
      <c r="AF59" s="28">
        <v>11640</v>
      </c>
      <c r="AG59" s="28">
        <v>478.24400000000099</v>
      </c>
      <c r="AH59" s="13"/>
    </row>
    <row r="60" spans="2:34" ht="15" x14ac:dyDescent="0.35">
      <c r="B60" s="12">
        <v>55</v>
      </c>
      <c r="C60" s="12" t="s">
        <v>121</v>
      </c>
      <c r="D60" s="13" t="s">
        <v>122</v>
      </c>
      <c r="E60" s="13" t="s">
        <v>15</v>
      </c>
      <c r="F60" s="13"/>
      <c r="G60" s="14">
        <v>598067.43999999994</v>
      </c>
      <c r="H60" s="14">
        <v>367521.6</v>
      </c>
      <c r="I60" s="14">
        <v>61253.599999999999</v>
      </c>
      <c r="J60" s="28">
        <v>372592.23866666702</v>
      </c>
      <c r="K60" s="28">
        <v>161330</v>
      </c>
      <c r="L60" s="28">
        <v>211262.23866666699</v>
      </c>
      <c r="M60" s="29">
        <v>49000</v>
      </c>
      <c r="N60" s="28"/>
      <c r="O60" s="28">
        <v>49000</v>
      </c>
      <c r="P60" s="28">
        <v>49002.879999999997</v>
      </c>
      <c r="Q60" s="28">
        <v>19400</v>
      </c>
      <c r="R60" s="28">
        <v>29602.880000000001</v>
      </c>
      <c r="S60" s="28">
        <v>30000</v>
      </c>
      <c r="T60" s="28"/>
      <c r="U60" s="28">
        <v>30000</v>
      </c>
      <c r="V60" s="28">
        <v>163360</v>
      </c>
      <c r="W60" s="28">
        <v>9040</v>
      </c>
      <c r="X60" s="28">
        <v>154320</v>
      </c>
      <c r="Y60" s="28">
        <v>27000</v>
      </c>
      <c r="Z60" s="28">
        <v>29100</v>
      </c>
      <c r="AA60" s="28">
        <v>-2100</v>
      </c>
      <c r="AB60" s="28">
        <v>27000</v>
      </c>
      <c r="AC60" s="28">
        <v>26190</v>
      </c>
      <c r="AD60" s="28">
        <v>810</v>
      </c>
      <c r="AE60" s="28">
        <v>27229.3586666667</v>
      </c>
      <c r="AF60" s="28">
        <v>77600</v>
      </c>
      <c r="AG60" s="28">
        <v>-50370.641333333297</v>
      </c>
      <c r="AH60" s="13"/>
    </row>
    <row r="61" spans="2:34" ht="15" x14ac:dyDescent="0.35">
      <c r="B61" s="12">
        <v>56</v>
      </c>
      <c r="C61" s="12" t="s">
        <v>123</v>
      </c>
      <c r="D61" s="13" t="s">
        <v>124</v>
      </c>
      <c r="E61" s="13" t="s">
        <v>15</v>
      </c>
      <c r="F61" s="13"/>
      <c r="G61" s="14">
        <v>246020.38</v>
      </c>
      <c r="H61" s="14">
        <v>0</v>
      </c>
      <c r="I61" s="14">
        <v>0</v>
      </c>
      <c r="J61" s="28">
        <v>0</v>
      </c>
      <c r="K61" s="28">
        <v>0</v>
      </c>
      <c r="L61" s="28">
        <v>0</v>
      </c>
      <c r="M61" s="29">
        <v>0</v>
      </c>
      <c r="N61" s="28"/>
      <c r="O61" s="28">
        <v>0</v>
      </c>
      <c r="P61" s="28">
        <v>0</v>
      </c>
      <c r="Q61" s="28"/>
      <c r="R61" s="28">
        <v>0</v>
      </c>
      <c r="S61" s="28">
        <v>0</v>
      </c>
      <c r="T61" s="28"/>
      <c r="U61" s="28">
        <v>0</v>
      </c>
      <c r="V61" s="28">
        <v>0</v>
      </c>
      <c r="W61" s="28"/>
      <c r="X61" s="28">
        <v>0</v>
      </c>
      <c r="Y61" s="28"/>
      <c r="Z61" s="28"/>
      <c r="AA61" s="28">
        <v>0</v>
      </c>
      <c r="AB61" s="28"/>
      <c r="AC61" s="28"/>
      <c r="AD61" s="28">
        <v>0</v>
      </c>
      <c r="AE61" s="28"/>
      <c r="AF61" s="28"/>
      <c r="AG61" s="28">
        <v>0</v>
      </c>
      <c r="AH61" s="13"/>
    </row>
    <row r="62" spans="2:34" ht="15" x14ac:dyDescent="0.35">
      <c r="B62" s="12">
        <v>57</v>
      </c>
      <c r="C62" s="12" t="s">
        <v>125</v>
      </c>
      <c r="D62" s="13" t="s">
        <v>126</v>
      </c>
      <c r="E62" s="13" t="s">
        <v>15</v>
      </c>
      <c r="F62" s="13"/>
      <c r="G62" s="14">
        <v>189448.35</v>
      </c>
      <c r="H62" s="14">
        <v>179400</v>
      </c>
      <c r="I62" s="14">
        <v>29900</v>
      </c>
      <c r="J62" s="28">
        <v>235440</v>
      </c>
      <c r="K62" s="28">
        <v>158827.99</v>
      </c>
      <c r="L62" s="28">
        <v>76612.009999999995</v>
      </c>
      <c r="M62" s="29">
        <v>24000</v>
      </c>
      <c r="N62" s="28"/>
      <c r="O62" s="28">
        <v>24000</v>
      </c>
      <c r="P62" s="28">
        <v>23920</v>
      </c>
      <c r="Q62" s="28"/>
      <c r="R62" s="28">
        <v>23920</v>
      </c>
      <c r="S62" s="28">
        <v>20000</v>
      </c>
      <c r="T62" s="28">
        <v>90000</v>
      </c>
      <c r="U62" s="28">
        <v>-70000</v>
      </c>
      <c r="V62" s="28">
        <v>143520</v>
      </c>
      <c r="W62" s="28">
        <v>68827.990000000005</v>
      </c>
      <c r="X62" s="28">
        <v>74692.009999999995</v>
      </c>
      <c r="Y62" s="28">
        <v>24000</v>
      </c>
      <c r="Z62" s="28"/>
      <c r="AA62" s="28">
        <v>24000</v>
      </c>
      <c r="AB62" s="28"/>
      <c r="AC62" s="28"/>
      <c r="AD62" s="28">
        <v>0</v>
      </c>
      <c r="AE62" s="28"/>
      <c r="AF62" s="28"/>
      <c r="AG62" s="28">
        <v>0</v>
      </c>
      <c r="AH62" s="13"/>
    </row>
    <row r="63" spans="2:34" ht="15" x14ac:dyDescent="0.35">
      <c r="B63" s="12">
        <v>58</v>
      </c>
      <c r="C63" s="12" t="s">
        <v>590</v>
      </c>
      <c r="D63" s="13" t="s">
        <v>591</v>
      </c>
      <c r="E63" s="13" t="s">
        <v>15</v>
      </c>
      <c r="F63" s="13"/>
      <c r="G63" s="14">
        <v>216856.88</v>
      </c>
      <c r="H63" s="14">
        <v>33886.99</v>
      </c>
      <c r="I63" s="14">
        <v>5647.8316666666697</v>
      </c>
      <c r="J63" s="28">
        <v>79363.347333333295</v>
      </c>
      <c r="K63" s="28">
        <v>38800</v>
      </c>
      <c r="L63" s="28">
        <v>40563.347333333302</v>
      </c>
      <c r="M63" s="29">
        <v>20000</v>
      </c>
      <c r="N63" s="28">
        <v>19400</v>
      </c>
      <c r="O63" s="28">
        <v>20000</v>
      </c>
      <c r="P63" s="28">
        <v>4518.2653333333401</v>
      </c>
      <c r="Q63" s="28"/>
      <c r="R63" s="28">
        <v>4518.2653333333401</v>
      </c>
      <c r="S63" s="28">
        <v>10000</v>
      </c>
      <c r="T63" s="28">
        <v>9700</v>
      </c>
      <c r="U63" s="28">
        <v>300</v>
      </c>
      <c r="V63" s="28">
        <v>14705.954</v>
      </c>
      <c r="W63" s="28">
        <v>8730</v>
      </c>
      <c r="X63" s="28">
        <v>5975.9539999999997</v>
      </c>
      <c r="Y63" s="28">
        <v>9000</v>
      </c>
      <c r="Z63" s="28"/>
      <c r="AA63" s="28">
        <v>9000</v>
      </c>
      <c r="AB63" s="28">
        <v>10000</v>
      </c>
      <c r="AC63" s="28">
        <v>9700</v>
      </c>
      <c r="AD63" s="28">
        <v>300</v>
      </c>
      <c r="AE63" s="28">
        <v>11139.128000000001</v>
      </c>
      <c r="AF63" s="28">
        <v>10670</v>
      </c>
      <c r="AG63" s="28">
        <v>469.12800000000101</v>
      </c>
      <c r="AH63" s="13"/>
    </row>
    <row r="64" spans="2:34" ht="15" x14ac:dyDescent="0.35">
      <c r="B64" s="12">
        <v>59</v>
      </c>
      <c r="C64" s="12" t="s">
        <v>129</v>
      </c>
      <c r="D64" s="13" t="s">
        <v>130</v>
      </c>
      <c r="E64" s="13" t="s">
        <v>15</v>
      </c>
      <c r="F64" s="13"/>
      <c r="G64" s="14">
        <v>737677.44</v>
      </c>
      <c r="H64" s="14">
        <v>504536.93</v>
      </c>
      <c r="I64" s="14">
        <v>84089.488333333298</v>
      </c>
      <c r="J64" s="28">
        <v>467216.37</v>
      </c>
      <c r="K64" s="28">
        <v>408000</v>
      </c>
      <c r="L64" s="28">
        <v>59216.369999999901</v>
      </c>
      <c r="M64" s="29">
        <v>67000</v>
      </c>
      <c r="N64" s="28">
        <v>50000</v>
      </c>
      <c r="O64" s="28">
        <v>17000</v>
      </c>
      <c r="P64" s="28">
        <v>67271.590666666598</v>
      </c>
      <c r="Q64" s="28"/>
      <c r="R64" s="28">
        <v>67271.590666666598</v>
      </c>
      <c r="S64" s="28">
        <v>40000</v>
      </c>
      <c r="T64" s="28">
        <v>220000</v>
      </c>
      <c r="U64" s="28">
        <v>-180000</v>
      </c>
      <c r="V64" s="28">
        <v>89693.865999999995</v>
      </c>
      <c r="W64" s="28"/>
      <c r="X64" s="28">
        <v>89693.865999999995</v>
      </c>
      <c r="Y64" s="28">
        <v>65000</v>
      </c>
      <c r="Z64" s="28">
        <v>78000</v>
      </c>
      <c r="AA64" s="28">
        <v>-13000</v>
      </c>
      <c r="AB64" s="28">
        <v>78000</v>
      </c>
      <c r="AC64" s="28"/>
      <c r="AD64" s="28">
        <v>78000</v>
      </c>
      <c r="AE64" s="28">
        <v>60250.913333333301</v>
      </c>
      <c r="AF64" s="28">
        <v>60000</v>
      </c>
      <c r="AG64" s="28">
        <v>250.91333333330101</v>
      </c>
      <c r="AH64" s="13"/>
    </row>
    <row r="65" spans="2:34" ht="15" x14ac:dyDescent="0.35">
      <c r="B65" s="12">
        <v>60</v>
      </c>
      <c r="C65" s="12" t="s">
        <v>131</v>
      </c>
      <c r="D65" s="13" t="s">
        <v>132</v>
      </c>
      <c r="E65" s="13" t="s">
        <v>15</v>
      </c>
      <c r="F65" s="13"/>
      <c r="G65" s="14">
        <v>1075303.5900000001</v>
      </c>
      <c r="H65" s="14">
        <v>1041591.18</v>
      </c>
      <c r="I65" s="14">
        <v>173598.53</v>
      </c>
      <c r="J65" s="28">
        <v>790997.35226666695</v>
      </c>
      <c r="K65" s="28">
        <v>556522</v>
      </c>
      <c r="L65" s="28">
        <v>234475.352266667</v>
      </c>
      <c r="M65" s="29">
        <v>139000</v>
      </c>
      <c r="N65" s="28">
        <v>100000</v>
      </c>
      <c r="O65" s="28">
        <v>39000</v>
      </c>
      <c r="P65" s="28">
        <v>138878.82399999999</v>
      </c>
      <c r="Q65" s="28">
        <v>97000</v>
      </c>
      <c r="R65" s="28">
        <v>41878.824000000001</v>
      </c>
      <c r="S65" s="28">
        <v>140000</v>
      </c>
      <c r="T65" s="28">
        <v>97000</v>
      </c>
      <c r="U65" s="28">
        <v>43000</v>
      </c>
      <c r="V65" s="28">
        <v>164137.12959999999</v>
      </c>
      <c r="W65" s="28">
        <v>91762</v>
      </c>
      <c r="X65" s="28">
        <v>72375.1296</v>
      </c>
      <c r="Y65" s="28">
        <v>84000</v>
      </c>
      <c r="Z65" s="28">
        <v>48500</v>
      </c>
      <c r="AA65" s="28">
        <v>35500</v>
      </c>
      <c r="AB65" s="28">
        <v>58000</v>
      </c>
      <c r="AC65" s="28">
        <v>56260</v>
      </c>
      <c r="AD65" s="28">
        <v>1740</v>
      </c>
      <c r="AE65" s="28">
        <v>66981.398666666704</v>
      </c>
      <c r="AF65" s="28">
        <v>66000</v>
      </c>
      <c r="AG65" s="28">
        <v>981.398666666704</v>
      </c>
      <c r="AH65" s="13"/>
    </row>
    <row r="66" spans="2:34" ht="15" x14ac:dyDescent="0.35">
      <c r="B66" s="12">
        <v>61</v>
      </c>
      <c r="C66" s="12" t="s">
        <v>133</v>
      </c>
      <c r="D66" s="13" t="s">
        <v>134</v>
      </c>
      <c r="E66" s="13" t="s">
        <v>15</v>
      </c>
      <c r="F66" s="13"/>
      <c r="G66" s="14">
        <v>304473.3</v>
      </c>
      <c r="H66" s="14">
        <v>136842.76999999999</v>
      </c>
      <c r="I66" s="14">
        <v>22807.128333333301</v>
      </c>
      <c r="J66" s="28">
        <v>154443.17333333299</v>
      </c>
      <c r="K66" s="28">
        <v>139680</v>
      </c>
      <c r="L66" s="28">
        <v>14763.173333333199</v>
      </c>
      <c r="M66" s="29">
        <v>18000</v>
      </c>
      <c r="N66" s="28">
        <v>48500</v>
      </c>
      <c r="O66" s="28">
        <v>18000</v>
      </c>
      <c r="P66" s="28">
        <v>18245.702666666599</v>
      </c>
      <c r="Q66" s="28"/>
      <c r="R66" s="28">
        <v>18245.702666666599</v>
      </c>
      <c r="S66" s="28">
        <v>20000</v>
      </c>
      <c r="T66" s="28">
        <v>29100</v>
      </c>
      <c r="U66" s="28">
        <v>-9100</v>
      </c>
      <c r="V66" s="28">
        <v>46780.114666666603</v>
      </c>
      <c r="W66" s="28">
        <v>19400</v>
      </c>
      <c r="X66" s="28">
        <v>27380.114666666599</v>
      </c>
      <c r="Y66" s="28">
        <v>17000</v>
      </c>
      <c r="Z66" s="28">
        <v>58200</v>
      </c>
      <c r="AA66" s="28">
        <v>-41200</v>
      </c>
      <c r="AB66" s="28">
        <v>17000</v>
      </c>
      <c r="AC66" s="28">
        <v>16490</v>
      </c>
      <c r="AD66" s="28">
        <v>510</v>
      </c>
      <c r="AE66" s="28">
        <v>17417.356</v>
      </c>
      <c r="AF66" s="28">
        <v>16490</v>
      </c>
      <c r="AG66" s="28">
        <v>927.35599999999999</v>
      </c>
      <c r="AH66" s="13"/>
    </row>
    <row r="67" spans="2:34" ht="15" x14ac:dyDescent="0.35">
      <c r="B67" s="12">
        <v>62</v>
      </c>
      <c r="C67" s="12" t="s">
        <v>135</v>
      </c>
      <c r="D67" s="13" t="s">
        <v>136</v>
      </c>
      <c r="E67" s="13" t="s">
        <v>15</v>
      </c>
      <c r="F67" s="13"/>
      <c r="G67" s="14">
        <v>129077.61</v>
      </c>
      <c r="H67" s="14">
        <v>172857.59</v>
      </c>
      <c r="I67" s="14">
        <v>28809.598333333299</v>
      </c>
      <c r="J67" s="28">
        <v>197323.47200000001</v>
      </c>
      <c r="K67" s="28">
        <v>244440</v>
      </c>
      <c r="L67" s="28">
        <v>-47116.5280000001</v>
      </c>
      <c r="M67" s="29">
        <v>23000</v>
      </c>
      <c r="N67" s="28">
        <v>29100</v>
      </c>
      <c r="O67" s="28">
        <v>-6100</v>
      </c>
      <c r="P67" s="28">
        <v>23047.678666666601</v>
      </c>
      <c r="Q67" s="28">
        <v>29100</v>
      </c>
      <c r="R67" s="28">
        <v>-6052.3213333333597</v>
      </c>
      <c r="S67" s="28">
        <v>30000</v>
      </c>
      <c r="T67" s="28">
        <v>38800</v>
      </c>
      <c r="U67" s="28">
        <v>-8800</v>
      </c>
      <c r="V67" s="28">
        <v>37517.146666666602</v>
      </c>
      <c r="W67" s="28"/>
      <c r="X67" s="28">
        <v>37517.146666666602</v>
      </c>
      <c r="Y67" s="28">
        <v>38000</v>
      </c>
      <c r="Z67" s="28">
        <v>48500</v>
      </c>
      <c r="AA67" s="28">
        <v>-10500</v>
      </c>
      <c r="AB67" s="28">
        <v>22000</v>
      </c>
      <c r="AC67" s="28">
        <v>21340</v>
      </c>
      <c r="AD67" s="28">
        <v>660</v>
      </c>
      <c r="AE67" s="28">
        <v>23758.6466666667</v>
      </c>
      <c r="AF67" s="28">
        <v>77600</v>
      </c>
      <c r="AG67" s="28">
        <v>-53841.353333333303</v>
      </c>
      <c r="AH67" s="13"/>
    </row>
    <row r="68" spans="2:34" ht="15" x14ac:dyDescent="0.35">
      <c r="B68" s="12">
        <v>63</v>
      </c>
      <c r="C68" s="12" t="s">
        <v>139</v>
      </c>
      <c r="D68" s="13" t="s">
        <v>140</v>
      </c>
      <c r="E68" s="13" t="s">
        <v>15</v>
      </c>
      <c r="F68" s="13"/>
      <c r="G68" s="14">
        <v>604982.49</v>
      </c>
      <c r="H68" s="14">
        <v>512042.48</v>
      </c>
      <c r="I68" s="14">
        <v>85340.413333333301</v>
      </c>
      <c r="J68" s="28">
        <v>339833.94799999997</v>
      </c>
      <c r="K68" s="28">
        <v>327350</v>
      </c>
      <c r="L68" s="28">
        <v>12483.9479999999</v>
      </c>
      <c r="M68" s="29">
        <v>68000</v>
      </c>
      <c r="N68" s="28">
        <v>58200</v>
      </c>
      <c r="O68" s="28">
        <v>9800</v>
      </c>
      <c r="P68" s="28">
        <v>68272.330666666603</v>
      </c>
      <c r="Q68" s="28">
        <v>58200</v>
      </c>
      <c r="R68" s="28">
        <v>10072.330666666599</v>
      </c>
      <c r="S68" s="28">
        <v>50000</v>
      </c>
      <c r="T68" s="28">
        <v>65450</v>
      </c>
      <c r="U68" s="28">
        <v>-15450</v>
      </c>
      <c r="V68" s="28">
        <v>44438.2066666666</v>
      </c>
      <c r="W68" s="28">
        <v>38800</v>
      </c>
      <c r="X68" s="28">
        <v>5638.2066666665996</v>
      </c>
      <c r="Y68" s="28">
        <v>39000</v>
      </c>
      <c r="Z68" s="28">
        <v>37830</v>
      </c>
      <c r="AA68" s="28">
        <v>1170</v>
      </c>
      <c r="AB68" s="28">
        <v>36000</v>
      </c>
      <c r="AC68" s="28">
        <v>34920</v>
      </c>
      <c r="AD68" s="28">
        <v>1080</v>
      </c>
      <c r="AE68" s="28">
        <v>34123.410666666699</v>
      </c>
      <c r="AF68" s="28">
        <v>33950</v>
      </c>
      <c r="AG68" s="28">
        <v>173.410666666699</v>
      </c>
      <c r="AH68" s="13"/>
    </row>
    <row r="69" spans="2:34" ht="15" x14ac:dyDescent="0.35">
      <c r="B69" s="12">
        <v>64</v>
      </c>
      <c r="C69" s="12" t="s">
        <v>141</v>
      </c>
      <c r="D69" s="13" t="s">
        <v>142</v>
      </c>
      <c r="E69" s="13" t="s">
        <v>15</v>
      </c>
      <c r="F69" s="13"/>
      <c r="G69" s="14">
        <v>256103.89</v>
      </c>
      <c r="H69" s="14">
        <v>84300</v>
      </c>
      <c r="I69" s="14">
        <v>14050</v>
      </c>
      <c r="J69" s="28">
        <v>172419.289333333</v>
      </c>
      <c r="K69" s="28">
        <v>70810</v>
      </c>
      <c r="L69" s="28">
        <v>101609.289333333</v>
      </c>
      <c r="M69" s="29">
        <v>11000</v>
      </c>
      <c r="N69" s="28"/>
      <c r="O69" s="28">
        <v>11000</v>
      </c>
      <c r="P69" s="28">
        <v>11240</v>
      </c>
      <c r="Q69" s="28"/>
      <c r="R69" s="28">
        <v>11240</v>
      </c>
      <c r="S69" s="28">
        <v>10000</v>
      </c>
      <c r="T69" s="28"/>
      <c r="U69" s="28">
        <v>10000</v>
      </c>
      <c r="V69" s="28">
        <v>68320</v>
      </c>
      <c r="W69" s="28">
        <v>22310</v>
      </c>
      <c r="X69" s="28">
        <v>46010</v>
      </c>
      <c r="Y69" s="28">
        <v>23000</v>
      </c>
      <c r="Z69" s="28"/>
      <c r="AA69" s="28">
        <v>23000</v>
      </c>
      <c r="AB69" s="28">
        <v>30000</v>
      </c>
      <c r="AC69" s="28">
        <v>29100</v>
      </c>
      <c r="AD69" s="28">
        <v>900</v>
      </c>
      <c r="AE69" s="28">
        <v>18859.289333333301</v>
      </c>
      <c r="AF69" s="28">
        <v>19400</v>
      </c>
      <c r="AG69" s="28">
        <v>-540.71066666669901</v>
      </c>
      <c r="AH69" s="13"/>
    </row>
    <row r="70" spans="2:34" ht="15" x14ac:dyDescent="0.35">
      <c r="B70" s="12">
        <v>65</v>
      </c>
      <c r="C70" s="12" t="s">
        <v>594</v>
      </c>
      <c r="D70" s="13" t="s">
        <v>595</v>
      </c>
      <c r="E70" s="13" t="s">
        <v>15</v>
      </c>
      <c r="F70" s="13"/>
      <c r="G70" s="14">
        <v>100547.3</v>
      </c>
      <c r="H70" s="14">
        <v>100591.2</v>
      </c>
      <c r="I70" s="14">
        <v>16765.2</v>
      </c>
      <c r="J70" s="28">
        <v>57918.46</v>
      </c>
      <c r="K70" s="28">
        <v>88876.5</v>
      </c>
      <c r="L70" s="28">
        <v>-30958.04</v>
      </c>
      <c r="M70" s="29">
        <v>24656.1</v>
      </c>
      <c r="N70" s="28"/>
      <c r="O70" s="28">
        <v>24656.1</v>
      </c>
      <c r="P70" s="28">
        <v>13412.16</v>
      </c>
      <c r="Q70" s="28"/>
      <c r="R70" s="28">
        <v>13412.16</v>
      </c>
      <c r="S70" s="28">
        <v>0</v>
      </c>
      <c r="T70" s="28"/>
      <c r="U70" s="28">
        <v>0</v>
      </c>
      <c r="V70" s="28">
        <v>0</v>
      </c>
      <c r="W70" s="28"/>
      <c r="X70" s="28">
        <v>0</v>
      </c>
      <c r="Y70" s="28"/>
      <c r="Z70" s="28">
        <v>69876.5</v>
      </c>
      <c r="AA70" s="28">
        <v>-69876.5</v>
      </c>
      <c r="AB70" s="28">
        <v>8000</v>
      </c>
      <c r="AC70" s="28">
        <v>8000</v>
      </c>
      <c r="AD70" s="28">
        <v>0</v>
      </c>
      <c r="AE70" s="28">
        <v>11850.2</v>
      </c>
      <c r="AF70" s="28">
        <v>11000</v>
      </c>
      <c r="AG70" s="28">
        <v>850.20000000000095</v>
      </c>
      <c r="AH70" s="13"/>
    </row>
    <row r="71" spans="2:34" ht="15" x14ac:dyDescent="0.35">
      <c r="B71" s="12">
        <v>66</v>
      </c>
      <c r="C71" s="12" t="s">
        <v>596</v>
      </c>
      <c r="D71" s="13" t="s">
        <v>597</v>
      </c>
      <c r="E71" s="13" t="s">
        <v>15</v>
      </c>
      <c r="F71" s="13"/>
      <c r="G71" s="14">
        <v>166822.34</v>
      </c>
      <c r="H71" s="14">
        <v>39300</v>
      </c>
      <c r="I71" s="14">
        <v>6550</v>
      </c>
      <c r="J71" s="28">
        <v>205090.54399999999</v>
      </c>
      <c r="K71" s="28">
        <v>137000</v>
      </c>
      <c r="L71" s="28">
        <v>68090.543999999994</v>
      </c>
      <c r="M71" s="29">
        <v>100000</v>
      </c>
      <c r="N71" s="28">
        <v>50000</v>
      </c>
      <c r="O71" s="28">
        <v>50000</v>
      </c>
      <c r="P71" s="28">
        <v>5240</v>
      </c>
      <c r="Q71" s="28"/>
      <c r="R71" s="28">
        <v>5240</v>
      </c>
      <c r="S71" s="28">
        <v>10000</v>
      </c>
      <c r="T71" s="28">
        <v>20000</v>
      </c>
      <c r="U71" s="28">
        <v>-10000</v>
      </c>
      <c r="V71" s="28">
        <v>22248.655999999999</v>
      </c>
      <c r="W71" s="28"/>
      <c r="X71" s="28">
        <v>22248.655999999999</v>
      </c>
      <c r="Y71" s="28">
        <v>13000</v>
      </c>
      <c r="Z71" s="28">
        <v>13000</v>
      </c>
      <c r="AA71" s="28">
        <v>0</v>
      </c>
      <c r="AB71" s="28">
        <v>26000</v>
      </c>
      <c r="AC71" s="28">
        <v>26000</v>
      </c>
      <c r="AD71" s="28">
        <v>0</v>
      </c>
      <c r="AE71" s="28">
        <v>28601.887999999999</v>
      </c>
      <c r="AF71" s="28">
        <v>28000</v>
      </c>
      <c r="AG71" s="28">
        <v>601.88799999999901</v>
      </c>
      <c r="AH71" s="13"/>
    </row>
    <row r="72" spans="2:34" ht="15" x14ac:dyDescent="0.35">
      <c r="B72" s="12">
        <v>67</v>
      </c>
      <c r="C72" s="12" t="s">
        <v>145</v>
      </c>
      <c r="D72" s="13" t="s">
        <v>146</v>
      </c>
      <c r="E72" s="13" t="s">
        <v>15</v>
      </c>
      <c r="F72" s="13"/>
      <c r="G72" s="14">
        <v>116683.93</v>
      </c>
      <c r="H72" s="14">
        <v>0</v>
      </c>
      <c r="I72" s="14">
        <v>0</v>
      </c>
      <c r="J72" s="28">
        <v>0</v>
      </c>
      <c r="K72" s="28">
        <v>0</v>
      </c>
      <c r="L72" s="28">
        <v>0</v>
      </c>
      <c r="M72" s="29">
        <v>0</v>
      </c>
      <c r="N72" s="28"/>
      <c r="O72" s="28">
        <v>0</v>
      </c>
      <c r="P72" s="28">
        <v>0</v>
      </c>
      <c r="Q72" s="28"/>
      <c r="R72" s="28">
        <v>0</v>
      </c>
      <c r="S72" s="28">
        <v>0</v>
      </c>
      <c r="T72" s="28"/>
      <c r="U72" s="28">
        <v>0</v>
      </c>
      <c r="V72" s="28">
        <v>0</v>
      </c>
      <c r="W72" s="28"/>
      <c r="X72" s="28">
        <v>0</v>
      </c>
      <c r="Y72" s="28"/>
      <c r="Z72" s="28"/>
      <c r="AA72" s="28">
        <v>0</v>
      </c>
      <c r="AB72" s="28"/>
      <c r="AC72" s="28"/>
      <c r="AD72" s="28">
        <v>0</v>
      </c>
      <c r="AE72" s="28"/>
      <c r="AF72" s="28"/>
      <c r="AG72" s="28">
        <v>0</v>
      </c>
      <c r="AH72" s="13"/>
    </row>
    <row r="73" spans="2:34" ht="15" x14ac:dyDescent="0.35">
      <c r="B73" s="12">
        <v>68</v>
      </c>
      <c r="C73" s="12" t="s">
        <v>598</v>
      </c>
      <c r="D73" s="13" t="s">
        <v>599</v>
      </c>
      <c r="E73" s="13" t="s">
        <v>15</v>
      </c>
      <c r="F73" s="13"/>
      <c r="G73" s="14">
        <v>260075.22</v>
      </c>
      <c r="H73" s="14">
        <v>83469.399999999994</v>
      </c>
      <c r="I73" s="14">
        <v>13911.5666666667</v>
      </c>
      <c r="J73" s="28">
        <v>103511.356</v>
      </c>
      <c r="K73" s="28">
        <v>47530</v>
      </c>
      <c r="L73" s="28">
        <v>55981.356000000102</v>
      </c>
      <c r="M73" s="29">
        <v>30000</v>
      </c>
      <c r="N73" s="28"/>
      <c r="O73" s="28">
        <v>30000</v>
      </c>
      <c r="P73" s="28">
        <v>11129.253333333399</v>
      </c>
      <c r="Q73" s="28"/>
      <c r="R73" s="28">
        <v>11129.253333333399</v>
      </c>
      <c r="S73" s="28">
        <v>10000</v>
      </c>
      <c r="T73" s="28">
        <v>9700</v>
      </c>
      <c r="U73" s="28">
        <v>300</v>
      </c>
      <c r="V73" s="28">
        <v>12920</v>
      </c>
      <c r="W73" s="28">
        <v>12610</v>
      </c>
      <c r="X73" s="28">
        <v>310</v>
      </c>
      <c r="Y73" s="28">
        <v>13000</v>
      </c>
      <c r="Z73" s="28"/>
      <c r="AA73" s="28">
        <v>13000</v>
      </c>
      <c r="AB73" s="28">
        <v>14000</v>
      </c>
      <c r="AC73" s="28">
        <v>13580</v>
      </c>
      <c r="AD73" s="28">
        <v>420</v>
      </c>
      <c r="AE73" s="28">
        <v>12462.1026666667</v>
      </c>
      <c r="AF73" s="28">
        <v>11640</v>
      </c>
      <c r="AG73" s="28">
        <v>822.10266666669997</v>
      </c>
      <c r="AH73" s="13"/>
    </row>
    <row r="74" spans="2:34" ht="15" x14ac:dyDescent="0.35">
      <c r="B74" s="12">
        <v>69</v>
      </c>
      <c r="C74" s="12" t="s">
        <v>147</v>
      </c>
      <c r="D74" s="13" t="s">
        <v>148</v>
      </c>
      <c r="E74" s="13" t="s">
        <v>15</v>
      </c>
      <c r="F74" s="13"/>
      <c r="G74" s="14">
        <v>489321.35</v>
      </c>
      <c r="H74" s="14">
        <v>758166.36</v>
      </c>
      <c r="I74" s="14">
        <v>126361.06</v>
      </c>
      <c r="J74" s="28">
        <v>527486.02399999998</v>
      </c>
      <c r="K74" s="28">
        <v>756600</v>
      </c>
      <c r="L74" s="28">
        <v>-229113.976</v>
      </c>
      <c r="M74" s="29">
        <v>101000</v>
      </c>
      <c r="N74" s="28">
        <v>145500</v>
      </c>
      <c r="O74" s="28">
        <v>-44500</v>
      </c>
      <c r="P74" s="28">
        <v>101088.848</v>
      </c>
      <c r="Q74" s="28">
        <v>48500</v>
      </c>
      <c r="R74" s="28">
        <v>52588.847999999998</v>
      </c>
      <c r="S74" s="28">
        <v>80000</v>
      </c>
      <c r="T74" s="28">
        <v>48500</v>
      </c>
      <c r="U74" s="28">
        <v>31500</v>
      </c>
      <c r="V74" s="28">
        <v>86240.925333333595</v>
      </c>
      <c r="W74" s="28">
        <v>164900</v>
      </c>
      <c r="X74" s="28">
        <v>-78659.074666666405</v>
      </c>
      <c r="Y74" s="28">
        <v>69000</v>
      </c>
      <c r="Z74" s="28">
        <v>106700</v>
      </c>
      <c r="AA74" s="28">
        <v>-37700</v>
      </c>
      <c r="AB74" s="28">
        <v>42000</v>
      </c>
      <c r="AC74" s="28">
        <v>48500</v>
      </c>
      <c r="AD74" s="28">
        <v>-6500</v>
      </c>
      <c r="AE74" s="28">
        <v>48156.250666666703</v>
      </c>
      <c r="AF74" s="28">
        <v>194000</v>
      </c>
      <c r="AG74" s="28">
        <v>-145843.74933333299</v>
      </c>
      <c r="AH74" s="13"/>
    </row>
    <row r="75" spans="2:34" ht="15" x14ac:dyDescent="0.35">
      <c r="B75" s="12">
        <v>70</v>
      </c>
      <c r="C75" s="12" t="s">
        <v>149</v>
      </c>
      <c r="D75" s="13" t="s">
        <v>150</v>
      </c>
      <c r="E75" s="13" t="s">
        <v>15</v>
      </c>
      <c r="F75" s="13"/>
      <c r="G75" s="14">
        <v>136825.91</v>
      </c>
      <c r="H75" s="14">
        <v>91487.679999999993</v>
      </c>
      <c r="I75" s="14">
        <v>15247.946666666699</v>
      </c>
      <c r="J75" s="28">
        <v>76929.293333333393</v>
      </c>
      <c r="K75" s="28">
        <v>28130</v>
      </c>
      <c r="L75" s="28">
        <v>48799.2933333334</v>
      </c>
      <c r="M75" s="29">
        <v>12000</v>
      </c>
      <c r="N75" s="28"/>
      <c r="O75" s="28">
        <v>12000</v>
      </c>
      <c r="P75" s="28">
        <v>12198.357333333401</v>
      </c>
      <c r="Q75" s="28"/>
      <c r="R75" s="28">
        <v>12198.357333333401</v>
      </c>
      <c r="S75" s="28">
        <v>10000</v>
      </c>
      <c r="T75" s="28"/>
      <c r="U75" s="28">
        <v>10000</v>
      </c>
      <c r="V75" s="28">
        <v>13008</v>
      </c>
      <c r="W75" s="28">
        <v>11640</v>
      </c>
      <c r="X75" s="28">
        <v>1368</v>
      </c>
      <c r="Y75" s="28">
        <v>12000</v>
      </c>
      <c r="Z75" s="28"/>
      <c r="AA75" s="28">
        <v>12000</v>
      </c>
      <c r="AB75" s="28">
        <v>10000</v>
      </c>
      <c r="AC75" s="28">
        <v>9700</v>
      </c>
      <c r="AD75" s="28">
        <v>300</v>
      </c>
      <c r="AE75" s="28">
        <v>7722.9359999999997</v>
      </c>
      <c r="AF75" s="28">
        <v>6790</v>
      </c>
      <c r="AG75" s="28">
        <v>932.93600000000004</v>
      </c>
      <c r="AH75" s="13"/>
    </row>
    <row r="76" spans="2:34" ht="15" x14ac:dyDescent="0.35">
      <c r="B76" s="12">
        <v>71</v>
      </c>
      <c r="C76" s="12" t="s">
        <v>151</v>
      </c>
      <c r="D76" s="13" t="s">
        <v>152</v>
      </c>
      <c r="E76" s="13" t="s">
        <v>15</v>
      </c>
      <c r="F76" s="13"/>
      <c r="G76" s="14">
        <v>174827.59</v>
      </c>
      <c r="H76" s="14">
        <v>64800.9</v>
      </c>
      <c r="I76" s="14">
        <v>10800.15</v>
      </c>
      <c r="J76" s="28">
        <v>64688.590400000001</v>
      </c>
      <c r="K76" s="28">
        <v>35380</v>
      </c>
      <c r="L76" s="28">
        <v>29308.590400000001</v>
      </c>
      <c r="M76" s="29">
        <v>9000</v>
      </c>
      <c r="N76" s="28"/>
      <c r="O76" s="28">
        <v>9000</v>
      </c>
      <c r="P76" s="28">
        <v>8640.1200000000008</v>
      </c>
      <c r="Q76" s="28"/>
      <c r="R76" s="28">
        <v>8640.1200000000008</v>
      </c>
      <c r="S76" s="28">
        <v>10000</v>
      </c>
      <c r="T76" s="28">
        <v>9700</v>
      </c>
      <c r="U76" s="28">
        <v>300</v>
      </c>
      <c r="V76" s="28">
        <v>10368.0864</v>
      </c>
      <c r="W76" s="28"/>
      <c r="X76" s="28">
        <v>10368.0864</v>
      </c>
      <c r="Y76" s="28">
        <v>10000</v>
      </c>
      <c r="Z76" s="28">
        <v>10000</v>
      </c>
      <c r="AA76" s="28">
        <v>0</v>
      </c>
      <c r="AB76" s="28">
        <v>9000</v>
      </c>
      <c r="AC76" s="28">
        <v>8820</v>
      </c>
      <c r="AD76" s="28">
        <v>180</v>
      </c>
      <c r="AE76" s="28">
        <v>7680.384</v>
      </c>
      <c r="AF76" s="28">
        <v>6860</v>
      </c>
      <c r="AG76" s="28">
        <v>820.38400000000001</v>
      </c>
      <c r="AH76" s="13"/>
    </row>
    <row r="77" spans="2:34" ht="15" x14ac:dyDescent="0.35">
      <c r="B77" s="12">
        <v>72</v>
      </c>
      <c r="C77" s="12" t="s">
        <v>600</v>
      </c>
      <c r="D77" s="13" t="s">
        <v>601</v>
      </c>
      <c r="E77" s="13" t="s">
        <v>15</v>
      </c>
      <c r="F77" s="13"/>
      <c r="G77" s="14">
        <v>171142.23</v>
      </c>
      <c r="H77" s="14">
        <v>123519.55</v>
      </c>
      <c r="I77" s="14">
        <v>20586.5916666667</v>
      </c>
      <c r="J77" s="28">
        <v>147796.96</v>
      </c>
      <c r="K77" s="28">
        <v>139680</v>
      </c>
      <c r="L77" s="28">
        <v>8116.9600000000601</v>
      </c>
      <c r="M77" s="29">
        <v>30000</v>
      </c>
      <c r="N77" s="28">
        <v>58200</v>
      </c>
      <c r="O77" s="28">
        <v>900</v>
      </c>
      <c r="P77" s="28">
        <v>16469.2733333334</v>
      </c>
      <c r="Q77" s="28">
        <v>29100</v>
      </c>
      <c r="R77" s="28">
        <v>-12630.7266666666</v>
      </c>
      <c r="S77" s="28">
        <v>20000</v>
      </c>
      <c r="T77" s="28">
        <v>38800</v>
      </c>
      <c r="U77" s="28">
        <v>-18800</v>
      </c>
      <c r="V77" s="28">
        <v>36804.117333333401</v>
      </c>
      <c r="W77" s="28">
        <v>15520</v>
      </c>
      <c r="X77" s="28">
        <v>21284.117333333401</v>
      </c>
      <c r="Y77" s="28">
        <v>16000</v>
      </c>
      <c r="Z77" s="28"/>
      <c r="AA77" s="28">
        <v>16000</v>
      </c>
      <c r="AB77" s="28">
        <v>16000</v>
      </c>
      <c r="AC77" s="28">
        <v>15520</v>
      </c>
      <c r="AD77" s="28">
        <v>480</v>
      </c>
      <c r="AE77" s="28">
        <v>12523.5693333333</v>
      </c>
      <c r="AF77" s="28">
        <v>11640</v>
      </c>
      <c r="AG77" s="28">
        <v>883.56933333330005</v>
      </c>
      <c r="AH77" s="13"/>
    </row>
    <row r="78" spans="2:34" ht="15" x14ac:dyDescent="0.35">
      <c r="B78" s="12">
        <v>73</v>
      </c>
      <c r="C78" s="12" t="s">
        <v>602</v>
      </c>
      <c r="D78" s="13" t="s">
        <v>603</v>
      </c>
      <c r="E78" s="13" t="s">
        <v>15</v>
      </c>
      <c r="F78" s="13"/>
      <c r="G78" s="14">
        <v>222706.15</v>
      </c>
      <c r="H78" s="14">
        <v>93096.34</v>
      </c>
      <c r="I78" s="14">
        <v>15516.0566666667</v>
      </c>
      <c r="J78" s="28">
        <v>115483.0472</v>
      </c>
      <c r="K78" s="28">
        <v>194360</v>
      </c>
      <c r="L78" s="28">
        <v>-78876.952799999897</v>
      </c>
      <c r="M78" s="29">
        <v>30000</v>
      </c>
      <c r="N78" s="28">
        <v>147800</v>
      </c>
      <c r="O78" s="28">
        <v>-117800</v>
      </c>
      <c r="P78" s="28">
        <v>12412.8453333334</v>
      </c>
      <c r="Q78" s="28"/>
      <c r="R78" s="28">
        <v>12412.8453333334</v>
      </c>
      <c r="S78" s="28">
        <v>10000</v>
      </c>
      <c r="T78" s="28">
        <v>9700</v>
      </c>
      <c r="U78" s="28">
        <v>300</v>
      </c>
      <c r="V78" s="28">
        <v>14604.1792</v>
      </c>
      <c r="W78" s="28"/>
      <c r="X78" s="28">
        <v>14604.1792</v>
      </c>
      <c r="Y78" s="28">
        <v>12000</v>
      </c>
      <c r="Z78" s="28">
        <v>11640</v>
      </c>
      <c r="AA78" s="28">
        <v>360</v>
      </c>
      <c r="AB78" s="28">
        <v>19000</v>
      </c>
      <c r="AC78" s="28">
        <v>18430</v>
      </c>
      <c r="AD78" s="28">
        <v>570</v>
      </c>
      <c r="AE78" s="28">
        <v>17466.0226666667</v>
      </c>
      <c r="AF78" s="28">
        <v>6790</v>
      </c>
      <c r="AG78" s="28">
        <v>10676.0226666667</v>
      </c>
      <c r="AH78" s="13"/>
    </row>
    <row r="79" spans="2:34" ht="15" x14ac:dyDescent="0.35">
      <c r="B79" s="12">
        <v>74</v>
      </c>
      <c r="C79" s="12" t="s">
        <v>155</v>
      </c>
      <c r="D79" s="13" t="s">
        <v>156</v>
      </c>
      <c r="E79" s="13" t="s">
        <v>15</v>
      </c>
      <c r="F79" s="13"/>
      <c r="G79" s="14">
        <v>5856.78</v>
      </c>
      <c r="H79" s="14">
        <v>5856.75</v>
      </c>
      <c r="I79" s="14">
        <v>976.125</v>
      </c>
      <c r="J79" s="28">
        <v>21271.616000000002</v>
      </c>
      <c r="K79" s="28">
        <v>110734.8</v>
      </c>
      <c r="L79" s="28">
        <v>-89463.183999999994</v>
      </c>
      <c r="M79" s="29">
        <v>1000</v>
      </c>
      <c r="N79" s="28"/>
      <c r="O79" s="28">
        <v>1000</v>
      </c>
      <c r="P79" s="28">
        <v>780.9</v>
      </c>
      <c r="Q79" s="28"/>
      <c r="R79" s="28">
        <v>780.9</v>
      </c>
      <c r="S79" s="28">
        <v>0</v>
      </c>
      <c r="T79" s="28">
        <v>46794.8</v>
      </c>
      <c r="U79" s="28">
        <v>-46794.8</v>
      </c>
      <c r="V79" s="28">
        <v>13280</v>
      </c>
      <c r="W79" s="28">
        <v>10000</v>
      </c>
      <c r="X79" s="28">
        <v>3280</v>
      </c>
      <c r="Y79" s="28">
        <v>2000</v>
      </c>
      <c r="Z79" s="28">
        <v>50000</v>
      </c>
      <c r="AA79" s="28">
        <v>-48000</v>
      </c>
      <c r="AB79" s="28">
        <v>2000</v>
      </c>
      <c r="AC79" s="28">
        <v>1940</v>
      </c>
      <c r="AD79" s="28">
        <v>60</v>
      </c>
      <c r="AE79" s="28">
        <v>2210.7159999999999</v>
      </c>
      <c r="AF79" s="28">
        <v>2000</v>
      </c>
      <c r="AG79" s="28">
        <v>210.71600000000001</v>
      </c>
      <c r="AH79" s="13"/>
    </row>
    <row r="80" spans="2:34" ht="15" x14ac:dyDescent="0.35">
      <c r="B80" s="12">
        <v>75</v>
      </c>
      <c r="C80" s="12" t="s">
        <v>828</v>
      </c>
      <c r="D80" s="13" t="s">
        <v>829</v>
      </c>
      <c r="E80" s="13" t="s">
        <v>15</v>
      </c>
      <c r="F80" s="13"/>
      <c r="G80" s="14">
        <v>0</v>
      </c>
      <c r="H80" s="14">
        <v>0</v>
      </c>
      <c r="I80" s="14">
        <v>0</v>
      </c>
      <c r="J80" s="28">
        <v>0</v>
      </c>
      <c r="K80" s="28">
        <v>38899.730000000003</v>
      </c>
      <c r="L80" s="28">
        <v>-38899.730000000003</v>
      </c>
      <c r="M80" s="29"/>
      <c r="N80" s="28"/>
      <c r="O80" s="28">
        <v>0</v>
      </c>
      <c r="P80" s="28">
        <v>0</v>
      </c>
      <c r="Q80" s="28">
        <v>38899.730000000003</v>
      </c>
      <c r="R80" s="28">
        <v>-38899.730000000003</v>
      </c>
      <c r="S80" s="28">
        <v>0</v>
      </c>
      <c r="T80" s="28"/>
      <c r="U80" s="28">
        <v>0</v>
      </c>
      <c r="V80" s="28">
        <v>0</v>
      </c>
      <c r="W80" s="28"/>
      <c r="X80" s="28">
        <v>0</v>
      </c>
      <c r="Y80" s="28"/>
      <c r="Z80" s="28"/>
      <c r="AA80" s="28">
        <v>0</v>
      </c>
      <c r="AB80" s="28"/>
      <c r="AC80" s="28"/>
      <c r="AD80" s="28">
        <v>0</v>
      </c>
      <c r="AE80" s="28"/>
      <c r="AF80" s="28"/>
      <c r="AG80" s="28">
        <v>0</v>
      </c>
      <c r="AH80" s="13"/>
    </row>
    <row r="81" spans="2:34" ht="15" x14ac:dyDescent="0.35">
      <c r="B81" s="12">
        <v>76</v>
      </c>
      <c r="C81" s="12" t="s">
        <v>159</v>
      </c>
      <c r="D81" s="13" t="s">
        <v>160</v>
      </c>
      <c r="E81" s="13" t="s">
        <v>15</v>
      </c>
      <c r="F81" s="13"/>
      <c r="G81" s="14">
        <v>2777618.91</v>
      </c>
      <c r="H81" s="14">
        <v>2303602.7400000002</v>
      </c>
      <c r="I81" s="14">
        <v>383933.79</v>
      </c>
      <c r="J81" s="28">
        <v>1372960.12</v>
      </c>
      <c r="K81" s="28">
        <v>681910</v>
      </c>
      <c r="L81" s="28">
        <v>691050.12</v>
      </c>
      <c r="M81" s="29">
        <v>307000</v>
      </c>
      <c r="N81" s="28">
        <v>291000</v>
      </c>
      <c r="O81" s="28">
        <v>210000</v>
      </c>
      <c r="P81" s="28">
        <v>307147.03200000001</v>
      </c>
      <c r="Q81" s="28">
        <v>194000</v>
      </c>
      <c r="R81" s="28">
        <v>113147.03200000001</v>
      </c>
      <c r="S81" s="28">
        <v>160000</v>
      </c>
      <c r="T81" s="28"/>
      <c r="U81" s="28">
        <v>160000</v>
      </c>
      <c r="V81" s="28">
        <v>402720.44799999997</v>
      </c>
      <c r="W81" s="28">
        <v>194000</v>
      </c>
      <c r="X81" s="28">
        <v>208720.448</v>
      </c>
      <c r="Y81" s="28">
        <v>110000</v>
      </c>
      <c r="Z81" s="28">
        <v>106700</v>
      </c>
      <c r="AA81" s="28">
        <v>3300</v>
      </c>
      <c r="AB81" s="28">
        <v>43000</v>
      </c>
      <c r="AC81" s="28">
        <v>41710</v>
      </c>
      <c r="AD81" s="28">
        <v>1290</v>
      </c>
      <c r="AE81" s="28">
        <v>43092.639999999999</v>
      </c>
      <c r="AF81" s="28">
        <v>48500</v>
      </c>
      <c r="AG81" s="28">
        <v>-5407.36</v>
      </c>
      <c r="AH81" s="13"/>
    </row>
    <row r="82" spans="2:34" ht="15" x14ac:dyDescent="0.35">
      <c r="B82" s="12">
        <v>77</v>
      </c>
      <c r="C82" s="12" t="s">
        <v>161</v>
      </c>
      <c r="D82" s="13" t="s">
        <v>162</v>
      </c>
      <c r="E82" s="13" t="s">
        <v>15</v>
      </c>
      <c r="F82" s="13"/>
      <c r="G82" s="14">
        <v>148867.12</v>
      </c>
      <c r="H82" s="14">
        <v>53559.9</v>
      </c>
      <c r="I82" s="14">
        <v>8926.65</v>
      </c>
      <c r="J82" s="28">
        <v>76892.594666666599</v>
      </c>
      <c r="K82" s="28">
        <v>86330</v>
      </c>
      <c r="L82" s="28">
        <v>-9437.4053333333995</v>
      </c>
      <c r="M82" s="29">
        <v>7000</v>
      </c>
      <c r="N82" s="28">
        <v>19400</v>
      </c>
      <c r="O82" s="28">
        <v>-12400</v>
      </c>
      <c r="P82" s="28">
        <v>7141.32</v>
      </c>
      <c r="Q82" s="28"/>
      <c r="R82" s="28">
        <v>7141.32</v>
      </c>
      <c r="S82" s="28">
        <v>10000</v>
      </c>
      <c r="T82" s="28">
        <v>9700</v>
      </c>
      <c r="U82" s="28">
        <v>300</v>
      </c>
      <c r="V82" s="28">
        <v>12330.282666666601</v>
      </c>
      <c r="W82" s="28">
        <v>11640</v>
      </c>
      <c r="X82" s="28">
        <v>690.28266666660102</v>
      </c>
      <c r="Y82" s="28">
        <v>13000</v>
      </c>
      <c r="Z82" s="28">
        <v>19400</v>
      </c>
      <c r="AA82" s="28">
        <v>-6400</v>
      </c>
      <c r="AB82" s="28">
        <v>13000</v>
      </c>
      <c r="AC82" s="28">
        <v>12610</v>
      </c>
      <c r="AD82" s="28">
        <v>390</v>
      </c>
      <c r="AE82" s="28">
        <v>14420.992</v>
      </c>
      <c r="AF82" s="28">
        <v>13580</v>
      </c>
      <c r="AG82" s="28">
        <v>840.99199999999996</v>
      </c>
      <c r="AH82" s="13"/>
    </row>
    <row r="83" spans="2:34" ht="15" x14ac:dyDescent="0.35">
      <c r="B83" s="12">
        <v>78</v>
      </c>
      <c r="C83" s="12" t="s">
        <v>604</v>
      </c>
      <c r="D83" s="13" t="s">
        <v>605</v>
      </c>
      <c r="E83" s="13" t="s">
        <v>15</v>
      </c>
      <c r="F83" s="13"/>
      <c r="G83" s="14">
        <v>25340.19</v>
      </c>
      <c r="H83" s="14">
        <v>0</v>
      </c>
      <c r="I83" s="14">
        <v>0</v>
      </c>
      <c r="J83" s="28">
        <v>37414.536666666703</v>
      </c>
      <c r="K83" s="28">
        <v>12000</v>
      </c>
      <c r="L83" s="28">
        <v>25414.5366666667</v>
      </c>
      <c r="M83" s="29">
        <v>25340.19</v>
      </c>
      <c r="N83" s="28"/>
      <c r="O83" s="28">
        <v>25340.19</v>
      </c>
      <c r="P83" s="28">
        <v>0</v>
      </c>
      <c r="Q83" s="28"/>
      <c r="R83" s="28">
        <v>0</v>
      </c>
      <c r="S83" s="28">
        <v>0</v>
      </c>
      <c r="T83" s="28">
        <v>10000</v>
      </c>
      <c r="U83" s="28">
        <v>-10000</v>
      </c>
      <c r="V83" s="28">
        <v>8640</v>
      </c>
      <c r="W83" s="28"/>
      <c r="X83" s="28">
        <v>8640</v>
      </c>
      <c r="Y83" s="28">
        <v>1000</v>
      </c>
      <c r="Z83" s="28"/>
      <c r="AA83" s="28">
        <v>1000</v>
      </c>
      <c r="AB83" s="28">
        <v>1000</v>
      </c>
      <c r="AC83" s="28">
        <v>1000</v>
      </c>
      <c r="AD83" s="28">
        <v>0</v>
      </c>
      <c r="AE83" s="28">
        <v>1434.34666666667</v>
      </c>
      <c r="AF83" s="28">
        <v>1000</v>
      </c>
      <c r="AG83" s="28">
        <v>434.34666666666999</v>
      </c>
      <c r="AH83" s="13"/>
    </row>
    <row r="84" spans="2:34" ht="15" x14ac:dyDescent="0.35">
      <c r="B84" s="12">
        <v>79</v>
      </c>
      <c r="C84" s="12" t="s">
        <v>167</v>
      </c>
      <c r="D84" s="13" t="s">
        <v>168</v>
      </c>
      <c r="E84" s="13" t="s">
        <v>15</v>
      </c>
      <c r="F84" s="13"/>
      <c r="G84" s="14">
        <v>135566.79</v>
      </c>
      <c r="H84" s="14">
        <v>83500</v>
      </c>
      <c r="I84" s="14">
        <v>13916.666666666701</v>
      </c>
      <c r="J84" s="28">
        <v>93620.690666666793</v>
      </c>
      <c r="K84" s="28">
        <v>105624.46</v>
      </c>
      <c r="L84" s="28">
        <v>-12003.769333333201</v>
      </c>
      <c r="M84" s="29">
        <v>11000</v>
      </c>
      <c r="N84" s="28">
        <v>12961.11</v>
      </c>
      <c r="O84" s="28">
        <v>-1961.11</v>
      </c>
      <c r="P84" s="28">
        <v>11133.333333333399</v>
      </c>
      <c r="Q84" s="28">
        <v>29100</v>
      </c>
      <c r="R84" s="28">
        <v>-17966.666666666599</v>
      </c>
      <c r="S84" s="28">
        <v>10000</v>
      </c>
      <c r="T84" s="28"/>
      <c r="U84" s="28">
        <v>10000</v>
      </c>
      <c r="V84" s="28">
        <v>15019.9813333334</v>
      </c>
      <c r="W84" s="28">
        <v>19400</v>
      </c>
      <c r="X84" s="28">
        <v>-4380.0186666666004</v>
      </c>
      <c r="Y84" s="28">
        <v>16000</v>
      </c>
      <c r="Z84" s="28">
        <v>15063.35</v>
      </c>
      <c r="AA84" s="28">
        <v>936.65</v>
      </c>
      <c r="AB84" s="28">
        <v>16000</v>
      </c>
      <c r="AC84" s="28">
        <v>15520</v>
      </c>
      <c r="AD84" s="28">
        <v>480</v>
      </c>
      <c r="AE84" s="28">
        <v>14467.376</v>
      </c>
      <c r="AF84" s="28">
        <v>13580</v>
      </c>
      <c r="AG84" s="28">
        <v>887.37599999999998</v>
      </c>
      <c r="AH84" s="13"/>
    </row>
    <row r="85" spans="2:34" ht="15" x14ac:dyDescent="0.35">
      <c r="B85" s="12">
        <v>80</v>
      </c>
      <c r="C85" s="12" t="s">
        <v>169</v>
      </c>
      <c r="D85" s="13" t="s">
        <v>170</v>
      </c>
      <c r="E85" s="13" t="s">
        <v>15</v>
      </c>
      <c r="F85" s="13"/>
      <c r="G85" s="14">
        <v>64763.92</v>
      </c>
      <c r="H85" s="14">
        <v>142809.72</v>
      </c>
      <c r="I85" s="14">
        <v>23801.62</v>
      </c>
      <c r="J85" s="28">
        <v>52863.149333333298</v>
      </c>
      <c r="K85" s="28">
        <v>152204.57999999999</v>
      </c>
      <c r="L85" s="28">
        <v>-99341.430666666696</v>
      </c>
      <c r="M85" s="29">
        <v>19000</v>
      </c>
      <c r="N85" s="28"/>
      <c r="O85" s="28">
        <v>19000</v>
      </c>
      <c r="P85" s="28">
        <v>19041.295999999998</v>
      </c>
      <c r="Q85" s="28">
        <v>74609.72</v>
      </c>
      <c r="R85" s="28">
        <v>-55568.423999999999</v>
      </c>
      <c r="S85" s="28">
        <v>10000</v>
      </c>
      <c r="T85" s="28"/>
      <c r="U85" s="28">
        <v>10000</v>
      </c>
      <c r="V85" s="28">
        <v>2506.6666666666601</v>
      </c>
      <c r="W85" s="28"/>
      <c r="X85" s="28">
        <v>2506.6666666666601</v>
      </c>
      <c r="Y85" s="28">
        <v>1000</v>
      </c>
      <c r="Z85" s="28">
        <v>1000</v>
      </c>
      <c r="AA85" s="28">
        <v>0</v>
      </c>
      <c r="AB85" s="28">
        <v>1000</v>
      </c>
      <c r="AC85" s="28">
        <v>76279.67</v>
      </c>
      <c r="AD85" s="28">
        <v>-75279.67</v>
      </c>
      <c r="AE85" s="28">
        <v>315.18666666666701</v>
      </c>
      <c r="AF85" s="28">
        <v>315.19</v>
      </c>
      <c r="AG85" s="28">
        <v>-3.3333333329892399E-3</v>
      </c>
      <c r="AH85" s="13"/>
    </row>
    <row r="86" spans="2:34" ht="15" x14ac:dyDescent="0.35">
      <c r="B86" s="12">
        <v>81</v>
      </c>
      <c r="C86" s="12" t="s">
        <v>173</v>
      </c>
      <c r="D86" s="13" t="s">
        <v>174</v>
      </c>
      <c r="E86" s="13" t="s">
        <v>15</v>
      </c>
      <c r="F86" s="13"/>
      <c r="G86" s="14">
        <v>124571.81</v>
      </c>
      <c r="H86" s="14">
        <v>122800</v>
      </c>
      <c r="I86" s="14">
        <v>20466.666666666701</v>
      </c>
      <c r="J86" s="28">
        <v>191810.629333333</v>
      </c>
      <c r="K86" s="28">
        <v>167000</v>
      </c>
      <c r="L86" s="28">
        <v>24810.6293333334</v>
      </c>
      <c r="M86" s="29">
        <v>16000</v>
      </c>
      <c r="N86" s="28">
        <v>29100</v>
      </c>
      <c r="O86" s="28">
        <v>16000</v>
      </c>
      <c r="P86" s="28">
        <v>16373.333333333399</v>
      </c>
      <c r="Q86" s="28"/>
      <c r="R86" s="28">
        <v>16373.333333333399</v>
      </c>
      <c r="S86" s="28">
        <v>30000</v>
      </c>
      <c r="T86" s="28"/>
      <c r="U86" s="28">
        <v>30000</v>
      </c>
      <c r="V86" s="28">
        <v>71720</v>
      </c>
      <c r="W86" s="28"/>
      <c r="X86" s="28">
        <v>71720</v>
      </c>
      <c r="Y86" s="28">
        <v>24000</v>
      </c>
      <c r="Z86" s="28">
        <v>101500</v>
      </c>
      <c r="AA86" s="28">
        <v>-77500</v>
      </c>
      <c r="AB86" s="28">
        <v>17000</v>
      </c>
      <c r="AC86" s="28">
        <v>17000</v>
      </c>
      <c r="AD86" s="28">
        <v>0</v>
      </c>
      <c r="AE86" s="28">
        <v>16717.295999999998</v>
      </c>
      <c r="AF86" s="28">
        <v>48500</v>
      </c>
      <c r="AG86" s="28">
        <v>-31782.704000000002</v>
      </c>
      <c r="AH86" s="13"/>
    </row>
    <row r="87" spans="2:34" ht="15" x14ac:dyDescent="0.35">
      <c r="B87" s="12">
        <v>82</v>
      </c>
      <c r="C87" s="12" t="s">
        <v>175</v>
      </c>
      <c r="D87" s="13" t="s">
        <v>176</v>
      </c>
      <c r="E87" s="13" t="s">
        <v>15</v>
      </c>
      <c r="F87" s="13"/>
      <c r="G87" s="14">
        <v>1296882.3999999999</v>
      </c>
      <c r="H87" s="14">
        <v>883191.02</v>
      </c>
      <c r="I87" s="14">
        <v>147198.50333333301</v>
      </c>
      <c r="J87" s="28">
        <v>1068609.9680000001</v>
      </c>
      <c r="K87" s="28">
        <v>892400</v>
      </c>
      <c r="L87" s="28">
        <v>176209.96799999999</v>
      </c>
      <c r="M87" s="29">
        <v>118000</v>
      </c>
      <c r="N87" s="28">
        <v>77600</v>
      </c>
      <c r="O87" s="28">
        <v>40400</v>
      </c>
      <c r="P87" s="28">
        <v>117758.802666666</v>
      </c>
      <c r="Q87" s="28">
        <v>67900</v>
      </c>
      <c r="R87" s="28">
        <v>49858.802666666401</v>
      </c>
      <c r="S87" s="28">
        <v>140000</v>
      </c>
      <c r="T87" s="28">
        <v>135800</v>
      </c>
      <c r="U87" s="28">
        <v>4200</v>
      </c>
      <c r="V87" s="28">
        <v>165695.497333334</v>
      </c>
      <c r="W87" s="28">
        <v>97000</v>
      </c>
      <c r="X87" s="28">
        <v>68695.497333334002</v>
      </c>
      <c r="Y87" s="28">
        <v>192000</v>
      </c>
      <c r="Z87" s="28">
        <v>186240</v>
      </c>
      <c r="AA87" s="28">
        <v>5760</v>
      </c>
      <c r="AB87" s="28">
        <v>168000</v>
      </c>
      <c r="AC87" s="28">
        <v>162960</v>
      </c>
      <c r="AD87" s="28">
        <v>5040</v>
      </c>
      <c r="AE87" s="28">
        <v>167155.66800000001</v>
      </c>
      <c r="AF87" s="28">
        <v>164900</v>
      </c>
      <c r="AG87" s="28">
        <v>2255.6680000000101</v>
      </c>
      <c r="AH87" s="13"/>
    </row>
    <row r="88" spans="2:34" ht="15" x14ac:dyDescent="0.35">
      <c r="B88" s="12">
        <v>83</v>
      </c>
      <c r="C88" s="12" t="s">
        <v>177</v>
      </c>
      <c r="D88" s="13" t="s">
        <v>178</v>
      </c>
      <c r="E88" s="13" t="s">
        <v>15</v>
      </c>
      <c r="F88" s="13"/>
      <c r="G88" s="14">
        <v>1232008.3700000001</v>
      </c>
      <c r="H88" s="14">
        <v>1075471.1599999999</v>
      </c>
      <c r="I88" s="14">
        <v>179245.19333333301</v>
      </c>
      <c r="J88" s="28">
        <v>940201.63866666704</v>
      </c>
      <c r="K88" s="28">
        <v>1023180</v>
      </c>
      <c r="L88" s="28">
        <v>-82978.361333332607</v>
      </c>
      <c r="M88" s="29">
        <v>143000</v>
      </c>
      <c r="N88" s="28">
        <v>294000</v>
      </c>
      <c r="O88" s="28">
        <v>94000</v>
      </c>
      <c r="P88" s="28">
        <v>143396.154666666</v>
      </c>
      <c r="Q88" s="28">
        <v>137200</v>
      </c>
      <c r="R88" s="28">
        <v>6196.1546666664099</v>
      </c>
      <c r="S88" s="28">
        <v>120000</v>
      </c>
      <c r="T88" s="28">
        <v>107800</v>
      </c>
      <c r="U88" s="28">
        <v>12200</v>
      </c>
      <c r="V88" s="28">
        <v>105819.929333334</v>
      </c>
      <c r="W88" s="28">
        <v>196000</v>
      </c>
      <c r="X88" s="28">
        <v>-90180.070666665997</v>
      </c>
      <c r="Y88" s="28">
        <v>138000</v>
      </c>
      <c r="Z88" s="28">
        <v>196000</v>
      </c>
      <c r="AA88" s="28">
        <v>-58000</v>
      </c>
      <c r="AB88" s="28">
        <v>137000</v>
      </c>
      <c r="AC88" s="28">
        <v>134260</v>
      </c>
      <c r="AD88" s="28">
        <v>2740</v>
      </c>
      <c r="AE88" s="28">
        <v>152985.55466666701</v>
      </c>
      <c r="AF88" s="28">
        <v>202920</v>
      </c>
      <c r="AG88" s="28">
        <v>-49934.445333333002</v>
      </c>
      <c r="AH88" s="13"/>
    </row>
    <row r="89" spans="2:34" ht="15" x14ac:dyDescent="0.35">
      <c r="B89" s="12">
        <v>84</v>
      </c>
      <c r="C89" s="12" t="s">
        <v>181</v>
      </c>
      <c r="D89" s="13" t="s">
        <v>182</v>
      </c>
      <c r="E89" s="13" t="s">
        <v>15</v>
      </c>
      <c r="F89" s="13"/>
      <c r="G89" s="14">
        <v>1118829.46</v>
      </c>
      <c r="H89" s="14">
        <v>940842.43</v>
      </c>
      <c r="I89" s="14">
        <v>156807.07166666701</v>
      </c>
      <c r="J89" s="28">
        <v>636777.13866666704</v>
      </c>
      <c r="K89" s="28">
        <v>310400</v>
      </c>
      <c r="L89" s="28">
        <v>326377.13866666699</v>
      </c>
      <c r="M89" s="29">
        <v>125000</v>
      </c>
      <c r="N89" s="28">
        <v>77600</v>
      </c>
      <c r="O89" s="28">
        <v>47400</v>
      </c>
      <c r="P89" s="28">
        <v>125445.65733333401</v>
      </c>
      <c r="Q89" s="28"/>
      <c r="R89" s="28">
        <v>125445.65733333401</v>
      </c>
      <c r="S89" s="28">
        <v>90000</v>
      </c>
      <c r="T89" s="28">
        <v>87300</v>
      </c>
      <c r="U89" s="28">
        <v>2700</v>
      </c>
      <c r="V89" s="28">
        <v>90597.698666666402</v>
      </c>
      <c r="W89" s="28"/>
      <c r="X89" s="28">
        <v>90597.698666666402</v>
      </c>
      <c r="Y89" s="28">
        <v>84000</v>
      </c>
      <c r="Z89" s="28">
        <v>81480</v>
      </c>
      <c r="AA89" s="28">
        <v>2520</v>
      </c>
      <c r="AB89" s="28">
        <v>66000</v>
      </c>
      <c r="AC89" s="28">
        <v>64020</v>
      </c>
      <c r="AD89" s="28">
        <v>1980</v>
      </c>
      <c r="AE89" s="28">
        <v>55733.782666666702</v>
      </c>
      <c r="AF89" s="28"/>
      <c r="AG89" s="28">
        <v>55733.782666666702</v>
      </c>
      <c r="AH89" s="13"/>
    </row>
    <row r="90" spans="2:34" ht="15" x14ac:dyDescent="0.35">
      <c r="B90" s="12">
        <v>85</v>
      </c>
      <c r="C90" s="12" t="s">
        <v>183</v>
      </c>
      <c r="D90" s="13" t="s">
        <v>184</v>
      </c>
      <c r="E90" s="13" t="s">
        <v>15</v>
      </c>
      <c r="F90" s="13"/>
      <c r="G90" s="14">
        <v>456803.7</v>
      </c>
      <c r="H90" s="14">
        <v>826752</v>
      </c>
      <c r="I90" s="14">
        <v>137792</v>
      </c>
      <c r="J90" s="28">
        <v>632237.32986666705</v>
      </c>
      <c r="K90" s="28">
        <v>831290</v>
      </c>
      <c r="L90" s="28">
        <v>-199052.67013333301</v>
      </c>
      <c r="M90" s="29">
        <v>110000</v>
      </c>
      <c r="N90" s="28">
        <v>48500</v>
      </c>
      <c r="O90" s="28">
        <v>61500</v>
      </c>
      <c r="P90" s="28">
        <v>110233.60000000001</v>
      </c>
      <c r="Q90" s="28">
        <v>87300</v>
      </c>
      <c r="R90" s="28">
        <v>22933.599999999999</v>
      </c>
      <c r="S90" s="28">
        <v>90000</v>
      </c>
      <c r="T90" s="28">
        <v>106700</v>
      </c>
      <c r="U90" s="28">
        <v>-16700</v>
      </c>
      <c r="V90" s="28">
        <v>124070.1312</v>
      </c>
      <c r="W90" s="28">
        <v>58200</v>
      </c>
      <c r="X90" s="28">
        <v>65870.131200000003</v>
      </c>
      <c r="Y90" s="28">
        <v>84000</v>
      </c>
      <c r="Z90" s="28">
        <v>275480</v>
      </c>
      <c r="AA90" s="28">
        <v>-191480</v>
      </c>
      <c r="AB90" s="28">
        <v>64000</v>
      </c>
      <c r="AC90" s="28">
        <v>159080</v>
      </c>
      <c r="AD90" s="28">
        <v>-95080</v>
      </c>
      <c r="AE90" s="28">
        <v>49933.598666666701</v>
      </c>
      <c r="AF90" s="28">
        <v>96030</v>
      </c>
      <c r="AG90" s="28">
        <v>-46096.401333333299</v>
      </c>
      <c r="AH90" s="13"/>
    </row>
    <row r="91" spans="2:34" ht="15" x14ac:dyDescent="0.35">
      <c r="B91" s="12">
        <v>86</v>
      </c>
      <c r="C91" s="12" t="s">
        <v>185</v>
      </c>
      <c r="D91" s="13" t="s">
        <v>186</v>
      </c>
      <c r="E91" s="13" t="s">
        <v>15</v>
      </c>
      <c r="F91" s="13"/>
      <c r="G91" s="14">
        <v>62319</v>
      </c>
      <c r="H91" s="14">
        <v>0</v>
      </c>
      <c r="I91" s="14">
        <v>0</v>
      </c>
      <c r="J91" s="28">
        <v>0</v>
      </c>
      <c r="K91" s="28">
        <v>0</v>
      </c>
      <c r="L91" s="28">
        <v>0</v>
      </c>
      <c r="M91" s="29">
        <v>0</v>
      </c>
      <c r="N91" s="28"/>
      <c r="O91" s="28">
        <v>0</v>
      </c>
      <c r="P91" s="28">
        <v>0</v>
      </c>
      <c r="Q91" s="28"/>
      <c r="R91" s="28">
        <v>0</v>
      </c>
      <c r="S91" s="28">
        <v>0</v>
      </c>
      <c r="T91" s="28"/>
      <c r="U91" s="28">
        <v>0</v>
      </c>
      <c r="V91" s="28">
        <v>0</v>
      </c>
      <c r="W91" s="28"/>
      <c r="X91" s="28">
        <v>0</v>
      </c>
      <c r="Y91" s="28"/>
      <c r="Z91" s="28"/>
      <c r="AA91" s="28">
        <v>0</v>
      </c>
      <c r="AB91" s="28"/>
      <c r="AC91" s="28"/>
      <c r="AD91" s="28">
        <v>0</v>
      </c>
      <c r="AE91" s="28"/>
      <c r="AF91" s="28"/>
      <c r="AG91" s="28">
        <v>0</v>
      </c>
      <c r="AH91" s="13"/>
    </row>
    <row r="92" spans="2:34" ht="15" x14ac:dyDescent="0.35">
      <c r="B92" s="12">
        <v>87</v>
      </c>
      <c r="C92" s="12" t="s">
        <v>189</v>
      </c>
      <c r="D92" s="13" t="s">
        <v>190</v>
      </c>
      <c r="E92" s="13" t="s">
        <v>15</v>
      </c>
      <c r="F92" s="13"/>
      <c r="G92" s="14">
        <v>120604.95</v>
      </c>
      <c r="H92" s="14">
        <v>66899.75</v>
      </c>
      <c r="I92" s="14">
        <v>11149.958333333299</v>
      </c>
      <c r="J92" s="28">
        <v>72327.357333333304</v>
      </c>
      <c r="K92" s="28">
        <v>142000</v>
      </c>
      <c r="L92" s="28">
        <v>-69672.642666666696</v>
      </c>
      <c r="M92" s="29">
        <v>9000</v>
      </c>
      <c r="N92" s="28">
        <v>50000</v>
      </c>
      <c r="O92" s="28">
        <v>-41000</v>
      </c>
      <c r="P92" s="28">
        <v>8919.9666666666399</v>
      </c>
      <c r="Q92" s="28"/>
      <c r="R92" s="28">
        <v>8919.9666666666399</v>
      </c>
      <c r="S92" s="28">
        <v>10000</v>
      </c>
      <c r="T92" s="28">
        <v>60000</v>
      </c>
      <c r="U92" s="28">
        <v>-50000</v>
      </c>
      <c r="V92" s="28">
        <v>11840</v>
      </c>
      <c r="W92" s="28"/>
      <c r="X92" s="28">
        <v>11840</v>
      </c>
      <c r="Y92" s="28">
        <v>11000</v>
      </c>
      <c r="Z92" s="28">
        <v>11000</v>
      </c>
      <c r="AA92" s="28">
        <v>0</v>
      </c>
      <c r="AB92" s="28">
        <v>10000</v>
      </c>
      <c r="AC92" s="28">
        <v>10000</v>
      </c>
      <c r="AD92" s="28">
        <v>0</v>
      </c>
      <c r="AE92" s="28">
        <v>11567.390666666701</v>
      </c>
      <c r="AF92" s="28">
        <v>11000</v>
      </c>
      <c r="AG92" s="28">
        <v>567.39066666670101</v>
      </c>
      <c r="AH92" s="13"/>
    </row>
    <row r="93" spans="2:34" ht="15" x14ac:dyDescent="0.35">
      <c r="B93" s="12">
        <v>88</v>
      </c>
      <c r="C93" s="12" t="s">
        <v>191</v>
      </c>
      <c r="D93" s="13" t="s">
        <v>192</v>
      </c>
      <c r="E93" s="13" t="s">
        <v>15</v>
      </c>
      <c r="F93" s="13"/>
      <c r="G93" s="14">
        <v>58519.74</v>
      </c>
      <c r="H93" s="14">
        <v>0</v>
      </c>
      <c r="I93" s="14">
        <v>0</v>
      </c>
      <c r="J93" s="28">
        <v>0</v>
      </c>
      <c r="K93" s="28">
        <v>0</v>
      </c>
      <c r="L93" s="28">
        <v>0</v>
      </c>
      <c r="M93" s="29">
        <v>0</v>
      </c>
      <c r="N93" s="28"/>
      <c r="O93" s="28">
        <v>0</v>
      </c>
      <c r="P93" s="28">
        <v>0</v>
      </c>
      <c r="Q93" s="28"/>
      <c r="R93" s="28">
        <v>0</v>
      </c>
      <c r="S93" s="28">
        <v>0</v>
      </c>
      <c r="T93" s="28"/>
      <c r="U93" s="28">
        <v>0</v>
      </c>
      <c r="V93" s="28">
        <v>0</v>
      </c>
      <c r="W93" s="28"/>
      <c r="X93" s="28">
        <v>0</v>
      </c>
      <c r="Y93" s="28"/>
      <c r="Z93" s="28"/>
      <c r="AA93" s="28">
        <v>0</v>
      </c>
      <c r="AB93" s="28"/>
      <c r="AC93" s="28"/>
      <c r="AD93" s="28">
        <v>0</v>
      </c>
      <c r="AE93" s="28"/>
      <c r="AF93" s="28"/>
      <c r="AG93" s="28">
        <v>0</v>
      </c>
      <c r="AH93" s="13"/>
    </row>
    <row r="94" spans="2:34" ht="15" x14ac:dyDescent="0.35">
      <c r="B94" s="12">
        <v>89</v>
      </c>
      <c r="C94" s="12" t="s">
        <v>193</v>
      </c>
      <c r="D94" s="13" t="s">
        <v>194</v>
      </c>
      <c r="E94" s="13" t="s">
        <v>15</v>
      </c>
      <c r="F94" s="13"/>
      <c r="G94" s="14">
        <v>868570.1</v>
      </c>
      <c r="H94" s="14">
        <v>678944.84</v>
      </c>
      <c r="I94" s="14">
        <v>113157.47333333299</v>
      </c>
      <c r="J94" s="28">
        <v>729293.97466666601</v>
      </c>
      <c r="K94" s="28">
        <v>470450</v>
      </c>
      <c r="L94" s="28">
        <v>258843.97466666601</v>
      </c>
      <c r="M94" s="29">
        <v>91000</v>
      </c>
      <c r="N94" s="28">
        <v>97000</v>
      </c>
      <c r="O94" s="28">
        <v>91000</v>
      </c>
      <c r="P94" s="28">
        <v>90525.9786666664</v>
      </c>
      <c r="Q94" s="28">
        <v>58200</v>
      </c>
      <c r="R94" s="28">
        <v>32325.9786666664</v>
      </c>
      <c r="S94" s="28">
        <v>120000</v>
      </c>
      <c r="T94" s="28">
        <v>58200</v>
      </c>
      <c r="U94" s="28">
        <v>61800</v>
      </c>
      <c r="V94" s="28">
        <v>162826.66666666599</v>
      </c>
      <c r="W94" s="28">
        <v>97000</v>
      </c>
      <c r="X94" s="28">
        <v>65826.666666666002</v>
      </c>
      <c r="Y94" s="28">
        <v>97000</v>
      </c>
      <c r="Z94" s="28">
        <v>94090</v>
      </c>
      <c r="AA94" s="28">
        <v>2910</v>
      </c>
      <c r="AB94" s="28">
        <v>78000</v>
      </c>
      <c r="AC94" s="28">
        <v>75660</v>
      </c>
      <c r="AD94" s="28">
        <v>2340</v>
      </c>
      <c r="AE94" s="28">
        <v>89941.329333333299</v>
      </c>
      <c r="AF94" s="28">
        <v>87300</v>
      </c>
      <c r="AG94" s="28">
        <v>2641.3293333332999</v>
      </c>
      <c r="AH94" s="13"/>
    </row>
    <row r="95" spans="2:34" ht="15" x14ac:dyDescent="0.35">
      <c r="B95" s="12">
        <v>90</v>
      </c>
      <c r="C95" s="12" t="s">
        <v>197</v>
      </c>
      <c r="D95" s="13" t="s">
        <v>198</v>
      </c>
      <c r="E95" s="13" t="s">
        <v>15</v>
      </c>
      <c r="F95" s="13"/>
      <c r="G95" s="14">
        <v>53172.6</v>
      </c>
      <c r="H95" s="14">
        <v>0</v>
      </c>
      <c r="I95" s="14">
        <v>0</v>
      </c>
      <c r="J95" s="28">
        <v>0</v>
      </c>
      <c r="K95" s="28">
        <v>46572.6</v>
      </c>
      <c r="L95" s="28">
        <v>-46572.6</v>
      </c>
      <c r="M95" s="29">
        <v>0</v>
      </c>
      <c r="N95" s="28">
        <v>46572.6</v>
      </c>
      <c r="O95" s="28">
        <v>-46572.6</v>
      </c>
      <c r="P95" s="28">
        <v>0</v>
      </c>
      <c r="Q95" s="28"/>
      <c r="R95" s="28">
        <v>0</v>
      </c>
      <c r="S95" s="28">
        <v>0</v>
      </c>
      <c r="T95" s="28"/>
      <c r="U95" s="28">
        <v>0</v>
      </c>
      <c r="V95" s="28">
        <v>0</v>
      </c>
      <c r="W95" s="28"/>
      <c r="X95" s="28">
        <v>0</v>
      </c>
      <c r="Y95" s="28"/>
      <c r="Z95" s="28"/>
      <c r="AA95" s="28">
        <v>0</v>
      </c>
      <c r="AB95" s="28"/>
      <c r="AC95" s="28"/>
      <c r="AD95" s="28">
        <v>0</v>
      </c>
      <c r="AE95" s="28"/>
      <c r="AF95" s="28"/>
      <c r="AG95" s="28">
        <v>0</v>
      </c>
      <c r="AH95" s="13"/>
    </row>
    <row r="96" spans="2:34" ht="15" x14ac:dyDescent="0.35">
      <c r="B96" s="12">
        <v>91</v>
      </c>
      <c r="C96" s="12" t="s">
        <v>199</v>
      </c>
      <c r="D96" s="13" t="s">
        <v>200</v>
      </c>
      <c r="E96" s="13" t="s">
        <v>15</v>
      </c>
      <c r="F96" s="13"/>
      <c r="G96" s="14">
        <v>51725.38</v>
      </c>
      <c r="H96" s="14">
        <v>0</v>
      </c>
      <c r="I96" s="14">
        <v>0</v>
      </c>
      <c r="J96" s="28">
        <v>0</v>
      </c>
      <c r="K96" s="28">
        <v>0</v>
      </c>
      <c r="L96" s="28">
        <v>0</v>
      </c>
      <c r="M96" s="29">
        <v>0</v>
      </c>
      <c r="N96" s="28"/>
      <c r="O96" s="28">
        <v>0</v>
      </c>
      <c r="P96" s="28">
        <v>0</v>
      </c>
      <c r="Q96" s="28"/>
      <c r="R96" s="28">
        <v>0</v>
      </c>
      <c r="S96" s="28">
        <v>0</v>
      </c>
      <c r="T96" s="28"/>
      <c r="U96" s="28">
        <v>0</v>
      </c>
      <c r="V96" s="28">
        <v>0</v>
      </c>
      <c r="W96" s="28"/>
      <c r="X96" s="28">
        <v>0</v>
      </c>
      <c r="Y96" s="28"/>
      <c r="Z96" s="28"/>
      <c r="AA96" s="28">
        <v>0</v>
      </c>
      <c r="AB96" s="28"/>
      <c r="AC96" s="28"/>
      <c r="AD96" s="28">
        <v>0</v>
      </c>
      <c r="AE96" s="28"/>
      <c r="AF96" s="28"/>
      <c r="AG96" s="28">
        <v>0</v>
      </c>
      <c r="AH96" s="13"/>
    </row>
    <row r="97" spans="2:34" ht="15" x14ac:dyDescent="0.35">
      <c r="B97" s="12">
        <v>92</v>
      </c>
      <c r="C97" s="12" t="s">
        <v>201</v>
      </c>
      <c r="D97" s="13" t="s">
        <v>202</v>
      </c>
      <c r="E97" s="13" t="s">
        <v>15</v>
      </c>
      <c r="F97" s="13"/>
      <c r="G97" s="14">
        <v>41454.400000000001</v>
      </c>
      <c r="H97" s="14">
        <v>23198.48</v>
      </c>
      <c r="I97" s="14">
        <v>3866.4133333333298</v>
      </c>
      <c r="J97" s="28">
        <v>24692.582666666702</v>
      </c>
      <c r="K97" s="28">
        <v>38800</v>
      </c>
      <c r="L97" s="28">
        <v>-14107.4173333333</v>
      </c>
      <c r="M97" s="29">
        <v>3000</v>
      </c>
      <c r="N97" s="28"/>
      <c r="O97" s="28">
        <v>3000</v>
      </c>
      <c r="P97" s="28">
        <v>3093.1306666666601</v>
      </c>
      <c r="Q97" s="28"/>
      <c r="R97" s="28">
        <v>3093.1306666666601</v>
      </c>
      <c r="S97" s="28">
        <v>0</v>
      </c>
      <c r="T97" s="28">
        <v>4850</v>
      </c>
      <c r="U97" s="28">
        <v>-4850</v>
      </c>
      <c r="V97" s="28">
        <v>5080.04</v>
      </c>
      <c r="W97" s="28"/>
      <c r="X97" s="28">
        <v>5080.04</v>
      </c>
      <c r="Y97" s="28">
        <v>5000</v>
      </c>
      <c r="Z97" s="28">
        <v>4850</v>
      </c>
      <c r="AA97" s="28">
        <v>150</v>
      </c>
      <c r="AB97" s="28">
        <v>5000</v>
      </c>
      <c r="AC97" s="28"/>
      <c r="AD97" s="28">
        <v>5000</v>
      </c>
      <c r="AE97" s="28">
        <v>3519.4119999999998</v>
      </c>
      <c r="AF97" s="28">
        <v>29100</v>
      </c>
      <c r="AG97" s="28">
        <v>-25580.588</v>
      </c>
      <c r="AH97" s="13"/>
    </row>
    <row r="98" spans="2:34" ht="15" x14ac:dyDescent="0.35">
      <c r="B98" s="12">
        <v>93</v>
      </c>
      <c r="C98" s="12" t="s">
        <v>205</v>
      </c>
      <c r="D98" s="13" t="s">
        <v>206</v>
      </c>
      <c r="E98" s="13" t="s">
        <v>15</v>
      </c>
      <c r="F98" s="13"/>
      <c r="G98" s="14">
        <v>492835.41</v>
      </c>
      <c r="H98" s="14">
        <v>369612.73</v>
      </c>
      <c r="I98" s="14">
        <v>61602.121666666702</v>
      </c>
      <c r="J98" s="28">
        <v>325601.705333333</v>
      </c>
      <c r="K98" s="28">
        <v>265780</v>
      </c>
      <c r="L98" s="28">
        <v>59821.705333333499</v>
      </c>
      <c r="M98" s="29">
        <v>49000</v>
      </c>
      <c r="N98" s="28">
        <v>142590</v>
      </c>
      <c r="O98" s="28">
        <v>3410</v>
      </c>
      <c r="P98" s="28">
        <v>49281.697333333403</v>
      </c>
      <c r="Q98" s="28"/>
      <c r="R98" s="28">
        <v>49281.697333333403</v>
      </c>
      <c r="S98" s="28">
        <v>40000</v>
      </c>
      <c r="T98" s="28">
        <v>38800</v>
      </c>
      <c r="U98" s="28">
        <v>1200</v>
      </c>
      <c r="V98" s="28">
        <v>44639.449333333403</v>
      </c>
      <c r="W98" s="28">
        <v>38800</v>
      </c>
      <c r="X98" s="28">
        <v>5839.4493333334003</v>
      </c>
      <c r="Y98" s="28">
        <v>52000</v>
      </c>
      <c r="Z98" s="28">
        <v>50440</v>
      </c>
      <c r="AA98" s="28">
        <v>1560</v>
      </c>
      <c r="AB98" s="28">
        <v>44000</v>
      </c>
      <c r="AC98" s="28">
        <v>43650</v>
      </c>
      <c r="AD98" s="28">
        <v>350</v>
      </c>
      <c r="AE98" s="28">
        <v>46680.5586666667</v>
      </c>
      <c r="AF98" s="28">
        <v>48500</v>
      </c>
      <c r="AG98" s="28">
        <v>-1819.4413333333</v>
      </c>
      <c r="AH98" s="13"/>
    </row>
    <row r="99" spans="2:34" ht="15" x14ac:dyDescent="0.35">
      <c r="B99" s="12">
        <v>94</v>
      </c>
      <c r="C99" s="12" t="s">
        <v>207</v>
      </c>
      <c r="D99" s="13" t="s">
        <v>208</v>
      </c>
      <c r="E99" s="13" t="s">
        <v>15</v>
      </c>
      <c r="F99" s="13"/>
      <c r="G99" s="14">
        <v>129699.89</v>
      </c>
      <c r="H99" s="14">
        <v>72660</v>
      </c>
      <c r="I99" s="14">
        <v>12110</v>
      </c>
      <c r="J99" s="28">
        <v>71597.399999999994</v>
      </c>
      <c r="K99" s="28">
        <v>34920</v>
      </c>
      <c r="L99" s="28">
        <v>36677.4</v>
      </c>
      <c r="M99" s="29">
        <v>10000</v>
      </c>
      <c r="N99" s="28"/>
      <c r="O99" s="28">
        <v>10000</v>
      </c>
      <c r="P99" s="28">
        <v>9688</v>
      </c>
      <c r="Q99" s="28"/>
      <c r="R99" s="28">
        <v>9688</v>
      </c>
      <c r="S99" s="28">
        <v>10000</v>
      </c>
      <c r="T99" s="28">
        <v>9700</v>
      </c>
      <c r="U99" s="28">
        <v>300</v>
      </c>
      <c r="V99" s="28">
        <v>14960</v>
      </c>
      <c r="W99" s="28">
        <v>6790</v>
      </c>
      <c r="X99" s="28">
        <v>8170</v>
      </c>
      <c r="Y99" s="28">
        <v>7000</v>
      </c>
      <c r="Z99" s="28"/>
      <c r="AA99" s="28">
        <v>7000</v>
      </c>
      <c r="AB99" s="28">
        <v>10000</v>
      </c>
      <c r="AC99" s="28">
        <v>9700</v>
      </c>
      <c r="AD99" s="28">
        <v>300</v>
      </c>
      <c r="AE99" s="28">
        <v>9949.4</v>
      </c>
      <c r="AF99" s="28">
        <v>8730</v>
      </c>
      <c r="AG99" s="28">
        <v>1219.4000000000001</v>
      </c>
      <c r="AH99" s="13"/>
    </row>
    <row r="100" spans="2:34" ht="15" x14ac:dyDescent="0.35">
      <c r="B100" s="12">
        <v>95</v>
      </c>
      <c r="C100" s="12" t="s">
        <v>209</v>
      </c>
      <c r="D100" s="13" t="s">
        <v>210</v>
      </c>
      <c r="E100" s="13" t="s">
        <v>15</v>
      </c>
      <c r="F100" s="13"/>
      <c r="G100" s="14">
        <v>28066.19</v>
      </c>
      <c r="H100" s="14">
        <v>0</v>
      </c>
      <c r="I100" s="14">
        <v>0</v>
      </c>
      <c r="J100" s="28">
        <v>0</v>
      </c>
      <c r="K100" s="28">
        <v>19400</v>
      </c>
      <c r="L100" s="28">
        <v>-19400</v>
      </c>
      <c r="M100" s="29">
        <v>0</v>
      </c>
      <c r="N100" s="28"/>
      <c r="O100" s="28">
        <v>0</v>
      </c>
      <c r="P100" s="28">
        <v>0</v>
      </c>
      <c r="Q100" s="28"/>
      <c r="R100" s="28">
        <v>0</v>
      </c>
      <c r="S100" s="28">
        <v>0</v>
      </c>
      <c r="T100" s="28"/>
      <c r="U100" s="28">
        <v>0</v>
      </c>
      <c r="V100" s="28">
        <v>0</v>
      </c>
      <c r="W100" s="28"/>
      <c r="X100" s="28">
        <v>0</v>
      </c>
      <c r="Y100" s="28"/>
      <c r="Z100" s="28">
        <v>19400</v>
      </c>
      <c r="AA100" s="28">
        <v>-19400</v>
      </c>
      <c r="AB100" s="28"/>
      <c r="AC100" s="28"/>
      <c r="AD100" s="28">
        <v>0</v>
      </c>
      <c r="AE100" s="28"/>
      <c r="AF100" s="28"/>
      <c r="AG100" s="28">
        <v>0</v>
      </c>
      <c r="AH100" s="13"/>
    </row>
    <row r="101" spans="2:34" ht="15" x14ac:dyDescent="0.35">
      <c r="B101" s="12">
        <v>96</v>
      </c>
      <c r="C101" s="12" t="s">
        <v>211</v>
      </c>
      <c r="D101" s="13" t="s">
        <v>212</v>
      </c>
      <c r="E101" s="13" t="s">
        <v>15</v>
      </c>
      <c r="F101" s="13"/>
      <c r="G101" s="14">
        <v>46895.05</v>
      </c>
      <c r="H101" s="14">
        <v>0</v>
      </c>
      <c r="I101" s="14">
        <v>0</v>
      </c>
      <c r="J101" s="28">
        <v>0</v>
      </c>
      <c r="K101" s="28">
        <v>0</v>
      </c>
      <c r="L101" s="28">
        <v>0</v>
      </c>
      <c r="M101" s="29">
        <v>0</v>
      </c>
      <c r="N101" s="28"/>
      <c r="O101" s="28">
        <v>0</v>
      </c>
      <c r="P101" s="28">
        <v>0</v>
      </c>
      <c r="Q101" s="28"/>
      <c r="R101" s="28">
        <v>0</v>
      </c>
      <c r="S101" s="28">
        <v>0</v>
      </c>
      <c r="T101" s="28"/>
      <c r="U101" s="28">
        <v>0</v>
      </c>
      <c r="V101" s="28">
        <v>0</v>
      </c>
      <c r="W101" s="28"/>
      <c r="X101" s="28">
        <v>0</v>
      </c>
      <c r="Y101" s="28"/>
      <c r="Z101" s="28"/>
      <c r="AA101" s="28">
        <v>0</v>
      </c>
      <c r="AB101" s="28"/>
      <c r="AC101" s="28"/>
      <c r="AD101" s="28">
        <v>0</v>
      </c>
      <c r="AE101" s="28"/>
      <c r="AF101" s="28"/>
      <c r="AG101" s="28">
        <v>0</v>
      </c>
      <c r="AH101" s="13"/>
    </row>
    <row r="102" spans="2:34" ht="15" x14ac:dyDescent="0.35">
      <c r="B102" s="12">
        <v>97</v>
      </c>
      <c r="C102" s="12" t="s">
        <v>608</v>
      </c>
      <c r="D102" s="13" t="s">
        <v>609</v>
      </c>
      <c r="E102" s="13" t="s">
        <v>15</v>
      </c>
      <c r="F102" s="13"/>
      <c r="G102" s="14">
        <v>71660.56</v>
      </c>
      <c r="H102" s="14">
        <v>11330.41</v>
      </c>
      <c r="I102" s="14">
        <v>1888.4016666666701</v>
      </c>
      <c r="J102" s="28">
        <v>62779.649333333298</v>
      </c>
      <c r="K102" s="28">
        <v>41160</v>
      </c>
      <c r="L102" s="28">
        <v>21619.649333333298</v>
      </c>
      <c r="M102" s="29">
        <v>10000</v>
      </c>
      <c r="N102" s="28"/>
      <c r="O102" s="28">
        <v>10000</v>
      </c>
      <c r="P102" s="28">
        <v>1510.72133333334</v>
      </c>
      <c r="Q102" s="28"/>
      <c r="R102" s="28">
        <v>1510.72133333334</v>
      </c>
      <c r="S102" s="28">
        <v>10000</v>
      </c>
      <c r="T102" s="28">
        <v>9800</v>
      </c>
      <c r="U102" s="28">
        <v>200</v>
      </c>
      <c r="V102" s="28">
        <v>8322.5186666666395</v>
      </c>
      <c r="W102" s="28">
        <v>9800</v>
      </c>
      <c r="X102" s="28">
        <v>-1477.48133333336</v>
      </c>
      <c r="Y102" s="28">
        <v>10000</v>
      </c>
      <c r="Z102" s="28"/>
      <c r="AA102" s="28">
        <v>10000</v>
      </c>
      <c r="AB102" s="28">
        <v>11000</v>
      </c>
      <c r="AC102" s="28">
        <v>10780</v>
      </c>
      <c r="AD102" s="28">
        <v>220</v>
      </c>
      <c r="AE102" s="28">
        <v>11946.4093333333</v>
      </c>
      <c r="AF102" s="28">
        <v>10780</v>
      </c>
      <c r="AG102" s="28">
        <v>1166.4093333333001</v>
      </c>
      <c r="AH102" s="13"/>
    </row>
    <row r="103" spans="2:34" ht="15" x14ac:dyDescent="0.35">
      <c r="B103" s="12">
        <v>98</v>
      </c>
      <c r="C103" s="12" t="s">
        <v>610</v>
      </c>
      <c r="D103" s="13" t="s">
        <v>611</v>
      </c>
      <c r="E103" s="13" t="s">
        <v>15</v>
      </c>
      <c r="F103" s="13"/>
      <c r="G103" s="14">
        <v>195058.05</v>
      </c>
      <c r="H103" s="14">
        <v>101197.61</v>
      </c>
      <c r="I103" s="14">
        <v>16866.268333333301</v>
      </c>
      <c r="J103" s="28">
        <v>166321.22159999999</v>
      </c>
      <c r="K103" s="28">
        <v>171000</v>
      </c>
      <c r="L103" s="28">
        <v>-4678.7784000000602</v>
      </c>
      <c r="M103" s="29">
        <v>50000</v>
      </c>
      <c r="N103" s="28">
        <v>40000</v>
      </c>
      <c r="O103" s="28">
        <v>10000</v>
      </c>
      <c r="P103" s="28">
        <v>13493.014666666601</v>
      </c>
      <c r="Q103" s="28">
        <v>30000</v>
      </c>
      <c r="R103" s="28">
        <v>-16506.985333333399</v>
      </c>
      <c r="S103" s="28">
        <v>10000</v>
      </c>
      <c r="T103" s="28"/>
      <c r="U103" s="28">
        <v>10000</v>
      </c>
      <c r="V103" s="28">
        <v>17913.2336</v>
      </c>
      <c r="W103" s="28">
        <v>17000</v>
      </c>
      <c r="X103" s="28">
        <v>913.23360000000002</v>
      </c>
      <c r="Y103" s="28">
        <v>17000</v>
      </c>
      <c r="Z103" s="28">
        <v>24000</v>
      </c>
      <c r="AA103" s="28">
        <v>-7000</v>
      </c>
      <c r="AB103" s="28">
        <v>30000</v>
      </c>
      <c r="AC103" s="28">
        <v>30000</v>
      </c>
      <c r="AD103" s="28">
        <v>0</v>
      </c>
      <c r="AE103" s="28">
        <v>27914.973333333299</v>
      </c>
      <c r="AF103" s="28">
        <v>30000</v>
      </c>
      <c r="AG103" s="28">
        <v>-2085.0266666666998</v>
      </c>
      <c r="AH103" s="13"/>
    </row>
    <row r="104" spans="2:34" ht="15" x14ac:dyDescent="0.35">
      <c r="B104" s="12">
        <v>99</v>
      </c>
      <c r="C104" s="12" t="s">
        <v>217</v>
      </c>
      <c r="D104" s="13" t="s">
        <v>218</v>
      </c>
      <c r="E104" s="13" t="s">
        <v>15</v>
      </c>
      <c r="F104" s="13"/>
      <c r="G104" s="14">
        <v>35451.040000000001</v>
      </c>
      <c r="H104" s="14">
        <v>0</v>
      </c>
      <c r="I104" s="14">
        <v>0</v>
      </c>
      <c r="J104" s="28">
        <v>0</v>
      </c>
      <c r="K104" s="28">
        <v>0</v>
      </c>
      <c r="L104" s="28">
        <v>0</v>
      </c>
      <c r="M104" s="29">
        <v>0</v>
      </c>
      <c r="N104" s="28"/>
      <c r="O104" s="28">
        <v>0</v>
      </c>
      <c r="P104" s="28">
        <v>0</v>
      </c>
      <c r="Q104" s="28"/>
      <c r="R104" s="28">
        <v>0</v>
      </c>
      <c r="S104" s="28">
        <v>0</v>
      </c>
      <c r="T104" s="28"/>
      <c r="U104" s="28">
        <v>0</v>
      </c>
      <c r="V104" s="28">
        <v>0</v>
      </c>
      <c r="W104" s="28"/>
      <c r="X104" s="28">
        <v>0</v>
      </c>
      <c r="Y104" s="28"/>
      <c r="Z104" s="28"/>
      <c r="AA104" s="28">
        <v>0</v>
      </c>
      <c r="AB104" s="28"/>
      <c r="AC104" s="28"/>
      <c r="AD104" s="28">
        <v>0</v>
      </c>
      <c r="AE104" s="28"/>
      <c r="AF104" s="28"/>
      <c r="AG104" s="28">
        <v>0</v>
      </c>
      <c r="AH104" s="13"/>
    </row>
    <row r="105" spans="2:34" ht="15" x14ac:dyDescent="0.35">
      <c r="B105" s="12">
        <v>100</v>
      </c>
      <c r="C105" s="12" t="s">
        <v>219</v>
      </c>
      <c r="D105" s="13" t="s">
        <v>220</v>
      </c>
      <c r="E105" s="13" t="s">
        <v>15</v>
      </c>
      <c r="F105" s="13"/>
      <c r="G105" s="14">
        <v>55300.45</v>
      </c>
      <c r="H105" s="14">
        <v>10400</v>
      </c>
      <c r="I105" s="14">
        <v>1733.3333333333301</v>
      </c>
      <c r="J105" s="28">
        <v>28667.360000000001</v>
      </c>
      <c r="K105" s="28">
        <v>9700</v>
      </c>
      <c r="L105" s="28">
        <v>18967.36</v>
      </c>
      <c r="M105" s="29">
        <v>1000</v>
      </c>
      <c r="N105" s="28"/>
      <c r="O105" s="28">
        <v>1000</v>
      </c>
      <c r="P105" s="28">
        <v>1386.6666666666599</v>
      </c>
      <c r="Q105" s="28"/>
      <c r="R105" s="28">
        <v>1386.6666666666599</v>
      </c>
      <c r="S105" s="28">
        <v>0</v>
      </c>
      <c r="T105" s="28"/>
      <c r="U105" s="28">
        <v>0</v>
      </c>
      <c r="V105" s="28">
        <v>13920</v>
      </c>
      <c r="W105" s="28"/>
      <c r="X105" s="28">
        <v>13920</v>
      </c>
      <c r="Y105" s="28">
        <v>2000</v>
      </c>
      <c r="Z105" s="28">
        <v>4850</v>
      </c>
      <c r="AA105" s="28">
        <v>-2850</v>
      </c>
      <c r="AB105" s="28">
        <v>5000</v>
      </c>
      <c r="AC105" s="28"/>
      <c r="AD105" s="28">
        <v>5000</v>
      </c>
      <c r="AE105" s="28">
        <v>5360.69333333333</v>
      </c>
      <c r="AF105" s="28">
        <v>4850</v>
      </c>
      <c r="AG105" s="28">
        <v>510.69333333332997</v>
      </c>
      <c r="AH105" s="13"/>
    </row>
    <row r="106" spans="2:34" ht="15" x14ac:dyDescent="0.35">
      <c r="B106" s="12">
        <v>101</v>
      </c>
      <c r="C106" s="12" t="s">
        <v>221</v>
      </c>
      <c r="D106" s="13" t="s">
        <v>222</v>
      </c>
      <c r="E106" s="13" t="s">
        <v>15</v>
      </c>
      <c r="F106" s="13"/>
      <c r="G106" s="14">
        <v>198654</v>
      </c>
      <c r="H106" s="14">
        <v>216400</v>
      </c>
      <c r="I106" s="14">
        <v>36066.666666666701</v>
      </c>
      <c r="J106" s="28">
        <v>67853.333333333401</v>
      </c>
      <c r="K106" s="28">
        <v>51160.91</v>
      </c>
      <c r="L106" s="28">
        <v>16692.423333333401</v>
      </c>
      <c r="M106" s="29">
        <v>29000</v>
      </c>
      <c r="N106" s="28"/>
      <c r="O106" s="28">
        <v>29000</v>
      </c>
      <c r="P106" s="28">
        <v>28853.333333333401</v>
      </c>
      <c r="Q106" s="28"/>
      <c r="R106" s="28">
        <v>28853.333333333401</v>
      </c>
      <c r="S106" s="28">
        <v>10000</v>
      </c>
      <c r="T106" s="28"/>
      <c r="U106" s="28">
        <v>10000</v>
      </c>
      <c r="V106" s="28"/>
      <c r="W106" s="28"/>
      <c r="X106" s="28">
        <v>0</v>
      </c>
      <c r="Y106" s="28"/>
      <c r="Z106" s="28">
        <v>51160.91</v>
      </c>
      <c r="AA106" s="28">
        <v>-51160.91</v>
      </c>
      <c r="AB106" s="28"/>
      <c r="AC106" s="28"/>
      <c r="AD106" s="28">
        <v>0</v>
      </c>
      <c r="AE106" s="28"/>
      <c r="AF106" s="28"/>
      <c r="AG106" s="28">
        <v>0</v>
      </c>
      <c r="AH106" s="13"/>
    </row>
    <row r="107" spans="2:34" ht="15" x14ac:dyDescent="0.35">
      <c r="B107" s="12">
        <v>102</v>
      </c>
      <c r="C107" s="12" t="s">
        <v>612</v>
      </c>
      <c r="D107" s="13" t="s">
        <v>613</v>
      </c>
      <c r="E107" s="13" t="s">
        <v>15</v>
      </c>
      <c r="F107" s="13"/>
      <c r="G107" s="14">
        <v>164440.76999999999</v>
      </c>
      <c r="H107" s="14">
        <v>104928.96000000001</v>
      </c>
      <c r="I107" s="14">
        <v>17488.16</v>
      </c>
      <c r="J107" s="28">
        <v>149979.092</v>
      </c>
      <c r="K107" s="28">
        <v>125000</v>
      </c>
      <c r="L107" s="28">
        <v>24979.092000000001</v>
      </c>
      <c r="M107" s="29">
        <v>30000</v>
      </c>
      <c r="N107" s="28">
        <v>40000</v>
      </c>
      <c r="O107" s="28">
        <v>-10000</v>
      </c>
      <c r="P107" s="28">
        <v>13990.528</v>
      </c>
      <c r="Q107" s="28"/>
      <c r="R107" s="28">
        <v>13990.528</v>
      </c>
      <c r="S107" s="28">
        <v>20000</v>
      </c>
      <c r="T107" s="28"/>
      <c r="U107" s="28">
        <v>20000</v>
      </c>
      <c r="V107" s="28">
        <v>23656</v>
      </c>
      <c r="W107" s="28">
        <v>23000</v>
      </c>
      <c r="X107" s="28">
        <v>656</v>
      </c>
      <c r="Y107" s="28">
        <v>23000</v>
      </c>
      <c r="Z107" s="28">
        <v>23000</v>
      </c>
      <c r="AA107" s="28">
        <v>0</v>
      </c>
      <c r="AB107" s="28">
        <v>21000</v>
      </c>
      <c r="AC107" s="28">
        <v>21000</v>
      </c>
      <c r="AD107" s="28">
        <v>0</v>
      </c>
      <c r="AE107" s="28">
        <v>18332.563999999998</v>
      </c>
      <c r="AF107" s="28">
        <v>18000</v>
      </c>
      <c r="AG107" s="28">
        <v>332.56399999999798</v>
      </c>
      <c r="AH107" s="13"/>
    </row>
    <row r="108" spans="2:34" ht="15" x14ac:dyDescent="0.35">
      <c r="B108" s="12">
        <v>103</v>
      </c>
      <c r="C108" s="12" t="s">
        <v>223</v>
      </c>
      <c r="D108" s="13" t="s">
        <v>224</v>
      </c>
      <c r="E108" s="13" t="s">
        <v>15</v>
      </c>
      <c r="F108" s="13"/>
      <c r="G108" s="14">
        <v>251559.07</v>
      </c>
      <c r="H108" s="14">
        <v>403110.1</v>
      </c>
      <c r="I108" s="14">
        <v>67185.016666666706</v>
      </c>
      <c r="J108" s="28">
        <v>267779.03600000002</v>
      </c>
      <c r="K108" s="28">
        <v>303000</v>
      </c>
      <c r="L108" s="28">
        <v>-35220.963999999898</v>
      </c>
      <c r="M108" s="29">
        <v>54000</v>
      </c>
      <c r="N108" s="28">
        <v>80341.05</v>
      </c>
      <c r="O108" s="28">
        <v>54000</v>
      </c>
      <c r="P108" s="28">
        <v>53748.013333333402</v>
      </c>
      <c r="Q108" s="28">
        <v>70000</v>
      </c>
      <c r="R108" s="28">
        <v>-16251.9866666666</v>
      </c>
      <c r="S108" s="28">
        <v>40000</v>
      </c>
      <c r="T108" s="28"/>
      <c r="U108" s="28">
        <v>40000</v>
      </c>
      <c r="V108" s="28">
        <v>39836.081333333401</v>
      </c>
      <c r="W108" s="28">
        <v>40000</v>
      </c>
      <c r="X108" s="28">
        <v>-163.91866666659899</v>
      </c>
      <c r="Y108" s="28">
        <v>37000</v>
      </c>
      <c r="Z108" s="28"/>
      <c r="AA108" s="28">
        <v>37000</v>
      </c>
      <c r="AB108" s="28">
        <v>23000</v>
      </c>
      <c r="AC108" s="28">
        <v>193000</v>
      </c>
      <c r="AD108" s="28">
        <v>-170000</v>
      </c>
      <c r="AE108" s="28">
        <v>20194.9413333333</v>
      </c>
      <c r="AF108" s="28"/>
      <c r="AG108" s="28">
        <v>20194.9413333333</v>
      </c>
      <c r="AH108" s="13"/>
    </row>
    <row r="109" spans="2:34" ht="15" x14ac:dyDescent="0.35">
      <c r="B109" s="12">
        <v>104</v>
      </c>
      <c r="C109" s="12" t="s">
        <v>614</v>
      </c>
      <c r="D109" s="13" t="s">
        <v>615</v>
      </c>
      <c r="E109" s="13" t="s">
        <v>15</v>
      </c>
      <c r="F109" s="13"/>
      <c r="G109" s="14">
        <v>36972.89</v>
      </c>
      <c r="H109" s="14">
        <v>18700</v>
      </c>
      <c r="I109" s="14">
        <v>3116.6666666666702</v>
      </c>
      <c r="J109" s="28">
        <v>37453.333333333299</v>
      </c>
      <c r="K109" s="28">
        <v>0</v>
      </c>
      <c r="L109" s="28">
        <v>37453.333333333299</v>
      </c>
      <c r="M109" s="29">
        <v>20000</v>
      </c>
      <c r="N109" s="28">
        <v>9700</v>
      </c>
      <c r="O109" s="28">
        <v>20000</v>
      </c>
      <c r="P109" s="28">
        <v>2493.3333333333399</v>
      </c>
      <c r="Q109" s="28"/>
      <c r="R109" s="28">
        <v>2493.3333333333399</v>
      </c>
      <c r="S109" s="28">
        <v>0</v>
      </c>
      <c r="T109" s="28"/>
      <c r="U109" s="28">
        <v>0</v>
      </c>
      <c r="V109" s="28">
        <v>14960</v>
      </c>
      <c r="W109" s="28"/>
      <c r="X109" s="28">
        <v>14960</v>
      </c>
      <c r="Y109" s="28"/>
      <c r="Z109" s="28"/>
      <c r="AA109" s="28">
        <v>0</v>
      </c>
      <c r="AB109" s="28"/>
      <c r="AC109" s="28"/>
      <c r="AD109" s="28">
        <v>0</v>
      </c>
      <c r="AE109" s="28"/>
      <c r="AF109" s="28"/>
      <c r="AG109" s="28">
        <v>0</v>
      </c>
      <c r="AH109" s="13"/>
    </row>
    <row r="110" spans="2:34" ht="15" x14ac:dyDescent="0.35">
      <c r="B110" s="12">
        <v>105</v>
      </c>
      <c r="C110" s="12" t="s">
        <v>225</v>
      </c>
      <c r="D110" s="13" t="s">
        <v>226</v>
      </c>
      <c r="E110" s="13" t="s">
        <v>15</v>
      </c>
      <c r="F110" s="13"/>
      <c r="G110" s="14">
        <v>717156.56</v>
      </c>
      <c r="H110" s="14">
        <v>531940.17000000004</v>
      </c>
      <c r="I110" s="14">
        <v>88656.695000000007</v>
      </c>
      <c r="J110" s="28">
        <v>443016.93466666702</v>
      </c>
      <c r="K110" s="28">
        <v>291080</v>
      </c>
      <c r="L110" s="28">
        <v>151936.93466666699</v>
      </c>
      <c r="M110" s="29">
        <v>71000</v>
      </c>
      <c r="N110" s="28">
        <v>50000</v>
      </c>
      <c r="O110" s="28">
        <v>21000</v>
      </c>
      <c r="P110" s="28">
        <v>70925.356</v>
      </c>
      <c r="Q110" s="28">
        <v>49000</v>
      </c>
      <c r="R110" s="28">
        <v>21925.356</v>
      </c>
      <c r="S110" s="28">
        <v>50000</v>
      </c>
      <c r="T110" s="28">
        <v>78400</v>
      </c>
      <c r="U110" s="28">
        <v>-28400</v>
      </c>
      <c r="V110" s="28">
        <v>77574.494666666695</v>
      </c>
      <c r="W110" s="28">
        <v>62720</v>
      </c>
      <c r="X110" s="28">
        <v>14854.4946666667</v>
      </c>
      <c r="Y110" s="28">
        <v>64000</v>
      </c>
      <c r="Z110" s="28"/>
      <c r="AA110" s="28">
        <v>64000</v>
      </c>
      <c r="AB110" s="28">
        <v>52000</v>
      </c>
      <c r="AC110" s="28">
        <v>50960</v>
      </c>
      <c r="AD110" s="28">
        <v>1040</v>
      </c>
      <c r="AE110" s="28">
        <v>57517.084000000003</v>
      </c>
      <c r="AF110" s="28"/>
      <c r="AG110" s="28">
        <v>57517.084000000003</v>
      </c>
      <c r="AH110" s="13"/>
    </row>
    <row r="111" spans="2:34" ht="15" x14ac:dyDescent="0.35">
      <c r="B111" s="12">
        <v>106</v>
      </c>
      <c r="C111" s="12" t="s">
        <v>227</v>
      </c>
      <c r="D111" s="13" t="s">
        <v>228</v>
      </c>
      <c r="E111" s="13" t="s">
        <v>15</v>
      </c>
      <c r="F111" s="13"/>
      <c r="G111" s="14">
        <v>29924.39</v>
      </c>
      <c r="H111" s="14">
        <v>0</v>
      </c>
      <c r="I111" s="14">
        <v>0</v>
      </c>
      <c r="J111" s="28">
        <v>0</v>
      </c>
      <c r="K111" s="28">
        <v>0</v>
      </c>
      <c r="L111" s="28">
        <v>0</v>
      </c>
      <c r="M111" s="29">
        <v>0</v>
      </c>
      <c r="N111" s="28"/>
      <c r="O111" s="28">
        <v>0</v>
      </c>
      <c r="P111" s="28">
        <v>0</v>
      </c>
      <c r="Q111" s="28"/>
      <c r="R111" s="28">
        <v>0</v>
      </c>
      <c r="S111" s="28">
        <v>0</v>
      </c>
      <c r="T111" s="28"/>
      <c r="U111" s="28">
        <v>0</v>
      </c>
      <c r="V111" s="28">
        <v>0</v>
      </c>
      <c r="W111" s="28"/>
      <c r="X111" s="28">
        <v>0</v>
      </c>
      <c r="Y111" s="28"/>
      <c r="Z111" s="28"/>
      <c r="AA111" s="28">
        <v>0</v>
      </c>
      <c r="AB111" s="28"/>
      <c r="AC111" s="28"/>
      <c r="AD111" s="28">
        <v>0</v>
      </c>
      <c r="AE111" s="28"/>
      <c r="AF111" s="28"/>
      <c r="AG111" s="28">
        <v>0</v>
      </c>
      <c r="AH111" s="13"/>
    </row>
    <row r="112" spans="2:34" ht="15" x14ac:dyDescent="0.35">
      <c r="B112" s="12">
        <v>107</v>
      </c>
      <c r="C112" s="12" t="s">
        <v>229</v>
      </c>
      <c r="D112" s="13" t="s">
        <v>230</v>
      </c>
      <c r="E112" s="13" t="s">
        <v>15</v>
      </c>
      <c r="F112" s="13"/>
      <c r="G112" s="14">
        <v>28888.81</v>
      </c>
      <c r="H112" s="14">
        <v>0</v>
      </c>
      <c r="I112" s="14">
        <v>0</v>
      </c>
      <c r="J112" s="28">
        <v>0</v>
      </c>
      <c r="K112" s="28">
        <v>0</v>
      </c>
      <c r="L112" s="28">
        <v>0</v>
      </c>
      <c r="M112" s="29">
        <v>0</v>
      </c>
      <c r="N112" s="28"/>
      <c r="O112" s="28">
        <v>0</v>
      </c>
      <c r="P112" s="28">
        <v>0</v>
      </c>
      <c r="Q112" s="28"/>
      <c r="R112" s="28">
        <v>0</v>
      </c>
      <c r="S112" s="28">
        <v>0</v>
      </c>
      <c r="T112" s="28"/>
      <c r="U112" s="28">
        <v>0</v>
      </c>
      <c r="V112" s="28">
        <v>0</v>
      </c>
      <c r="W112" s="28"/>
      <c r="X112" s="28">
        <v>0</v>
      </c>
      <c r="Y112" s="28"/>
      <c r="Z112" s="28"/>
      <c r="AA112" s="28">
        <v>0</v>
      </c>
      <c r="AB112" s="28"/>
      <c r="AC112" s="28"/>
      <c r="AD112" s="28">
        <v>0</v>
      </c>
      <c r="AE112" s="28"/>
      <c r="AF112" s="28"/>
      <c r="AG112" s="28">
        <v>0</v>
      </c>
      <c r="AH112" s="13"/>
    </row>
    <row r="113" spans="2:34" ht="15" x14ac:dyDescent="0.35">
      <c r="B113" s="12">
        <v>108</v>
      </c>
      <c r="C113" s="12" t="s">
        <v>233</v>
      </c>
      <c r="D113" s="13" t="s">
        <v>234</v>
      </c>
      <c r="E113" s="13" t="s">
        <v>15</v>
      </c>
      <c r="F113" s="13"/>
      <c r="G113" s="14">
        <v>637671.26</v>
      </c>
      <c r="H113" s="14">
        <v>842195</v>
      </c>
      <c r="I113" s="14">
        <v>140365.83333333299</v>
      </c>
      <c r="J113" s="28">
        <v>938690.96533333196</v>
      </c>
      <c r="K113" s="28">
        <v>764280</v>
      </c>
      <c r="L113" s="28">
        <v>174410.96533333199</v>
      </c>
      <c r="M113" s="29">
        <v>112000</v>
      </c>
      <c r="N113" s="28">
        <v>58200</v>
      </c>
      <c r="O113" s="28">
        <v>53800</v>
      </c>
      <c r="P113" s="28">
        <v>112292.666666666</v>
      </c>
      <c r="Q113" s="28">
        <v>67900</v>
      </c>
      <c r="R113" s="28">
        <v>44392.666666666402</v>
      </c>
      <c r="S113" s="28">
        <v>140000</v>
      </c>
      <c r="T113" s="28">
        <v>67900</v>
      </c>
      <c r="U113" s="28">
        <v>72100</v>
      </c>
      <c r="V113" s="28">
        <v>169128.078666666</v>
      </c>
      <c r="W113" s="28">
        <v>100000</v>
      </c>
      <c r="X113" s="28">
        <v>69128.078666665999</v>
      </c>
      <c r="Y113" s="28">
        <v>160000</v>
      </c>
      <c r="Z113" s="28"/>
      <c r="AA113" s="28">
        <v>160000</v>
      </c>
      <c r="AB113" s="28">
        <v>124000</v>
      </c>
      <c r="AC113" s="28">
        <v>350000</v>
      </c>
      <c r="AD113" s="28">
        <v>-226000</v>
      </c>
      <c r="AE113" s="28">
        <v>121270.22</v>
      </c>
      <c r="AF113" s="28">
        <v>120280</v>
      </c>
      <c r="AG113" s="28">
        <v>990.22000000000105</v>
      </c>
      <c r="AH113" s="13"/>
    </row>
    <row r="114" spans="2:34" ht="15" x14ac:dyDescent="0.35">
      <c r="B114" s="12">
        <v>109</v>
      </c>
      <c r="C114" s="12" t="s">
        <v>237</v>
      </c>
      <c r="D114" s="13" t="s">
        <v>238</v>
      </c>
      <c r="E114" s="13" t="s">
        <v>15</v>
      </c>
      <c r="F114" s="13"/>
      <c r="G114" s="14">
        <v>1219055.76</v>
      </c>
      <c r="H114" s="14">
        <v>332201.71000000002</v>
      </c>
      <c r="I114" s="14">
        <v>55366.951666666697</v>
      </c>
      <c r="J114" s="28">
        <v>567610.78266666702</v>
      </c>
      <c r="K114" s="28">
        <v>390130</v>
      </c>
      <c r="L114" s="28">
        <v>177480.78266666699</v>
      </c>
      <c r="M114" s="29">
        <v>44000</v>
      </c>
      <c r="N114" s="28"/>
      <c r="O114" s="28">
        <v>44000</v>
      </c>
      <c r="P114" s="28">
        <v>44293.561333333397</v>
      </c>
      <c r="Q114" s="28"/>
      <c r="R114" s="28">
        <v>44293.561333333397</v>
      </c>
      <c r="S114" s="28">
        <v>60000</v>
      </c>
      <c r="T114" s="28"/>
      <c r="U114" s="28">
        <v>60000</v>
      </c>
      <c r="V114" s="28">
        <v>78858.753333333399</v>
      </c>
      <c r="W114" s="28"/>
      <c r="X114" s="28">
        <v>78858.753333333399</v>
      </c>
      <c r="Y114" s="28">
        <v>91000</v>
      </c>
      <c r="Z114" s="28">
        <v>100000</v>
      </c>
      <c r="AA114" s="28">
        <v>-9000</v>
      </c>
      <c r="AB114" s="28">
        <v>100000</v>
      </c>
      <c r="AC114" s="28">
        <v>145600</v>
      </c>
      <c r="AD114" s="28">
        <v>-45600</v>
      </c>
      <c r="AE114" s="28">
        <v>149458.46799999999</v>
      </c>
      <c r="AF114" s="28">
        <v>144530</v>
      </c>
      <c r="AG114" s="28">
        <v>4928.4679999999898</v>
      </c>
      <c r="AH114" s="13"/>
    </row>
    <row r="115" spans="2:34" ht="15" x14ac:dyDescent="0.35">
      <c r="B115" s="12">
        <v>110</v>
      </c>
      <c r="C115" s="12" t="s">
        <v>239</v>
      </c>
      <c r="D115" s="13" t="s">
        <v>830</v>
      </c>
      <c r="E115" s="13" t="s">
        <v>15</v>
      </c>
      <c r="F115" s="13"/>
      <c r="G115" s="14">
        <v>23937.599999999999</v>
      </c>
      <c r="H115" s="14">
        <v>0</v>
      </c>
      <c r="I115" s="14">
        <v>0</v>
      </c>
      <c r="J115" s="28">
        <v>0</v>
      </c>
      <c r="K115" s="28">
        <v>0</v>
      </c>
      <c r="L115" s="28">
        <v>0</v>
      </c>
      <c r="M115" s="29"/>
      <c r="N115" s="28"/>
      <c r="O115" s="28">
        <v>0</v>
      </c>
      <c r="P115" s="28">
        <v>0</v>
      </c>
      <c r="Q115" s="28"/>
      <c r="R115" s="28">
        <v>0</v>
      </c>
      <c r="S115" s="28"/>
      <c r="T115" s="28"/>
      <c r="U115" s="28">
        <v>0</v>
      </c>
      <c r="V115" s="28"/>
      <c r="W115" s="28"/>
      <c r="X115" s="28">
        <v>0</v>
      </c>
      <c r="Y115" s="28"/>
      <c r="Z115" s="28"/>
      <c r="AA115" s="28">
        <v>0</v>
      </c>
      <c r="AB115" s="28"/>
      <c r="AC115" s="28"/>
      <c r="AD115" s="28">
        <v>0</v>
      </c>
      <c r="AE115" s="28"/>
      <c r="AF115" s="28"/>
      <c r="AG115" s="28">
        <v>0</v>
      </c>
      <c r="AH115" s="13"/>
    </row>
    <row r="116" spans="2:34" ht="15" x14ac:dyDescent="0.35">
      <c r="B116" s="12">
        <v>111</v>
      </c>
      <c r="C116" s="12" t="s">
        <v>241</v>
      </c>
      <c r="D116" s="13" t="s">
        <v>242</v>
      </c>
      <c r="E116" s="13" t="s">
        <v>15</v>
      </c>
      <c r="F116" s="13"/>
      <c r="G116" s="14">
        <v>22760</v>
      </c>
      <c r="H116" s="14">
        <v>1300</v>
      </c>
      <c r="I116" s="14">
        <v>216.666666666667</v>
      </c>
      <c r="J116" s="28">
        <v>1229.3333333333301</v>
      </c>
      <c r="K116" s="28">
        <v>0</v>
      </c>
      <c r="L116" s="28">
        <v>1229.3333333333301</v>
      </c>
      <c r="M116" s="29">
        <v>0</v>
      </c>
      <c r="N116" s="28"/>
      <c r="O116" s="28">
        <v>0</v>
      </c>
      <c r="P116" s="28">
        <v>173.333333333334</v>
      </c>
      <c r="Q116" s="28"/>
      <c r="R116" s="28">
        <v>173.333333333334</v>
      </c>
      <c r="S116" s="28">
        <v>0</v>
      </c>
      <c r="T116" s="28"/>
      <c r="U116" s="28">
        <v>0</v>
      </c>
      <c r="V116" s="28">
        <v>1056</v>
      </c>
      <c r="W116" s="28"/>
      <c r="X116" s="28">
        <v>1056</v>
      </c>
      <c r="Y116" s="28"/>
      <c r="Z116" s="28"/>
      <c r="AA116" s="28">
        <v>0</v>
      </c>
      <c r="AB116" s="28"/>
      <c r="AC116" s="28"/>
      <c r="AD116" s="28">
        <v>0</v>
      </c>
      <c r="AE116" s="28"/>
      <c r="AF116" s="28"/>
      <c r="AG116" s="28">
        <v>0</v>
      </c>
      <c r="AH116" s="13"/>
    </row>
    <row r="117" spans="2:34" ht="15" x14ac:dyDescent="0.35">
      <c r="B117" s="12">
        <v>112</v>
      </c>
      <c r="C117" s="12" t="s">
        <v>249</v>
      </c>
      <c r="D117" s="13" t="s">
        <v>250</v>
      </c>
      <c r="E117" s="13" t="s">
        <v>15</v>
      </c>
      <c r="F117" s="13"/>
      <c r="G117" s="14">
        <v>18714.75</v>
      </c>
      <c r="H117" s="14">
        <v>0</v>
      </c>
      <c r="I117" s="14">
        <v>0</v>
      </c>
      <c r="J117" s="28">
        <v>0</v>
      </c>
      <c r="K117" s="28">
        <v>0</v>
      </c>
      <c r="L117" s="28">
        <v>0</v>
      </c>
      <c r="M117" s="29">
        <v>0</v>
      </c>
      <c r="N117" s="28"/>
      <c r="O117" s="28">
        <v>0</v>
      </c>
      <c r="P117" s="28">
        <v>0</v>
      </c>
      <c r="Q117" s="28"/>
      <c r="R117" s="28">
        <v>0</v>
      </c>
      <c r="S117" s="28">
        <v>0</v>
      </c>
      <c r="T117" s="28"/>
      <c r="U117" s="28">
        <v>0</v>
      </c>
      <c r="V117" s="28">
        <v>0</v>
      </c>
      <c r="W117" s="28"/>
      <c r="X117" s="28">
        <v>0</v>
      </c>
      <c r="Y117" s="28"/>
      <c r="Z117" s="28"/>
      <c r="AA117" s="28">
        <v>0</v>
      </c>
      <c r="AB117" s="28"/>
      <c r="AC117" s="28"/>
      <c r="AD117" s="28">
        <v>0</v>
      </c>
      <c r="AE117" s="28"/>
      <c r="AF117" s="28"/>
      <c r="AG117" s="28">
        <v>0</v>
      </c>
      <c r="AH117" s="13"/>
    </row>
    <row r="118" spans="2:34" ht="15" x14ac:dyDescent="0.35">
      <c r="B118" s="12">
        <v>113</v>
      </c>
      <c r="C118" s="12" t="s">
        <v>251</v>
      </c>
      <c r="D118" s="13" t="s">
        <v>252</v>
      </c>
      <c r="E118" s="13" t="s">
        <v>15</v>
      </c>
      <c r="F118" s="13"/>
      <c r="G118" s="14">
        <v>18488.18</v>
      </c>
      <c r="H118" s="14">
        <v>0</v>
      </c>
      <c r="I118" s="14">
        <v>0</v>
      </c>
      <c r="J118" s="28">
        <v>0</v>
      </c>
      <c r="K118" s="28">
        <v>0</v>
      </c>
      <c r="L118" s="28">
        <v>0</v>
      </c>
      <c r="M118" s="29">
        <v>0</v>
      </c>
      <c r="N118" s="28"/>
      <c r="O118" s="28">
        <v>0</v>
      </c>
      <c r="P118" s="28">
        <v>0</v>
      </c>
      <c r="Q118" s="28"/>
      <c r="R118" s="28">
        <v>0</v>
      </c>
      <c r="S118" s="28">
        <v>0</v>
      </c>
      <c r="T118" s="28"/>
      <c r="U118" s="28">
        <v>0</v>
      </c>
      <c r="V118" s="28">
        <v>0</v>
      </c>
      <c r="W118" s="28"/>
      <c r="X118" s="28">
        <v>0</v>
      </c>
      <c r="Y118" s="28"/>
      <c r="Z118" s="28"/>
      <c r="AA118" s="28">
        <v>0</v>
      </c>
      <c r="AB118" s="28"/>
      <c r="AC118" s="28"/>
      <c r="AD118" s="28">
        <v>0</v>
      </c>
      <c r="AE118" s="28"/>
      <c r="AF118" s="28"/>
      <c r="AG118" s="28">
        <v>0</v>
      </c>
      <c r="AH118" s="13"/>
    </row>
    <row r="119" spans="2:34" ht="15" x14ac:dyDescent="0.35">
      <c r="B119" s="12">
        <v>114</v>
      </c>
      <c r="C119" s="12" t="s">
        <v>253</v>
      </c>
      <c r="D119" s="13" t="s">
        <v>254</v>
      </c>
      <c r="E119" s="13" t="s">
        <v>15</v>
      </c>
      <c r="F119" s="13"/>
      <c r="G119" s="14">
        <v>9018.73</v>
      </c>
      <c r="H119" s="14">
        <v>8900</v>
      </c>
      <c r="I119" s="14">
        <v>1483.3333333333301</v>
      </c>
      <c r="J119" s="28">
        <v>2186.6666666666601</v>
      </c>
      <c r="K119" s="28">
        <v>0</v>
      </c>
      <c r="L119" s="28">
        <v>2186.6666666666601</v>
      </c>
      <c r="M119" s="29">
        <v>1000</v>
      </c>
      <c r="N119" s="28"/>
      <c r="O119" s="28">
        <v>1000</v>
      </c>
      <c r="P119" s="28">
        <v>1186.6666666666599</v>
      </c>
      <c r="Q119" s="28"/>
      <c r="R119" s="28">
        <v>1186.6666666666599</v>
      </c>
      <c r="S119" s="28">
        <v>0</v>
      </c>
      <c r="T119" s="28"/>
      <c r="U119" s="28">
        <v>0</v>
      </c>
      <c r="V119" s="28">
        <v>0</v>
      </c>
      <c r="W119" s="28"/>
      <c r="X119" s="28">
        <v>0</v>
      </c>
      <c r="Y119" s="28"/>
      <c r="Z119" s="28"/>
      <c r="AA119" s="28">
        <v>0</v>
      </c>
      <c r="AB119" s="28"/>
      <c r="AC119" s="28"/>
      <c r="AD119" s="28">
        <v>0</v>
      </c>
      <c r="AE119" s="28"/>
      <c r="AF119" s="28"/>
      <c r="AG119" s="28">
        <v>0</v>
      </c>
      <c r="AH119" s="13"/>
    </row>
    <row r="120" spans="2:34" ht="15" x14ac:dyDescent="0.35">
      <c r="B120" s="12">
        <v>115</v>
      </c>
      <c r="C120" s="12" t="s">
        <v>259</v>
      </c>
      <c r="D120" s="13" t="s">
        <v>260</v>
      </c>
      <c r="E120" s="13" t="s">
        <v>15</v>
      </c>
      <c r="F120" s="13"/>
      <c r="G120" s="14">
        <v>17243.919999999998</v>
      </c>
      <c r="H120" s="14">
        <v>0</v>
      </c>
      <c r="I120" s="14">
        <v>0</v>
      </c>
      <c r="J120" s="28">
        <v>0</v>
      </c>
      <c r="K120" s="28">
        <v>0</v>
      </c>
      <c r="L120" s="28">
        <v>0</v>
      </c>
      <c r="M120" s="29">
        <v>0</v>
      </c>
      <c r="N120" s="28"/>
      <c r="O120" s="28">
        <v>0</v>
      </c>
      <c r="P120" s="28">
        <v>0</v>
      </c>
      <c r="Q120" s="28"/>
      <c r="R120" s="28">
        <v>0</v>
      </c>
      <c r="S120" s="28">
        <v>0</v>
      </c>
      <c r="T120" s="28"/>
      <c r="U120" s="28">
        <v>0</v>
      </c>
      <c r="V120" s="28">
        <v>0</v>
      </c>
      <c r="W120" s="28"/>
      <c r="X120" s="28">
        <v>0</v>
      </c>
      <c r="Y120" s="28"/>
      <c r="Z120" s="28"/>
      <c r="AA120" s="28">
        <v>0</v>
      </c>
      <c r="AB120" s="28"/>
      <c r="AC120" s="28"/>
      <c r="AD120" s="28">
        <v>0</v>
      </c>
      <c r="AE120" s="28"/>
      <c r="AF120" s="28"/>
      <c r="AG120" s="28">
        <v>0</v>
      </c>
      <c r="AH120" s="13"/>
    </row>
    <row r="121" spans="2:34" ht="15" x14ac:dyDescent="0.35">
      <c r="B121" s="12">
        <v>116</v>
      </c>
      <c r="C121" s="12" t="s">
        <v>616</v>
      </c>
      <c r="D121" s="13" t="s">
        <v>617</v>
      </c>
      <c r="E121" s="13" t="s">
        <v>15</v>
      </c>
      <c r="F121" s="13"/>
      <c r="G121" s="14">
        <v>4850</v>
      </c>
      <c r="H121" s="14">
        <v>4850</v>
      </c>
      <c r="I121" s="14">
        <v>808.33333333333303</v>
      </c>
      <c r="J121" s="28">
        <v>15952.666666666701</v>
      </c>
      <c r="K121" s="28">
        <v>18445</v>
      </c>
      <c r="L121" s="28">
        <v>-2492.3333333333298</v>
      </c>
      <c r="M121" s="29">
        <v>3100</v>
      </c>
      <c r="N121" s="28">
        <v>3100</v>
      </c>
      <c r="O121" s="28">
        <v>0</v>
      </c>
      <c r="P121" s="28">
        <v>646.66666666666697</v>
      </c>
      <c r="Q121" s="28"/>
      <c r="R121" s="28">
        <v>646.66666666666697</v>
      </c>
      <c r="S121" s="28"/>
      <c r="T121" s="28"/>
      <c r="U121" s="28">
        <v>0</v>
      </c>
      <c r="V121" s="28">
        <v>6160</v>
      </c>
      <c r="W121" s="28"/>
      <c r="X121" s="28">
        <v>6160</v>
      </c>
      <c r="Y121" s="28">
        <v>2000</v>
      </c>
      <c r="Z121" s="28">
        <v>11345</v>
      </c>
      <c r="AA121" s="28">
        <v>-9345</v>
      </c>
      <c r="AB121" s="28">
        <v>2000</v>
      </c>
      <c r="AC121" s="28">
        <v>2000</v>
      </c>
      <c r="AD121" s="28">
        <v>0</v>
      </c>
      <c r="AE121" s="28">
        <v>2046</v>
      </c>
      <c r="AF121" s="28">
        <v>2000</v>
      </c>
      <c r="AG121" s="28">
        <v>46</v>
      </c>
      <c r="AH121" s="13"/>
    </row>
    <row r="122" spans="2:34" ht="15" x14ac:dyDescent="0.35">
      <c r="B122" s="12">
        <v>117</v>
      </c>
      <c r="C122" s="12" t="s">
        <v>269</v>
      </c>
      <c r="D122" s="13" t="s">
        <v>270</v>
      </c>
      <c r="E122" s="13" t="s">
        <v>15</v>
      </c>
      <c r="F122" s="13"/>
      <c r="G122" s="14">
        <v>12263.73</v>
      </c>
      <c r="H122" s="14">
        <v>0</v>
      </c>
      <c r="I122" s="14">
        <v>0</v>
      </c>
      <c r="J122" s="28">
        <v>0</v>
      </c>
      <c r="K122" s="28">
        <v>0</v>
      </c>
      <c r="L122" s="28">
        <v>0</v>
      </c>
      <c r="M122" s="29">
        <v>0</v>
      </c>
      <c r="N122" s="28"/>
      <c r="O122" s="28">
        <v>0</v>
      </c>
      <c r="P122" s="28">
        <v>0</v>
      </c>
      <c r="Q122" s="28"/>
      <c r="R122" s="28">
        <v>0</v>
      </c>
      <c r="S122" s="28">
        <v>0</v>
      </c>
      <c r="T122" s="28"/>
      <c r="U122" s="28">
        <v>0</v>
      </c>
      <c r="V122" s="28">
        <v>0</v>
      </c>
      <c r="W122" s="28"/>
      <c r="X122" s="28">
        <v>0</v>
      </c>
      <c r="Y122" s="28"/>
      <c r="Z122" s="28"/>
      <c r="AA122" s="28">
        <v>0</v>
      </c>
      <c r="AB122" s="28"/>
      <c r="AC122" s="28"/>
      <c r="AD122" s="28">
        <v>0</v>
      </c>
      <c r="AE122" s="28"/>
      <c r="AF122" s="28"/>
      <c r="AG122" s="28">
        <v>0</v>
      </c>
      <c r="AH122" s="13"/>
    </row>
    <row r="123" spans="2:34" ht="15" x14ac:dyDescent="0.35">
      <c r="B123" s="12">
        <v>118</v>
      </c>
      <c r="C123" s="12" t="s">
        <v>271</v>
      </c>
      <c r="D123" s="13" t="s">
        <v>272</v>
      </c>
      <c r="E123" s="13" t="s">
        <v>15</v>
      </c>
      <c r="F123" s="13"/>
      <c r="G123" s="14">
        <v>11220.07</v>
      </c>
      <c r="H123" s="14">
        <v>0</v>
      </c>
      <c r="I123" s="14">
        <v>0</v>
      </c>
      <c r="J123" s="28">
        <v>0</v>
      </c>
      <c r="K123" s="28">
        <v>0</v>
      </c>
      <c r="L123" s="28">
        <v>0</v>
      </c>
      <c r="M123" s="29">
        <v>0</v>
      </c>
      <c r="N123" s="28"/>
      <c r="O123" s="28">
        <v>0</v>
      </c>
      <c r="P123" s="28">
        <v>0</v>
      </c>
      <c r="Q123" s="28"/>
      <c r="R123" s="28">
        <v>0</v>
      </c>
      <c r="S123" s="28">
        <v>0</v>
      </c>
      <c r="T123" s="28"/>
      <c r="U123" s="28">
        <v>0</v>
      </c>
      <c r="V123" s="28">
        <v>0</v>
      </c>
      <c r="W123" s="28"/>
      <c r="X123" s="28">
        <v>0</v>
      </c>
      <c r="Y123" s="28"/>
      <c r="Z123" s="28"/>
      <c r="AA123" s="28">
        <v>0</v>
      </c>
      <c r="AB123" s="28"/>
      <c r="AC123" s="28"/>
      <c r="AD123" s="28">
        <v>0</v>
      </c>
      <c r="AE123" s="28"/>
      <c r="AF123" s="28"/>
      <c r="AG123" s="28">
        <v>0</v>
      </c>
      <c r="AH123" s="13"/>
    </row>
    <row r="124" spans="2:34" ht="15" x14ac:dyDescent="0.35">
      <c r="B124" s="12">
        <v>119</v>
      </c>
      <c r="C124" s="12" t="s">
        <v>277</v>
      </c>
      <c r="D124" s="13" t="s">
        <v>278</v>
      </c>
      <c r="E124" s="13" t="s">
        <v>15</v>
      </c>
      <c r="F124" s="13"/>
      <c r="G124" s="14">
        <v>8536.41</v>
      </c>
      <c r="H124" s="14">
        <v>0</v>
      </c>
      <c r="I124" s="14">
        <v>0</v>
      </c>
      <c r="J124" s="28">
        <v>0</v>
      </c>
      <c r="K124" s="28">
        <v>0</v>
      </c>
      <c r="L124" s="28">
        <v>0</v>
      </c>
      <c r="M124" s="29">
        <v>0</v>
      </c>
      <c r="N124" s="28"/>
      <c r="O124" s="28">
        <v>0</v>
      </c>
      <c r="P124" s="28">
        <v>0</v>
      </c>
      <c r="Q124" s="28"/>
      <c r="R124" s="28">
        <v>0</v>
      </c>
      <c r="S124" s="28">
        <v>0</v>
      </c>
      <c r="T124" s="28"/>
      <c r="U124" s="28">
        <v>0</v>
      </c>
      <c r="V124" s="28">
        <v>0</v>
      </c>
      <c r="W124" s="28"/>
      <c r="X124" s="28">
        <v>0</v>
      </c>
      <c r="Y124" s="28"/>
      <c r="Z124" s="28"/>
      <c r="AA124" s="28">
        <v>0</v>
      </c>
      <c r="AB124" s="28"/>
      <c r="AC124" s="28"/>
      <c r="AD124" s="28">
        <v>0</v>
      </c>
      <c r="AE124" s="28"/>
      <c r="AF124" s="28"/>
      <c r="AG124" s="28">
        <v>0</v>
      </c>
      <c r="AH124" s="13"/>
    </row>
    <row r="125" spans="2:34" ht="15" x14ac:dyDescent="0.35">
      <c r="B125" s="12">
        <v>120</v>
      </c>
      <c r="C125" s="12" t="s">
        <v>281</v>
      </c>
      <c r="D125" s="13" t="s">
        <v>282</v>
      </c>
      <c r="E125" s="13" t="s">
        <v>15</v>
      </c>
      <c r="F125" s="13"/>
      <c r="G125" s="14">
        <v>6426.73</v>
      </c>
      <c r="H125" s="14">
        <v>25226.73</v>
      </c>
      <c r="I125" s="14">
        <v>4204.4549999999999</v>
      </c>
      <c r="J125" s="28">
        <v>18012.678666666699</v>
      </c>
      <c r="K125" s="28">
        <v>35410.19</v>
      </c>
      <c r="L125" s="28">
        <v>-17397.511333333299</v>
      </c>
      <c r="M125" s="29">
        <v>3000</v>
      </c>
      <c r="N125" s="28"/>
      <c r="O125" s="28">
        <v>3000</v>
      </c>
      <c r="P125" s="28">
        <v>3363.5639999999999</v>
      </c>
      <c r="Q125" s="28">
        <v>4774.3900000000003</v>
      </c>
      <c r="R125" s="28">
        <v>-1410.826</v>
      </c>
      <c r="S125" s="28">
        <v>0</v>
      </c>
      <c r="T125" s="28">
        <v>10000</v>
      </c>
      <c r="U125" s="28">
        <v>-10000</v>
      </c>
      <c r="V125" s="28">
        <v>5449.11466666666</v>
      </c>
      <c r="W125" s="28"/>
      <c r="X125" s="28">
        <v>5449.11466666666</v>
      </c>
      <c r="Y125" s="28">
        <v>2000</v>
      </c>
      <c r="Z125" s="28">
        <v>16635.8</v>
      </c>
      <c r="AA125" s="28">
        <v>-14635.8</v>
      </c>
      <c r="AB125" s="28">
        <v>2000</v>
      </c>
      <c r="AC125" s="28">
        <v>2000</v>
      </c>
      <c r="AD125" s="28">
        <v>0</v>
      </c>
      <c r="AE125" s="28">
        <v>2200</v>
      </c>
      <c r="AF125" s="28">
        <v>2000</v>
      </c>
      <c r="AG125" s="28">
        <v>200</v>
      </c>
      <c r="AH125" s="13"/>
    </row>
    <row r="126" spans="2:34" ht="15" x14ac:dyDescent="0.35">
      <c r="B126" s="12">
        <v>121</v>
      </c>
      <c r="C126" s="12" t="s">
        <v>283</v>
      </c>
      <c r="D126" s="13" t="s">
        <v>284</v>
      </c>
      <c r="E126" s="13" t="s">
        <v>15</v>
      </c>
      <c r="F126" s="13"/>
      <c r="G126" s="14">
        <v>1525.47</v>
      </c>
      <c r="H126" s="14">
        <v>722.66</v>
      </c>
      <c r="I126" s="14">
        <v>120.443333333333</v>
      </c>
      <c r="J126" s="28">
        <v>334.20666666666602</v>
      </c>
      <c r="K126" s="28">
        <v>9237.85</v>
      </c>
      <c r="L126" s="28">
        <v>-8903.6433333333298</v>
      </c>
      <c r="M126" s="29">
        <v>0</v>
      </c>
      <c r="N126" s="28"/>
      <c r="O126" s="28">
        <v>0</v>
      </c>
      <c r="P126" s="28">
        <v>96.354666666666404</v>
      </c>
      <c r="Q126" s="28">
        <v>9000</v>
      </c>
      <c r="R126" s="28">
        <v>-8903.6453333333302</v>
      </c>
      <c r="S126" s="28">
        <v>0</v>
      </c>
      <c r="T126" s="28"/>
      <c r="U126" s="28">
        <v>0</v>
      </c>
      <c r="V126" s="28">
        <v>0</v>
      </c>
      <c r="W126" s="28"/>
      <c r="X126" s="28">
        <v>0</v>
      </c>
      <c r="Y126" s="28"/>
      <c r="Z126" s="28"/>
      <c r="AA126" s="28">
        <v>0</v>
      </c>
      <c r="AB126" s="28">
        <v>0</v>
      </c>
      <c r="AC126" s="28"/>
      <c r="AD126" s="28">
        <v>0</v>
      </c>
      <c r="AE126" s="28">
        <v>237.852</v>
      </c>
      <c r="AF126" s="28">
        <v>237.85</v>
      </c>
      <c r="AG126" s="28">
        <v>2.0000000000095501E-3</v>
      </c>
      <c r="AH126" s="13"/>
    </row>
    <row r="127" spans="2:34" ht="15" x14ac:dyDescent="0.35">
      <c r="B127" s="12">
        <v>122</v>
      </c>
      <c r="C127" s="12" t="s">
        <v>291</v>
      </c>
      <c r="D127" s="13" t="s">
        <v>292</v>
      </c>
      <c r="E127" s="13" t="s">
        <v>15</v>
      </c>
      <c r="F127" s="13"/>
      <c r="G127" s="14">
        <v>5579.03</v>
      </c>
      <c r="H127" s="14">
        <v>0</v>
      </c>
      <c r="I127" s="14">
        <v>0</v>
      </c>
      <c r="J127" s="28">
        <v>0</v>
      </c>
      <c r="K127" s="28">
        <v>0</v>
      </c>
      <c r="L127" s="28">
        <v>0</v>
      </c>
      <c r="M127" s="29">
        <v>0</v>
      </c>
      <c r="N127" s="28"/>
      <c r="O127" s="28">
        <v>0</v>
      </c>
      <c r="P127" s="28">
        <v>0</v>
      </c>
      <c r="Q127" s="28"/>
      <c r="R127" s="28">
        <v>0</v>
      </c>
      <c r="S127" s="28">
        <v>0</v>
      </c>
      <c r="T127" s="28"/>
      <c r="U127" s="28">
        <v>0</v>
      </c>
      <c r="V127" s="28">
        <v>0</v>
      </c>
      <c r="W127" s="28"/>
      <c r="X127" s="28">
        <v>0</v>
      </c>
      <c r="Y127" s="28"/>
      <c r="Z127" s="28"/>
      <c r="AA127" s="28">
        <v>0</v>
      </c>
      <c r="AB127" s="28"/>
      <c r="AC127" s="28"/>
      <c r="AD127" s="28">
        <v>0</v>
      </c>
      <c r="AE127" s="28"/>
      <c r="AF127" s="28"/>
      <c r="AG127" s="28">
        <v>0</v>
      </c>
      <c r="AH127" s="13"/>
    </row>
    <row r="128" spans="2:34" ht="15" x14ac:dyDescent="0.35">
      <c r="B128" s="12">
        <v>123</v>
      </c>
      <c r="C128" s="12" t="s">
        <v>831</v>
      </c>
      <c r="D128" s="13" t="s">
        <v>832</v>
      </c>
      <c r="E128" s="13" t="s">
        <v>15</v>
      </c>
      <c r="F128" s="13"/>
      <c r="G128" s="14">
        <v>0</v>
      </c>
      <c r="H128" s="14">
        <v>0</v>
      </c>
      <c r="I128" s="14">
        <v>0</v>
      </c>
      <c r="J128" s="28">
        <v>0</v>
      </c>
      <c r="K128" s="28">
        <v>0</v>
      </c>
      <c r="L128" s="28">
        <v>0</v>
      </c>
      <c r="M128" s="29"/>
      <c r="N128" s="28"/>
      <c r="O128" s="28">
        <v>0</v>
      </c>
      <c r="P128" s="28">
        <v>0</v>
      </c>
      <c r="Q128" s="28"/>
      <c r="R128" s="28">
        <v>0</v>
      </c>
      <c r="S128" s="28">
        <v>0</v>
      </c>
      <c r="T128" s="28"/>
      <c r="U128" s="28">
        <v>0</v>
      </c>
      <c r="V128" s="28">
        <v>0</v>
      </c>
      <c r="W128" s="28"/>
      <c r="X128" s="28">
        <v>0</v>
      </c>
      <c r="Y128" s="28"/>
      <c r="Z128" s="28"/>
      <c r="AA128" s="28">
        <v>0</v>
      </c>
      <c r="AB128" s="28"/>
      <c r="AC128" s="28"/>
      <c r="AD128" s="28">
        <v>0</v>
      </c>
      <c r="AE128" s="28"/>
      <c r="AF128" s="28"/>
      <c r="AG128" s="28">
        <v>0</v>
      </c>
      <c r="AH128" s="13"/>
    </row>
    <row r="129" spans="2:34" ht="15" x14ac:dyDescent="0.35">
      <c r="B129" s="12">
        <v>124</v>
      </c>
      <c r="C129" s="12" t="s">
        <v>295</v>
      </c>
      <c r="D129" s="13" t="s">
        <v>296</v>
      </c>
      <c r="E129" s="13" t="s">
        <v>15</v>
      </c>
      <c r="F129" s="13"/>
      <c r="G129" s="14">
        <v>233149.1</v>
      </c>
      <c r="H129" s="14">
        <v>15300</v>
      </c>
      <c r="I129" s="14">
        <v>2550</v>
      </c>
      <c r="J129" s="28">
        <v>171699.88</v>
      </c>
      <c r="K129" s="28">
        <v>90580</v>
      </c>
      <c r="L129" s="28">
        <v>81119.88</v>
      </c>
      <c r="M129" s="29">
        <v>2000</v>
      </c>
      <c r="N129" s="28"/>
      <c r="O129" s="28">
        <v>2000</v>
      </c>
      <c r="P129" s="28">
        <v>2040</v>
      </c>
      <c r="Q129" s="28"/>
      <c r="R129" s="28">
        <v>2040</v>
      </c>
      <c r="S129" s="28">
        <v>0</v>
      </c>
      <c r="T129" s="28">
        <v>15300</v>
      </c>
      <c r="U129" s="28">
        <v>-15300</v>
      </c>
      <c r="V129" s="28">
        <v>55120</v>
      </c>
      <c r="W129" s="28"/>
      <c r="X129" s="28">
        <v>55120</v>
      </c>
      <c r="Y129" s="28">
        <v>36000</v>
      </c>
      <c r="Z129" s="28">
        <v>35280</v>
      </c>
      <c r="AA129" s="28">
        <v>720</v>
      </c>
      <c r="AB129" s="28">
        <v>36000</v>
      </c>
      <c r="AC129" s="28"/>
      <c r="AD129" s="28">
        <v>36000</v>
      </c>
      <c r="AE129" s="28">
        <v>40539.879999999997</v>
      </c>
      <c r="AF129" s="28">
        <v>40000</v>
      </c>
      <c r="AG129" s="28">
        <v>539.87999999999704</v>
      </c>
      <c r="AH129" s="13"/>
    </row>
    <row r="130" spans="2:34" ht="15" x14ac:dyDescent="0.35">
      <c r="B130" s="12">
        <v>125</v>
      </c>
      <c r="C130" s="12" t="s">
        <v>620</v>
      </c>
      <c r="D130" s="13" t="s">
        <v>621</v>
      </c>
      <c r="E130" s="13" t="s">
        <v>15</v>
      </c>
      <c r="F130" s="13"/>
      <c r="G130" s="14">
        <v>50465.94</v>
      </c>
      <c r="H130" s="14">
        <v>45300</v>
      </c>
      <c r="I130" s="14">
        <v>7550</v>
      </c>
      <c r="J130" s="28">
        <v>113589.214666667</v>
      </c>
      <c r="K130" s="28">
        <v>89240</v>
      </c>
      <c r="L130" s="28">
        <v>24349.214666666699</v>
      </c>
      <c r="M130" s="29">
        <v>20000</v>
      </c>
      <c r="N130" s="28"/>
      <c r="O130" s="28">
        <v>20000</v>
      </c>
      <c r="P130" s="28">
        <v>6040</v>
      </c>
      <c r="Q130" s="28"/>
      <c r="R130" s="28">
        <v>6040</v>
      </c>
      <c r="S130" s="28">
        <v>10000</v>
      </c>
      <c r="T130" s="28"/>
      <c r="U130" s="28">
        <v>10000</v>
      </c>
      <c r="V130" s="28">
        <v>36240</v>
      </c>
      <c r="W130" s="28"/>
      <c r="X130" s="28">
        <v>36240</v>
      </c>
      <c r="Y130" s="28">
        <v>17000</v>
      </c>
      <c r="Z130" s="28"/>
      <c r="AA130" s="28">
        <v>17000</v>
      </c>
      <c r="AB130" s="28">
        <v>12000</v>
      </c>
      <c r="AC130" s="28">
        <v>11640</v>
      </c>
      <c r="AD130" s="28">
        <v>360</v>
      </c>
      <c r="AE130" s="28">
        <v>12309.214666666699</v>
      </c>
      <c r="AF130" s="28">
        <v>77600</v>
      </c>
      <c r="AG130" s="28">
        <v>-65290.785333333297</v>
      </c>
      <c r="AH130" s="13"/>
    </row>
    <row r="131" spans="2:34" ht="15" x14ac:dyDescent="0.35">
      <c r="B131" s="12">
        <v>126</v>
      </c>
      <c r="C131" s="12" t="s">
        <v>833</v>
      </c>
      <c r="D131" s="13" t="s">
        <v>834</v>
      </c>
      <c r="E131" s="13" t="s">
        <v>15</v>
      </c>
      <c r="F131" s="13"/>
      <c r="G131" s="14">
        <v>0</v>
      </c>
      <c r="H131" s="14">
        <v>0</v>
      </c>
      <c r="I131" s="14">
        <v>0</v>
      </c>
      <c r="J131" s="28">
        <v>580.26666666666699</v>
      </c>
      <c r="K131" s="28">
        <v>0</v>
      </c>
      <c r="L131" s="28">
        <v>580.26666666666699</v>
      </c>
      <c r="M131" s="29"/>
      <c r="N131" s="28"/>
      <c r="O131" s="28">
        <v>0</v>
      </c>
      <c r="P131" s="28">
        <v>0</v>
      </c>
      <c r="Q131" s="28"/>
      <c r="R131" s="28">
        <v>0</v>
      </c>
      <c r="S131" s="28">
        <v>0</v>
      </c>
      <c r="T131" s="28"/>
      <c r="U131" s="28">
        <v>0</v>
      </c>
      <c r="V131" s="28">
        <v>0</v>
      </c>
      <c r="W131" s="28"/>
      <c r="X131" s="28">
        <v>0</v>
      </c>
      <c r="Y131" s="28"/>
      <c r="Z131" s="28"/>
      <c r="AA131" s="28">
        <v>0</v>
      </c>
      <c r="AB131" s="28"/>
      <c r="AC131" s="28"/>
      <c r="AD131" s="28">
        <v>0</v>
      </c>
      <c r="AE131" s="28">
        <v>580.26666666666699</v>
      </c>
      <c r="AF131" s="28"/>
      <c r="AG131" s="28">
        <v>580.26666666666699</v>
      </c>
      <c r="AH131" s="13"/>
    </row>
    <row r="132" spans="2:34" ht="15" x14ac:dyDescent="0.35">
      <c r="B132" s="12">
        <v>127</v>
      </c>
      <c r="C132" s="12" t="s">
        <v>299</v>
      </c>
      <c r="D132" s="13" t="s">
        <v>300</v>
      </c>
      <c r="E132" s="13" t="s">
        <v>15</v>
      </c>
      <c r="F132" s="13"/>
      <c r="G132" s="14">
        <v>4067.26</v>
      </c>
      <c r="H132" s="14">
        <v>0</v>
      </c>
      <c r="I132" s="14">
        <v>0</v>
      </c>
      <c r="J132" s="28">
        <v>0</v>
      </c>
      <c r="K132" s="28">
        <v>0</v>
      </c>
      <c r="L132" s="28">
        <v>0</v>
      </c>
      <c r="M132" s="29">
        <v>0</v>
      </c>
      <c r="N132" s="28"/>
      <c r="O132" s="28">
        <v>0</v>
      </c>
      <c r="P132" s="28">
        <v>0</v>
      </c>
      <c r="Q132" s="28"/>
      <c r="R132" s="28">
        <v>0</v>
      </c>
      <c r="S132" s="28">
        <v>0</v>
      </c>
      <c r="T132" s="28"/>
      <c r="U132" s="28">
        <v>0</v>
      </c>
      <c r="V132" s="28">
        <v>0</v>
      </c>
      <c r="W132" s="28"/>
      <c r="X132" s="28">
        <v>0</v>
      </c>
      <c r="Y132" s="28"/>
      <c r="Z132" s="28"/>
      <c r="AA132" s="28">
        <v>0</v>
      </c>
      <c r="AB132" s="28"/>
      <c r="AC132" s="28"/>
      <c r="AD132" s="28">
        <v>0</v>
      </c>
      <c r="AE132" s="28"/>
      <c r="AF132" s="28"/>
      <c r="AG132" s="28">
        <v>0</v>
      </c>
      <c r="AH132" s="13"/>
    </row>
    <row r="133" spans="2:34" ht="15" x14ac:dyDescent="0.35">
      <c r="B133" s="12">
        <v>128</v>
      </c>
      <c r="C133" s="12" t="s">
        <v>301</v>
      </c>
      <c r="D133" s="13" t="s">
        <v>302</v>
      </c>
      <c r="E133" s="13" t="s">
        <v>15</v>
      </c>
      <c r="F133" s="13"/>
      <c r="G133" s="14">
        <v>4053.14</v>
      </c>
      <c r="H133" s="14">
        <v>0</v>
      </c>
      <c r="I133" s="14">
        <v>0</v>
      </c>
      <c r="J133" s="28">
        <v>0</v>
      </c>
      <c r="K133" s="28">
        <v>0</v>
      </c>
      <c r="L133" s="28">
        <v>0</v>
      </c>
      <c r="M133" s="29">
        <v>0</v>
      </c>
      <c r="N133" s="28"/>
      <c r="O133" s="28">
        <v>0</v>
      </c>
      <c r="P133" s="28">
        <v>0</v>
      </c>
      <c r="Q133" s="28"/>
      <c r="R133" s="28">
        <v>0</v>
      </c>
      <c r="S133" s="28">
        <v>0</v>
      </c>
      <c r="T133" s="28"/>
      <c r="U133" s="28">
        <v>0</v>
      </c>
      <c r="V133" s="28">
        <v>0</v>
      </c>
      <c r="W133" s="28"/>
      <c r="X133" s="28">
        <v>0</v>
      </c>
      <c r="Y133" s="28"/>
      <c r="Z133" s="28"/>
      <c r="AA133" s="28">
        <v>0</v>
      </c>
      <c r="AB133" s="28"/>
      <c r="AC133" s="28"/>
      <c r="AD133" s="28">
        <v>0</v>
      </c>
      <c r="AE133" s="28"/>
      <c r="AF133" s="28"/>
      <c r="AG133" s="28">
        <v>0</v>
      </c>
      <c r="AH133" s="13"/>
    </row>
    <row r="134" spans="2:34" ht="15" x14ac:dyDescent="0.35">
      <c r="B134" s="12">
        <v>129</v>
      </c>
      <c r="C134" s="12" t="s">
        <v>835</v>
      </c>
      <c r="D134" s="13" t="s">
        <v>836</v>
      </c>
      <c r="E134" s="13" t="s">
        <v>15</v>
      </c>
      <c r="F134" s="13"/>
      <c r="G134" s="14">
        <v>0</v>
      </c>
      <c r="H134" s="14">
        <v>0</v>
      </c>
      <c r="I134" s="14">
        <v>0</v>
      </c>
      <c r="J134" s="28">
        <v>0</v>
      </c>
      <c r="K134" s="28">
        <v>0</v>
      </c>
      <c r="L134" s="28">
        <v>0</v>
      </c>
      <c r="M134" s="29"/>
      <c r="N134" s="28"/>
      <c r="O134" s="28">
        <v>0</v>
      </c>
      <c r="P134" s="28">
        <v>0</v>
      </c>
      <c r="Q134" s="28"/>
      <c r="R134" s="28">
        <v>0</v>
      </c>
      <c r="S134" s="28">
        <v>0</v>
      </c>
      <c r="T134" s="28"/>
      <c r="U134" s="28">
        <v>0</v>
      </c>
      <c r="V134" s="28">
        <v>0</v>
      </c>
      <c r="W134" s="28"/>
      <c r="X134" s="28">
        <v>0</v>
      </c>
      <c r="Y134" s="28"/>
      <c r="Z134" s="28"/>
      <c r="AA134" s="28">
        <v>0</v>
      </c>
      <c r="AB134" s="28"/>
      <c r="AC134" s="28"/>
      <c r="AD134" s="28">
        <v>0</v>
      </c>
      <c r="AE134" s="28"/>
      <c r="AF134" s="28"/>
      <c r="AG134" s="28">
        <v>0</v>
      </c>
      <c r="AH134" s="13"/>
    </row>
    <row r="135" spans="2:34" ht="15" x14ac:dyDescent="0.35">
      <c r="B135" s="12">
        <v>130</v>
      </c>
      <c r="C135" s="12" t="s">
        <v>303</v>
      </c>
      <c r="D135" s="13" t="s">
        <v>304</v>
      </c>
      <c r="E135" s="13" t="s">
        <v>15</v>
      </c>
      <c r="F135" s="13"/>
      <c r="G135" s="14">
        <v>3606.64</v>
      </c>
      <c r="H135" s="14">
        <v>0</v>
      </c>
      <c r="I135" s="14">
        <v>0</v>
      </c>
      <c r="J135" s="28">
        <v>0</v>
      </c>
      <c r="K135" s="28">
        <v>0</v>
      </c>
      <c r="L135" s="28">
        <v>0</v>
      </c>
      <c r="M135" s="29">
        <v>0</v>
      </c>
      <c r="N135" s="28"/>
      <c r="O135" s="28">
        <v>0</v>
      </c>
      <c r="P135" s="28">
        <v>0</v>
      </c>
      <c r="Q135" s="28"/>
      <c r="R135" s="28">
        <v>0</v>
      </c>
      <c r="S135" s="28">
        <v>0</v>
      </c>
      <c r="T135" s="28"/>
      <c r="U135" s="28">
        <v>0</v>
      </c>
      <c r="V135" s="28">
        <v>0</v>
      </c>
      <c r="W135" s="28"/>
      <c r="X135" s="28">
        <v>0</v>
      </c>
      <c r="Y135" s="28"/>
      <c r="Z135" s="28"/>
      <c r="AA135" s="28">
        <v>0</v>
      </c>
      <c r="AB135" s="28"/>
      <c r="AC135" s="28"/>
      <c r="AD135" s="28">
        <v>0</v>
      </c>
      <c r="AE135" s="28"/>
      <c r="AF135" s="28"/>
      <c r="AG135" s="28">
        <v>0</v>
      </c>
      <c r="AH135" s="13"/>
    </row>
    <row r="136" spans="2:34" ht="15" x14ac:dyDescent="0.35">
      <c r="B136" s="12">
        <v>131</v>
      </c>
      <c r="C136" s="12" t="s">
        <v>305</v>
      </c>
      <c r="D136" s="13" t="s">
        <v>306</v>
      </c>
      <c r="E136" s="13" t="s">
        <v>15</v>
      </c>
      <c r="F136" s="13"/>
      <c r="G136" s="14">
        <v>3374.75</v>
      </c>
      <c r="H136" s="14">
        <v>0</v>
      </c>
      <c r="I136" s="14">
        <v>0</v>
      </c>
      <c r="J136" s="28">
        <v>0</v>
      </c>
      <c r="K136" s="28">
        <v>0</v>
      </c>
      <c r="L136" s="28">
        <v>0</v>
      </c>
      <c r="M136" s="29">
        <v>0</v>
      </c>
      <c r="N136" s="28"/>
      <c r="O136" s="28">
        <v>0</v>
      </c>
      <c r="P136" s="28">
        <v>0</v>
      </c>
      <c r="Q136" s="28"/>
      <c r="R136" s="28">
        <v>0</v>
      </c>
      <c r="S136" s="28">
        <v>0</v>
      </c>
      <c r="T136" s="28"/>
      <c r="U136" s="28">
        <v>0</v>
      </c>
      <c r="V136" s="28">
        <v>0</v>
      </c>
      <c r="W136" s="28"/>
      <c r="X136" s="28">
        <v>0</v>
      </c>
      <c r="Y136" s="28"/>
      <c r="Z136" s="28"/>
      <c r="AA136" s="28">
        <v>0</v>
      </c>
      <c r="AB136" s="28"/>
      <c r="AC136" s="28"/>
      <c r="AD136" s="28">
        <v>0</v>
      </c>
      <c r="AE136" s="28"/>
      <c r="AF136" s="28"/>
      <c r="AG136" s="28">
        <v>0</v>
      </c>
      <c r="AH136" s="13"/>
    </row>
    <row r="137" spans="2:34" ht="15" x14ac:dyDescent="0.35">
      <c r="B137" s="12">
        <v>132</v>
      </c>
      <c r="C137" s="12" t="s">
        <v>311</v>
      </c>
      <c r="D137" s="13" t="s">
        <v>312</v>
      </c>
      <c r="E137" s="13" t="s">
        <v>15</v>
      </c>
      <c r="F137" s="13"/>
      <c r="G137" s="14">
        <v>2727.36</v>
      </c>
      <c r="H137" s="14">
        <v>0</v>
      </c>
      <c r="I137" s="14">
        <v>0</v>
      </c>
      <c r="J137" s="28">
        <v>0</v>
      </c>
      <c r="K137" s="28">
        <v>0</v>
      </c>
      <c r="L137" s="28">
        <v>0</v>
      </c>
      <c r="M137" s="29">
        <v>0</v>
      </c>
      <c r="N137" s="28"/>
      <c r="O137" s="28">
        <v>0</v>
      </c>
      <c r="P137" s="28">
        <v>0</v>
      </c>
      <c r="Q137" s="28"/>
      <c r="R137" s="28">
        <v>0</v>
      </c>
      <c r="S137" s="28">
        <v>0</v>
      </c>
      <c r="T137" s="28"/>
      <c r="U137" s="28">
        <v>0</v>
      </c>
      <c r="V137" s="28">
        <v>0</v>
      </c>
      <c r="W137" s="28"/>
      <c r="X137" s="28">
        <v>0</v>
      </c>
      <c r="Y137" s="28"/>
      <c r="Z137" s="28"/>
      <c r="AA137" s="28">
        <v>0</v>
      </c>
      <c r="AB137" s="28"/>
      <c r="AC137" s="28"/>
      <c r="AD137" s="28">
        <v>0</v>
      </c>
      <c r="AE137" s="28"/>
      <c r="AF137" s="28"/>
      <c r="AG137" s="28">
        <v>0</v>
      </c>
      <c r="AH137" s="13"/>
    </row>
    <row r="138" spans="2:34" ht="15" x14ac:dyDescent="0.35">
      <c r="B138" s="12">
        <v>133</v>
      </c>
      <c r="C138" s="12" t="s">
        <v>315</v>
      </c>
      <c r="D138" s="13" t="s">
        <v>316</v>
      </c>
      <c r="E138" s="13" t="s">
        <v>15</v>
      </c>
      <c r="F138" s="13"/>
      <c r="G138" s="14">
        <v>2369.86</v>
      </c>
      <c r="H138" s="14">
        <v>0</v>
      </c>
      <c r="I138" s="14">
        <v>0</v>
      </c>
      <c r="J138" s="28">
        <v>0</v>
      </c>
      <c r="K138" s="28">
        <v>0</v>
      </c>
      <c r="L138" s="28">
        <v>0</v>
      </c>
      <c r="M138" s="29">
        <v>0</v>
      </c>
      <c r="N138" s="28"/>
      <c r="O138" s="28">
        <v>0</v>
      </c>
      <c r="P138" s="28">
        <v>0</v>
      </c>
      <c r="Q138" s="28"/>
      <c r="R138" s="28">
        <v>0</v>
      </c>
      <c r="S138" s="28">
        <v>0</v>
      </c>
      <c r="T138" s="28"/>
      <c r="U138" s="28">
        <v>0</v>
      </c>
      <c r="V138" s="28">
        <v>0</v>
      </c>
      <c r="W138" s="28"/>
      <c r="X138" s="28">
        <v>0</v>
      </c>
      <c r="Y138" s="28"/>
      <c r="Z138" s="28"/>
      <c r="AA138" s="28">
        <v>0</v>
      </c>
      <c r="AB138" s="28"/>
      <c r="AC138" s="28"/>
      <c r="AD138" s="28">
        <v>0</v>
      </c>
      <c r="AE138" s="28"/>
      <c r="AF138" s="28"/>
      <c r="AG138" s="28">
        <v>0</v>
      </c>
      <c r="AH138" s="13"/>
    </row>
    <row r="139" spans="2:34" ht="15" x14ac:dyDescent="0.35">
      <c r="B139" s="12">
        <v>134</v>
      </c>
      <c r="C139" s="12" t="s">
        <v>327</v>
      </c>
      <c r="D139" s="13" t="s">
        <v>328</v>
      </c>
      <c r="E139" s="13" t="s">
        <v>15</v>
      </c>
      <c r="F139" s="13"/>
      <c r="G139" s="14">
        <v>1615.32</v>
      </c>
      <c r="H139" s="14">
        <v>0</v>
      </c>
      <c r="I139" s="14">
        <v>0</v>
      </c>
      <c r="J139" s="28">
        <v>0</v>
      </c>
      <c r="K139" s="28">
        <v>0</v>
      </c>
      <c r="L139" s="28">
        <v>0</v>
      </c>
      <c r="M139" s="29">
        <v>0</v>
      </c>
      <c r="N139" s="28"/>
      <c r="O139" s="28">
        <v>0</v>
      </c>
      <c r="P139" s="28">
        <v>0</v>
      </c>
      <c r="Q139" s="28"/>
      <c r="R139" s="28">
        <v>0</v>
      </c>
      <c r="S139" s="28">
        <v>0</v>
      </c>
      <c r="T139" s="28"/>
      <c r="U139" s="28">
        <v>0</v>
      </c>
      <c r="V139" s="28">
        <v>0</v>
      </c>
      <c r="W139" s="28"/>
      <c r="X139" s="28">
        <v>0</v>
      </c>
      <c r="Y139" s="28"/>
      <c r="Z139" s="28"/>
      <c r="AA139" s="28">
        <v>0</v>
      </c>
      <c r="AB139" s="28"/>
      <c r="AC139" s="28"/>
      <c r="AD139" s="28">
        <v>0</v>
      </c>
      <c r="AE139" s="28"/>
      <c r="AF139" s="28"/>
      <c r="AG139" s="28">
        <v>0</v>
      </c>
      <c r="AH139" s="13"/>
    </row>
    <row r="140" spans="2:34" ht="15" x14ac:dyDescent="0.35">
      <c r="B140" s="12">
        <v>135</v>
      </c>
      <c r="C140" s="12" t="s">
        <v>331</v>
      </c>
      <c r="D140" s="13" t="s">
        <v>332</v>
      </c>
      <c r="E140" s="13" t="s">
        <v>15</v>
      </c>
      <c r="F140" s="13"/>
      <c r="G140" s="14">
        <v>1386.48</v>
      </c>
      <c r="H140" s="14">
        <v>0</v>
      </c>
      <c r="I140" s="14">
        <v>0</v>
      </c>
      <c r="J140" s="28">
        <v>0</v>
      </c>
      <c r="K140" s="28">
        <v>0</v>
      </c>
      <c r="L140" s="28">
        <v>0</v>
      </c>
      <c r="M140" s="29">
        <v>0</v>
      </c>
      <c r="N140" s="28"/>
      <c r="O140" s="28">
        <v>0</v>
      </c>
      <c r="P140" s="28">
        <v>0</v>
      </c>
      <c r="Q140" s="28"/>
      <c r="R140" s="28">
        <v>0</v>
      </c>
      <c r="S140" s="28">
        <v>0</v>
      </c>
      <c r="T140" s="28"/>
      <c r="U140" s="28">
        <v>0</v>
      </c>
      <c r="V140" s="28">
        <v>0</v>
      </c>
      <c r="W140" s="28"/>
      <c r="X140" s="28">
        <v>0</v>
      </c>
      <c r="Y140" s="28"/>
      <c r="Z140" s="28"/>
      <c r="AA140" s="28">
        <v>0</v>
      </c>
      <c r="AB140" s="28"/>
      <c r="AC140" s="28"/>
      <c r="AD140" s="28">
        <v>0</v>
      </c>
      <c r="AE140" s="28"/>
      <c r="AF140" s="28"/>
      <c r="AG140" s="28">
        <v>0</v>
      </c>
      <c r="AH140" s="13"/>
    </row>
    <row r="141" spans="2:34" ht="15" x14ac:dyDescent="0.35">
      <c r="B141" s="12">
        <v>136</v>
      </c>
      <c r="C141" s="12" t="s">
        <v>333</v>
      </c>
      <c r="D141" s="13" t="s">
        <v>334</v>
      </c>
      <c r="E141" s="13" t="s">
        <v>15</v>
      </c>
      <c r="F141" s="13"/>
      <c r="G141" s="14">
        <v>1000</v>
      </c>
      <c r="H141" s="14">
        <v>0</v>
      </c>
      <c r="I141" s="14">
        <v>0</v>
      </c>
      <c r="J141" s="28">
        <v>0</v>
      </c>
      <c r="K141" s="28">
        <v>0</v>
      </c>
      <c r="L141" s="28">
        <v>0</v>
      </c>
      <c r="M141" s="29">
        <v>0</v>
      </c>
      <c r="N141" s="28"/>
      <c r="O141" s="28">
        <v>0</v>
      </c>
      <c r="P141" s="28">
        <v>0</v>
      </c>
      <c r="Q141" s="28"/>
      <c r="R141" s="28">
        <v>0</v>
      </c>
      <c r="S141" s="28">
        <v>0</v>
      </c>
      <c r="T141" s="28"/>
      <c r="U141" s="28">
        <v>0</v>
      </c>
      <c r="V141" s="28">
        <v>0</v>
      </c>
      <c r="W141" s="28"/>
      <c r="X141" s="28">
        <v>0</v>
      </c>
      <c r="Y141" s="28"/>
      <c r="Z141" s="28"/>
      <c r="AA141" s="28">
        <v>0</v>
      </c>
      <c r="AB141" s="28"/>
      <c r="AC141" s="28"/>
      <c r="AD141" s="28">
        <v>0</v>
      </c>
      <c r="AE141" s="28"/>
      <c r="AF141" s="28"/>
      <c r="AG141" s="28">
        <v>0</v>
      </c>
      <c r="AH141" s="13"/>
    </row>
    <row r="142" spans="2:34" ht="15" x14ac:dyDescent="0.35">
      <c r="B142" s="12">
        <v>137</v>
      </c>
      <c r="C142" s="12" t="s">
        <v>837</v>
      </c>
      <c r="D142" s="13" t="s">
        <v>838</v>
      </c>
      <c r="E142" s="13" t="s">
        <v>15</v>
      </c>
      <c r="F142" s="13"/>
      <c r="G142" s="14">
        <v>0</v>
      </c>
      <c r="H142" s="14">
        <v>0</v>
      </c>
      <c r="I142" s="14">
        <v>0</v>
      </c>
      <c r="J142" s="28">
        <v>0</v>
      </c>
      <c r="K142" s="28">
        <v>0</v>
      </c>
      <c r="L142" s="28">
        <v>0</v>
      </c>
      <c r="M142" s="29"/>
      <c r="N142" s="28"/>
      <c r="O142" s="28">
        <v>0</v>
      </c>
      <c r="P142" s="28">
        <v>0</v>
      </c>
      <c r="Q142" s="28"/>
      <c r="R142" s="28">
        <v>0</v>
      </c>
      <c r="S142" s="28">
        <v>0</v>
      </c>
      <c r="T142" s="28"/>
      <c r="U142" s="28">
        <v>0</v>
      </c>
      <c r="V142" s="28">
        <v>0</v>
      </c>
      <c r="W142" s="28"/>
      <c r="X142" s="28">
        <v>0</v>
      </c>
      <c r="Y142" s="28"/>
      <c r="Z142" s="28"/>
      <c r="AA142" s="28">
        <v>0</v>
      </c>
      <c r="AB142" s="28"/>
      <c r="AC142" s="28"/>
      <c r="AD142" s="28">
        <v>0</v>
      </c>
      <c r="AE142" s="28"/>
      <c r="AF142" s="28"/>
      <c r="AG142" s="28">
        <v>0</v>
      </c>
      <c r="AH142" s="13"/>
    </row>
    <row r="143" spans="2:34" ht="15" x14ac:dyDescent="0.35">
      <c r="B143" s="12">
        <v>138</v>
      </c>
      <c r="C143" s="12" t="s">
        <v>839</v>
      </c>
      <c r="D143" s="13" t="s">
        <v>840</v>
      </c>
      <c r="E143" s="13" t="s">
        <v>15</v>
      </c>
      <c r="F143" s="13"/>
      <c r="G143" s="14">
        <v>0</v>
      </c>
      <c r="H143" s="14">
        <v>0</v>
      </c>
      <c r="I143" s="14">
        <v>0</v>
      </c>
      <c r="J143" s="28">
        <v>0</v>
      </c>
      <c r="K143" s="28">
        <v>0</v>
      </c>
      <c r="L143" s="28">
        <v>0</v>
      </c>
      <c r="M143" s="29"/>
      <c r="N143" s="28"/>
      <c r="O143" s="28">
        <v>0</v>
      </c>
      <c r="P143" s="28">
        <v>0</v>
      </c>
      <c r="Q143" s="28"/>
      <c r="R143" s="28">
        <v>0</v>
      </c>
      <c r="S143" s="28">
        <v>0</v>
      </c>
      <c r="T143" s="28"/>
      <c r="U143" s="28">
        <v>0</v>
      </c>
      <c r="V143" s="28">
        <v>0</v>
      </c>
      <c r="W143" s="28"/>
      <c r="X143" s="28">
        <v>0</v>
      </c>
      <c r="Y143" s="28"/>
      <c r="Z143" s="28"/>
      <c r="AA143" s="28">
        <v>0</v>
      </c>
      <c r="AB143" s="28"/>
      <c r="AC143" s="28"/>
      <c r="AD143" s="28">
        <v>0</v>
      </c>
      <c r="AE143" s="28"/>
      <c r="AF143" s="28"/>
      <c r="AG143" s="28">
        <v>0</v>
      </c>
      <c r="AH143" s="13"/>
    </row>
    <row r="144" spans="2:34" ht="15" x14ac:dyDescent="0.35">
      <c r="B144" s="12">
        <v>139</v>
      </c>
      <c r="C144" s="12" t="s">
        <v>335</v>
      </c>
      <c r="D144" s="13" t="s">
        <v>336</v>
      </c>
      <c r="E144" s="13" t="s">
        <v>15</v>
      </c>
      <c r="F144" s="13"/>
      <c r="G144" s="14">
        <v>607942.13</v>
      </c>
      <c r="H144" s="14">
        <v>898852.62</v>
      </c>
      <c r="I144" s="14">
        <v>149808.76999999999</v>
      </c>
      <c r="J144" s="28">
        <v>659386.760266667</v>
      </c>
      <c r="K144" s="28">
        <v>724000</v>
      </c>
      <c r="L144" s="28">
        <v>-64613.239733333299</v>
      </c>
      <c r="M144" s="29">
        <v>120000</v>
      </c>
      <c r="N144" s="28">
        <v>95000</v>
      </c>
      <c r="O144" s="28">
        <v>25000</v>
      </c>
      <c r="P144" s="28">
        <v>119847.016</v>
      </c>
      <c r="Q144" s="28">
        <v>130000</v>
      </c>
      <c r="R144" s="28">
        <v>-10152.984</v>
      </c>
      <c r="S144" s="28">
        <v>130000</v>
      </c>
      <c r="T144" s="28"/>
      <c r="U144" s="28">
        <v>130000</v>
      </c>
      <c r="V144" s="28">
        <v>117575.4176</v>
      </c>
      <c r="W144" s="28">
        <v>120000</v>
      </c>
      <c r="X144" s="28">
        <v>-2424.5823999999998</v>
      </c>
      <c r="Y144" s="28">
        <v>72000</v>
      </c>
      <c r="Z144" s="28">
        <v>280000</v>
      </c>
      <c r="AA144" s="28">
        <v>-208000</v>
      </c>
      <c r="AB144" s="28">
        <v>55000</v>
      </c>
      <c r="AC144" s="28">
        <v>55000</v>
      </c>
      <c r="AD144" s="28">
        <v>0</v>
      </c>
      <c r="AE144" s="28">
        <v>44964.326666666697</v>
      </c>
      <c r="AF144" s="28">
        <v>44000</v>
      </c>
      <c r="AG144" s="28">
        <v>964.32666666669695</v>
      </c>
      <c r="AH144" s="13"/>
    </row>
    <row r="145" spans="2:34" ht="15" x14ac:dyDescent="0.35">
      <c r="B145" s="12">
        <v>140</v>
      </c>
      <c r="C145" s="12" t="s">
        <v>337</v>
      </c>
      <c r="D145" s="13" t="s">
        <v>338</v>
      </c>
      <c r="E145" s="13" t="s">
        <v>15</v>
      </c>
      <c r="F145" s="13"/>
      <c r="G145" s="14">
        <v>400</v>
      </c>
      <c r="H145" s="14">
        <v>0</v>
      </c>
      <c r="I145" s="14">
        <v>0</v>
      </c>
      <c r="J145" s="28">
        <v>0</v>
      </c>
      <c r="K145" s="28">
        <v>0</v>
      </c>
      <c r="L145" s="28">
        <v>0</v>
      </c>
      <c r="M145" s="29">
        <v>0</v>
      </c>
      <c r="N145" s="28"/>
      <c r="O145" s="28">
        <v>0</v>
      </c>
      <c r="P145" s="28">
        <v>0</v>
      </c>
      <c r="Q145" s="28"/>
      <c r="R145" s="28">
        <v>0</v>
      </c>
      <c r="S145" s="28">
        <v>0</v>
      </c>
      <c r="T145" s="28"/>
      <c r="U145" s="28">
        <v>0</v>
      </c>
      <c r="V145" s="28">
        <v>0</v>
      </c>
      <c r="W145" s="28"/>
      <c r="X145" s="28">
        <v>0</v>
      </c>
      <c r="Y145" s="28"/>
      <c r="Z145" s="28"/>
      <c r="AA145" s="28">
        <v>0</v>
      </c>
      <c r="AB145" s="28"/>
      <c r="AC145" s="28"/>
      <c r="AD145" s="28">
        <v>0</v>
      </c>
      <c r="AE145" s="28"/>
      <c r="AF145" s="28"/>
      <c r="AG145" s="28">
        <v>0</v>
      </c>
      <c r="AH145" s="13"/>
    </row>
    <row r="146" spans="2:34" ht="15" x14ac:dyDescent="0.35">
      <c r="B146" s="12">
        <v>141</v>
      </c>
      <c r="C146" s="12" t="s">
        <v>339</v>
      </c>
      <c r="D146" s="13" t="s">
        <v>340</v>
      </c>
      <c r="E146" s="13" t="s">
        <v>15</v>
      </c>
      <c r="F146" s="13"/>
      <c r="G146" s="14">
        <v>360</v>
      </c>
      <c r="H146" s="14">
        <v>0</v>
      </c>
      <c r="I146" s="14">
        <v>0</v>
      </c>
      <c r="J146" s="28">
        <v>0</v>
      </c>
      <c r="K146" s="28">
        <v>0</v>
      </c>
      <c r="L146" s="28">
        <v>0</v>
      </c>
      <c r="M146" s="29">
        <v>0</v>
      </c>
      <c r="N146" s="28"/>
      <c r="O146" s="28">
        <v>0</v>
      </c>
      <c r="P146" s="28">
        <v>0</v>
      </c>
      <c r="Q146" s="28"/>
      <c r="R146" s="28">
        <v>0</v>
      </c>
      <c r="S146" s="28">
        <v>0</v>
      </c>
      <c r="T146" s="28"/>
      <c r="U146" s="28">
        <v>0</v>
      </c>
      <c r="V146" s="28">
        <v>0</v>
      </c>
      <c r="W146" s="28"/>
      <c r="X146" s="28">
        <v>0</v>
      </c>
      <c r="Y146" s="28"/>
      <c r="Z146" s="28"/>
      <c r="AA146" s="28">
        <v>0</v>
      </c>
      <c r="AB146" s="28"/>
      <c r="AC146" s="28"/>
      <c r="AD146" s="28">
        <v>0</v>
      </c>
      <c r="AE146" s="28"/>
      <c r="AF146" s="28"/>
      <c r="AG146" s="28">
        <v>0</v>
      </c>
      <c r="AH146" s="13"/>
    </row>
    <row r="147" spans="2:34" ht="15" x14ac:dyDescent="0.35">
      <c r="B147" s="12">
        <v>142</v>
      </c>
      <c r="C147" s="12" t="s">
        <v>341</v>
      </c>
      <c r="D147" s="13" t="s">
        <v>342</v>
      </c>
      <c r="E147" s="13" t="s">
        <v>15</v>
      </c>
      <c r="F147" s="13"/>
      <c r="G147" s="14">
        <v>314.60000000000002</v>
      </c>
      <c r="H147" s="14">
        <v>0</v>
      </c>
      <c r="I147" s="14">
        <v>0</v>
      </c>
      <c r="J147" s="28">
        <v>0</v>
      </c>
      <c r="K147" s="28">
        <v>0</v>
      </c>
      <c r="L147" s="28">
        <v>0</v>
      </c>
      <c r="M147" s="29">
        <v>0</v>
      </c>
      <c r="N147" s="28"/>
      <c r="O147" s="28">
        <v>0</v>
      </c>
      <c r="P147" s="28">
        <v>0</v>
      </c>
      <c r="Q147" s="28"/>
      <c r="R147" s="28">
        <v>0</v>
      </c>
      <c r="S147" s="28">
        <v>0</v>
      </c>
      <c r="T147" s="28"/>
      <c r="U147" s="28">
        <v>0</v>
      </c>
      <c r="V147" s="28">
        <v>0</v>
      </c>
      <c r="W147" s="28"/>
      <c r="X147" s="28">
        <v>0</v>
      </c>
      <c r="Y147" s="28"/>
      <c r="Z147" s="28"/>
      <c r="AA147" s="28">
        <v>0</v>
      </c>
      <c r="AB147" s="28"/>
      <c r="AC147" s="28"/>
      <c r="AD147" s="28">
        <v>0</v>
      </c>
      <c r="AE147" s="28"/>
      <c r="AF147" s="28"/>
      <c r="AG147" s="28">
        <v>0</v>
      </c>
      <c r="AH147" s="13"/>
    </row>
    <row r="148" spans="2:34" ht="15" x14ac:dyDescent="0.35">
      <c r="B148" s="12">
        <v>143</v>
      </c>
      <c r="C148" s="12" t="s">
        <v>343</v>
      </c>
      <c r="D148" s="13" t="s">
        <v>344</v>
      </c>
      <c r="E148" s="13" t="s">
        <v>15</v>
      </c>
      <c r="F148" s="13"/>
      <c r="G148" s="14">
        <v>312</v>
      </c>
      <c r="H148" s="14">
        <v>0</v>
      </c>
      <c r="I148" s="14">
        <v>0</v>
      </c>
      <c r="J148" s="28">
        <v>0</v>
      </c>
      <c r="K148" s="28">
        <v>0</v>
      </c>
      <c r="L148" s="28">
        <v>0</v>
      </c>
      <c r="M148" s="29">
        <v>0</v>
      </c>
      <c r="N148" s="28"/>
      <c r="O148" s="28">
        <v>0</v>
      </c>
      <c r="P148" s="28">
        <v>0</v>
      </c>
      <c r="Q148" s="28"/>
      <c r="R148" s="28">
        <v>0</v>
      </c>
      <c r="S148" s="28">
        <v>0</v>
      </c>
      <c r="T148" s="28"/>
      <c r="U148" s="28">
        <v>0</v>
      </c>
      <c r="V148" s="28">
        <v>0</v>
      </c>
      <c r="W148" s="28"/>
      <c r="X148" s="28">
        <v>0</v>
      </c>
      <c r="Y148" s="28"/>
      <c r="Z148" s="28"/>
      <c r="AA148" s="28">
        <v>0</v>
      </c>
      <c r="AB148" s="28"/>
      <c r="AC148" s="28"/>
      <c r="AD148" s="28">
        <v>0</v>
      </c>
      <c r="AE148" s="28"/>
      <c r="AF148" s="28"/>
      <c r="AG148" s="28">
        <v>0</v>
      </c>
      <c r="AH148" s="13"/>
    </row>
    <row r="149" spans="2:34" ht="15" x14ac:dyDescent="0.35">
      <c r="B149" s="12">
        <v>144</v>
      </c>
      <c r="C149" s="12" t="s">
        <v>345</v>
      </c>
      <c r="D149" s="13" t="s">
        <v>346</v>
      </c>
      <c r="E149" s="13" t="s">
        <v>15</v>
      </c>
      <c r="F149" s="13"/>
      <c r="G149" s="14">
        <v>214</v>
      </c>
      <c r="H149" s="14">
        <v>0</v>
      </c>
      <c r="I149" s="14">
        <v>0</v>
      </c>
      <c r="J149" s="28">
        <v>0</v>
      </c>
      <c r="K149" s="28">
        <v>0</v>
      </c>
      <c r="L149" s="28">
        <v>0</v>
      </c>
      <c r="M149" s="29">
        <v>0</v>
      </c>
      <c r="N149" s="28"/>
      <c r="O149" s="28">
        <v>0</v>
      </c>
      <c r="P149" s="28">
        <v>0</v>
      </c>
      <c r="Q149" s="28"/>
      <c r="R149" s="28">
        <v>0</v>
      </c>
      <c r="S149" s="28">
        <v>0</v>
      </c>
      <c r="T149" s="28"/>
      <c r="U149" s="28">
        <v>0</v>
      </c>
      <c r="V149" s="28">
        <v>0</v>
      </c>
      <c r="W149" s="28"/>
      <c r="X149" s="28">
        <v>0</v>
      </c>
      <c r="Y149" s="28"/>
      <c r="Z149" s="28"/>
      <c r="AA149" s="28">
        <v>0</v>
      </c>
      <c r="AB149" s="28"/>
      <c r="AC149" s="28"/>
      <c r="AD149" s="28">
        <v>0</v>
      </c>
      <c r="AE149" s="28"/>
      <c r="AF149" s="28"/>
      <c r="AG149" s="28">
        <v>0</v>
      </c>
      <c r="AH149" s="13"/>
    </row>
    <row r="150" spans="2:34" ht="15" x14ac:dyDescent="0.35">
      <c r="B150" s="12">
        <v>145</v>
      </c>
      <c r="C150" s="12" t="s">
        <v>347</v>
      </c>
      <c r="D150" s="13" t="s">
        <v>348</v>
      </c>
      <c r="E150" s="13" t="s">
        <v>15</v>
      </c>
      <c r="F150" s="13"/>
      <c r="G150" s="14">
        <v>202.36</v>
      </c>
      <c r="H150" s="14">
        <v>0</v>
      </c>
      <c r="I150" s="14">
        <v>0</v>
      </c>
      <c r="J150" s="28">
        <v>0</v>
      </c>
      <c r="K150" s="28">
        <v>0</v>
      </c>
      <c r="L150" s="28">
        <v>0</v>
      </c>
      <c r="M150" s="29">
        <v>0</v>
      </c>
      <c r="N150" s="28"/>
      <c r="O150" s="28">
        <v>0</v>
      </c>
      <c r="P150" s="28">
        <v>0</v>
      </c>
      <c r="Q150" s="28"/>
      <c r="R150" s="28">
        <v>0</v>
      </c>
      <c r="S150" s="28">
        <v>0</v>
      </c>
      <c r="T150" s="28"/>
      <c r="U150" s="28">
        <v>0</v>
      </c>
      <c r="V150" s="28">
        <v>0</v>
      </c>
      <c r="W150" s="28"/>
      <c r="X150" s="28">
        <v>0</v>
      </c>
      <c r="Y150" s="28"/>
      <c r="Z150" s="28"/>
      <c r="AA150" s="28">
        <v>0</v>
      </c>
      <c r="AB150" s="28"/>
      <c r="AC150" s="28"/>
      <c r="AD150" s="28">
        <v>0</v>
      </c>
      <c r="AE150" s="28"/>
      <c r="AF150" s="28"/>
      <c r="AG150" s="28">
        <v>0</v>
      </c>
      <c r="AH150" s="13"/>
    </row>
    <row r="151" spans="2:34" ht="15" x14ac:dyDescent="0.35">
      <c r="B151" s="12">
        <v>146</v>
      </c>
      <c r="C151" s="12" t="s">
        <v>349</v>
      </c>
      <c r="D151" s="13" t="s">
        <v>350</v>
      </c>
      <c r="E151" s="13" t="s">
        <v>15</v>
      </c>
      <c r="F151" s="13"/>
      <c r="G151" s="14">
        <v>65.09</v>
      </c>
      <c r="H151" s="14">
        <v>0</v>
      </c>
      <c r="I151" s="14">
        <v>0</v>
      </c>
      <c r="J151" s="28">
        <v>0</v>
      </c>
      <c r="K151" s="28">
        <v>0</v>
      </c>
      <c r="L151" s="28">
        <v>0</v>
      </c>
      <c r="M151" s="29">
        <v>0</v>
      </c>
      <c r="N151" s="28"/>
      <c r="O151" s="28">
        <v>0</v>
      </c>
      <c r="P151" s="28">
        <v>0</v>
      </c>
      <c r="Q151" s="28"/>
      <c r="R151" s="28">
        <v>0</v>
      </c>
      <c r="S151" s="28">
        <v>0</v>
      </c>
      <c r="T151" s="28"/>
      <c r="U151" s="28">
        <v>0</v>
      </c>
      <c r="V151" s="28">
        <v>0</v>
      </c>
      <c r="W151" s="28"/>
      <c r="X151" s="28">
        <v>0</v>
      </c>
      <c r="Y151" s="28"/>
      <c r="Z151" s="28"/>
      <c r="AA151" s="28">
        <v>0</v>
      </c>
      <c r="AB151" s="28"/>
      <c r="AC151" s="28"/>
      <c r="AD151" s="28">
        <v>0</v>
      </c>
      <c r="AE151" s="28"/>
      <c r="AF151" s="28"/>
      <c r="AG151" s="28">
        <v>0</v>
      </c>
      <c r="AH151" s="13"/>
    </row>
    <row r="152" spans="2:34" ht="15" x14ac:dyDescent="0.35">
      <c r="B152" s="12">
        <v>147</v>
      </c>
      <c r="C152" s="12" t="s">
        <v>351</v>
      </c>
      <c r="D152" s="13" t="s">
        <v>352</v>
      </c>
      <c r="E152" s="13" t="s">
        <v>15</v>
      </c>
      <c r="F152" s="13"/>
      <c r="G152" s="14">
        <v>12628.11</v>
      </c>
      <c r="H152" s="14">
        <v>0</v>
      </c>
      <c r="I152" s="14">
        <v>0</v>
      </c>
      <c r="J152" s="28">
        <v>4214.8</v>
      </c>
      <c r="K152" s="28">
        <v>4000</v>
      </c>
      <c r="L152" s="28">
        <v>214.8</v>
      </c>
      <c r="M152" s="29">
        <v>0</v>
      </c>
      <c r="N152" s="28"/>
      <c r="O152" s="28">
        <v>0</v>
      </c>
      <c r="P152" s="28">
        <v>0</v>
      </c>
      <c r="Q152" s="28"/>
      <c r="R152" s="28">
        <v>0</v>
      </c>
      <c r="S152" s="28">
        <v>0</v>
      </c>
      <c r="T152" s="28"/>
      <c r="U152" s="28">
        <v>0</v>
      </c>
      <c r="V152" s="28">
        <v>0</v>
      </c>
      <c r="W152" s="28"/>
      <c r="X152" s="28">
        <v>0</v>
      </c>
      <c r="Y152" s="28"/>
      <c r="Z152" s="28">
        <v>2000</v>
      </c>
      <c r="AA152" s="28">
        <v>-2000</v>
      </c>
      <c r="AB152" s="28">
        <v>2000</v>
      </c>
      <c r="AC152" s="28"/>
      <c r="AD152" s="28">
        <v>2000</v>
      </c>
      <c r="AE152" s="28">
        <v>2214.8000000000002</v>
      </c>
      <c r="AF152" s="28">
        <v>2000</v>
      </c>
      <c r="AG152" s="28">
        <v>214.8</v>
      </c>
      <c r="AH152" s="13"/>
    </row>
    <row r="153" spans="2:34" ht="15" x14ac:dyDescent="0.35">
      <c r="B153" s="12">
        <v>148</v>
      </c>
      <c r="C153" s="12" t="s">
        <v>353</v>
      </c>
      <c r="D153" s="13" t="s">
        <v>354</v>
      </c>
      <c r="E153" s="13" t="s">
        <v>15</v>
      </c>
      <c r="F153" s="13"/>
      <c r="G153" s="14">
        <v>5211.1400000000003</v>
      </c>
      <c r="H153" s="14">
        <v>27200</v>
      </c>
      <c r="I153" s="14">
        <v>4533.3333333333303</v>
      </c>
      <c r="J153" s="28">
        <v>17088.429333333301</v>
      </c>
      <c r="K153" s="28">
        <v>31520.18</v>
      </c>
      <c r="L153" s="28">
        <v>-14431.7506666667</v>
      </c>
      <c r="M153" s="29">
        <v>4000</v>
      </c>
      <c r="N153" s="28">
        <v>10313.23</v>
      </c>
      <c r="O153" s="28">
        <v>-6313.23</v>
      </c>
      <c r="P153" s="28">
        <v>3626.6666666666601</v>
      </c>
      <c r="Q153" s="28"/>
      <c r="R153" s="28">
        <v>3626.6666666666601</v>
      </c>
      <c r="S153" s="28"/>
      <c r="T153" s="28">
        <v>10000</v>
      </c>
      <c r="U153" s="28">
        <v>-10000</v>
      </c>
      <c r="V153" s="28">
        <v>5100.8360000000002</v>
      </c>
      <c r="W153" s="28"/>
      <c r="X153" s="28">
        <v>5100.8360000000002</v>
      </c>
      <c r="Y153" s="28">
        <v>2000</v>
      </c>
      <c r="Z153" s="28"/>
      <c r="AA153" s="28">
        <v>2000</v>
      </c>
      <c r="AB153" s="28">
        <v>1000</v>
      </c>
      <c r="AC153" s="28"/>
      <c r="AD153" s="28">
        <v>1000</v>
      </c>
      <c r="AE153" s="28">
        <v>1360.9266666666699</v>
      </c>
      <c r="AF153" s="28">
        <v>11206.95</v>
      </c>
      <c r="AG153" s="28">
        <v>-9846.0233333333308</v>
      </c>
      <c r="AH153" s="13"/>
    </row>
    <row r="154" spans="2:34" ht="15" x14ac:dyDescent="0.35">
      <c r="B154" s="12">
        <v>149</v>
      </c>
      <c r="C154" s="12" t="s">
        <v>355</v>
      </c>
      <c r="D154" s="13" t="s">
        <v>356</v>
      </c>
      <c r="E154" s="13" t="s">
        <v>15</v>
      </c>
      <c r="F154" s="13"/>
      <c r="G154" s="14">
        <v>350012.67</v>
      </c>
      <c r="H154" s="14">
        <v>442051.4</v>
      </c>
      <c r="I154" s="14">
        <v>73675.233333333294</v>
      </c>
      <c r="J154" s="28">
        <v>340216.02399999998</v>
      </c>
      <c r="K154" s="28">
        <v>388648.1</v>
      </c>
      <c r="L154" s="28">
        <v>-48432.076000000001</v>
      </c>
      <c r="M154" s="29">
        <v>59000</v>
      </c>
      <c r="N154" s="28">
        <v>122000</v>
      </c>
      <c r="O154" s="28">
        <v>-63000</v>
      </c>
      <c r="P154" s="28">
        <v>58940.186666666603</v>
      </c>
      <c r="Q154" s="28"/>
      <c r="R154" s="28">
        <v>58940.186666666603</v>
      </c>
      <c r="S154" s="28">
        <v>30000</v>
      </c>
      <c r="T154" s="28">
        <v>20000</v>
      </c>
      <c r="U154" s="28">
        <v>10000</v>
      </c>
      <c r="V154" s="28">
        <v>48275.837333333402</v>
      </c>
      <c r="W154" s="28">
        <v>50000</v>
      </c>
      <c r="X154" s="28">
        <v>-1724.1626666666</v>
      </c>
      <c r="Y154" s="28">
        <v>22000</v>
      </c>
      <c r="Z154" s="28">
        <v>74648.100000000006</v>
      </c>
      <c r="AA154" s="28">
        <v>-52648.1</v>
      </c>
      <c r="AB154" s="28">
        <v>22000</v>
      </c>
      <c r="AC154" s="28">
        <v>22000</v>
      </c>
      <c r="AD154" s="28">
        <v>0</v>
      </c>
      <c r="AE154" s="28">
        <v>100000</v>
      </c>
      <c r="AF154" s="28">
        <v>100000</v>
      </c>
      <c r="AG154" s="28">
        <v>0</v>
      </c>
      <c r="AH154" s="13"/>
    </row>
    <row r="155" spans="2:34" ht="15" x14ac:dyDescent="0.35">
      <c r="B155" s="12">
        <v>150</v>
      </c>
      <c r="C155" s="12" t="s">
        <v>359</v>
      </c>
      <c r="D155" s="13" t="s">
        <v>360</v>
      </c>
      <c r="E155" s="13" t="s">
        <v>15</v>
      </c>
      <c r="F155" s="13"/>
      <c r="G155" s="14">
        <v>0</v>
      </c>
      <c r="H155" s="14">
        <v>13700</v>
      </c>
      <c r="I155" s="14">
        <v>2283.3333333333298</v>
      </c>
      <c r="J155" s="28">
        <v>19533.973333333299</v>
      </c>
      <c r="K155" s="28">
        <v>30386</v>
      </c>
      <c r="L155" s="28">
        <v>-10852.026666666699</v>
      </c>
      <c r="M155" s="29">
        <v>0</v>
      </c>
      <c r="N155" s="28"/>
      <c r="O155" s="28">
        <v>0</v>
      </c>
      <c r="P155" s="28">
        <v>1826.6666666666599</v>
      </c>
      <c r="Q155" s="28">
        <v>9386</v>
      </c>
      <c r="R155" s="28">
        <v>-7559.3333333333403</v>
      </c>
      <c r="S155" s="28">
        <v>0</v>
      </c>
      <c r="T155" s="28">
        <v>10000</v>
      </c>
      <c r="U155" s="28">
        <v>-10000</v>
      </c>
      <c r="V155" s="28">
        <v>6480</v>
      </c>
      <c r="W155" s="28">
        <v>6000</v>
      </c>
      <c r="X155" s="28">
        <v>480</v>
      </c>
      <c r="Y155" s="28">
        <v>6000</v>
      </c>
      <c r="Z155" s="28"/>
      <c r="AA155" s="28">
        <v>6000</v>
      </c>
      <c r="AB155" s="28">
        <v>3000</v>
      </c>
      <c r="AC155" s="28">
        <v>3000</v>
      </c>
      <c r="AD155" s="28">
        <v>0</v>
      </c>
      <c r="AE155" s="28">
        <v>2227.30666666667</v>
      </c>
      <c r="AF155" s="28">
        <v>2000</v>
      </c>
      <c r="AG155" s="28">
        <v>227.30666666667</v>
      </c>
      <c r="AH155" s="13"/>
    </row>
    <row r="156" spans="2:34" ht="15" x14ac:dyDescent="0.35">
      <c r="B156" s="12">
        <v>151</v>
      </c>
      <c r="C156" s="12" t="s">
        <v>361</v>
      </c>
      <c r="D156" s="13" t="s">
        <v>362</v>
      </c>
      <c r="E156" s="13" t="s">
        <v>15</v>
      </c>
      <c r="F156" s="13"/>
      <c r="G156" s="14">
        <v>351976.44</v>
      </c>
      <c r="H156" s="14">
        <v>428196.21</v>
      </c>
      <c r="I156" s="14">
        <v>71366.035000000003</v>
      </c>
      <c r="J156" s="28">
        <v>402436.11599999998</v>
      </c>
      <c r="K156" s="28">
        <v>316000</v>
      </c>
      <c r="L156" s="28">
        <v>86436.115999999995</v>
      </c>
      <c r="M156" s="29">
        <v>57000</v>
      </c>
      <c r="N156" s="28">
        <v>50000</v>
      </c>
      <c r="O156" s="28">
        <v>7000</v>
      </c>
      <c r="P156" s="28">
        <v>57092.828000000001</v>
      </c>
      <c r="Q156" s="28">
        <v>70000</v>
      </c>
      <c r="R156" s="28">
        <v>-12907.172</v>
      </c>
      <c r="S156" s="28">
        <v>70000</v>
      </c>
      <c r="T156" s="28">
        <v>150000</v>
      </c>
      <c r="U156" s="28">
        <v>-80000</v>
      </c>
      <c r="V156" s="28">
        <v>149440</v>
      </c>
      <c r="W156" s="28"/>
      <c r="X156" s="28">
        <v>149440</v>
      </c>
      <c r="Y156" s="28">
        <v>22000</v>
      </c>
      <c r="Z156" s="28"/>
      <c r="AA156" s="28">
        <v>22000</v>
      </c>
      <c r="AB156" s="28">
        <v>22000</v>
      </c>
      <c r="AC156" s="28">
        <v>22000</v>
      </c>
      <c r="AD156" s="28">
        <v>0</v>
      </c>
      <c r="AE156" s="28">
        <v>24903.288</v>
      </c>
      <c r="AF156" s="28">
        <v>24000</v>
      </c>
      <c r="AG156" s="28">
        <v>903.28800000000001</v>
      </c>
      <c r="AH156" s="13"/>
    </row>
    <row r="157" spans="2:34" ht="15" x14ac:dyDescent="0.35">
      <c r="B157" s="12">
        <v>152</v>
      </c>
      <c r="C157" s="12" t="s">
        <v>363</v>
      </c>
      <c r="D157" s="13" t="s">
        <v>364</v>
      </c>
      <c r="E157" s="13" t="s">
        <v>15</v>
      </c>
      <c r="F157" s="13"/>
      <c r="G157" s="14">
        <v>362137.43</v>
      </c>
      <c r="H157" s="14">
        <v>350753.66</v>
      </c>
      <c r="I157" s="14">
        <v>58458.9433333333</v>
      </c>
      <c r="J157" s="28">
        <v>258693.64720000001</v>
      </c>
      <c r="K157" s="28">
        <v>241317</v>
      </c>
      <c r="L157" s="28">
        <v>17376.647199999901</v>
      </c>
      <c r="M157" s="29">
        <v>47000</v>
      </c>
      <c r="N157" s="28">
        <v>87300</v>
      </c>
      <c r="O157" s="28">
        <v>-11200</v>
      </c>
      <c r="P157" s="28">
        <v>46767.154666666604</v>
      </c>
      <c r="Q157" s="28"/>
      <c r="R157" s="28">
        <v>46767.154666666604</v>
      </c>
      <c r="S157" s="28">
        <v>30000</v>
      </c>
      <c r="T157" s="28">
        <v>29100</v>
      </c>
      <c r="U157" s="28">
        <v>900</v>
      </c>
      <c r="V157" s="28">
        <v>50529.955199999997</v>
      </c>
      <c r="W157" s="28">
        <v>50053.91</v>
      </c>
      <c r="X157" s="28">
        <v>476.04519999999297</v>
      </c>
      <c r="Y157" s="28">
        <v>29000</v>
      </c>
      <c r="Z157" s="28">
        <v>29100</v>
      </c>
      <c r="AA157" s="28">
        <v>-100</v>
      </c>
      <c r="AB157" s="28">
        <v>29000</v>
      </c>
      <c r="AC157" s="28">
        <v>30243.09</v>
      </c>
      <c r="AD157" s="28">
        <v>-1243.0899999999999</v>
      </c>
      <c r="AE157" s="28">
        <v>26396.537333333301</v>
      </c>
      <c r="AF157" s="28">
        <v>44620</v>
      </c>
      <c r="AG157" s="28">
        <v>-18223.462666666699</v>
      </c>
      <c r="AH157" s="13"/>
    </row>
    <row r="158" spans="2:34" ht="15" x14ac:dyDescent="0.35">
      <c r="B158" s="12">
        <v>153</v>
      </c>
      <c r="C158" s="12" t="s">
        <v>544</v>
      </c>
      <c r="D158" s="13" t="s">
        <v>545</v>
      </c>
      <c r="E158" s="13" t="s">
        <v>15</v>
      </c>
      <c r="F158" s="13"/>
      <c r="G158" s="14">
        <v>17720</v>
      </c>
      <c r="H158" s="14">
        <v>18700</v>
      </c>
      <c r="I158" s="14">
        <v>3116.6666666666702</v>
      </c>
      <c r="J158" s="28">
        <v>25384</v>
      </c>
      <c r="K158" s="28">
        <v>18280</v>
      </c>
      <c r="L158" s="28">
        <v>7104</v>
      </c>
      <c r="M158" s="29">
        <v>17720</v>
      </c>
      <c r="N158" s="28">
        <v>10000</v>
      </c>
      <c r="O158" s="28">
        <v>7720</v>
      </c>
      <c r="P158" s="28">
        <v>2493.3333333333399</v>
      </c>
      <c r="Q158" s="28"/>
      <c r="R158" s="28">
        <v>2493.3333333333399</v>
      </c>
      <c r="S158" s="28">
        <v>0</v>
      </c>
      <c r="T158" s="28"/>
      <c r="U158" s="28">
        <v>0</v>
      </c>
      <c r="V158" s="28">
        <v>2200</v>
      </c>
      <c r="W158" s="28"/>
      <c r="X158" s="28">
        <v>2200</v>
      </c>
      <c r="Y158" s="28">
        <v>1000</v>
      </c>
      <c r="Z158" s="28"/>
      <c r="AA158" s="28">
        <v>1000</v>
      </c>
      <c r="AB158" s="28">
        <v>1000</v>
      </c>
      <c r="AC158" s="28">
        <v>1000</v>
      </c>
      <c r="AD158" s="28">
        <v>0</v>
      </c>
      <c r="AE158" s="28">
        <v>970.66666666666697</v>
      </c>
      <c r="AF158" s="28">
        <v>7280</v>
      </c>
      <c r="AG158" s="28">
        <v>-6309.3333333333303</v>
      </c>
      <c r="AH158" s="13"/>
    </row>
    <row r="159" spans="2:34" ht="15" x14ac:dyDescent="0.35">
      <c r="B159" s="12">
        <v>154</v>
      </c>
      <c r="C159" s="12" t="s">
        <v>365</v>
      </c>
      <c r="D159" s="13" t="s">
        <v>366</v>
      </c>
      <c r="E159" s="13" t="s">
        <v>15</v>
      </c>
      <c r="F159" s="13"/>
      <c r="G159" s="14">
        <v>38403.870000000003</v>
      </c>
      <c r="H159" s="14">
        <v>45779.87</v>
      </c>
      <c r="I159" s="14">
        <v>7629.9783333333298</v>
      </c>
      <c r="J159" s="28">
        <v>42175.059333333302</v>
      </c>
      <c r="K159" s="28">
        <v>29100</v>
      </c>
      <c r="L159" s="28">
        <v>13075.0593333333</v>
      </c>
      <c r="M159" s="29">
        <v>6000</v>
      </c>
      <c r="N159" s="28">
        <v>9700</v>
      </c>
      <c r="O159" s="28">
        <v>6000</v>
      </c>
      <c r="P159" s="28">
        <v>6103.9826666666604</v>
      </c>
      <c r="Q159" s="28">
        <v>9700</v>
      </c>
      <c r="R159" s="28">
        <v>-3596.01733333334</v>
      </c>
      <c r="S159" s="28">
        <v>10000</v>
      </c>
      <c r="T159" s="28">
        <v>7760</v>
      </c>
      <c r="U159" s="28">
        <v>2240</v>
      </c>
      <c r="V159" s="28">
        <v>8066.1059999999998</v>
      </c>
      <c r="W159" s="28">
        <v>4850</v>
      </c>
      <c r="X159" s="28">
        <v>3216.1060000000002</v>
      </c>
      <c r="Y159" s="28">
        <v>5000</v>
      </c>
      <c r="Z159" s="28"/>
      <c r="AA159" s="28">
        <v>5000</v>
      </c>
      <c r="AB159" s="28">
        <v>4000</v>
      </c>
      <c r="AC159" s="28">
        <v>3880</v>
      </c>
      <c r="AD159" s="28">
        <v>120</v>
      </c>
      <c r="AE159" s="28">
        <v>3004.9706666666698</v>
      </c>
      <c r="AF159" s="28">
        <v>2910</v>
      </c>
      <c r="AG159" s="28">
        <v>94.9706666666698</v>
      </c>
      <c r="AH159" s="13"/>
    </row>
    <row r="160" spans="2:34" ht="15" x14ac:dyDescent="0.35">
      <c r="B160" s="12">
        <v>155</v>
      </c>
      <c r="C160" s="12" t="s">
        <v>369</v>
      </c>
      <c r="D160" s="13" t="s">
        <v>370</v>
      </c>
      <c r="E160" s="13" t="s">
        <v>15</v>
      </c>
      <c r="F160" s="13"/>
      <c r="G160" s="14">
        <v>10991.58</v>
      </c>
      <c r="H160" s="14">
        <v>14000.26</v>
      </c>
      <c r="I160" s="14">
        <v>2333.3766666666702</v>
      </c>
      <c r="J160" s="28">
        <v>14995.036</v>
      </c>
      <c r="K160" s="28">
        <v>26462.51</v>
      </c>
      <c r="L160" s="28">
        <v>-11467.474</v>
      </c>
      <c r="M160" s="29">
        <v>2000</v>
      </c>
      <c r="N160" s="28"/>
      <c r="O160" s="28">
        <v>2000</v>
      </c>
      <c r="P160" s="28">
        <v>1866.70133333334</v>
      </c>
      <c r="Q160" s="28"/>
      <c r="R160" s="28">
        <v>1866.70133333334</v>
      </c>
      <c r="S160" s="28">
        <v>0</v>
      </c>
      <c r="T160" s="28"/>
      <c r="U160" s="28">
        <v>0</v>
      </c>
      <c r="V160" s="28"/>
      <c r="W160" s="28"/>
      <c r="X160" s="28">
        <v>0</v>
      </c>
      <c r="Y160" s="28">
        <v>5000</v>
      </c>
      <c r="Z160" s="28">
        <v>23462.51</v>
      </c>
      <c r="AA160" s="28">
        <v>-18462.509999999998</v>
      </c>
      <c r="AB160" s="28">
        <v>3000</v>
      </c>
      <c r="AC160" s="28"/>
      <c r="AD160" s="28">
        <v>3000</v>
      </c>
      <c r="AE160" s="28">
        <v>3128.3346666666698</v>
      </c>
      <c r="AF160" s="28">
        <v>3000</v>
      </c>
      <c r="AG160" s="28">
        <v>128.33466666666999</v>
      </c>
      <c r="AH160" s="13"/>
    </row>
    <row r="161" spans="2:34" ht="15" x14ac:dyDescent="0.35">
      <c r="B161" s="12">
        <v>156</v>
      </c>
      <c r="C161" s="12" t="s">
        <v>371</v>
      </c>
      <c r="D161" s="13" t="s">
        <v>372</v>
      </c>
      <c r="E161" s="13" t="s">
        <v>15</v>
      </c>
      <c r="F161" s="13"/>
      <c r="G161" s="14">
        <v>902618.47</v>
      </c>
      <c r="H161" s="14">
        <v>808308.9</v>
      </c>
      <c r="I161" s="14">
        <v>134718.15</v>
      </c>
      <c r="J161" s="28">
        <v>773136.46666666702</v>
      </c>
      <c r="K161" s="28">
        <v>615950</v>
      </c>
      <c r="L161" s="28">
        <v>157186.46666666699</v>
      </c>
      <c r="M161" s="29">
        <v>108000</v>
      </c>
      <c r="N161" s="28">
        <v>174600</v>
      </c>
      <c r="O161" s="28">
        <v>30400</v>
      </c>
      <c r="P161" s="28">
        <v>107774.52</v>
      </c>
      <c r="Q161" s="28">
        <v>67900</v>
      </c>
      <c r="R161" s="28">
        <v>39874.519999999997</v>
      </c>
      <c r="S161" s="28">
        <v>130000</v>
      </c>
      <c r="T161" s="28">
        <v>58200</v>
      </c>
      <c r="U161" s="28">
        <v>71800</v>
      </c>
      <c r="V161" s="28">
        <v>123317.72933333401</v>
      </c>
      <c r="W161" s="28">
        <v>116400</v>
      </c>
      <c r="X161" s="28">
        <v>6917.7293333340103</v>
      </c>
      <c r="Y161" s="28">
        <v>118000</v>
      </c>
      <c r="Z161" s="28">
        <v>114460</v>
      </c>
      <c r="AA161" s="28">
        <v>3540</v>
      </c>
      <c r="AB161" s="28">
        <v>100000</v>
      </c>
      <c r="AC161" s="28">
        <v>97000</v>
      </c>
      <c r="AD161" s="28">
        <v>3000</v>
      </c>
      <c r="AE161" s="28">
        <v>86044.217333333305</v>
      </c>
      <c r="AF161" s="28">
        <v>84390</v>
      </c>
      <c r="AG161" s="28">
        <v>1654.2173333333001</v>
      </c>
      <c r="AH161" s="13"/>
    </row>
    <row r="162" spans="2:34" ht="15" x14ac:dyDescent="0.35">
      <c r="B162" s="12">
        <v>157</v>
      </c>
      <c r="C162" s="12" t="s">
        <v>373</v>
      </c>
      <c r="D162" s="13" t="s">
        <v>374</v>
      </c>
      <c r="E162" s="13" t="s">
        <v>15</v>
      </c>
      <c r="F162" s="13"/>
      <c r="G162" s="14">
        <v>36044.980000000003</v>
      </c>
      <c r="H162" s="14">
        <v>0</v>
      </c>
      <c r="I162" s="14">
        <v>0</v>
      </c>
      <c r="J162" s="28">
        <v>0</v>
      </c>
      <c r="K162" s="28">
        <v>0</v>
      </c>
      <c r="L162" s="28">
        <v>0</v>
      </c>
      <c r="M162" s="29">
        <v>0</v>
      </c>
      <c r="N162" s="28"/>
      <c r="O162" s="28">
        <v>0</v>
      </c>
      <c r="P162" s="28">
        <v>0</v>
      </c>
      <c r="Q162" s="28"/>
      <c r="R162" s="28">
        <v>0</v>
      </c>
      <c r="S162" s="28">
        <v>0</v>
      </c>
      <c r="T162" s="28"/>
      <c r="U162" s="28">
        <v>0</v>
      </c>
      <c r="V162" s="28"/>
      <c r="W162" s="28"/>
      <c r="X162" s="28">
        <v>0</v>
      </c>
      <c r="Y162" s="28"/>
      <c r="Z162" s="28"/>
      <c r="AA162" s="28">
        <v>0</v>
      </c>
      <c r="AB162" s="28"/>
      <c r="AC162" s="28"/>
      <c r="AD162" s="28">
        <v>0</v>
      </c>
      <c r="AE162" s="28"/>
      <c r="AF162" s="28"/>
      <c r="AG162" s="28">
        <v>0</v>
      </c>
      <c r="AH162" s="13"/>
    </row>
    <row r="163" spans="2:34" ht="15" x14ac:dyDescent="0.35">
      <c r="B163" s="12">
        <v>158</v>
      </c>
      <c r="C163" s="12" t="s">
        <v>375</v>
      </c>
      <c r="D163" s="13" t="s">
        <v>376</v>
      </c>
      <c r="E163" s="13" t="s">
        <v>15</v>
      </c>
      <c r="F163" s="13"/>
      <c r="G163" s="14">
        <v>219822.3</v>
      </c>
      <c r="H163" s="14">
        <v>173900.16</v>
      </c>
      <c r="I163" s="14">
        <v>28983.360000000001</v>
      </c>
      <c r="J163" s="28">
        <v>214749.574666667</v>
      </c>
      <c r="K163" s="28">
        <v>176000</v>
      </c>
      <c r="L163" s="28">
        <v>38749.574666666696</v>
      </c>
      <c r="M163" s="29">
        <v>23000</v>
      </c>
      <c r="N163" s="28"/>
      <c r="O163" s="28">
        <v>23000</v>
      </c>
      <c r="P163" s="28">
        <v>23186.687999999998</v>
      </c>
      <c r="Q163" s="28"/>
      <c r="R163" s="28">
        <v>23186.687999999998</v>
      </c>
      <c r="S163" s="28">
        <v>20000</v>
      </c>
      <c r="T163" s="28">
        <v>60000</v>
      </c>
      <c r="U163" s="28">
        <v>-40000</v>
      </c>
      <c r="V163" s="28">
        <v>61973.349333333397</v>
      </c>
      <c r="W163" s="28"/>
      <c r="X163" s="28">
        <v>61973.349333333397</v>
      </c>
      <c r="Y163" s="28">
        <v>31000</v>
      </c>
      <c r="Z163" s="28">
        <v>87000</v>
      </c>
      <c r="AA163" s="28">
        <v>-56000</v>
      </c>
      <c r="AB163" s="28">
        <v>26000</v>
      </c>
      <c r="AC163" s="28"/>
      <c r="AD163" s="28">
        <v>26000</v>
      </c>
      <c r="AE163" s="28">
        <v>29589.537333333301</v>
      </c>
      <c r="AF163" s="28">
        <v>29000</v>
      </c>
      <c r="AG163" s="28">
        <v>589.53733333330104</v>
      </c>
      <c r="AH163" s="13"/>
    </row>
    <row r="164" spans="2:34" ht="15" x14ac:dyDescent="0.35">
      <c r="B164" s="12">
        <v>159</v>
      </c>
      <c r="C164" s="12" t="s">
        <v>377</v>
      </c>
      <c r="D164" s="13" t="s">
        <v>378</v>
      </c>
      <c r="E164" s="13" t="s">
        <v>15</v>
      </c>
      <c r="F164" s="13"/>
      <c r="G164" s="14">
        <v>1667123.16</v>
      </c>
      <c r="H164" s="14">
        <v>1741410.25</v>
      </c>
      <c r="I164" s="14">
        <v>290235.04166666698</v>
      </c>
      <c r="J164" s="28">
        <v>631222.57200000004</v>
      </c>
      <c r="K164" s="28">
        <v>82000</v>
      </c>
      <c r="L164" s="28">
        <v>549222.57200000004</v>
      </c>
      <c r="M164" s="29">
        <v>232000</v>
      </c>
      <c r="N164" s="28"/>
      <c r="O164" s="28">
        <v>232000</v>
      </c>
      <c r="P164" s="28">
        <v>232188.03333333399</v>
      </c>
      <c r="Q164" s="28"/>
      <c r="R164" s="28">
        <v>232188.03333333399</v>
      </c>
      <c r="S164" s="28">
        <v>80000</v>
      </c>
      <c r="T164" s="28">
        <v>80000</v>
      </c>
      <c r="U164" s="28">
        <v>0</v>
      </c>
      <c r="V164" s="28">
        <v>78002.471999999994</v>
      </c>
      <c r="W164" s="28"/>
      <c r="X164" s="28">
        <v>78002.471999999994</v>
      </c>
      <c r="Y164" s="28">
        <v>7000</v>
      </c>
      <c r="Z164" s="28">
        <v>1000</v>
      </c>
      <c r="AA164" s="28">
        <v>6000</v>
      </c>
      <c r="AB164" s="28">
        <v>1000</v>
      </c>
      <c r="AC164" s="28"/>
      <c r="AD164" s="28">
        <v>1000</v>
      </c>
      <c r="AE164" s="28">
        <v>1032.06666666667</v>
      </c>
      <c r="AF164" s="28">
        <v>1000</v>
      </c>
      <c r="AG164" s="28">
        <v>32.066666666670002</v>
      </c>
      <c r="AH164" s="13"/>
    </row>
    <row r="165" spans="2:34" ht="15" x14ac:dyDescent="0.35">
      <c r="B165" s="12">
        <v>160</v>
      </c>
      <c r="C165" s="12" t="s">
        <v>673</v>
      </c>
      <c r="D165" s="13" t="s">
        <v>674</v>
      </c>
      <c r="E165" s="13" t="s">
        <v>15</v>
      </c>
      <c r="F165" s="13"/>
      <c r="G165" s="14">
        <v>56608</v>
      </c>
      <c r="H165" s="14">
        <v>0</v>
      </c>
      <c r="I165" s="14">
        <v>0</v>
      </c>
      <c r="J165" s="28">
        <v>159169.066666667</v>
      </c>
      <c r="K165" s="28">
        <v>75608</v>
      </c>
      <c r="L165" s="28">
        <v>83561.066666666695</v>
      </c>
      <c r="M165" s="29">
        <v>56608</v>
      </c>
      <c r="N165" s="28">
        <v>56608</v>
      </c>
      <c r="O165" s="28">
        <v>0</v>
      </c>
      <c r="P165" s="28">
        <v>0</v>
      </c>
      <c r="Q165" s="28"/>
      <c r="R165" s="28">
        <v>0</v>
      </c>
      <c r="S165" s="28">
        <v>10000</v>
      </c>
      <c r="T165" s="28"/>
      <c r="U165" s="28">
        <v>10000</v>
      </c>
      <c r="V165" s="28">
        <v>60480</v>
      </c>
      <c r="W165" s="28"/>
      <c r="X165" s="28">
        <v>60480</v>
      </c>
      <c r="Y165" s="28">
        <v>13000</v>
      </c>
      <c r="Z165" s="28"/>
      <c r="AA165" s="28">
        <v>13000</v>
      </c>
      <c r="AB165" s="28">
        <v>9000</v>
      </c>
      <c r="AC165" s="28">
        <v>9000</v>
      </c>
      <c r="AD165" s="28">
        <v>0</v>
      </c>
      <c r="AE165" s="28">
        <v>10081.0666666667</v>
      </c>
      <c r="AF165" s="28">
        <v>10000</v>
      </c>
      <c r="AG165" s="28">
        <v>81.0666666667003</v>
      </c>
      <c r="AH165" s="13"/>
    </row>
    <row r="166" spans="2:34" ht="15" x14ac:dyDescent="0.35">
      <c r="B166" s="12">
        <v>161</v>
      </c>
      <c r="C166" s="12" t="s">
        <v>385</v>
      </c>
      <c r="D166" s="13" t="s">
        <v>386</v>
      </c>
      <c r="E166" s="13" t="s">
        <v>15</v>
      </c>
      <c r="F166" s="13"/>
      <c r="G166" s="14">
        <v>126230.66</v>
      </c>
      <c r="H166" s="14">
        <v>90833.43</v>
      </c>
      <c r="I166" s="14">
        <v>15138.905000000001</v>
      </c>
      <c r="J166" s="28">
        <v>112113.430666667</v>
      </c>
      <c r="K166" s="28">
        <v>89240</v>
      </c>
      <c r="L166" s="28">
        <v>22873.4306666667</v>
      </c>
      <c r="M166" s="29">
        <v>12000</v>
      </c>
      <c r="N166" s="28"/>
      <c r="O166" s="28">
        <v>12000</v>
      </c>
      <c r="P166" s="28">
        <v>12111.124</v>
      </c>
      <c r="Q166" s="28"/>
      <c r="R166" s="28">
        <v>12111.124</v>
      </c>
      <c r="S166" s="28">
        <v>10000</v>
      </c>
      <c r="T166" s="28">
        <v>29100</v>
      </c>
      <c r="U166" s="28">
        <v>-19100</v>
      </c>
      <c r="V166" s="28">
        <v>29013.333333333401</v>
      </c>
      <c r="W166" s="28"/>
      <c r="X166" s="28">
        <v>29013.333333333401</v>
      </c>
      <c r="Y166" s="28">
        <v>16000</v>
      </c>
      <c r="Z166" s="28">
        <v>15520</v>
      </c>
      <c r="AA166" s="28">
        <v>480</v>
      </c>
      <c r="AB166" s="28">
        <v>16000</v>
      </c>
      <c r="AC166" s="28">
        <v>15520</v>
      </c>
      <c r="AD166" s="28">
        <v>480</v>
      </c>
      <c r="AE166" s="28">
        <v>16988.973333333299</v>
      </c>
      <c r="AF166" s="28">
        <v>29100</v>
      </c>
      <c r="AG166" s="28">
        <v>-12111.026666666699</v>
      </c>
      <c r="AH166" s="13"/>
    </row>
    <row r="167" spans="2:34" ht="15" x14ac:dyDescent="0.35">
      <c r="B167" s="12">
        <v>162</v>
      </c>
      <c r="C167" s="12" t="s">
        <v>389</v>
      </c>
      <c r="D167" s="13" t="s">
        <v>390</v>
      </c>
      <c r="E167" s="13" t="s">
        <v>15</v>
      </c>
      <c r="F167" s="13"/>
      <c r="G167" s="14">
        <v>1576465.06</v>
      </c>
      <c r="H167" s="14">
        <v>3444311.78</v>
      </c>
      <c r="I167" s="14">
        <v>574051.96333333303</v>
      </c>
      <c r="J167" s="28">
        <v>3748503.6847999999</v>
      </c>
      <c r="K167" s="28">
        <v>5239000</v>
      </c>
      <c r="L167" s="28">
        <v>-1490496.3152000001</v>
      </c>
      <c r="M167" s="29">
        <v>459000</v>
      </c>
      <c r="N167" s="28">
        <v>650000</v>
      </c>
      <c r="O167" s="28">
        <v>-191000</v>
      </c>
      <c r="P167" s="28">
        <v>459241.57066666603</v>
      </c>
      <c r="Q167" s="28">
        <v>2050000</v>
      </c>
      <c r="R167" s="28">
        <v>-1590758.4293333299</v>
      </c>
      <c r="S167" s="28">
        <v>630000</v>
      </c>
      <c r="T167" s="28">
        <v>500000</v>
      </c>
      <c r="U167" s="28">
        <v>130000</v>
      </c>
      <c r="V167" s="28">
        <v>764448.07680000004</v>
      </c>
      <c r="W167" s="28">
        <v>1000000</v>
      </c>
      <c r="X167" s="28">
        <v>-235551.92319999999</v>
      </c>
      <c r="Y167" s="28">
        <v>809000</v>
      </c>
      <c r="Z167" s="28">
        <v>404000</v>
      </c>
      <c r="AA167" s="28">
        <v>405000</v>
      </c>
      <c r="AB167" s="28">
        <v>404000</v>
      </c>
      <c r="AC167" s="28">
        <v>450000</v>
      </c>
      <c r="AD167" s="28">
        <v>-46000</v>
      </c>
      <c r="AE167" s="28">
        <v>222814.03733333299</v>
      </c>
      <c r="AF167" s="28">
        <v>185000</v>
      </c>
      <c r="AG167" s="28">
        <v>37814.037333332999</v>
      </c>
      <c r="AH167" s="13"/>
    </row>
    <row r="168" spans="2:34" ht="15" x14ac:dyDescent="0.35">
      <c r="B168" s="12">
        <v>163</v>
      </c>
      <c r="C168" s="12" t="s">
        <v>395</v>
      </c>
      <c r="D168" s="13" t="s">
        <v>396</v>
      </c>
      <c r="E168" s="13" t="s">
        <v>15</v>
      </c>
      <c r="F168" s="13"/>
      <c r="G168" s="14">
        <v>441870.78</v>
      </c>
      <c r="H168" s="14">
        <v>75000</v>
      </c>
      <c r="I168" s="14">
        <v>12500</v>
      </c>
      <c r="J168" s="28">
        <v>543425.83733333298</v>
      </c>
      <c r="K168" s="28">
        <v>500943</v>
      </c>
      <c r="L168" s="28">
        <v>42482.837333333002</v>
      </c>
      <c r="M168" s="29">
        <v>10000</v>
      </c>
      <c r="N168" s="28">
        <v>101715</v>
      </c>
      <c r="O168" s="28">
        <v>-90943</v>
      </c>
      <c r="P168" s="28">
        <v>10000</v>
      </c>
      <c r="Q168" s="28"/>
      <c r="R168" s="28">
        <v>10000</v>
      </c>
      <c r="S168" s="28">
        <v>50000</v>
      </c>
      <c r="T168" s="28">
        <v>100000</v>
      </c>
      <c r="U168" s="28">
        <v>-50000</v>
      </c>
      <c r="V168" s="28">
        <v>173180</v>
      </c>
      <c r="W168" s="28">
        <v>99000</v>
      </c>
      <c r="X168" s="28">
        <v>74180</v>
      </c>
      <c r="Y168" s="28">
        <v>99000</v>
      </c>
      <c r="Z168" s="28"/>
      <c r="AA168" s="28">
        <v>99000</v>
      </c>
      <c r="AB168" s="28">
        <v>99000</v>
      </c>
      <c r="AC168" s="28">
        <v>99000</v>
      </c>
      <c r="AD168" s="28">
        <v>0</v>
      </c>
      <c r="AE168" s="28">
        <v>102245.83733333299</v>
      </c>
      <c r="AF168" s="28">
        <v>102000</v>
      </c>
      <c r="AG168" s="28">
        <v>245.837333332995</v>
      </c>
      <c r="AH168" s="13"/>
    </row>
    <row r="169" spans="2:34" ht="15" x14ac:dyDescent="0.35">
      <c r="B169" s="12">
        <v>164</v>
      </c>
      <c r="C169" s="12" t="s">
        <v>399</v>
      </c>
      <c r="D169" s="13" t="s">
        <v>400</v>
      </c>
      <c r="E169" s="13" t="s">
        <v>15</v>
      </c>
      <c r="F169" s="13"/>
      <c r="G169" s="14">
        <v>128961.62</v>
      </c>
      <c r="H169" s="14">
        <v>143719.32</v>
      </c>
      <c r="I169" s="14">
        <v>23953.22</v>
      </c>
      <c r="J169" s="28">
        <v>128720.788</v>
      </c>
      <c r="K169" s="28">
        <v>136000</v>
      </c>
      <c r="L169" s="28">
        <v>-7279.2120000000004</v>
      </c>
      <c r="M169" s="29">
        <v>19000</v>
      </c>
      <c r="N169" s="28"/>
      <c r="O169" s="28">
        <v>19000</v>
      </c>
      <c r="P169" s="28">
        <v>19162.576000000001</v>
      </c>
      <c r="Q169" s="28"/>
      <c r="R169" s="28">
        <v>19162.576000000001</v>
      </c>
      <c r="S169" s="28">
        <v>20000</v>
      </c>
      <c r="T169" s="28">
        <v>20000</v>
      </c>
      <c r="U169" s="28">
        <v>0</v>
      </c>
      <c r="V169" s="28">
        <v>22400</v>
      </c>
      <c r="W169" s="28"/>
      <c r="X169" s="28">
        <v>22400</v>
      </c>
      <c r="Y169" s="28">
        <v>16000</v>
      </c>
      <c r="Z169" s="28">
        <v>80000</v>
      </c>
      <c r="AA169" s="28">
        <v>-64000</v>
      </c>
      <c r="AB169" s="28">
        <v>16000</v>
      </c>
      <c r="AC169" s="28">
        <v>16000</v>
      </c>
      <c r="AD169" s="28">
        <v>0</v>
      </c>
      <c r="AE169" s="28">
        <v>16158.212</v>
      </c>
      <c r="AF169" s="28">
        <v>20000</v>
      </c>
      <c r="AG169" s="28">
        <v>-3841.788</v>
      </c>
      <c r="AH169" s="13"/>
    </row>
    <row r="170" spans="2:34" ht="15" x14ac:dyDescent="0.35">
      <c r="B170" s="12">
        <v>165</v>
      </c>
      <c r="C170" s="12" t="s">
        <v>405</v>
      </c>
      <c r="D170" s="13" t="s">
        <v>406</v>
      </c>
      <c r="E170" s="13" t="s">
        <v>15</v>
      </c>
      <c r="F170" s="13"/>
      <c r="G170" s="14">
        <v>768339.52</v>
      </c>
      <c r="H170" s="14">
        <v>284100</v>
      </c>
      <c r="I170" s="14">
        <v>47350</v>
      </c>
      <c r="J170" s="28">
        <v>522922.28399999999</v>
      </c>
      <c r="K170" s="28">
        <v>224000</v>
      </c>
      <c r="L170" s="28">
        <v>298922.28399999999</v>
      </c>
      <c r="M170" s="29">
        <v>38000</v>
      </c>
      <c r="N170" s="28"/>
      <c r="O170" s="28">
        <v>38000</v>
      </c>
      <c r="P170" s="28">
        <v>37880</v>
      </c>
      <c r="Q170" s="28"/>
      <c r="R170" s="28">
        <v>37880</v>
      </c>
      <c r="S170" s="28">
        <v>50000</v>
      </c>
      <c r="T170" s="28">
        <v>50000</v>
      </c>
      <c r="U170" s="28">
        <v>0</v>
      </c>
      <c r="V170" s="28">
        <v>126608.944</v>
      </c>
      <c r="W170" s="28"/>
      <c r="X170" s="28">
        <v>126608.944</v>
      </c>
      <c r="Y170" s="28">
        <v>96000</v>
      </c>
      <c r="Z170" s="28">
        <v>80000</v>
      </c>
      <c r="AA170" s="28">
        <v>16000</v>
      </c>
      <c r="AB170" s="28">
        <v>80000</v>
      </c>
      <c r="AC170" s="28"/>
      <c r="AD170" s="28">
        <v>80000</v>
      </c>
      <c r="AE170" s="28">
        <v>94433.34</v>
      </c>
      <c r="AF170" s="28">
        <v>94000</v>
      </c>
      <c r="AG170" s="28">
        <v>433.33999999999702</v>
      </c>
      <c r="AH170" s="13"/>
    </row>
    <row r="171" spans="2:34" ht="15" x14ac:dyDescent="0.35">
      <c r="B171" s="12">
        <v>166</v>
      </c>
      <c r="C171" s="12" t="s">
        <v>407</v>
      </c>
      <c r="D171" s="13" t="s">
        <v>408</v>
      </c>
      <c r="E171" s="13" t="s">
        <v>15</v>
      </c>
      <c r="F171" s="13"/>
      <c r="G171" s="14">
        <v>574328.43000000005</v>
      </c>
      <c r="H171" s="14">
        <v>614352.98</v>
      </c>
      <c r="I171" s="14">
        <v>102392.163333333</v>
      </c>
      <c r="J171" s="28">
        <v>426217.46</v>
      </c>
      <c r="K171" s="28">
        <v>580620.02</v>
      </c>
      <c r="L171" s="28">
        <v>-154402.56</v>
      </c>
      <c r="M171" s="29">
        <v>82000</v>
      </c>
      <c r="N171" s="28"/>
      <c r="O171" s="28">
        <v>82000</v>
      </c>
      <c r="P171" s="28">
        <v>81913.730666666394</v>
      </c>
      <c r="Q171" s="28"/>
      <c r="R171" s="28">
        <v>81913.730666666394</v>
      </c>
      <c r="S171" s="28">
        <v>20000</v>
      </c>
      <c r="T171" s="28"/>
      <c r="U171" s="28">
        <v>20000</v>
      </c>
      <c r="V171" s="28">
        <v>90210.991999999998</v>
      </c>
      <c r="W171" s="28"/>
      <c r="X171" s="28">
        <v>90210.991999999998</v>
      </c>
      <c r="Y171" s="28">
        <v>40000</v>
      </c>
      <c r="Z171" s="28">
        <v>75000</v>
      </c>
      <c r="AA171" s="28">
        <v>-35000</v>
      </c>
      <c r="AB171" s="28">
        <v>40000</v>
      </c>
      <c r="AC171" s="28">
        <v>433620.02</v>
      </c>
      <c r="AD171" s="28">
        <v>-393620.02</v>
      </c>
      <c r="AE171" s="28">
        <v>72092.737333333294</v>
      </c>
      <c r="AF171" s="28">
        <v>72000</v>
      </c>
      <c r="AG171" s="28">
        <v>92.737333333294401</v>
      </c>
      <c r="AH171" s="13"/>
    </row>
    <row r="172" spans="2:34" ht="15" x14ac:dyDescent="0.35">
      <c r="B172" s="12">
        <v>167</v>
      </c>
      <c r="C172" s="12" t="s">
        <v>724</v>
      </c>
      <c r="D172" s="13" t="s">
        <v>725</v>
      </c>
      <c r="E172" s="13" t="s">
        <v>15</v>
      </c>
      <c r="F172" s="13"/>
      <c r="G172" s="14">
        <v>64169.599999999999</v>
      </c>
      <c r="H172" s="14">
        <v>80700</v>
      </c>
      <c r="I172" s="14">
        <v>13450</v>
      </c>
      <c r="J172" s="28">
        <v>159329.03333333301</v>
      </c>
      <c r="K172" s="28">
        <v>66900</v>
      </c>
      <c r="L172" s="28">
        <v>92429.033333333296</v>
      </c>
      <c r="M172" s="29">
        <v>70000</v>
      </c>
      <c r="N172" s="28"/>
      <c r="O172" s="28">
        <v>70000</v>
      </c>
      <c r="P172" s="28">
        <v>10760</v>
      </c>
      <c r="Q172" s="28">
        <v>6900</v>
      </c>
      <c r="R172" s="28">
        <v>3860</v>
      </c>
      <c r="S172" s="28">
        <v>10000</v>
      </c>
      <c r="T172" s="28">
        <v>17000</v>
      </c>
      <c r="U172" s="28">
        <v>-7000</v>
      </c>
      <c r="V172" s="28">
        <v>45920</v>
      </c>
      <c r="W172" s="28">
        <v>36000</v>
      </c>
      <c r="X172" s="28">
        <v>9920</v>
      </c>
      <c r="Y172" s="28">
        <v>8000</v>
      </c>
      <c r="Z172" s="28"/>
      <c r="AA172" s="28">
        <v>8000</v>
      </c>
      <c r="AB172" s="28">
        <v>7000</v>
      </c>
      <c r="AC172" s="28"/>
      <c r="AD172" s="28">
        <v>7000</v>
      </c>
      <c r="AE172" s="28">
        <v>7649.0333333333301</v>
      </c>
      <c r="AF172" s="28">
        <v>7000</v>
      </c>
      <c r="AG172" s="28">
        <v>649.03333333333001</v>
      </c>
      <c r="AH172" s="13"/>
    </row>
    <row r="173" spans="2:34" ht="15" x14ac:dyDescent="0.35">
      <c r="B173" s="12">
        <v>168</v>
      </c>
      <c r="C173" s="12" t="s">
        <v>628</v>
      </c>
      <c r="D173" s="13" t="s">
        <v>629</v>
      </c>
      <c r="E173" s="13" t="s">
        <v>15</v>
      </c>
      <c r="F173" s="13"/>
      <c r="G173" s="14">
        <v>483913.52</v>
      </c>
      <c r="H173" s="14">
        <v>46252.76</v>
      </c>
      <c r="I173" s="14">
        <v>7708.7933333333303</v>
      </c>
      <c r="J173" s="28">
        <v>355835.51066666702</v>
      </c>
      <c r="K173" s="28">
        <v>191090</v>
      </c>
      <c r="L173" s="28">
        <v>164745.51066666699</v>
      </c>
      <c r="M173" s="29">
        <v>40000</v>
      </c>
      <c r="N173" s="28">
        <v>48500</v>
      </c>
      <c r="O173" s="28">
        <v>40000</v>
      </c>
      <c r="P173" s="28">
        <v>6167.0346666666601</v>
      </c>
      <c r="Q173" s="28">
        <v>38800</v>
      </c>
      <c r="R173" s="28">
        <v>-32632.965333333301</v>
      </c>
      <c r="S173" s="28">
        <v>80000</v>
      </c>
      <c r="T173" s="28"/>
      <c r="U173" s="28">
        <v>80000</v>
      </c>
      <c r="V173" s="28">
        <v>122000</v>
      </c>
      <c r="W173" s="28">
        <v>38800</v>
      </c>
      <c r="X173" s="28">
        <v>83200</v>
      </c>
      <c r="Y173" s="28">
        <v>11000</v>
      </c>
      <c r="Z173" s="28">
        <v>19400</v>
      </c>
      <c r="AA173" s="28">
        <v>-8400</v>
      </c>
      <c r="AB173" s="28">
        <v>12000</v>
      </c>
      <c r="AC173" s="28">
        <v>11640</v>
      </c>
      <c r="AD173" s="28">
        <v>360</v>
      </c>
      <c r="AE173" s="28">
        <v>84668.475999999995</v>
      </c>
      <c r="AF173" s="28">
        <v>82450</v>
      </c>
      <c r="AG173" s="28">
        <v>2218.4760000000001</v>
      </c>
      <c r="AH173" s="13"/>
    </row>
    <row r="174" spans="2:34" ht="15" x14ac:dyDescent="0.35">
      <c r="B174" s="12">
        <v>169</v>
      </c>
      <c r="C174" s="12" t="s">
        <v>411</v>
      </c>
      <c r="D174" s="13" t="s">
        <v>412</v>
      </c>
      <c r="E174" s="13" t="s">
        <v>15</v>
      </c>
      <c r="F174" s="13"/>
      <c r="G174" s="14">
        <v>141552.03</v>
      </c>
      <c r="H174" s="14">
        <v>355700</v>
      </c>
      <c r="I174" s="14">
        <v>59283.333333333299</v>
      </c>
      <c r="J174" s="28">
        <v>597624.30666666699</v>
      </c>
      <c r="K174" s="28">
        <v>871468.22</v>
      </c>
      <c r="L174" s="28">
        <v>-273843.91333333298</v>
      </c>
      <c r="M174" s="29">
        <v>47000</v>
      </c>
      <c r="N174" s="28">
        <v>141552.03</v>
      </c>
      <c r="O174" s="28">
        <v>-94552.03</v>
      </c>
      <c r="P174" s="28">
        <v>47426.666666666599</v>
      </c>
      <c r="Q174" s="28"/>
      <c r="R174" s="28">
        <v>47426.666666666599</v>
      </c>
      <c r="S174" s="28">
        <v>100000</v>
      </c>
      <c r="T174" s="28">
        <v>124113.89</v>
      </c>
      <c r="U174" s="28">
        <v>-24113.89</v>
      </c>
      <c r="V174" s="28">
        <v>139424</v>
      </c>
      <c r="W174" s="28"/>
      <c r="X174" s="28">
        <v>139424</v>
      </c>
      <c r="Y174" s="28">
        <v>107000</v>
      </c>
      <c r="Z174" s="28">
        <v>537802.30000000005</v>
      </c>
      <c r="AA174" s="28">
        <v>-430802.3</v>
      </c>
      <c r="AB174" s="28">
        <v>88000</v>
      </c>
      <c r="AC174" s="28"/>
      <c r="AD174" s="28">
        <v>88000</v>
      </c>
      <c r="AE174" s="28">
        <v>68773.64</v>
      </c>
      <c r="AF174" s="28">
        <v>68000</v>
      </c>
      <c r="AG174" s="28">
        <v>773.63999999999896</v>
      </c>
      <c r="AH174" s="13"/>
    </row>
    <row r="175" spans="2:34" ht="15" x14ac:dyDescent="0.35">
      <c r="B175" s="12">
        <v>170</v>
      </c>
      <c r="C175" s="12" t="s">
        <v>415</v>
      </c>
      <c r="D175" s="13" t="s">
        <v>416</v>
      </c>
      <c r="E175" s="13" t="s">
        <v>15</v>
      </c>
      <c r="F175" s="13"/>
      <c r="G175" s="14">
        <v>110239.08</v>
      </c>
      <c r="H175" s="14">
        <v>153827.78</v>
      </c>
      <c r="I175" s="14">
        <v>25637.9633333333</v>
      </c>
      <c r="J175" s="28">
        <v>97896.870666666597</v>
      </c>
      <c r="K175" s="28">
        <v>88000</v>
      </c>
      <c r="L175" s="28">
        <v>9896.8706666665694</v>
      </c>
      <c r="M175" s="29">
        <v>21000</v>
      </c>
      <c r="N175" s="28">
        <v>20000</v>
      </c>
      <c r="O175" s="28">
        <v>21000</v>
      </c>
      <c r="P175" s="28">
        <v>20510.3706666666</v>
      </c>
      <c r="Q175" s="28">
        <v>20000</v>
      </c>
      <c r="R175" s="28">
        <v>510.37066666663998</v>
      </c>
      <c r="S175" s="28">
        <v>10000</v>
      </c>
      <c r="T175" s="28">
        <v>20000</v>
      </c>
      <c r="U175" s="28">
        <v>-10000</v>
      </c>
      <c r="V175" s="28">
        <v>22459.098666666599</v>
      </c>
      <c r="W175" s="28">
        <v>1000</v>
      </c>
      <c r="X175" s="28">
        <v>21459.098666666599</v>
      </c>
      <c r="Y175" s="28">
        <v>11000</v>
      </c>
      <c r="Z175" s="28">
        <v>10000</v>
      </c>
      <c r="AA175" s="28">
        <v>1000</v>
      </c>
      <c r="AB175" s="28">
        <v>7000</v>
      </c>
      <c r="AC175" s="28">
        <v>7000</v>
      </c>
      <c r="AD175" s="28">
        <v>0</v>
      </c>
      <c r="AE175" s="28">
        <v>5927.4013333333296</v>
      </c>
      <c r="AF175" s="28">
        <v>30000</v>
      </c>
      <c r="AG175" s="28">
        <v>-24072.598666666701</v>
      </c>
      <c r="AH175" s="13"/>
    </row>
    <row r="176" spans="2:34" ht="15" x14ac:dyDescent="0.35">
      <c r="B176" s="12">
        <v>171</v>
      </c>
      <c r="C176" s="12" t="s">
        <v>417</v>
      </c>
      <c r="D176" s="13" t="s">
        <v>418</v>
      </c>
      <c r="E176" s="13" t="s">
        <v>15</v>
      </c>
      <c r="F176" s="13"/>
      <c r="G176" s="14">
        <v>330736.58</v>
      </c>
      <c r="H176" s="14">
        <v>245290.58</v>
      </c>
      <c r="I176" s="14">
        <v>40881.7633333333</v>
      </c>
      <c r="J176" s="28">
        <v>182785.57066666699</v>
      </c>
      <c r="K176" s="28">
        <v>120018.4</v>
      </c>
      <c r="L176" s="28">
        <v>62767.170666666701</v>
      </c>
      <c r="M176" s="29">
        <v>33000</v>
      </c>
      <c r="N176" s="28"/>
      <c r="O176" s="28">
        <v>33000</v>
      </c>
      <c r="P176" s="28">
        <v>32705.410666666601</v>
      </c>
      <c r="Q176" s="28"/>
      <c r="R176" s="28">
        <v>32705.410666666601</v>
      </c>
      <c r="S176" s="28">
        <v>0</v>
      </c>
      <c r="T176" s="28">
        <v>40000</v>
      </c>
      <c r="U176" s="28">
        <v>-40000</v>
      </c>
      <c r="V176" s="28">
        <v>41687.360000000001</v>
      </c>
      <c r="W176" s="28"/>
      <c r="X176" s="28">
        <v>41687.360000000001</v>
      </c>
      <c r="Y176" s="28">
        <v>24000</v>
      </c>
      <c r="Z176" s="28">
        <v>24000</v>
      </c>
      <c r="AA176" s="28">
        <v>0</v>
      </c>
      <c r="AB176" s="28">
        <v>24000</v>
      </c>
      <c r="AC176" s="28">
        <v>29018.400000000001</v>
      </c>
      <c r="AD176" s="28">
        <v>-5018.3999999999996</v>
      </c>
      <c r="AE176" s="28">
        <v>27392.799999999999</v>
      </c>
      <c r="AF176" s="28">
        <v>27000</v>
      </c>
      <c r="AG176" s="28">
        <v>392.79999999999899</v>
      </c>
      <c r="AH176" s="13"/>
    </row>
    <row r="177" spans="2:34" ht="15" x14ac:dyDescent="0.35">
      <c r="B177" s="12">
        <v>172</v>
      </c>
      <c r="C177" s="12" t="s">
        <v>419</v>
      </c>
      <c r="D177" s="13" t="s">
        <v>420</v>
      </c>
      <c r="E177" s="13" t="s">
        <v>15</v>
      </c>
      <c r="F177" s="13"/>
      <c r="G177" s="14">
        <v>1042683.85</v>
      </c>
      <c r="H177" s="14">
        <v>1662463.57</v>
      </c>
      <c r="I177" s="14">
        <v>277077.26166666701</v>
      </c>
      <c r="J177" s="28">
        <v>1457546.3653333299</v>
      </c>
      <c r="K177" s="28">
        <v>1858269.2</v>
      </c>
      <c r="L177" s="28">
        <v>-400722.83466666599</v>
      </c>
      <c r="M177" s="29">
        <v>222000</v>
      </c>
      <c r="N177" s="28">
        <v>400000</v>
      </c>
      <c r="O177" s="28">
        <v>-178000</v>
      </c>
      <c r="P177" s="28">
        <v>221661.80933333401</v>
      </c>
      <c r="Q177" s="28">
        <v>350000</v>
      </c>
      <c r="R177" s="28">
        <v>-128338.19066666601</v>
      </c>
      <c r="S177" s="28">
        <v>260000</v>
      </c>
      <c r="T177" s="28">
        <v>400000</v>
      </c>
      <c r="U177" s="28">
        <v>-140000</v>
      </c>
      <c r="V177" s="28">
        <v>314080</v>
      </c>
      <c r="W177" s="28">
        <v>194000</v>
      </c>
      <c r="X177" s="28">
        <v>120080</v>
      </c>
      <c r="Y177" s="28">
        <v>194000</v>
      </c>
      <c r="Z177" s="28">
        <v>134000</v>
      </c>
      <c r="AA177" s="28">
        <v>60000</v>
      </c>
      <c r="AB177" s="28">
        <v>134000</v>
      </c>
      <c r="AC177" s="28">
        <v>269269.2</v>
      </c>
      <c r="AD177" s="28">
        <v>-135269.20000000001</v>
      </c>
      <c r="AE177" s="28">
        <v>111804.556</v>
      </c>
      <c r="AF177" s="28">
        <v>111000</v>
      </c>
      <c r="AG177" s="28">
        <v>804.55599999999697</v>
      </c>
      <c r="AH177" s="13"/>
    </row>
    <row r="178" spans="2:34" ht="15" x14ac:dyDescent="0.35">
      <c r="B178" s="12">
        <v>173</v>
      </c>
      <c r="C178" s="12" t="s">
        <v>421</v>
      </c>
      <c r="D178" s="13" t="s">
        <v>422</v>
      </c>
      <c r="E178" s="13" t="s">
        <v>15</v>
      </c>
      <c r="F178" s="13"/>
      <c r="G178" s="14">
        <v>53417.599999999999</v>
      </c>
      <c r="H178" s="14">
        <v>82400</v>
      </c>
      <c r="I178" s="14">
        <v>13733.333333333299</v>
      </c>
      <c r="J178" s="28">
        <v>102600.342666667</v>
      </c>
      <c r="K178" s="28">
        <v>114741.77</v>
      </c>
      <c r="L178" s="28">
        <v>-12141.4273333334</v>
      </c>
      <c r="M178" s="29">
        <v>11000</v>
      </c>
      <c r="N178" s="28"/>
      <c r="O178" s="28">
        <v>11000</v>
      </c>
      <c r="P178" s="28">
        <v>10986.666666666601</v>
      </c>
      <c r="Q178" s="28">
        <v>20000</v>
      </c>
      <c r="R178" s="28">
        <v>-9013.3333333333594</v>
      </c>
      <c r="S178" s="28">
        <v>20000</v>
      </c>
      <c r="T178" s="28">
        <v>20000</v>
      </c>
      <c r="U178" s="28">
        <v>0</v>
      </c>
      <c r="V178" s="28">
        <v>23160.959999999999</v>
      </c>
      <c r="W178" s="28"/>
      <c r="X178" s="28">
        <v>23160.959999999999</v>
      </c>
      <c r="Y178" s="28">
        <v>16000</v>
      </c>
      <c r="Z178" s="28">
        <v>10000</v>
      </c>
      <c r="AA178" s="28">
        <v>6000</v>
      </c>
      <c r="AB178" s="28">
        <v>10000</v>
      </c>
      <c r="AC178" s="28">
        <v>53741.77</v>
      </c>
      <c r="AD178" s="28">
        <v>-43741.77</v>
      </c>
      <c r="AE178" s="28">
        <v>11452.716</v>
      </c>
      <c r="AF178" s="28">
        <v>11000</v>
      </c>
      <c r="AG178" s="28">
        <v>452.71600000000001</v>
      </c>
      <c r="AH178" s="13"/>
    </row>
    <row r="179" spans="2:34" ht="15" x14ac:dyDescent="0.35">
      <c r="B179" s="12">
        <v>174</v>
      </c>
      <c r="C179" s="12" t="s">
        <v>423</v>
      </c>
      <c r="D179" s="13" t="s">
        <v>424</v>
      </c>
      <c r="E179" s="13" t="s">
        <v>15</v>
      </c>
      <c r="F179" s="13"/>
      <c r="G179" s="14">
        <v>1100174.44</v>
      </c>
      <c r="H179" s="14">
        <v>949700</v>
      </c>
      <c r="I179" s="14">
        <v>158283.33333333299</v>
      </c>
      <c r="J179" s="28">
        <v>793491.152</v>
      </c>
      <c r="K179" s="28">
        <v>274000</v>
      </c>
      <c r="L179" s="28">
        <v>519491.152</v>
      </c>
      <c r="M179" s="29">
        <v>127000</v>
      </c>
      <c r="N179" s="28"/>
      <c r="O179" s="28">
        <v>127000</v>
      </c>
      <c r="P179" s="28">
        <v>126626.666666666</v>
      </c>
      <c r="Q179" s="28"/>
      <c r="R179" s="28">
        <v>126626.666666666</v>
      </c>
      <c r="S179" s="28">
        <v>110000</v>
      </c>
      <c r="T179" s="28"/>
      <c r="U179" s="28">
        <v>110000</v>
      </c>
      <c r="V179" s="28">
        <v>205269.44399999999</v>
      </c>
      <c r="W179" s="28"/>
      <c r="X179" s="28">
        <v>205269.44399999999</v>
      </c>
      <c r="Y179" s="28">
        <v>118000</v>
      </c>
      <c r="Z179" s="28">
        <v>118000</v>
      </c>
      <c r="AA179" s="28">
        <v>0</v>
      </c>
      <c r="AB179" s="28">
        <v>50000</v>
      </c>
      <c r="AC179" s="28">
        <v>100000</v>
      </c>
      <c r="AD179" s="28">
        <v>-50000</v>
      </c>
      <c r="AE179" s="28">
        <v>56595.041333333298</v>
      </c>
      <c r="AF179" s="28">
        <v>56000</v>
      </c>
      <c r="AG179" s="28">
        <v>595.04133333329798</v>
      </c>
      <c r="AH179" s="13"/>
    </row>
    <row r="180" spans="2:34" ht="15" x14ac:dyDescent="0.35">
      <c r="B180" s="12">
        <v>175</v>
      </c>
      <c r="C180" s="12" t="s">
        <v>425</v>
      </c>
      <c r="D180" s="13" t="s">
        <v>426</v>
      </c>
      <c r="E180" s="13" t="s">
        <v>15</v>
      </c>
      <c r="F180" s="13"/>
      <c r="G180" s="14">
        <v>428462.19</v>
      </c>
      <c r="H180" s="14">
        <v>743290.08</v>
      </c>
      <c r="I180" s="14">
        <v>123881.68</v>
      </c>
      <c r="J180" s="28">
        <v>413317.51466666698</v>
      </c>
      <c r="K180" s="28">
        <v>570109.99</v>
      </c>
      <c r="L180" s="28">
        <v>-156792.47533333299</v>
      </c>
      <c r="M180" s="29">
        <v>99000</v>
      </c>
      <c r="N180" s="28">
        <v>165100</v>
      </c>
      <c r="O180" s="28">
        <v>-66100</v>
      </c>
      <c r="P180" s="28">
        <v>99105.343999999997</v>
      </c>
      <c r="Q180" s="28">
        <v>99100</v>
      </c>
      <c r="R180" s="28">
        <v>5.3439999999973198</v>
      </c>
      <c r="S180" s="28">
        <v>80000</v>
      </c>
      <c r="T180" s="28">
        <v>26501.27</v>
      </c>
      <c r="U180" s="28">
        <v>53498.73</v>
      </c>
      <c r="V180" s="28">
        <v>58189.301333333402</v>
      </c>
      <c r="W180" s="28">
        <v>60000</v>
      </c>
      <c r="X180" s="28">
        <v>-1810.6986666666</v>
      </c>
      <c r="Y180" s="28">
        <v>42000</v>
      </c>
      <c r="Z180" s="28">
        <v>126733.35</v>
      </c>
      <c r="AA180" s="28">
        <v>-84733.35</v>
      </c>
      <c r="AB180" s="28">
        <v>23000</v>
      </c>
      <c r="AC180" s="28">
        <v>48487.85</v>
      </c>
      <c r="AD180" s="28">
        <v>-25487.85</v>
      </c>
      <c r="AE180" s="28">
        <v>12022.869333333299</v>
      </c>
      <c r="AF180" s="28">
        <v>44187.519999999997</v>
      </c>
      <c r="AG180" s="28">
        <v>-32164.650666666701</v>
      </c>
      <c r="AH180" s="13"/>
    </row>
    <row r="181" spans="2:34" ht="15" x14ac:dyDescent="0.35">
      <c r="B181" s="12">
        <v>176</v>
      </c>
      <c r="C181" s="12" t="s">
        <v>439</v>
      </c>
      <c r="D181" s="13" t="s">
        <v>440</v>
      </c>
      <c r="E181" s="13" t="s">
        <v>15</v>
      </c>
      <c r="F181" s="13"/>
      <c r="G181" s="14">
        <v>41912.28</v>
      </c>
      <c r="H181" s="14">
        <v>81300</v>
      </c>
      <c r="I181" s="14">
        <v>13550</v>
      </c>
      <c r="J181" s="28">
        <v>57380.680533333303</v>
      </c>
      <c r="K181" s="28">
        <v>52000</v>
      </c>
      <c r="L181" s="28">
        <v>5380.6805333333295</v>
      </c>
      <c r="M181" s="29">
        <v>11000</v>
      </c>
      <c r="N181" s="28"/>
      <c r="O181" s="28">
        <v>11000</v>
      </c>
      <c r="P181" s="28">
        <v>10840</v>
      </c>
      <c r="Q181" s="28"/>
      <c r="R181" s="28">
        <v>10840</v>
      </c>
      <c r="S181" s="28">
        <v>10000</v>
      </c>
      <c r="T181" s="28">
        <v>10000</v>
      </c>
      <c r="U181" s="28">
        <v>0</v>
      </c>
      <c r="V181" s="28">
        <v>11853.635200000001</v>
      </c>
      <c r="W181" s="28"/>
      <c r="X181" s="28">
        <v>11853.635200000001</v>
      </c>
      <c r="Y181" s="28">
        <v>8000</v>
      </c>
      <c r="Z181" s="28">
        <v>37000</v>
      </c>
      <c r="AA181" s="28">
        <v>-29000</v>
      </c>
      <c r="AB181" s="28">
        <v>4000</v>
      </c>
      <c r="AC181" s="28">
        <v>4000</v>
      </c>
      <c r="AD181" s="28">
        <v>0</v>
      </c>
      <c r="AE181" s="28">
        <v>1687.0453333333301</v>
      </c>
      <c r="AF181" s="28">
        <v>1000</v>
      </c>
      <c r="AG181" s="28">
        <v>687.04533333332995</v>
      </c>
      <c r="AH181" s="13"/>
    </row>
    <row r="182" spans="2:34" ht="15" x14ac:dyDescent="0.35">
      <c r="B182" s="12">
        <v>177</v>
      </c>
      <c r="C182" s="12" t="s">
        <v>443</v>
      </c>
      <c r="D182" s="13" t="s">
        <v>444</v>
      </c>
      <c r="E182" s="13" t="s">
        <v>15</v>
      </c>
      <c r="F182" s="13"/>
      <c r="G182" s="14">
        <v>127509.1</v>
      </c>
      <c r="H182" s="14">
        <v>141575.54999999999</v>
      </c>
      <c r="I182" s="14">
        <v>23595.924999999999</v>
      </c>
      <c r="J182" s="28">
        <v>141963.57066666699</v>
      </c>
      <c r="K182" s="28">
        <v>152745.07</v>
      </c>
      <c r="L182" s="28">
        <v>-10781.4993333333</v>
      </c>
      <c r="M182" s="29">
        <v>19000</v>
      </c>
      <c r="N182" s="28">
        <v>35253.300000000003</v>
      </c>
      <c r="O182" s="28">
        <v>-16253.3</v>
      </c>
      <c r="P182" s="28">
        <v>18876.740000000002</v>
      </c>
      <c r="Q182" s="28"/>
      <c r="R182" s="28">
        <v>18876.740000000002</v>
      </c>
      <c r="S182" s="28">
        <v>20000</v>
      </c>
      <c r="T182" s="28">
        <v>65001.36</v>
      </c>
      <c r="U182" s="28">
        <v>-45001.36</v>
      </c>
      <c r="V182" s="28">
        <v>29300</v>
      </c>
      <c r="W182" s="28"/>
      <c r="X182" s="28">
        <v>29300</v>
      </c>
      <c r="Y182" s="28">
        <v>27000</v>
      </c>
      <c r="Z182" s="28">
        <v>14000</v>
      </c>
      <c r="AA182" s="28">
        <v>13000</v>
      </c>
      <c r="AB182" s="28">
        <v>14000</v>
      </c>
      <c r="AC182" s="28">
        <v>25490.41</v>
      </c>
      <c r="AD182" s="28">
        <v>-11490.41</v>
      </c>
      <c r="AE182" s="28">
        <v>13786.830666666699</v>
      </c>
      <c r="AF182" s="28">
        <v>13000</v>
      </c>
      <c r="AG182" s="28">
        <v>786.83066666669902</v>
      </c>
      <c r="AH182" s="13"/>
    </row>
    <row r="183" spans="2:34" ht="15" x14ac:dyDescent="0.35">
      <c r="B183" s="12">
        <v>178</v>
      </c>
      <c r="C183" s="12" t="s">
        <v>445</v>
      </c>
      <c r="D183" s="13" t="s">
        <v>446</v>
      </c>
      <c r="E183" s="13" t="s">
        <v>15</v>
      </c>
      <c r="F183" s="13"/>
      <c r="G183" s="14">
        <v>702265.91</v>
      </c>
      <c r="H183" s="14">
        <v>764831.68</v>
      </c>
      <c r="I183" s="14">
        <v>127471.94666666701</v>
      </c>
      <c r="J183" s="28">
        <v>1055254.5713333299</v>
      </c>
      <c r="K183" s="28">
        <v>921000</v>
      </c>
      <c r="L183" s="28">
        <v>134254.571333334</v>
      </c>
      <c r="M183" s="29">
        <v>102000</v>
      </c>
      <c r="N183" s="28"/>
      <c r="O183" s="28">
        <v>102000</v>
      </c>
      <c r="P183" s="28">
        <v>101977.557333334</v>
      </c>
      <c r="Q183" s="28">
        <v>80000</v>
      </c>
      <c r="R183" s="28">
        <v>21977.5573333336</v>
      </c>
      <c r="S183" s="28">
        <v>160000</v>
      </c>
      <c r="T183" s="28"/>
      <c r="U183" s="28">
        <v>160000</v>
      </c>
      <c r="V183" s="28">
        <v>206277.014</v>
      </c>
      <c r="W183" s="28">
        <v>210000</v>
      </c>
      <c r="X183" s="28">
        <v>-3722.9859999999999</v>
      </c>
      <c r="Y183" s="28">
        <v>154000</v>
      </c>
      <c r="Z183" s="28">
        <v>300000</v>
      </c>
      <c r="AA183" s="28">
        <v>-146000</v>
      </c>
      <c r="AB183" s="28">
        <v>81000</v>
      </c>
      <c r="AC183" s="28">
        <v>81000</v>
      </c>
      <c r="AD183" s="28">
        <v>0</v>
      </c>
      <c r="AE183" s="28">
        <v>250000</v>
      </c>
      <c r="AF183" s="28">
        <v>250000</v>
      </c>
      <c r="AG183" s="28">
        <v>0</v>
      </c>
      <c r="AH183" s="13"/>
    </row>
    <row r="184" spans="2:34" ht="15" x14ac:dyDescent="0.35">
      <c r="B184" s="12">
        <v>179</v>
      </c>
      <c r="C184" s="12" t="s">
        <v>447</v>
      </c>
      <c r="D184" s="13" t="s">
        <v>448</v>
      </c>
      <c r="E184" s="13" t="s">
        <v>15</v>
      </c>
      <c r="F184" s="13"/>
      <c r="G184" s="14">
        <v>453848.97</v>
      </c>
      <c r="H184" s="14">
        <v>453066.92</v>
      </c>
      <c r="I184" s="14">
        <v>75511.153333333306</v>
      </c>
      <c r="J184" s="28">
        <v>392530.92933333397</v>
      </c>
      <c r="K184" s="28">
        <v>187000</v>
      </c>
      <c r="L184" s="28">
        <v>205530.929333334</v>
      </c>
      <c r="M184" s="29">
        <v>60000</v>
      </c>
      <c r="N184" s="28"/>
      <c r="O184" s="28">
        <v>60000</v>
      </c>
      <c r="P184" s="28">
        <v>60408.922666666702</v>
      </c>
      <c r="Q184" s="28"/>
      <c r="R184" s="28">
        <v>60408.922666666702</v>
      </c>
      <c r="S184" s="28">
        <v>70000</v>
      </c>
      <c r="T184" s="28">
        <v>40000</v>
      </c>
      <c r="U184" s="28">
        <v>30000</v>
      </c>
      <c r="V184" s="28">
        <v>122092.933333334</v>
      </c>
      <c r="W184" s="28"/>
      <c r="X184" s="28">
        <v>122092.933333334</v>
      </c>
      <c r="Y184" s="28">
        <v>33000</v>
      </c>
      <c r="Z184" s="28">
        <v>122000</v>
      </c>
      <c r="AA184" s="28">
        <v>-89000</v>
      </c>
      <c r="AB184" s="28">
        <v>22000</v>
      </c>
      <c r="AC184" s="28"/>
      <c r="AD184" s="28">
        <v>22000</v>
      </c>
      <c r="AE184" s="28">
        <v>25029.073333333301</v>
      </c>
      <c r="AF184" s="28">
        <v>25000</v>
      </c>
      <c r="AG184" s="28">
        <v>29.073333333301001</v>
      </c>
      <c r="AH184" s="13"/>
    </row>
    <row r="185" spans="2:34" ht="15" x14ac:dyDescent="0.35">
      <c r="B185" s="12">
        <v>180</v>
      </c>
      <c r="C185" s="12" t="s">
        <v>638</v>
      </c>
      <c r="D185" s="13" t="s">
        <v>639</v>
      </c>
      <c r="E185" s="13" t="s">
        <v>15</v>
      </c>
      <c r="F185" s="13"/>
      <c r="G185" s="14">
        <v>487774.01</v>
      </c>
      <c r="H185" s="14">
        <v>533500.73</v>
      </c>
      <c r="I185" s="14">
        <v>88916.788333333301</v>
      </c>
      <c r="J185" s="28">
        <v>871516.35333333304</v>
      </c>
      <c r="K185" s="28">
        <v>283000</v>
      </c>
      <c r="L185" s="28">
        <v>588516.35333333304</v>
      </c>
      <c r="M185" s="29">
        <v>200000</v>
      </c>
      <c r="N185" s="28">
        <v>230000</v>
      </c>
      <c r="O185" s="28">
        <v>200000</v>
      </c>
      <c r="P185" s="28">
        <v>71133.430666666594</v>
      </c>
      <c r="Q185" s="28"/>
      <c r="R185" s="28">
        <v>71133.430666666594</v>
      </c>
      <c r="S185" s="28">
        <v>110000</v>
      </c>
      <c r="T185" s="28">
        <v>150000</v>
      </c>
      <c r="U185" s="28">
        <v>-40000</v>
      </c>
      <c r="V185" s="28">
        <v>167543.092</v>
      </c>
      <c r="W185" s="28"/>
      <c r="X185" s="28">
        <v>167543.092</v>
      </c>
      <c r="Y185" s="28">
        <v>189000</v>
      </c>
      <c r="Z185" s="28"/>
      <c r="AA185" s="28">
        <v>189000</v>
      </c>
      <c r="AB185" s="28">
        <v>77000</v>
      </c>
      <c r="AC185" s="28">
        <v>77000</v>
      </c>
      <c r="AD185" s="28">
        <v>0</v>
      </c>
      <c r="AE185" s="28">
        <v>56839.830666666698</v>
      </c>
      <c r="AF185" s="28">
        <v>56000</v>
      </c>
      <c r="AG185" s="28">
        <v>839.83066666669799</v>
      </c>
      <c r="AH185" s="13"/>
    </row>
    <row r="186" spans="2:34" ht="15" x14ac:dyDescent="0.35">
      <c r="B186" s="12">
        <v>181</v>
      </c>
      <c r="C186" s="12" t="s">
        <v>451</v>
      </c>
      <c r="D186" s="13" t="s">
        <v>452</v>
      </c>
      <c r="E186" s="13" t="s">
        <v>15</v>
      </c>
      <c r="F186" s="13"/>
      <c r="G186" s="14">
        <v>13409.37</v>
      </c>
      <c r="H186" s="14">
        <v>13400</v>
      </c>
      <c r="I186" s="14">
        <v>2233.3333333333298</v>
      </c>
      <c r="J186" s="28">
        <v>76050.266666666706</v>
      </c>
      <c r="K186" s="28">
        <v>48477</v>
      </c>
      <c r="L186" s="28">
        <v>27573.266666666699</v>
      </c>
      <c r="M186" s="29">
        <v>2000</v>
      </c>
      <c r="N186" s="28"/>
      <c r="O186" s="28">
        <v>2000</v>
      </c>
      <c r="P186" s="28">
        <v>1786.6666666666599</v>
      </c>
      <c r="Q186" s="28"/>
      <c r="R186" s="28">
        <v>1786.6666666666599</v>
      </c>
      <c r="S186" s="28">
        <v>10000</v>
      </c>
      <c r="T186" s="28">
        <v>36477</v>
      </c>
      <c r="U186" s="28">
        <v>-26477</v>
      </c>
      <c r="V186" s="28">
        <v>38800</v>
      </c>
      <c r="W186" s="28"/>
      <c r="X186" s="28">
        <v>38800</v>
      </c>
      <c r="Y186" s="28">
        <v>11000</v>
      </c>
      <c r="Z186" s="28">
        <v>6000</v>
      </c>
      <c r="AA186" s="28">
        <v>5000</v>
      </c>
      <c r="AB186" s="28">
        <v>6000</v>
      </c>
      <c r="AC186" s="28"/>
      <c r="AD186" s="28">
        <v>6000</v>
      </c>
      <c r="AE186" s="28">
        <v>6463.6</v>
      </c>
      <c r="AF186" s="28">
        <v>6000</v>
      </c>
      <c r="AG186" s="28">
        <v>463.6</v>
      </c>
      <c r="AH186" s="13"/>
    </row>
    <row r="187" spans="2:34" ht="15" x14ac:dyDescent="0.35">
      <c r="B187" s="12">
        <v>182</v>
      </c>
      <c r="C187" s="12" t="s">
        <v>453</v>
      </c>
      <c r="D187" s="13" t="s">
        <v>454</v>
      </c>
      <c r="E187" s="13" t="s">
        <v>15</v>
      </c>
      <c r="F187" s="13"/>
      <c r="G187" s="14">
        <v>86697.33</v>
      </c>
      <c r="H187" s="14">
        <v>114939.65</v>
      </c>
      <c r="I187" s="14">
        <v>19156.608333333301</v>
      </c>
      <c r="J187" s="28">
        <v>106580.998666667</v>
      </c>
      <c r="K187" s="28">
        <v>80001.399999999994</v>
      </c>
      <c r="L187" s="28">
        <v>26579.598666666599</v>
      </c>
      <c r="M187" s="29">
        <v>15000</v>
      </c>
      <c r="N187" s="28"/>
      <c r="O187" s="28">
        <v>15000</v>
      </c>
      <c r="P187" s="28">
        <v>15325.2866666666</v>
      </c>
      <c r="Q187" s="28">
        <v>28001.4</v>
      </c>
      <c r="R187" s="28">
        <v>-12676.1133333334</v>
      </c>
      <c r="S187" s="28">
        <v>10000</v>
      </c>
      <c r="T187" s="28">
        <v>40000</v>
      </c>
      <c r="U187" s="28">
        <v>-30000</v>
      </c>
      <c r="V187" s="28">
        <v>41360</v>
      </c>
      <c r="W187" s="28"/>
      <c r="X187" s="28">
        <v>41360</v>
      </c>
      <c r="Y187" s="28">
        <v>12000</v>
      </c>
      <c r="Z187" s="28"/>
      <c r="AA187" s="28">
        <v>12000</v>
      </c>
      <c r="AB187" s="28">
        <v>6000</v>
      </c>
      <c r="AC187" s="28">
        <v>6000</v>
      </c>
      <c r="AD187" s="28">
        <v>0</v>
      </c>
      <c r="AE187" s="28">
        <v>6895.7120000000004</v>
      </c>
      <c r="AF187" s="28">
        <v>6000</v>
      </c>
      <c r="AG187" s="28">
        <v>895.71199999999999</v>
      </c>
      <c r="AH187" s="13"/>
    </row>
    <row r="188" spans="2:34" ht="15" x14ac:dyDescent="0.35">
      <c r="B188" s="12">
        <v>183</v>
      </c>
      <c r="C188" s="12" t="s">
        <v>455</v>
      </c>
      <c r="D188" s="13" t="s">
        <v>456</v>
      </c>
      <c r="E188" s="13" t="s">
        <v>15</v>
      </c>
      <c r="F188" s="13"/>
      <c r="G188" s="14">
        <v>1162502.3999999999</v>
      </c>
      <c r="H188" s="14">
        <v>1702196</v>
      </c>
      <c r="I188" s="14">
        <v>283699.33333333302</v>
      </c>
      <c r="J188" s="28">
        <v>910706.13333333295</v>
      </c>
      <c r="K188" s="28">
        <v>806827</v>
      </c>
      <c r="L188" s="28">
        <v>103879.133333333</v>
      </c>
      <c r="M188" s="29">
        <v>227000</v>
      </c>
      <c r="N188" s="28">
        <v>224825.2</v>
      </c>
      <c r="O188" s="28">
        <v>27000</v>
      </c>
      <c r="P188" s="28">
        <v>226959.46666666601</v>
      </c>
      <c r="Q188" s="28">
        <v>226012.4</v>
      </c>
      <c r="R188" s="28">
        <v>947.06666666644696</v>
      </c>
      <c r="S188" s="28">
        <v>150000</v>
      </c>
      <c r="T188" s="28">
        <v>174994.8</v>
      </c>
      <c r="U188" s="28">
        <v>-24994.799999999999</v>
      </c>
      <c r="V188" s="28">
        <v>150788.32</v>
      </c>
      <c r="W188" s="28">
        <v>25970</v>
      </c>
      <c r="X188" s="28">
        <v>124818.32</v>
      </c>
      <c r="Y188" s="28">
        <v>134000</v>
      </c>
      <c r="Z188" s="28">
        <v>125779.2</v>
      </c>
      <c r="AA188" s="28">
        <v>8220.7999999999993</v>
      </c>
      <c r="AB188" s="28">
        <v>13000</v>
      </c>
      <c r="AC188" s="28">
        <v>54070.6</v>
      </c>
      <c r="AD188" s="28">
        <v>-41070.6</v>
      </c>
      <c r="AE188" s="28">
        <v>8958.34666666667</v>
      </c>
      <c r="AF188" s="28"/>
      <c r="AG188" s="28">
        <v>8958.34666666667</v>
      </c>
      <c r="AH188" s="13"/>
    </row>
    <row r="189" spans="2:34" ht="15" x14ac:dyDescent="0.35">
      <c r="B189" s="12">
        <v>184</v>
      </c>
      <c r="C189" s="12" t="s">
        <v>457</v>
      </c>
      <c r="D189" s="13" t="s">
        <v>458</v>
      </c>
      <c r="E189" s="13" t="s">
        <v>15</v>
      </c>
      <c r="F189" s="13"/>
      <c r="G189" s="14">
        <v>67552.399999999994</v>
      </c>
      <c r="H189" s="14">
        <v>102988.1</v>
      </c>
      <c r="I189" s="14">
        <v>17164.683333333302</v>
      </c>
      <c r="J189" s="28">
        <v>72731.746666666601</v>
      </c>
      <c r="K189" s="28">
        <v>35490.04</v>
      </c>
      <c r="L189" s="28">
        <v>37241.7066666666</v>
      </c>
      <c r="M189" s="29">
        <v>14000</v>
      </c>
      <c r="N189" s="28"/>
      <c r="O189" s="28">
        <v>14000</v>
      </c>
      <c r="P189" s="28">
        <v>13731.746666666601</v>
      </c>
      <c r="Q189" s="28"/>
      <c r="R189" s="28">
        <v>13731.746666666601</v>
      </c>
      <c r="S189" s="28">
        <v>10000</v>
      </c>
      <c r="T189" s="28">
        <v>20000</v>
      </c>
      <c r="U189" s="28">
        <v>-10000</v>
      </c>
      <c r="V189" s="28">
        <v>19000</v>
      </c>
      <c r="W189" s="28">
        <v>13490.04</v>
      </c>
      <c r="X189" s="28">
        <v>5509.96</v>
      </c>
      <c r="Y189" s="28">
        <v>14000</v>
      </c>
      <c r="Z189" s="28">
        <v>2000</v>
      </c>
      <c r="AA189" s="28">
        <v>12000</v>
      </c>
      <c r="AB189" s="28">
        <v>2000</v>
      </c>
      <c r="AC189" s="28"/>
      <c r="AD189" s="28">
        <v>2000</v>
      </c>
      <c r="AE189" s="28"/>
      <c r="AF189" s="28"/>
      <c r="AG189" s="28">
        <v>0</v>
      </c>
      <c r="AH189" s="13"/>
    </row>
    <row r="190" spans="2:34" ht="15" x14ac:dyDescent="0.35">
      <c r="B190" s="12">
        <v>185</v>
      </c>
      <c r="C190" s="12" t="s">
        <v>459</v>
      </c>
      <c r="D190" s="13" t="s">
        <v>460</v>
      </c>
      <c r="E190" s="13" t="s">
        <v>15</v>
      </c>
      <c r="F190" s="13"/>
      <c r="G190" s="14">
        <v>436857.12</v>
      </c>
      <c r="H190" s="14">
        <v>633900</v>
      </c>
      <c r="I190" s="14">
        <v>105650</v>
      </c>
      <c r="J190" s="28">
        <v>431240.32</v>
      </c>
      <c r="K190" s="28">
        <v>247000</v>
      </c>
      <c r="L190" s="28">
        <v>184240.32</v>
      </c>
      <c r="M190" s="29">
        <v>85000</v>
      </c>
      <c r="N190" s="28">
        <v>50000</v>
      </c>
      <c r="O190" s="28">
        <v>35000</v>
      </c>
      <c r="P190" s="28">
        <v>84520</v>
      </c>
      <c r="Q190" s="28">
        <v>100000</v>
      </c>
      <c r="R190" s="28">
        <v>-15480</v>
      </c>
      <c r="S190" s="28">
        <v>70000</v>
      </c>
      <c r="T190" s="28">
        <v>80000</v>
      </c>
      <c r="U190" s="28">
        <v>-10000</v>
      </c>
      <c r="V190" s="28">
        <v>81720.320000000007</v>
      </c>
      <c r="W190" s="28"/>
      <c r="X190" s="28">
        <v>81720.320000000007</v>
      </c>
      <c r="Y190" s="28">
        <v>93000</v>
      </c>
      <c r="Z190" s="28">
        <v>17000</v>
      </c>
      <c r="AA190" s="28">
        <v>76000</v>
      </c>
      <c r="AB190" s="28">
        <v>17000</v>
      </c>
      <c r="AC190" s="28"/>
      <c r="AD190" s="28">
        <v>17000</v>
      </c>
      <c r="AE190" s="28"/>
      <c r="AF190" s="28"/>
      <c r="AG190" s="28">
        <v>0</v>
      </c>
      <c r="AH190" s="13"/>
    </row>
    <row r="191" spans="2:34" ht="15" x14ac:dyDescent="0.35">
      <c r="B191" s="12">
        <v>186</v>
      </c>
      <c r="C191" s="12" t="s">
        <v>463</v>
      </c>
      <c r="D191" s="13" t="s">
        <v>464</v>
      </c>
      <c r="E191" s="13" t="s">
        <v>15</v>
      </c>
      <c r="F191" s="13"/>
      <c r="G191" s="14">
        <v>11660.35</v>
      </c>
      <c r="H191" s="14">
        <v>14642.48</v>
      </c>
      <c r="I191" s="14">
        <v>2440.4133333333298</v>
      </c>
      <c r="J191" s="28">
        <v>9007.68</v>
      </c>
      <c r="K191" s="28">
        <v>3000</v>
      </c>
      <c r="L191" s="28">
        <v>6007.68</v>
      </c>
      <c r="M191" s="29">
        <v>2000</v>
      </c>
      <c r="N191" s="28"/>
      <c r="O191" s="28">
        <v>2000</v>
      </c>
      <c r="P191" s="28">
        <v>1952.3306666666599</v>
      </c>
      <c r="Q191" s="28"/>
      <c r="R191" s="28">
        <v>1952.3306666666599</v>
      </c>
      <c r="S191" s="28">
        <v>0</v>
      </c>
      <c r="T191" s="28"/>
      <c r="U191" s="28">
        <v>0</v>
      </c>
      <c r="V191" s="28">
        <v>2055.3493333333399</v>
      </c>
      <c r="W191" s="28">
        <v>2000</v>
      </c>
      <c r="X191" s="28">
        <v>55.349333333339899</v>
      </c>
      <c r="Y191" s="28">
        <v>2000</v>
      </c>
      <c r="Z191" s="28"/>
      <c r="AA191" s="28">
        <v>2000</v>
      </c>
      <c r="AB191" s="28">
        <v>1000</v>
      </c>
      <c r="AC191" s="28">
        <v>1000</v>
      </c>
      <c r="AD191" s="28">
        <v>0</v>
      </c>
      <c r="AE191" s="28"/>
      <c r="AF191" s="28"/>
      <c r="AG191" s="28">
        <v>0</v>
      </c>
      <c r="AH191" s="13"/>
    </row>
    <row r="192" spans="2:34" ht="15" x14ac:dyDescent="0.35">
      <c r="B192" s="12">
        <v>187</v>
      </c>
      <c r="C192" s="12" t="s">
        <v>465</v>
      </c>
      <c r="D192" s="13" t="s">
        <v>466</v>
      </c>
      <c r="E192" s="13" t="s">
        <v>15</v>
      </c>
      <c r="F192" s="13"/>
      <c r="G192" s="14">
        <v>131873.71</v>
      </c>
      <c r="H192" s="14">
        <v>297450.65999999997</v>
      </c>
      <c r="I192" s="14">
        <v>49575.11</v>
      </c>
      <c r="J192" s="28">
        <v>163845.70800000001</v>
      </c>
      <c r="K192" s="28">
        <v>199484.42</v>
      </c>
      <c r="L192" s="28">
        <v>-35638.712</v>
      </c>
      <c r="M192" s="29">
        <v>40000</v>
      </c>
      <c r="N192" s="28">
        <v>33923</v>
      </c>
      <c r="O192" s="28">
        <v>6077</v>
      </c>
      <c r="P192" s="28">
        <v>39660.088000000003</v>
      </c>
      <c r="Q192" s="28">
        <v>45123.61</v>
      </c>
      <c r="R192" s="28">
        <v>-5463.5219999999999</v>
      </c>
      <c r="S192" s="28">
        <v>20000</v>
      </c>
      <c r="T192" s="28">
        <v>68437.81</v>
      </c>
      <c r="U192" s="28">
        <v>-48437.81</v>
      </c>
      <c r="V192" s="28">
        <v>48185.62</v>
      </c>
      <c r="W192" s="28">
        <v>52000</v>
      </c>
      <c r="X192" s="28">
        <v>-3814.38</v>
      </c>
      <c r="Y192" s="28">
        <v>16000</v>
      </c>
      <c r="Z192" s="28"/>
      <c r="AA192" s="28">
        <v>16000</v>
      </c>
      <c r="AB192" s="28"/>
      <c r="AC192" s="28"/>
      <c r="AD192" s="28">
        <v>0</v>
      </c>
      <c r="AE192" s="28"/>
      <c r="AF192" s="28"/>
      <c r="AG192" s="28">
        <v>0</v>
      </c>
      <c r="AH192" s="13"/>
    </row>
    <row r="193" spans="2:34" ht="15" x14ac:dyDescent="0.35">
      <c r="B193" s="12">
        <v>188</v>
      </c>
      <c r="C193" s="12" t="s">
        <v>636</v>
      </c>
      <c r="D193" s="13" t="s">
        <v>637</v>
      </c>
      <c r="E193" s="13" t="s">
        <v>15</v>
      </c>
      <c r="F193" s="13"/>
      <c r="G193" s="14">
        <v>39172.61</v>
      </c>
      <c r="H193" s="14">
        <v>139137.12</v>
      </c>
      <c r="I193" s="14">
        <v>23189.52</v>
      </c>
      <c r="J193" s="28">
        <v>190567.106</v>
      </c>
      <c r="K193" s="28">
        <v>100000</v>
      </c>
      <c r="L193" s="28">
        <v>90567.106</v>
      </c>
      <c r="M193" s="29">
        <v>19935.490000000002</v>
      </c>
      <c r="N193" s="28"/>
      <c r="O193" s="28">
        <v>19935.490000000002</v>
      </c>
      <c r="P193" s="28">
        <v>18551.616000000002</v>
      </c>
      <c r="Q193" s="28"/>
      <c r="R193" s="28">
        <v>18551.616000000002</v>
      </c>
      <c r="S193" s="28">
        <v>20000</v>
      </c>
      <c r="T193" s="28">
        <v>70000</v>
      </c>
      <c r="U193" s="28">
        <v>-50000</v>
      </c>
      <c r="V193" s="28">
        <v>66080</v>
      </c>
      <c r="W193" s="28"/>
      <c r="X193" s="28">
        <v>66080</v>
      </c>
      <c r="Y193" s="28">
        <v>66000</v>
      </c>
      <c r="Z193" s="28"/>
      <c r="AA193" s="28">
        <v>66000</v>
      </c>
      <c r="AB193" s="28"/>
      <c r="AC193" s="28">
        <v>30000</v>
      </c>
      <c r="AD193" s="28">
        <v>-30000</v>
      </c>
      <c r="AE193" s="28"/>
      <c r="AF193" s="28"/>
      <c r="AG193" s="28">
        <v>0</v>
      </c>
      <c r="AH193" s="13"/>
    </row>
    <row r="194" spans="2:34" ht="15" x14ac:dyDescent="0.35">
      <c r="B194" s="12">
        <v>189</v>
      </c>
      <c r="C194" s="12" t="s">
        <v>606</v>
      </c>
      <c r="D194" s="13" t="s">
        <v>607</v>
      </c>
      <c r="E194" s="13" t="s">
        <v>15</v>
      </c>
      <c r="F194" s="13"/>
      <c r="G194" s="14">
        <v>116098.02</v>
      </c>
      <c r="H194" s="14">
        <v>39120.639999999999</v>
      </c>
      <c r="I194" s="14">
        <v>6520.1066666666702</v>
      </c>
      <c r="J194" s="28">
        <v>59291.648000000001</v>
      </c>
      <c r="K194" s="28">
        <v>47780</v>
      </c>
      <c r="L194" s="28">
        <v>11511.647999999999</v>
      </c>
      <c r="M194" s="29">
        <v>20000</v>
      </c>
      <c r="N194" s="28">
        <v>20000</v>
      </c>
      <c r="O194" s="28">
        <v>0</v>
      </c>
      <c r="P194" s="28">
        <v>5216.0853333333398</v>
      </c>
      <c r="Q194" s="28"/>
      <c r="R194" s="28">
        <v>5216.0853333333398</v>
      </c>
      <c r="S194" s="28">
        <v>10000</v>
      </c>
      <c r="T194" s="28">
        <v>27780</v>
      </c>
      <c r="U194" s="28">
        <v>-17780</v>
      </c>
      <c r="V194" s="28">
        <v>6075.5626666666603</v>
      </c>
      <c r="W194" s="28"/>
      <c r="X194" s="28">
        <v>6075.5626666666603</v>
      </c>
      <c r="Y194" s="28">
        <v>9000</v>
      </c>
      <c r="Z194" s="28"/>
      <c r="AA194" s="28">
        <v>9000</v>
      </c>
      <c r="AB194" s="28">
        <v>9000</v>
      </c>
      <c r="AC194" s="28"/>
      <c r="AD194" s="28">
        <v>9000</v>
      </c>
      <c r="AE194" s="28"/>
      <c r="AF194" s="28"/>
      <c r="AG194" s="28">
        <v>0</v>
      </c>
      <c r="AH194" s="13"/>
    </row>
    <row r="195" spans="2:34" ht="15" x14ac:dyDescent="0.35">
      <c r="B195" s="12">
        <v>190</v>
      </c>
      <c r="C195" s="12" t="s">
        <v>471</v>
      </c>
      <c r="D195" s="13" t="s">
        <v>472</v>
      </c>
      <c r="E195" s="13" t="s">
        <v>15</v>
      </c>
      <c r="F195" s="13"/>
      <c r="G195" s="14">
        <v>15982.39</v>
      </c>
      <c r="H195" s="14">
        <v>55926.04</v>
      </c>
      <c r="I195" s="14">
        <v>9321.0066666666698</v>
      </c>
      <c r="J195" s="28">
        <v>22951.7133333333</v>
      </c>
      <c r="K195" s="28">
        <v>73711.81</v>
      </c>
      <c r="L195" s="28">
        <v>-50760.096666666701</v>
      </c>
      <c r="M195" s="29">
        <v>7000</v>
      </c>
      <c r="N195" s="28"/>
      <c r="O195" s="28">
        <v>7000</v>
      </c>
      <c r="P195" s="28">
        <v>7456.8053333333401</v>
      </c>
      <c r="Q195" s="28">
        <v>40000</v>
      </c>
      <c r="R195" s="28">
        <v>-32543.194666666699</v>
      </c>
      <c r="S195" s="28">
        <v>0</v>
      </c>
      <c r="T195" s="28"/>
      <c r="U195" s="28">
        <v>0</v>
      </c>
      <c r="V195" s="28"/>
      <c r="W195" s="28"/>
      <c r="X195" s="28">
        <v>0</v>
      </c>
      <c r="Y195" s="28"/>
      <c r="Z195" s="28"/>
      <c r="AA195" s="28">
        <v>0</v>
      </c>
      <c r="AB195" s="28">
        <v>4000</v>
      </c>
      <c r="AC195" s="28">
        <v>29711.81</v>
      </c>
      <c r="AD195" s="28">
        <v>-25711.81</v>
      </c>
      <c r="AE195" s="28">
        <v>4494.9080000000004</v>
      </c>
      <c r="AF195" s="28">
        <v>4000</v>
      </c>
      <c r="AG195" s="28">
        <v>494.90800000000002</v>
      </c>
      <c r="AH195" s="13"/>
    </row>
    <row r="196" spans="2:34" ht="15" x14ac:dyDescent="0.35">
      <c r="B196" s="12">
        <v>191</v>
      </c>
      <c r="C196" s="12" t="s">
        <v>732</v>
      </c>
      <c r="D196" s="13" t="s">
        <v>733</v>
      </c>
      <c r="E196" s="13" t="s">
        <v>15</v>
      </c>
      <c r="F196" s="13"/>
      <c r="G196" s="14">
        <v>105883.26</v>
      </c>
      <c r="H196" s="14">
        <v>180805.56</v>
      </c>
      <c r="I196" s="14">
        <v>30134.26</v>
      </c>
      <c r="J196" s="28">
        <v>136882.48800000001</v>
      </c>
      <c r="K196" s="28">
        <v>126085.4</v>
      </c>
      <c r="L196" s="28">
        <v>10797.088</v>
      </c>
      <c r="M196" s="29">
        <v>80000</v>
      </c>
      <c r="N196" s="28">
        <v>51177.7</v>
      </c>
      <c r="O196" s="28">
        <v>28822.3</v>
      </c>
      <c r="P196" s="28">
        <v>24107.407999999999</v>
      </c>
      <c r="Q196" s="28">
        <v>54907.7</v>
      </c>
      <c r="R196" s="28">
        <v>-30800.292000000001</v>
      </c>
      <c r="S196" s="28">
        <v>10000</v>
      </c>
      <c r="T196" s="28">
        <v>20000</v>
      </c>
      <c r="U196" s="28">
        <v>-10000</v>
      </c>
      <c r="V196" s="28">
        <v>22775.08</v>
      </c>
      <c r="W196" s="28"/>
      <c r="X196" s="28">
        <v>22775.08</v>
      </c>
      <c r="Y196" s="28"/>
      <c r="Z196" s="28"/>
      <c r="AA196" s="28">
        <v>0</v>
      </c>
      <c r="AB196" s="28"/>
      <c r="AC196" s="28"/>
      <c r="AD196" s="28">
        <v>0</v>
      </c>
      <c r="AE196" s="28"/>
      <c r="AF196" s="28"/>
      <c r="AG196" s="28">
        <v>0</v>
      </c>
      <c r="AH196" s="13"/>
    </row>
    <row r="197" spans="2:34" ht="15" x14ac:dyDescent="0.35">
      <c r="B197" s="12">
        <v>192</v>
      </c>
      <c r="C197" s="12" t="s">
        <v>626</v>
      </c>
      <c r="D197" s="13" t="s">
        <v>627</v>
      </c>
      <c r="E197" s="13" t="s">
        <v>15</v>
      </c>
      <c r="F197" s="13"/>
      <c r="G197" s="14">
        <v>830.09</v>
      </c>
      <c r="H197" s="14">
        <v>800</v>
      </c>
      <c r="I197" s="14">
        <v>133.333333333333</v>
      </c>
      <c r="J197" s="28">
        <v>936.75666666666598</v>
      </c>
      <c r="K197" s="28">
        <v>0</v>
      </c>
      <c r="L197" s="28">
        <v>936.75666666666598</v>
      </c>
      <c r="M197" s="29">
        <v>830.09</v>
      </c>
      <c r="N197" s="28">
        <v>830.09</v>
      </c>
      <c r="O197" s="28">
        <v>830.09</v>
      </c>
      <c r="P197" s="28">
        <v>106.666666666666</v>
      </c>
      <c r="Q197" s="28"/>
      <c r="R197" s="28">
        <v>106.666666666666</v>
      </c>
      <c r="S197" s="28"/>
      <c r="T197" s="28"/>
      <c r="U197" s="28">
        <v>0</v>
      </c>
      <c r="V197" s="28"/>
      <c r="W197" s="28"/>
      <c r="X197" s="28">
        <v>0</v>
      </c>
      <c r="Y197" s="28"/>
      <c r="Z197" s="28"/>
      <c r="AA197" s="28">
        <v>0</v>
      </c>
      <c r="AB197" s="28"/>
      <c r="AC197" s="28"/>
      <c r="AD197" s="28">
        <v>0</v>
      </c>
      <c r="AE197" s="28"/>
      <c r="AF197" s="28"/>
      <c r="AG197" s="28">
        <v>0</v>
      </c>
      <c r="AH197" s="13"/>
    </row>
    <row r="198" spans="2:34" ht="15" x14ac:dyDescent="0.35">
      <c r="B198" s="12">
        <v>193</v>
      </c>
      <c r="C198" s="12" t="s">
        <v>572</v>
      </c>
      <c r="D198" s="13" t="s">
        <v>573</v>
      </c>
      <c r="E198" s="13" t="s">
        <v>15</v>
      </c>
      <c r="F198" s="13"/>
      <c r="G198" s="14">
        <v>1710321.86</v>
      </c>
      <c r="H198" s="14">
        <v>2041564.4</v>
      </c>
      <c r="I198" s="14">
        <v>340260.73333333299</v>
      </c>
      <c r="J198" s="28">
        <v>627407.05493333295</v>
      </c>
      <c r="K198" s="28">
        <v>581080.03</v>
      </c>
      <c r="L198" s="28">
        <v>46327.0249333334</v>
      </c>
      <c r="M198" s="29">
        <v>272208.58666666702</v>
      </c>
      <c r="N198" s="28">
        <v>290876.01</v>
      </c>
      <c r="O198" s="28">
        <v>-18667.423333333001</v>
      </c>
      <c r="P198" s="28">
        <v>272208.58666666597</v>
      </c>
      <c r="Q198" s="28"/>
      <c r="R198" s="28">
        <v>272208.58666666597</v>
      </c>
      <c r="S198" s="28"/>
      <c r="T198" s="28">
        <v>223403.12</v>
      </c>
      <c r="U198" s="28">
        <v>-223403.12</v>
      </c>
      <c r="V198" s="28">
        <v>82989.881599999993</v>
      </c>
      <c r="W198" s="28"/>
      <c r="X198" s="28">
        <v>82989.881599999993</v>
      </c>
      <c r="Y198" s="28"/>
      <c r="Z198" s="28"/>
      <c r="AA198" s="28">
        <v>0</v>
      </c>
      <c r="AB198" s="28"/>
      <c r="AC198" s="28">
        <v>66800.899999999994</v>
      </c>
      <c r="AD198" s="28">
        <v>-66800.899999999994</v>
      </c>
      <c r="AE198" s="28"/>
      <c r="AF198" s="28"/>
      <c r="AG198" s="28">
        <v>0</v>
      </c>
      <c r="AH198" s="13"/>
    </row>
    <row r="199" spans="2:34" ht="15" x14ac:dyDescent="0.35">
      <c r="B199" s="12">
        <v>194</v>
      </c>
      <c r="C199" s="12" t="s">
        <v>473</v>
      </c>
      <c r="D199" s="13" t="s">
        <v>474</v>
      </c>
      <c r="E199" s="13" t="s">
        <v>15</v>
      </c>
      <c r="F199" s="13"/>
      <c r="G199" s="14">
        <v>151605.35</v>
      </c>
      <c r="H199" s="14">
        <v>241600</v>
      </c>
      <c r="I199" s="14">
        <v>40266.666666666701</v>
      </c>
      <c r="J199" s="28">
        <v>148469.81599999999</v>
      </c>
      <c r="K199" s="28">
        <v>196879.04</v>
      </c>
      <c r="L199" s="28">
        <v>-48409.2239999999</v>
      </c>
      <c r="M199" s="29">
        <v>32000</v>
      </c>
      <c r="N199" s="28"/>
      <c r="O199" s="28">
        <v>32000</v>
      </c>
      <c r="P199" s="28">
        <v>32213.333333333401</v>
      </c>
      <c r="Q199" s="28">
        <v>30000</v>
      </c>
      <c r="R199" s="28">
        <v>2213.3333333333599</v>
      </c>
      <c r="S199" s="28">
        <v>30000</v>
      </c>
      <c r="T199" s="28">
        <v>40000</v>
      </c>
      <c r="U199" s="28">
        <v>-10000</v>
      </c>
      <c r="V199" s="28">
        <v>40005.944000000003</v>
      </c>
      <c r="W199" s="28"/>
      <c r="X199" s="28">
        <v>40005.944000000003</v>
      </c>
      <c r="Y199" s="28"/>
      <c r="Z199" s="28">
        <v>20000</v>
      </c>
      <c r="AA199" s="28">
        <v>-20000</v>
      </c>
      <c r="AB199" s="28">
        <v>0</v>
      </c>
      <c r="AC199" s="28">
        <v>2879.04</v>
      </c>
      <c r="AD199" s="28">
        <v>-2879.04</v>
      </c>
      <c r="AE199" s="28">
        <v>14250.5386666667</v>
      </c>
      <c r="AF199" s="28">
        <v>104000</v>
      </c>
      <c r="AG199" s="28">
        <v>-89749.461333333296</v>
      </c>
      <c r="AH199" s="13"/>
    </row>
    <row r="200" spans="2:34" ht="15" x14ac:dyDescent="0.35">
      <c r="B200" s="12">
        <v>195</v>
      </c>
      <c r="C200" s="12" t="s">
        <v>516</v>
      </c>
      <c r="D200" s="13" t="s">
        <v>517</v>
      </c>
      <c r="E200" s="13" t="s">
        <v>15</v>
      </c>
      <c r="F200" s="13"/>
      <c r="G200" s="14">
        <v>47280</v>
      </c>
      <c r="H200" s="14">
        <v>67300</v>
      </c>
      <c r="I200" s="14">
        <v>11216.666666666701</v>
      </c>
      <c r="J200" s="28">
        <v>63293.333333333401</v>
      </c>
      <c r="K200" s="28">
        <v>20000</v>
      </c>
      <c r="L200" s="28">
        <v>43293.333333333401</v>
      </c>
      <c r="M200" s="29">
        <v>17400</v>
      </c>
      <c r="N200" s="28"/>
      <c r="O200" s="28">
        <v>17400</v>
      </c>
      <c r="P200" s="28">
        <v>8973.3333333333594</v>
      </c>
      <c r="Q200" s="28"/>
      <c r="R200" s="28">
        <v>8973.3333333333594</v>
      </c>
      <c r="S200" s="28">
        <v>10000</v>
      </c>
      <c r="T200" s="28">
        <v>20000</v>
      </c>
      <c r="U200" s="28">
        <v>-10000</v>
      </c>
      <c r="V200" s="28">
        <v>26920</v>
      </c>
      <c r="W200" s="28"/>
      <c r="X200" s="28">
        <v>26920</v>
      </c>
      <c r="Y200" s="28"/>
      <c r="Z200" s="28"/>
      <c r="AA200" s="28">
        <v>0</v>
      </c>
      <c r="AB200" s="28"/>
      <c r="AC200" s="28"/>
      <c r="AD200" s="28">
        <v>0</v>
      </c>
      <c r="AE200" s="28"/>
      <c r="AF200" s="28"/>
      <c r="AG200" s="28">
        <v>0</v>
      </c>
      <c r="AH200" s="13"/>
    </row>
    <row r="201" spans="2:34" ht="15" x14ac:dyDescent="0.35">
      <c r="B201" s="12">
        <v>196</v>
      </c>
      <c r="C201" s="12" t="s">
        <v>475</v>
      </c>
      <c r="D201" s="13" t="s">
        <v>476</v>
      </c>
      <c r="E201" s="13" t="s">
        <v>15</v>
      </c>
      <c r="F201" s="13"/>
      <c r="G201" s="14">
        <v>25460</v>
      </c>
      <c r="H201" s="14">
        <v>25500</v>
      </c>
      <c r="I201" s="14">
        <v>4250</v>
      </c>
      <c r="J201" s="28">
        <v>22480</v>
      </c>
      <c r="K201" s="28">
        <v>0</v>
      </c>
      <c r="L201" s="28">
        <v>22480</v>
      </c>
      <c r="M201" s="29">
        <v>3000</v>
      </c>
      <c r="N201" s="28"/>
      <c r="O201" s="28">
        <v>3000</v>
      </c>
      <c r="P201" s="28">
        <v>3400</v>
      </c>
      <c r="Q201" s="28"/>
      <c r="R201" s="28">
        <v>3400</v>
      </c>
      <c r="S201" s="28">
        <v>0</v>
      </c>
      <c r="T201" s="28"/>
      <c r="U201" s="28">
        <v>0</v>
      </c>
      <c r="V201" s="28">
        <v>16080</v>
      </c>
      <c r="W201" s="28"/>
      <c r="X201" s="28">
        <v>16080</v>
      </c>
      <c r="Y201" s="28"/>
      <c r="Z201" s="28"/>
      <c r="AA201" s="28">
        <v>0</v>
      </c>
      <c r="AB201" s="28"/>
      <c r="AC201" s="28"/>
      <c r="AD201" s="28">
        <v>0</v>
      </c>
      <c r="AE201" s="28"/>
      <c r="AF201" s="28"/>
      <c r="AG201" s="28">
        <v>0</v>
      </c>
      <c r="AH201" s="13"/>
    </row>
    <row r="202" spans="2:34" ht="15" x14ac:dyDescent="0.35">
      <c r="B202" s="12">
        <v>197</v>
      </c>
      <c r="C202" s="12" t="s">
        <v>477</v>
      </c>
      <c r="D202" s="13" t="s">
        <v>478</v>
      </c>
      <c r="E202" s="13" t="s">
        <v>15</v>
      </c>
      <c r="F202" s="13"/>
      <c r="G202" s="14">
        <v>22200</v>
      </c>
      <c r="H202" s="14">
        <v>22200</v>
      </c>
      <c r="I202" s="14">
        <v>3700</v>
      </c>
      <c r="J202" s="28">
        <v>5960</v>
      </c>
      <c r="K202" s="28">
        <v>22200</v>
      </c>
      <c r="L202" s="28">
        <v>-16240</v>
      </c>
      <c r="M202" s="29">
        <v>3000</v>
      </c>
      <c r="N202" s="28">
        <v>22200</v>
      </c>
      <c r="O202" s="28">
        <v>-19200</v>
      </c>
      <c r="P202" s="28">
        <v>2960</v>
      </c>
      <c r="Q202" s="28"/>
      <c r="R202" s="28">
        <v>2960</v>
      </c>
      <c r="S202" s="28"/>
      <c r="T202" s="28"/>
      <c r="U202" s="28">
        <v>0</v>
      </c>
      <c r="V202" s="28"/>
      <c r="W202" s="28"/>
      <c r="X202" s="28">
        <v>0</v>
      </c>
      <c r="Y202" s="28"/>
      <c r="Z202" s="28"/>
      <c r="AA202" s="28">
        <v>0</v>
      </c>
      <c r="AB202" s="28"/>
      <c r="AC202" s="28"/>
      <c r="AD202" s="28">
        <v>0</v>
      </c>
      <c r="AE202" s="28"/>
      <c r="AF202" s="28"/>
      <c r="AG202" s="28">
        <v>0</v>
      </c>
      <c r="AH202" s="13"/>
    </row>
    <row r="203" spans="2:34" ht="15" x14ac:dyDescent="0.35">
      <c r="B203" s="12">
        <v>198</v>
      </c>
      <c r="C203" s="12" t="s">
        <v>479</v>
      </c>
      <c r="D203" s="13" t="s">
        <v>480</v>
      </c>
      <c r="E203" s="13" t="s">
        <v>15</v>
      </c>
      <c r="F203" s="13"/>
      <c r="G203" s="14">
        <v>119282.46</v>
      </c>
      <c r="H203" s="14">
        <v>119300</v>
      </c>
      <c r="I203" s="14">
        <v>19883.333333333299</v>
      </c>
      <c r="J203" s="28">
        <v>31906.666666666599</v>
      </c>
      <c r="K203" s="28">
        <v>30000</v>
      </c>
      <c r="L203" s="28">
        <v>1906.6666666666399</v>
      </c>
      <c r="M203" s="29">
        <v>16000</v>
      </c>
      <c r="N203" s="28">
        <v>30000</v>
      </c>
      <c r="O203" s="28">
        <v>-14000</v>
      </c>
      <c r="P203" s="28">
        <v>15906.666666666601</v>
      </c>
      <c r="Q203" s="28"/>
      <c r="R203" s="28">
        <v>15906.666666666601</v>
      </c>
      <c r="S203" s="28">
        <v>0</v>
      </c>
      <c r="T203" s="28"/>
      <c r="U203" s="28">
        <v>0</v>
      </c>
      <c r="V203" s="28"/>
      <c r="W203" s="28"/>
      <c r="X203" s="28">
        <v>0</v>
      </c>
      <c r="Y203" s="28"/>
      <c r="Z203" s="28"/>
      <c r="AA203" s="28">
        <v>0</v>
      </c>
      <c r="AB203" s="28"/>
      <c r="AC203" s="28"/>
      <c r="AD203" s="28">
        <v>0</v>
      </c>
      <c r="AE203" s="28"/>
      <c r="AF203" s="28"/>
      <c r="AG203" s="28">
        <v>0</v>
      </c>
      <c r="AH203" s="13"/>
    </row>
    <row r="204" spans="2:34" ht="15" x14ac:dyDescent="0.35">
      <c r="B204" s="12">
        <v>199</v>
      </c>
      <c r="C204" s="12" t="s">
        <v>481</v>
      </c>
      <c r="D204" s="13" t="s">
        <v>482</v>
      </c>
      <c r="E204" s="13" t="s">
        <v>15</v>
      </c>
      <c r="F204" s="13"/>
      <c r="G204" s="14">
        <v>143046.26999999999</v>
      </c>
      <c r="H204" s="14">
        <v>143000</v>
      </c>
      <c r="I204" s="14">
        <v>23833.333333333299</v>
      </c>
      <c r="J204" s="28">
        <v>38066.666666666599</v>
      </c>
      <c r="K204" s="28">
        <v>49552.480000000003</v>
      </c>
      <c r="L204" s="28">
        <v>-11485.813333333401</v>
      </c>
      <c r="M204" s="29">
        <v>19000</v>
      </c>
      <c r="N204" s="28">
        <v>49552.480000000003</v>
      </c>
      <c r="O204" s="28">
        <v>-30552.48</v>
      </c>
      <c r="P204" s="28">
        <v>19066.666666666599</v>
      </c>
      <c r="Q204" s="28"/>
      <c r="R204" s="28">
        <v>19066.666666666599</v>
      </c>
      <c r="S204" s="28">
        <v>0</v>
      </c>
      <c r="T204" s="28"/>
      <c r="U204" s="28">
        <v>0</v>
      </c>
      <c r="V204" s="28"/>
      <c r="W204" s="28"/>
      <c r="X204" s="28">
        <v>0</v>
      </c>
      <c r="Y204" s="28"/>
      <c r="Z204" s="28"/>
      <c r="AA204" s="28">
        <v>0</v>
      </c>
      <c r="AB204" s="28"/>
      <c r="AC204" s="28"/>
      <c r="AD204" s="28">
        <v>0</v>
      </c>
      <c r="AE204" s="28"/>
      <c r="AF204" s="28"/>
      <c r="AG204" s="28">
        <v>0</v>
      </c>
      <c r="AH204" s="13"/>
    </row>
    <row r="205" spans="2:34" ht="15" x14ac:dyDescent="0.35">
      <c r="B205" s="12">
        <v>200</v>
      </c>
      <c r="C205" s="12" t="s">
        <v>841</v>
      </c>
      <c r="D205" s="13" t="s">
        <v>842</v>
      </c>
      <c r="E205" s="13" t="s">
        <v>15</v>
      </c>
      <c r="F205" s="13"/>
      <c r="G205" s="14">
        <v>6225.04</v>
      </c>
      <c r="H205" s="14">
        <v>0</v>
      </c>
      <c r="I205" s="14">
        <v>0</v>
      </c>
      <c r="J205" s="28">
        <v>6225.04</v>
      </c>
      <c r="K205" s="28">
        <v>0</v>
      </c>
      <c r="L205" s="28">
        <v>6225.04</v>
      </c>
      <c r="M205" s="29">
        <v>6225.04</v>
      </c>
      <c r="N205" s="28"/>
      <c r="O205" s="28">
        <v>6225.04</v>
      </c>
      <c r="P205" s="28">
        <v>0</v>
      </c>
      <c r="Q205" s="28"/>
      <c r="R205" s="28">
        <v>0</v>
      </c>
      <c r="S205" s="28"/>
      <c r="T205" s="28"/>
      <c r="U205" s="28">
        <v>0</v>
      </c>
      <c r="V205" s="28"/>
      <c r="W205" s="28"/>
      <c r="X205" s="28">
        <v>0</v>
      </c>
      <c r="Y205" s="28"/>
      <c r="Z205" s="28"/>
      <c r="AA205" s="28">
        <v>0</v>
      </c>
      <c r="AB205" s="28"/>
      <c r="AC205" s="28"/>
      <c r="AD205" s="28">
        <v>0</v>
      </c>
      <c r="AE205" s="28"/>
      <c r="AF205" s="28"/>
      <c r="AG205" s="28">
        <v>0</v>
      </c>
      <c r="AH205" s="13"/>
    </row>
    <row r="206" spans="2:34" ht="15" x14ac:dyDescent="0.35">
      <c r="B206" s="12">
        <v>201</v>
      </c>
      <c r="C206" s="12" t="s">
        <v>634</v>
      </c>
      <c r="D206" s="13" t="s">
        <v>635</v>
      </c>
      <c r="E206" s="13" t="s">
        <v>15</v>
      </c>
      <c r="F206" s="13"/>
      <c r="G206" s="14">
        <v>249517.56</v>
      </c>
      <c r="H206" s="14">
        <v>249506.36</v>
      </c>
      <c r="I206" s="14">
        <v>41584.393333333297</v>
      </c>
      <c r="J206" s="28">
        <v>189478.71466666699</v>
      </c>
      <c r="K206" s="28">
        <v>0</v>
      </c>
      <c r="L206" s="28">
        <v>189478.71466666699</v>
      </c>
      <c r="M206" s="29">
        <v>156211.20000000001</v>
      </c>
      <c r="N206" s="28"/>
      <c r="O206" s="28">
        <v>156211.20000000001</v>
      </c>
      <c r="P206" s="28">
        <v>33267.514666666597</v>
      </c>
      <c r="Q206" s="28"/>
      <c r="R206" s="28">
        <v>33267.514666666597</v>
      </c>
      <c r="S206" s="28"/>
      <c r="T206" s="28"/>
      <c r="U206" s="28">
        <v>0</v>
      </c>
      <c r="V206" s="28"/>
      <c r="W206" s="28"/>
      <c r="X206" s="28">
        <v>0</v>
      </c>
      <c r="Y206" s="28"/>
      <c r="Z206" s="28"/>
      <c r="AA206" s="28">
        <v>0</v>
      </c>
      <c r="AB206" s="28"/>
      <c r="AC206" s="28"/>
      <c r="AD206" s="28">
        <v>0</v>
      </c>
      <c r="AE206" s="28"/>
      <c r="AF206" s="28"/>
      <c r="AG206" s="28">
        <v>0</v>
      </c>
      <c r="AH206" s="13"/>
    </row>
    <row r="207" spans="2:34" ht="15" x14ac:dyDescent="0.35">
      <c r="B207" s="12">
        <v>202</v>
      </c>
      <c r="C207" s="12" t="s">
        <v>483</v>
      </c>
      <c r="D207" s="13" t="s">
        <v>484</v>
      </c>
      <c r="E207" s="13" t="s">
        <v>15</v>
      </c>
      <c r="F207" s="13"/>
      <c r="G207" s="14">
        <v>0</v>
      </c>
      <c r="H207" s="14">
        <v>5600</v>
      </c>
      <c r="I207" s="14">
        <v>933.33333333333303</v>
      </c>
      <c r="J207" s="28">
        <v>746.66666666666697</v>
      </c>
      <c r="K207" s="28">
        <v>11200</v>
      </c>
      <c r="L207" s="28">
        <v>-10453.333333333299</v>
      </c>
      <c r="M207" s="29">
        <v>0</v>
      </c>
      <c r="N207" s="28"/>
      <c r="O207" s="28">
        <v>0</v>
      </c>
      <c r="P207" s="28">
        <v>746.66666666666697</v>
      </c>
      <c r="Q207" s="28">
        <v>5600</v>
      </c>
      <c r="R207" s="28">
        <v>-4853.3333333333303</v>
      </c>
      <c r="S207" s="28"/>
      <c r="T207" s="28"/>
      <c r="U207" s="28">
        <v>0</v>
      </c>
      <c r="V207" s="28">
        <v>0</v>
      </c>
      <c r="W207" s="28">
        <v>5600</v>
      </c>
      <c r="X207" s="28">
        <v>-5600</v>
      </c>
      <c r="Y207" s="28"/>
      <c r="Z207" s="28"/>
      <c r="AA207" s="28">
        <v>0</v>
      </c>
      <c r="AB207" s="28"/>
      <c r="AC207" s="28"/>
      <c r="AD207" s="28">
        <v>0</v>
      </c>
      <c r="AE207" s="28"/>
      <c r="AF207" s="28"/>
      <c r="AG207" s="28">
        <v>0</v>
      </c>
      <c r="AH207" s="13"/>
    </row>
    <row r="208" spans="2:34" s="3" customFormat="1" ht="15" x14ac:dyDescent="0.35">
      <c r="C208" s="3" t="s">
        <v>539</v>
      </c>
      <c r="D208" s="3" t="s">
        <v>540</v>
      </c>
      <c r="E208" s="13" t="s">
        <v>15</v>
      </c>
      <c r="G208" s="14">
        <v>3464.06</v>
      </c>
      <c r="H208" s="14">
        <v>4500</v>
      </c>
      <c r="I208" s="14">
        <v>750</v>
      </c>
      <c r="J208" s="28">
        <v>6600</v>
      </c>
      <c r="K208" s="28">
        <v>1000</v>
      </c>
      <c r="L208" s="28">
        <v>5600</v>
      </c>
      <c r="M208" s="29">
        <v>0</v>
      </c>
      <c r="N208" s="28"/>
      <c r="O208" s="33"/>
      <c r="P208" s="33"/>
      <c r="Q208" s="33"/>
      <c r="R208" s="33"/>
      <c r="S208" s="33"/>
      <c r="T208" s="33"/>
      <c r="U208" s="33"/>
      <c r="V208" s="33">
        <v>3600</v>
      </c>
      <c r="W208" s="33"/>
      <c r="X208" s="33">
        <v>3600</v>
      </c>
      <c r="Y208" s="28">
        <v>2000</v>
      </c>
      <c r="Z208" s="33"/>
      <c r="AA208" s="33">
        <v>2000</v>
      </c>
      <c r="AB208" s="28">
        <v>1000</v>
      </c>
      <c r="AC208" s="28">
        <v>1000</v>
      </c>
      <c r="AD208" s="33">
        <v>0</v>
      </c>
      <c r="AE208" s="28"/>
      <c r="AF208" s="28"/>
      <c r="AG208" s="33">
        <v>0</v>
      </c>
    </row>
    <row r="209" spans="2:34" s="3" customFormat="1" ht="15" x14ac:dyDescent="0.35">
      <c r="C209" s="3" t="s">
        <v>548</v>
      </c>
      <c r="D209" s="3" t="s">
        <v>549</v>
      </c>
      <c r="E209" s="13" t="s">
        <v>15</v>
      </c>
      <c r="G209" s="14">
        <v>7894</v>
      </c>
      <c r="H209" s="14">
        <v>0</v>
      </c>
      <c r="I209" s="14">
        <v>0</v>
      </c>
      <c r="J209" s="28">
        <v>1063.2</v>
      </c>
      <c r="K209" s="28">
        <v>0</v>
      </c>
      <c r="L209" s="28">
        <v>1063.2</v>
      </c>
      <c r="M209" s="29">
        <v>0</v>
      </c>
      <c r="N209" s="28"/>
      <c r="O209" s="33"/>
      <c r="P209" s="33"/>
      <c r="Q209" s="33"/>
      <c r="R209" s="33"/>
      <c r="S209" s="33"/>
      <c r="T209" s="33"/>
      <c r="U209" s="33"/>
      <c r="V209" s="33">
        <v>800</v>
      </c>
      <c r="W209" s="33"/>
      <c r="X209" s="33">
        <v>800</v>
      </c>
      <c r="Y209" s="28"/>
      <c r="Z209" s="33"/>
      <c r="AA209" s="33">
        <v>0</v>
      </c>
      <c r="AB209" s="28">
        <v>0</v>
      </c>
      <c r="AC209" s="28"/>
      <c r="AD209" s="33">
        <v>0</v>
      </c>
      <c r="AE209" s="28">
        <v>263.2</v>
      </c>
      <c r="AF209" s="28"/>
      <c r="AG209" s="33">
        <v>263.2</v>
      </c>
    </row>
    <row r="210" spans="2:34" s="3" customFormat="1" ht="15" x14ac:dyDescent="0.35">
      <c r="C210" s="3" t="s">
        <v>550</v>
      </c>
      <c r="D210" s="3" t="s">
        <v>551</v>
      </c>
      <c r="E210" s="13" t="s">
        <v>15</v>
      </c>
      <c r="G210" s="14">
        <v>16080</v>
      </c>
      <c r="H210" s="14">
        <v>0</v>
      </c>
      <c r="I210" s="14">
        <v>0</v>
      </c>
      <c r="J210" s="28">
        <v>6090.6666666666697</v>
      </c>
      <c r="K210" s="28">
        <v>2000</v>
      </c>
      <c r="L210" s="28">
        <v>4090.6666666666702</v>
      </c>
      <c r="M210" s="29">
        <v>0</v>
      </c>
      <c r="N210" s="28"/>
      <c r="O210" s="33"/>
      <c r="P210" s="33"/>
      <c r="Q210" s="33"/>
      <c r="R210" s="33"/>
      <c r="S210" s="33"/>
      <c r="T210" s="33"/>
      <c r="U210" s="33"/>
      <c r="V210" s="33">
        <v>1680</v>
      </c>
      <c r="W210" s="33"/>
      <c r="X210" s="33">
        <v>1680</v>
      </c>
      <c r="Y210" s="28"/>
      <c r="Z210" s="33"/>
      <c r="AA210" s="33">
        <v>0</v>
      </c>
      <c r="AB210" s="28">
        <v>2000</v>
      </c>
      <c r="AC210" s="28">
        <v>2000</v>
      </c>
      <c r="AD210" s="33">
        <v>0</v>
      </c>
      <c r="AE210" s="28">
        <v>2410.6666666666702</v>
      </c>
      <c r="AF210" s="28"/>
      <c r="AG210" s="33">
        <v>2410.6666666666702</v>
      </c>
    </row>
    <row r="211" spans="2:34" s="3" customFormat="1" ht="15" x14ac:dyDescent="0.35">
      <c r="C211" s="3" t="s">
        <v>843</v>
      </c>
      <c r="D211" s="3" t="s">
        <v>844</v>
      </c>
      <c r="E211" s="13" t="s">
        <v>15</v>
      </c>
      <c r="G211" s="14">
        <v>0</v>
      </c>
      <c r="H211" s="14">
        <v>0</v>
      </c>
      <c r="I211" s="14">
        <v>0</v>
      </c>
      <c r="J211" s="28">
        <v>9680</v>
      </c>
      <c r="K211" s="28">
        <v>1000</v>
      </c>
      <c r="L211" s="28">
        <v>8680</v>
      </c>
      <c r="M211" s="29"/>
      <c r="N211" s="28"/>
      <c r="O211" s="33"/>
      <c r="P211" s="33"/>
      <c r="Q211" s="33"/>
      <c r="R211" s="33"/>
      <c r="S211" s="33"/>
      <c r="T211" s="33"/>
      <c r="U211" s="33"/>
      <c r="V211" s="33">
        <v>7680</v>
      </c>
      <c r="W211" s="33"/>
      <c r="X211" s="33">
        <v>7680</v>
      </c>
      <c r="Y211" s="28">
        <v>1000</v>
      </c>
      <c r="Z211" s="33"/>
      <c r="AA211" s="33">
        <v>1000</v>
      </c>
      <c r="AB211" s="28">
        <v>1000</v>
      </c>
      <c r="AC211" s="28">
        <v>1000</v>
      </c>
      <c r="AD211" s="33">
        <v>0</v>
      </c>
      <c r="AE211" s="28"/>
      <c r="AF211" s="28"/>
      <c r="AG211" s="33">
        <v>0</v>
      </c>
    </row>
    <row r="212" spans="2:34" s="3" customFormat="1" ht="15" x14ac:dyDescent="0.35">
      <c r="C212" s="3" t="s">
        <v>574</v>
      </c>
      <c r="D212" s="3" t="s">
        <v>575</v>
      </c>
      <c r="E212" s="13" t="s">
        <v>15</v>
      </c>
      <c r="G212" s="14">
        <v>162995.67000000001</v>
      </c>
      <c r="H212" s="14">
        <v>59747.21</v>
      </c>
      <c r="I212" s="14">
        <v>9957.8683333333302</v>
      </c>
      <c r="J212" s="28">
        <v>66860.781333333303</v>
      </c>
      <c r="K212" s="28">
        <v>46000</v>
      </c>
      <c r="L212" s="28">
        <v>20860.7813333333</v>
      </c>
      <c r="M212" s="29">
        <v>0</v>
      </c>
      <c r="N212" s="28"/>
      <c r="O212" s="33"/>
      <c r="P212" s="33"/>
      <c r="Q212" s="33"/>
      <c r="R212" s="33"/>
      <c r="S212" s="33"/>
      <c r="T212" s="33"/>
      <c r="U212" s="33"/>
      <c r="V212" s="33">
        <v>20320</v>
      </c>
      <c r="W212" s="33">
        <v>15000</v>
      </c>
      <c r="X212" s="33">
        <v>5320</v>
      </c>
      <c r="Y212" s="28">
        <v>15000</v>
      </c>
      <c r="Z212" s="33"/>
      <c r="AA212" s="33">
        <v>15000</v>
      </c>
      <c r="AB212" s="28">
        <v>15000</v>
      </c>
      <c r="AC212" s="28">
        <v>15000</v>
      </c>
      <c r="AD212" s="33">
        <v>0</v>
      </c>
      <c r="AE212" s="28">
        <v>16540.7813333333</v>
      </c>
      <c r="AF212" s="28">
        <v>16000</v>
      </c>
      <c r="AG212" s="33">
        <v>540.78133333330004</v>
      </c>
    </row>
    <row r="213" spans="2:34" s="3" customFormat="1" ht="15" x14ac:dyDescent="0.35">
      <c r="C213" s="3" t="s">
        <v>558</v>
      </c>
      <c r="D213" s="3" t="s">
        <v>559</v>
      </c>
      <c r="E213" s="13" t="s">
        <v>15</v>
      </c>
      <c r="G213" s="14">
        <v>198597.85</v>
      </c>
      <c r="H213" s="14">
        <v>116461.19</v>
      </c>
      <c r="I213" s="14">
        <v>19410.198333333301</v>
      </c>
      <c r="J213" s="28">
        <v>46383.386666666702</v>
      </c>
      <c r="K213" s="28">
        <v>36000</v>
      </c>
      <c r="L213" s="28">
        <v>10383.3866666667</v>
      </c>
      <c r="M213" s="29">
        <v>0</v>
      </c>
      <c r="N213" s="28"/>
      <c r="O213" s="33"/>
      <c r="P213" s="33"/>
      <c r="Q213" s="33"/>
      <c r="R213" s="33"/>
      <c r="S213" s="33"/>
      <c r="T213" s="33"/>
      <c r="U213" s="33"/>
      <c r="V213" s="33">
        <v>13200</v>
      </c>
      <c r="W213" s="33">
        <v>10000</v>
      </c>
      <c r="X213" s="33">
        <v>3200</v>
      </c>
      <c r="Y213" s="28">
        <v>7000</v>
      </c>
      <c r="Z213" s="33"/>
      <c r="AA213" s="33">
        <v>7000</v>
      </c>
      <c r="AB213" s="28">
        <v>7000</v>
      </c>
      <c r="AC213" s="28">
        <v>7000</v>
      </c>
      <c r="AD213" s="33">
        <v>0</v>
      </c>
      <c r="AE213" s="28">
        <v>19183.386666666702</v>
      </c>
      <c r="AF213" s="28">
        <v>19000</v>
      </c>
      <c r="AG213" s="33">
        <v>183.38666666670201</v>
      </c>
    </row>
    <row r="214" spans="2:34" s="3" customFormat="1" ht="15" x14ac:dyDescent="0.35">
      <c r="C214" s="3" t="s">
        <v>661</v>
      </c>
      <c r="D214" s="3" t="s">
        <v>662</v>
      </c>
      <c r="E214" s="13" t="s">
        <v>15</v>
      </c>
      <c r="G214" s="14">
        <v>201330.89</v>
      </c>
      <c r="H214" s="14">
        <v>0</v>
      </c>
      <c r="I214" s="14">
        <v>0</v>
      </c>
      <c r="J214" s="28">
        <v>385137.45199999999</v>
      </c>
      <c r="K214" s="28">
        <v>156000</v>
      </c>
      <c r="L214" s="28">
        <v>229137.45199999999</v>
      </c>
      <c r="M214" s="29">
        <v>0</v>
      </c>
      <c r="N214" s="28"/>
      <c r="O214" s="33"/>
      <c r="P214" s="33"/>
      <c r="Q214" s="33"/>
      <c r="R214" s="33"/>
      <c r="S214" s="33"/>
      <c r="T214" s="33"/>
      <c r="U214" s="33"/>
      <c r="V214" s="33">
        <v>228160</v>
      </c>
      <c r="W214" s="33"/>
      <c r="X214" s="33">
        <v>228160</v>
      </c>
      <c r="Y214" s="28">
        <v>43000</v>
      </c>
      <c r="Z214" s="33">
        <v>43000</v>
      </c>
      <c r="AA214" s="33">
        <v>0</v>
      </c>
      <c r="AB214" s="28">
        <v>53000</v>
      </c>
      <c r="AC214" s="28">
        <v>53000</v>
      </c>
      <c r="AD214" s="33">
        <v>0</v>
      </c>
      <c r="AE214" s="28">
        <v>60977.451999999997</v>
      </c>
      <c r="AF214" s="28">
        <v>60000</v>
      </c>
      <c r="AG214" s="33">
        <v>977.45199999999704</v>
      </c>
    </row>
    <row r="215" spans="2:34" s="3" customFormat="1" ht="15" x14ac:dyDescent="0.35">
      <c r="C215" s="3" t="s">
        <v>560</v>
      </c>
      <c r="D215" s="3" t="s">
        <v>561</v>
      </c>
      <c r="E215" s="13" t="s">
        <v>15</v>
      </c>
      <c r="G215" s="14">
        <v>322592</v>
      </c>
      <c r="H215" s="14">
        <v>0</v>
      </c>
      <c r="I215" s="14">
        <v>0</v>
      </c>
      <c r="J215" s="28">
        <v>156716.48000000001</v>
      </c>
      <c r="K215" s="28">
        <v>156000</v>
      </c>
      <c r="L215" s="28">
        <v>716.48000000000297</v>
      </c>
      <c r="M215" s="29">
        <v>0</v>
      </c>
      <c r="N215" s="28"/>
      <c r="O215" s="33"/>
      <c r="P215" s="33"/>
      <c r="Q215" s="33"/>
      <c r="R215" s="33"/>
      <c r="S215" s="33"/>
      <c r="T215" s="33"/>
      <c r="U215" s="33"/>
      <c r="V215" s="33"/>
      <c r="W215" s="33"/>
      <c r="X215" s="33"/>
      <c r="Y215" s="33">
        <v>39000</v>
      </c>
      <c r="Z215" s="33">
        <v>39000</v>
      </c>
      <c r="AA215" s="33">
        <v>0</v>
      </c>
      <c r="AB215" s="28">
        <v>56000</v>
      </c>
      <c r="AC215" s="28">
        <v>56000</v>
      </c>
      <c r="AD215" s="33">
        <v>0</v>
      </c>
      <c r="AE215" s="28">
        <v>61716.480000000003</v>
      </c>
      <c r="AF215" s="28">
        <v>61000</v>
      </c>
      <c r="AG215" s="33">
        <v>716.48000000000297</v>
      </c>
    </row>
    <row r="216" spans="2:34" s="3" customFormat="1" ht="15" x14ac:dyDescent="0.35">
      <c r="C216" s="3" t="s">
        <v>552</v>
      </c>
      <c r="D216" s="3" t="s">
        <v>553</v>
      </c>
      <c r="E216" s="13" t="s">
        <v>15</v>
      </c>
      <c r="G216" s="14">
        <v>99687.679999999993</v>
      </c>
      <c r="H216" s="14">
        <v>0</v>
      </c>
      <c r="I216" s="14">
        <v>0</v>
      </c>
      <c r="J216" s="28">
        <v>38672.152000000002</v>
      </c>
      <c r="K216" s="28">
        <v>26490</v>
      </c>
      <c r="L216" s="28">
        <v>12182.152</v>
      </c>
      <c r="M216" s="29">
        <v>0</v>
      </c>
      <c r="N216" s="28"/>
      <c r="O216" s="33"/>
      <c r="P216" s="33"/>
      <c r="Q216" s="33"/>
      <c r="R216" s="33"/>
      <c r="S216" s="33"/>
      <c r="T216" s="33"/>
      <c r="U216" s="33"/>
      <c r="V216" s="33"/>
      <c r="W216" s="33"/>
      <c r="X216" s="33"/>
      <c r="Y216" s="33">
        <v>11000</v>
      </c>
      <c r="Z216" s="33"/>
      <c r="AA216" s="33">
        <v>11000</v>
      </c>
      <c r="AB216" s="28">
        <v>11000</v>
      </c>
      <c r="AC216" s="28">
        <v>10670</v>
      </c>
      <c r="AD216" s="33">
        <v>330</v>
      </c>
      <c r="AE216" s="28">
        <v>16672.151999999998</v>
      </c>
      <c r="AF216" s="28">
        <v>15820</v>
      </c>
      <c r="AG216" s="33">
        <v>852.151999999998</v>
      </c>
    </row>
    <row r="217" spans="2:34" ht="15" x14ac:dyDescent="0.35">
      <c r="B217" s="12">
        <v>203</v>
      </c>
      <c r="C217" s="12" t="s">
        <v>397</v>
      </c>
      <c r="D217" s="13" t="s">
        <v>398</v>
      </c>
      <c r="E217" s="13" t="s">
        <v>15</v>
      </c>
      <c r="F217" s="13"/>
      <c r="G217" s="14">
        <v>99031</v>
      </c>
      <c r="H217" s="14">
        <v>301331</v>
      </c>
      <c r="I217" s="14">
        <v>50221.833333333299</v>
      </c>
      <c r="J217" s="28">
        <v>116322.4</v>
      </c>
      <c r="K217" s="28">
        <v>210334</v>
      </c>
      <c r="L217" s="28">
        <v>-49892.6</v>
      </c>
      <c r="M217" s="29">
        <v>40000</v>
      </c>
      <c r="N217" s="28"/>
      <c r="O217" s="28">
        <v>40000</v>
      </c>
      <c r="P217" s="28"/>
      <c r="Q217" s="28"/>
      <c r="R217" s="28">
        <v>0</v>
      </c>
      <c r="S217" s="28">
        <v>30000</v>
      </c>
      <c r="T217" s="28">
        <v>74119</v>
      </c>
      <c r="U217" s="28"/>
      <c r="V217" s="28">
        <v>34322.400000000001</v>
      </c>
      <c r="W217" s="28">
        <v>58014</v>
      </c>
      <c r="X217" s="33">
        <v>-23691.599999999999</v>
      </c>
      <c r="Y217" s="28">
        <v>12000</v>
      </c>
      <c r="Z217" s="28">
        <v>71505</v>
      </c>
      <c r="AA217" s="33">
        <v>-59505</v>
      </c>
      <c r="AB217" s="28"/>
      <c r="AC217" s="28">
        <v>5170</v>
      </c>
      <c r="AD217" s="33">
        <v>-5170</v>
      </c>
      <c r="AE217" s="28"/>
      <c r="AF217" s="28">
        <v>1526</v>
      </c>
      <c r="AG217" s="33">
        <v>-1526</v>
      </c>
      <c r="AH217" s="13"/>
    </row>
    <row r="218" spans="2:34" ht="15" x14ac:dyDescent="0.35">
      <c r="B218" s="12">
        <v>204</v>
      </c>
      <c r="C218" s="12" t="s">
        <v>485</v>
      </c>
      <c r="D218" s="13" t="s">
        <v>486</v>
      </c>
      <c r="E218" s="13" t="s">
        <v>15</v>
      </c>
      <c r="F218" s="13"/>
      <c r="G218" s="14">
        <v>217270.84</v>
      </c>
      <c r="H218" s="14">
        <v>217273.08</v>
      </c>
      <c r="I218" s="14">
        <v>36212.18</v>
      </c>
      <c r="J218" s="28">
        <v>57969.743999999999</v>
      </c>
      <c r="K218" s="28">
        <v>0</v>
      </c>
      <c r="L218" s="28">
        <v>57969.743999999999</v>
      </c>
      <c r="M218" s="29">
        <v>29000</v>
      </c>
      <c r="N218" s="28">
        <v>50000</v>
      </c>
      <c r="O218" s="28">
        <v>29000</v>
      </c>
      <c r="P218" s="28">
        <v>28969.743999999999</v>
      </c>
      <c r="Q218" s="28"/>
      <c r="R218" s="28">
        <v>28969.743999999999</v>
      </c>
      <c r="S218" s="28">
        <v>0</v>
      </c>
      <c r="T218" s="28"/>
      <c r="U218" s="28">
        <v>0</v>
      </c>
      <c r="V218" s="28"/>
      <c r="W218" s="28"/>
      <c r="X218" s="28">
        <v>0</v>
      </c>
      <c r="Y218" s="28"/>
      <c r="Z218" s="28"/>
      <c r="AA218" s="28">
        <v>0</v>
      </c>
      <c r="AB218" s="28"/>
      <c r="AC218" s="28"/>
      <c r="AD218" s="28">
        <v>0</v>
      </c>
      <c r="AE218" s="28"/>
      <c r="AF218" s="28"/>
      <c r="AG218" s="28">
        <v>0</v>
      </c>
      <c r="AH218" s="13"/>
    </row>
    <row r="219" spans="2:34" s="3" customFormat="1" ht="15" x14ac:dyDescent="0.35">
      <c r="C219" s="3" t="s">
        <v>518</v>
      </c>
      <c r="D219" s="3" t="s">
        <v>845</v>
      </c>
      <c r="E219" s="3" t="s">
        <v>17</v>
      </c>
      <c r="F219" s="3" t="s">
        <v>520</v>
      </c>
      <c r="G219" s="14">
        <v>-4034.38</v>
      </c>
      <c r="H219" s="14">
        <v>0</v>
      </c>
      <c r="I219" s="14">
        <v>0</v>
      </c>
      <c r="J219" s="28">
        <v>47000</v>
      </c>
      <c r="K219" s="28">
        <v>59444.29</v>
      </c>
      <c r="L219" s="28">
        <v>-12444.29</v>
      </c>
      <c r="M219" s="29">
        <v>20000</v>
      </c>
      <c r="N219" s="28">
        <v>7404.39</v>
      </c>
      <c r="O219" s="33">
        <v>17148.91</v>
      </c>
      <c r="P219" s="33">
        <v>15000</v>
      </c>
      <c r="Q219" s="33">
        <v>28466.93</v>
      </c>
      <c r="R219" s="33">
        <v>-13466.93</v>
      </c>
      <c r="S219" s="33">
        <v>12000</v>
      </c>
      <c r="T219" s="33">
        <v>1885.85</v>
      </c>
      <c r="U219" s="33">
        <v>10114.15</v>
      </c>
      <c r="V219" s="33"/>
      <c r="W219" s="33">
        <v>9463.81</v>
      </c>
      <c r="X219" s="33">
        <v>-9463.81</v>
      </c>
      <c r="Z219" s="33">
        <v>12619.94</v>
      </c>
      <c r="AA219" s="33">
        <v>-12619.94</v>
      </c>
      <c r="AC219" s="28">
        <v>4156.67</v>
      </c>
      <c r="AD219" s="33">
        <v>-4156.67</v>
      </c>
      <c r="AE219" s="28"/>
      <c r="AF219" s="28"/>
      <c r="AG219" s="33">
        <v>0</v>
      </c>
      <c r="AH219" s="13"/>
    </row>
    <row r="220" spans="2:34" s="3" customFormat="1" ht="15" x14ac:dyDescent="0.35">
      <c r="C220" s="3" t="s">
        <v>506</v>
      </c>
      <c r="D220" s="3" t="s">
        <v>507</v>
      </c>
      <c r="E220" s="3" t="s">
        <v>17</v>
      </c>
      <c r="F220" s="3" t="s">
        <v>520</v>
      </c>
      <c r="G220" s="14">
        <v>39015.230000000003</v>
      </c>
      <c r="H220" s="14">
        <v>81549.570000000007</v>
      </c>
      <c r="I220" s="14">
        <v>13591.594999999999</v>
      </c>
      <c r="J220" s="28">
        <v>146324.39066666699</v>
      </c>
      <c r="K220" s="28">
        <v>146705.71</v>
      </c>
      <c r="L220" s="28">
        <v>-381.31933333333302</v>
      </c>
      <c r="M220" s="29">
        <v>20000</v>
      </c>
      <c r="N220" s="28">
        <v>36803.589999999997</v>
      </c>
      <c r="O220" s="33">
        <v>-12023.57</v>
      </c>
      <c r="P220" s="33">
        <v>30000</v>
      </c>
      <c r="Q220" s="33">
        <v>20000</v>
      </c>
      <c r="R220" s="33">
        <v>10000</v>
      </c>
      <c r="S220" s="33">
        <v>32035.7</v>
      </c>
      <c r="T220" s="33">
        <v>20000</v>
      </c>
      <c r="U220" s="33">
        <v>12035.7</v>
      </c>
      <c r="V220" s="33">
        <v>7442.1</v>
      </c>
      <c r="W220" s="33">
        <v>2000</v>
      </c>
      <c r="X220" s="33">
        <v>5442.1</v>
      </c>
      <c r="Y220" s="3">
        <v>25879.919999999998</v>
      </c>
      <c r="Z220" s="33">
        <v>20844.919999999998</v>
      </c>
      <c r="AA220" s="33">
        <v>5035</v>
      </c>
      <c r="AB220" s="3">
        <v>24637.48</v>
      </c>
      <c r="AC220" s="28">
        <v>24637.48</v>
      </c>
      <c r="AD220" s="33">
        <v>0</v>
      </c>
      <c r="AE220" s="28">
        <v>6329.19066666667</v>
      </c>
      <c r="AF220" s="28">
        <v>27199.74</v>
      </c>
      <c r="AG220" s="33">
        <v>-20870.5493333333</v>
      </c>
      <c r="AH220" s="13"/>
    </row>
    <row r="221" spans="2:34" s="3" customFormat="1" ht="15" x14ac:dyDescent="0.35">
      <c r="C221" s="3" t="s">
        <v>523</v>
      </c>
      <c r="D221" s="3" t="s">
        <v>524</v>
      </c>
      <c r="E221" s="3" t="s">
        <v>17</v>
      </c>
      <c r="F221" s="3" t="s">
        <v>520</v>
      </c>
      <c r="G221" s="14">
        <v>0</v>
      </c>
      <c r="H221" s="14">
        <v>0</v>
      </c>
      <c r="I221" s="14">
        <v>0</v>
      </c>
      <c r="J221" s="28">
        <v>290000</v>
      </c>
      <c r="K221" s="28">
        <v>62489</v>
      </c>
      <c r="L221" s="28">
        <v>227511</v>
      </c>
      <c r="M221" s="29">
        <v>50000</v>
      </c>
      <c r="N221" s="28">
        <v>16176</v>
      </c>
      <c r="O221" s="33">
        <v>50000</v>
      </c>
      <c r="P221" s="33">
        <v>60000</v>
      </c>
      <c r="Q221" s="33"/>
      <c r="R221" s="33">
        <v>60000</v>
      </c>
      <c r="S221" s="33">
        <v>80000</v>
      </c>
      <c r="T221" s="33"/>
      <c r="U221" s="33">
        <v>80000</v>
      </c>
      <c r="V221" s="33">
        <v>100000</v>
      </c>
      <c r="W221" s="33">
        <v>62489</v>
      </c>
      <c r="X221" s="33">
        <v>37511</v>
      </c>
      <c r="Y221" s="33"/>
      <c r="Z221" s="33"/>
      <c r="AA221" s="33">
        <v>0</v>
      </c>
      <c r="AB221" s="33"/>
      <c r="AC221" s="28"/>
      <c r="AD221" s="33">
        <v>0</v>
      </c>
      <c r="AE221" s="28"/>
      <c r="AF221" s="28"/>
      <c r="AG221" s="33">
        <v>0</v>
      </c>
      <c r="AH221" s="13"/>
    </row>
    <row r="222" spans="2:34" s="3" customFormat="1" ht="15" x14ac:dyDescent="0.35">
      <c r="C222" s="3" t="s">
        <v>526</v>
      </c>
      <c r="D222" s="3" t="s">
        <v>527</v>
      </c>
      <c r="E222" s="3" t="s">
        <v>17</v>
      </c>
      <c r="F222" s="3" t="s">
        <v>520</v>
      </c>
      <c r="G222" s="14">
        <v>54534.55</v>
      </c>
      <c r="H222" s="14">
        <v>54532.15</v>
      </c>
      <c r="I222" s="14">
        <v>9088.6916666666693</v>
      </c>
      <c r="J222" s="28">
        <v>63802.3</v>
      </c>
      <c r="K222" s="28">
        <v>27135</v>
      </c>
      <c r="L222" s="28">
        <v>36667.300000000003</v>
      </c>
      <c r="M222" s="29">
        <v>15000</v>
      </c>
      <c r="N222" s="28">
        <v>11049.3</v>
      </c>
      <c r="O222" s="33">
        <v>15000</v>
      </c>
      <c r="P222" s="33">
        <v>10000</v>
      </c>
      <c r="Q222" s="33">
        <v>7049.3</v>
      </c>
      <c r="R222" s="33">
        <v>2950.7</v>
      </c>
      <c r="S222" s="33">
        <v>8049.3</v>
      </c>
      <c r="T222" s="33"/>
      <c r="U222" s="33">
        <v>8049.3</v>
      </c>
      <c r="V222" s="33">
        <v>11049.3</v>
      </c>
      <c r="W222" s="33">
        <v>4000</v>
      </c>
      <c r="X222" s="33">
        <v>7049.3</v>
      </c>
      <c r="Y222" s="33"/>
      <c r="Z222" s="33"/>
      <c r="AA222" s="33">
        <v>0</v>
      </c>
      <c r="AB222" s="3">
        <v>16085.7</v>
      </c>
      <c r="AC222" s="28">
        <v>16085.7</v>
      </c>
      <c r="AD222" s="33">
        <v>0</v>
      </c>
      <c r="AE222" s="28">
        <v>3618</v>
      </c>
      <c r="AF222" s="28"/>
      <c r="AG222" s="33">
        <v>3618</v>
      </c>
      <c r="AH222" s="13"/>
    </row>
    <row r="223" spans="2:34" s="3" customFormat="1" ht="15" x14ac:dyDescent="0.35">
      <c r="C223" s="3" t="s">
        <v>491</v>
      </c>
      <c r="D223" s="3" t="s">
        <v>492</v>
      </c>
      <c r="E223" s="3" t="s">
        <v>17</v>
      </c>
      <c r="F223" s="3" t="s">
        <v>520</v>
      </c>
      <c r="G223" s="14">
        <v>206890.57</v>
      </c>
      <c r="H223" s="14">
        <v>205500</v>
      </c>
      <c r="I223" s="14">
        <v>34250</v>
      </c>
      <c r="J223" s="28">
        <v>370000</v>
      </c>
      <c r="K223" s="28">
        <v>97000</v>
      </c>
      <c r="L223" s="28">
        <v>273000</v>
      </c>
      <c r="M223" s="29">
        <v>100000</v>
      </c>
      <c r="N223" s="28">
        <v>50000</v>
      </c>
      <c r="O223" s="33">
        <v>100000</v>
      </c>
      <c r="P223" s="33">
        <v>140000</v>
      </c>
      <c r="Q223" s="33"/>
      <c r="R223" s="33">
        <v>140000</v>
      </c>
      <c r="S223" s="33">
        <v>30000</v>
      </c>
      <c r="T223" s="33">
        <v>30000</v>
      </c>
      <c r="U223" s="33">
        <v>0</v>
      </c>
      <c r="V223" s="33">
        <v>50000</v>
      </c>
      <c r="W223" s="33">
        <v>17000</v>
      </c>
      <c r="X223" s="33">
        <v>33000</v>
      </c>
      <c r="Y223" s="3">
        <v>50000</v>
      </c>
      <c r="Z223" s="33">
        <v>50000</v>
      </c>
      <c r="AA223" s="33">
        <v>0</v>
      </c>
      <c r="AC223" s="28"/>
      <c r="AD223" s="33">
        <v>0</v>
      </c>
      <c r="AE223" s="28"/>
      <c r="AF223" s="28"/>
      <c r="AG223" s="33">
        <v>0</v>
      </c>
      <c r="AH223" s="13"/>
    </row>
    <row r="224" spans="2:34" s="3" customFormat="1" ht="15" x14ac:dyDescent="0.35">
      <c r="C224" s="3" t="s">
        <v>529</v>
      </c>
      <c r="D224" s="3" t="s">
        <v>530</v>
      </c>
      <c r="E224" s="3" t="s">
        <v>17</v>
      </c>
      <c r="F224" s="3" t="s">
        <v>520</v>
      </c>
      <c r="G224" s="14">
        <v>31080</v>
      </c>
      <c r="H224" s="14">
        <v>110080</v>
      </c>
      <c r="I224" s="14">
        <v>18346.666666666701</v>
      </c>
      <c r="J224" s="28">
        <v>226428</v>
      </c>
      <c r="K224" s="28">
        <v>85048</v>
      </c>
      <c r="L224" s="28">
        <v>141380</v>
      </c>
      <c r="M224" s="29">
        <v>71000</v>
      </c>
      <c r="N224" s="28">
        <v>9660</v>
      </c>
      <c r="O224" s="33">
        <v>71000</v>
      </c>
      <c r="P224" s="33">
        <v>71000</v>
      </c>
      <c r="Q224" s="33"/>
      <c r="R224" s="33">
        <v>71000</v>
      </c>
      <c r="S224" s="33">
        <v>30038</v>
      </c>
      <c r="T224" s="33">
        <v>33038</v>
      </c>
      <c r="U224" s="33">
        <v>-3000</v>
      </c>
      <c r="V224" s="33">
        <v>15800</v>
      </c>
      <c r="W224" s="33">
        <v>5000</v>
      </c>
      <c r="X224" s="33">
        <v>10800</v>
      </c>
      <c r="Y224" s="3">
        <v>38590</v>
      </c>
      <c r="Z224" s="33">
        <v>47010</v>
      </c>
      <c r="AA224" s="33">
        <v>-8420</v>
      </c>
      <c r="AC224" s="28"/>
      <c r="AD224" s="33">
        <v>0</v>
      </c>
      <c r="AE224" s="28"/>
      <c r="AF224" s="28"/>
      <c r="AG224" s="33">
        <v>0</v>
      </c>
      <c r="AH224" s="13"/>
    </row>
    <row r="225" spans="3:34" s="3" customFormat="1" ht="15" x14ac:dyDescent="0.35">
      <c r="C225" s="3" t="s">
        <v>532</v>
      </c>
      <c r="D225" s="3" t="s">
        <v>533</v>
      </c>
      <c r="E225" s="3" t="s">
        <v>17</v>
      </c>
      <c r="F225" s="3" t="s">
        <v>520</v>
      </c>
      <c r="G225" s="14">
        <v>0</v>
      </c>
      <c r="H225" s="14">
        <v>0</v>
      </c>
      <c r="I225" s="14">
        <v>0</v>
      </c>
      <c r="J225" s="28">
        <v>102000</v>
      </c>
      <c r="K225" s="28">
        <v>0</v>
      </c>
      <c r="L225" s="28">
        <v>102000</v>
      </c>
      <c r="M225" s="29">
        <v>30000</v>
      </c>
      <c r="N225" s="28">
        <v>4600</v>
      </c>
      <c r="O225" s="33">
        <v>30000</v>
      </c>
      <c r="P225" s="33">
        <v>30000</v>
      </c>
      <c r="Q225" s="33"/>
      <c r="R225" s="33">
        <v>30000</v>
      </c>
      <c r="S225" s="33">
        <v>42000</v>
      </c>
      <c r="T225" s="33"/>
      <c r="U225" s="33">
        <v>42000</v>
      </c>
      <c r="V225" s="33"/>
      <c r="W225" s="33"/>
      <c r="X225" s="33">
        <v>0</v>
      </c>
      <c r="Y225" s="33"/>
      <c r="Z225" s="33"/>
      <c r="AA225" s="33">
        <v>0</v>
      </c>
      <c r="AB225" s="33"/>
      <c r="AC225" s="28"/>
      <c r="AD225" s="33">
        <v>0</v>
      </c>
      <c r="AE225" s="28"/>
      <c r="AF225" s="28"/>
      <c r="AG225" s="33">
        <v>0</v>
      </c>
      <c r="AH225" s="13"/>
    </row>
    <row r="226" spans="3:34" s="3" customFormat="1" ht="15" x14ac:dyDescent="0.35">
      <c r="C226" s="3" t="s">
        <v>535</v>
      </c>
      <c r="D226" s="3" t="s">
        <v>536</v>
      </c>
      <c r="E226" s="3" t="s">
        <v>17</v>
      </c>
      <c r="F226" s="3" t="s">
        <v>520</v>
      </c>
      <c r="G226" s="14">
        <v>0</v>
      </c>
      <c r="H226" s="14">
        <v>0</v>
      </c>
      <c r="I226" s="14">
        <v>0</v>
      </c>
      <c r="J226" s="28">
        <v>76800</v>
      </c>
      <c r="K226" s="28">
        <v>44130</v>
      </c>
      <c r="L226" s="28">
        <v>32670</v>
      </c>
      <c r="M226" s="29">
        <v>25600</v>
      </c>
      <c r="N226" s="28"/>
      <c r="O226" s="33">
        <v>25600</v>
      </c>
      <c r="P226" s="33">
        <v>25600</v>
      </c>
      <c r="Q226" s="33"/>
      <c r="R226" s="33">
        <v>25600</v>
      </c>
      <c r="S226" s="33">
        <v>25600</v>
      </c>
      <c r="T226" s="33">
        <v>19282</v>
      </c>
      <c r="U226" s="33">
        <v>6318</v>
      </c>
      <c r="V226" s="33"/>
      <c r="W226" s="33"/>
      <c r="X226" s="33">
        <v>0</v>
      </c>
      <c r="Y226" s="33"/>
      <c r="Z226" s="33">
        <v>24848</v>
      </c>
      <c r="AA226" s="33">
        <v>-24848</v>
      </c>
      <c r="AB226" s="33"/>
      <c r="AC226" s="28"/>
      <c r="AD226" s="33">
        <v>0</v>
      </c>
      <c r="AE226" s="28"/>
      <c r="AF226" s="28"/>
      <c r="AG226" s="33">
        <v>0</v>
      </c>
      <c r="AH226" s="13"/>
    </row>
    <row r="227" spans="3:34" s="3" customFormat="1" ht="15" x14ac:dyDescent="0.35">
      <c r="C227" s="3" t="s">
        <v>45</v>
      </c>
      <c r="D227" s="3" t="s">
        <v>46</v>
      </c>
      <c r="E227" s="3" t="s">
        <v>17</v>
      </c>
      <c r="F227" s="3" t="s">
        <v>520</v>
      </c>
      <c r="G227" s="14">
        <v>7709741.3300000001</v>
      </c>
      <c r="H227" s="14">
        <v>3356959.54</v>
      </c>
      <c r="I227" s="14">
        <v>559493.25666666694</v>
      </c>
      <c r="J227" s="28">
        <v>19000</v>
      </c>
      <c r="K227" s="28">
        <v>0</v>
      </c>
      <c r="L227" s="28">
        <v>19000</v>
      </c>
      <c r="M227" s="29">
        <v>6000</v>
      </c>
      <c r="N227" s="28"/>
      <c r="O227" s="33">
        <v>6000</v>
      </c>
      <c r="P227" s="33">
        <v>13000</v>
      </c>
      <c r="Q227" s="33"/>
      <c r="R227" s="33">
        <v>13000</v>
      </c>
      <c r="S227" s="33"/>
      <c r="T227" s="33"/>
      <c r="U227" s="33">
        <v>0</v>
      </c>
      <c r="V227" s="33"/>
      <c r="W227" s="33"/>
      <c r="X227" s="33">
        <v>0</v>
      </c>
      <c r="Y227" s="33"/>
      <c r="Z227" s="33"/>
      <c r="AA227" s="33">
        <v>0</v>
      </c>
      <c r="AB227" s="33"/>
      <c r="AC227" s="28"/>
      <c r="AD227" s="33">
        <v>0</v>
      </c>
      <c r="AE227" s="28"/>
      <c r="AF227" s="28"/>
      <c r="AG227" s="33">
        <v>0</v>
      </c>
      <c r="AH227" s="13"/>
    </row>
    <row r="228" spans="3:34" s="3" customFormat="1" ht="15" x14ac:dyDescent="0.35">
      <c r="C228" s="3" t="s">
        <v>846</v>
      </c>
      <c r="D228" s="3" t="s">
        <v>847</v>
      </c>
      <c r="E228" s="3" t="s">
        <v>17</v>
      </c>
      <c r="F228" s="3" t="s">
        <v>644</v>
      </c>
      <c r="G228" s="14">
        <v>5482209.8200000003</v>
      </c>
      <c r="H228" s="14">
        <v>6549500</v>
      </c>
      <c r="I228" s="14">
        <v>1091583.33333333</v>
      </c>
      <c r="J228" s="28">
        <v>10190000</v>
      </c>
      <c r="K228" s="28">
        <v>6031000</v>
      </c>
      <c r="L228" s="28">
        <v>4159000</v>
      </c>
      <c r="M228" s="29">
        <v>2000000</v>
      </c>
      <c r="N228" s="28">
        <v>1370000</v>
      </c>
      <c r="O228" s="33">
        <v>1180000</v>
      </c>
      <c r="P228" s="33">
        <v>2300000</v>
      </c>
      <c r="Q228" s="33">
        <v>470000</v>
      </c>
      <c r="R228" s="33">
        <v>1830000</v>
      </c>
      <c r="S228" s="33">
        <v>1200000</v>
      </c>
      <c r="T228" s="33">
        <v>900000</v>
      </c>
      <c r="U228" s="33">
        <v>300000</v>
      </c>
      <c r="V228" s="33">
        <v>1000000</v>
      </c>
      <c r="W228" s="33">
        <v>750000</v>
      </c>
      <c r="X228" s="33">
        <v>250000</v>
      </c>
      <c r="Y228" s="3">
        <v>1200000</v>
      </c>
      <c r="Z228" s="33">
        <v>1050000</v>
      </c>
      <c r="AA228" s="33">
        <v>150000</v>
      </c>
      <c r="AB228" s="3">
        <v>1500000</v>
      </c>
      <c r="AC228" s="28">
        <v>1051000</v>
      </c>
      <c r="AD228" s="33">
        <v>449000</v>
      </c>
      <c r="AE228" s="28">
        <v>990000</v>
      </c>
      <c r="AF228" s="28">
        <v>990000</v>
      </c>
      <c r="AG228" s="33">
        <v>0</v>
      </c>
      <c r="AH228" s="13"/>
    </row>
    <row r="229" spans="3:34" s="3" customFormat="1" ht="15" x14ac:dyDescent="0.35">
      <c r="C229" s="3" t="s">
        <v>848</v>
      </c>
      <c r="D229" s="3" t="s">
        <v>849</v>
      </c>
      <c r="E229" s="3" t="s">
        <v>17</v>
      </c>
      <c r="F229" s="3" t="s">
        <v>644</v>
      </c>
      <c r="G229" s="14">
        <v>1020840.05</v>
      </c>
      <c r="H229" s="14">
        <v>6975158</v>
      </c>
      <c r="I229" s="14">
        <v>1162526.33333333</v>
      </c>
      <c r="J229" s="28">
        <v>9404000</v>
      </c>
      <c r="K229" s="28">
        <v>7040353.0199999996</v>
      </c>
      <c r="L229" s="28">
        <v>2363646.98</v>
      </c>
      <c r="M229" s="29">
        <v>1500000</v>
      </c>
      <c r="N229" s="28">
        <v>1000000</v>
      </c>
      <c r="O229" s="33">
        <v>1500000</v>
      </c>
      <c r="P229" s="33">
        <v>1500000</v>
      </c>
      <c r="Q229" s="33">
        <v>1760000</v>
      </c>
      <c r="R229" s="33">
        <v>-260000</v>
      </c>
      <c r="S229" s="33">
        <v>1400000</v>
      </c>
      <c r="T229" s="33">
        <v>1196353.02</v>
      </c>
      <c r="U229" s="33">
        <v>203646.98</v>
      </c>
      <c r="V229" s="33">
        <v>1500000</v>
      </c>
      <c r="W229" s="33">
        <v>600000</v>
      </c>
      <c r="X229" s="33">
        <v>900000</v>
      </c>
      <c r="Y229" s="3">
        <v>1500000</v>
      </c>
      <c r="Z229" s="33">
        <v>1530000</v>
      </c>
      <c r="AA229" s="33">
        <v>-30000</v>
      </c>
      <c r="AB229" s="3">
        <v>1000000</v>
      </c>
      <c r="AC229" s="28">
        <v>950000</v>
      </c>
      <c r="AD229" s="33">
        <v>50000</v>
      </c>
      <c r="AE229" s="28">
        <v>1004000</v>
      </c>
      <c r="AF229" s="28">
        <v>1004000</v>
      </c>
      <c r="AG229" s="33">
        <v>0</v>
      </c>
    </row>
    <row r="230" spans="3:34" s="3" customFormat="1" ht="15" x14ac:dyDescent="0.35">
      <c r="C230" s="3" t="s">
        <v>801</v>
      </c>
      <c r="D230" s="3" t="s">
        <v>802</v>
      </c>
      <c r="E230" s="3" t="s">
        <v>17</v>
      </c>
      <c r="F230" s="3" t="s">
        <v>644</v>
      </c>
      <c r="G230" s="14">
        <v>1070545.01</v>
      </c>
      <c r="H230" s="14">
        <v>1070500</v>
      </c>
      <c r="I230" s="14">
        <v>178416.66666666701</v>
      </c>
      <c r="J230" s="28">
        <v>1950000</v>
      </c>
      <c r="K230" s="28">
        <v>868458.74</v>
      </c>
      <c r="L230" s="28">
        <v>1081541.26</v>
      </c>
      <c r="M230" s="29">
        <v>550000</v>
      </c>
      <c r="N230" s="28">
        <v>100000</v>
      </c>
      <c r="O230" s="33">
        <v>450000</v>
      </c>
      <c r="P230" s="33">
        <v>400000</v>
      </c>
      <c r="Q230" s="33"/>
      <c r="R230" s="33">
        <v>400000</v>
      </c>
      <c r="S230" s="33">
        <v>200000</v>
      </c>
      <c r="T230" s="33">
        <v>101458.74</v>
      </c>
      <c r="U230" s="33">
        <v>98541.26</v>
      </c>
      <c r="V230" s="33">
        <v>200000</v>
      </c>
      <c r="W230" s="33">
        <v>67000</v>
      </c>
      <c r="X230" s="33">
        <v>133000</v>
      </c>
      <c r="Y230" s="3">
        <v>200000</v>
      </c>
      <c r="Z230" s="33">
        <v>300000</v>
      </c>
      <c r="AA230" s="33">
        <v>-100000</v>
      </c>
      <c r="AB230" s="3">
        <v>100000</v>
      </c>
      <c r="AC230" s="28"/>
      <c r="AD230" s="33">
        <v>100000</v>
      </c>
      <c r="AE230" s="28">
        <v>300000</v>
      </c>
      <c r="AF230" s="28">
        <v>300000</v>
      </c>
      <c r="AG230" s="33">
        <v>0</v>
      </c>
    </row>
    <row r="231" spans="3:34" s="3" customFormat="1" ht="15" x14ac:dyDescent="0.35">
      <c r="C231" s="3" t="s">
        <v>850</v>
      </c>
      <c r="D231" s="3" t="s">
        <v>851</v>
      </c>
      <c r="E231" s="3" t="s">
        <v>17</v>
      </c>
      <c r="F231" s="3" t="s">
        <v>644</v>
      </c>
      <c r="G231" s="14">
        <v>424370.02</v>
      </c>
      <c r="H231" s="14">
        <v>775400</v>
      </c>
      <c r="I231" s="14">
        <v>129233.33333333299</v>
      </c>
      <c r="J231" s="28">
        <v>1700000</v>
      </c>
      <c r="K231" s="28">
        <v>850000</v>
      </c>
      <c r="L231" s="28">
        <v>850000</v>
      </c>
      <c r="M231" s="29">
        <v>400000</v>
      </c>
      <c r="N231" s="28">
        <v>100000</v>
      </c>
      <c r="O231" s="33">
        <v>300000</v>
      </c>
      <c r="P231" s="33">
        <v>300000</v>
      </c>
      <c r="Q231" s="33"/>
      <c r="R231" s="33">
        <v>300000</v>
      </c>
      <c r="S231" s="33">
        <v>250000</v>
      </c>
      <c r="T231" s="33">
        <v>150000</v>
      </c>
      <c r="U231" s="33">
        <v>100000</v>
      </c>
      <c r="V231" s="33">
        <v>250000</v>
      </c>
      <c r="W231" s="33">
        <v>100000</v>
      </c>
      <c r="X231" s="33">
        <v>150000</v>
      </c>
      <c r="Y231" s="3">
        <v>200000</v>
      </c>
      <c r="Z231" s="33">
        <v>200000</v>
      </c>
      <c r="AA231" s="33">
        <v>0</v>
      </c>
      <c r="AB231" s="3">
        <v>200000</v>
      </c>
      <c r="AC231" s="28">
        <v>200000</v>
      </c>
      <c r="AD231" s="33">
        <v>0</v>
      </c>
      <c r="AE231" s="28">
        <v>100000</v>
      </c>
      <c r="AF231" s="28">
        <v>100000</v>
      </c>
      <c r="AG231" s="33">
        <v>0</v>
      </c>
    </row>
    <row r="232" spans="3:34" s="3" customFormat="1" ht="15" x14ac:dyDescent="0.35">
      <c r="C232" s="3" t="s">
        <v>852</v>
      </c>
      <c r="D232" s="3" t="s">
        <v>853</v>
      </c>
      <c r="E232" s="3" t="s">
        <v>17</v>
      </c>
      <c r="F232" s="3" t="s">
        <v>644</v>
      </c>
      <c r="G232" s="14">
        <v>0</v>
      </c>
      <c r="H232" s="14">
        <v>0</v>
      </c>
      <c r="I232" s="14">
        <v>0</v>
      </c>
      <c r="J232" s="28">
        <v>60000</v>
      </c>
      <c r="K232" s="28">
        <v>28080</v>
      </c>
      <c r="L232" s="28">
        <v>31920</v>
      </c>
      <c r="M232" s="29">
        <v>12000</v>
      </c>
      <c r="N232" s="28"/>
      <c r="O232" s="33">
        <v>12000</v>
      </c>
      <c r="P232" s="33">
        <v>12000</v>
      </c>
      <c r="Q232" s="33">
        <v>80</v>
      </c>
      <c r="R232" s="33">
        <v>11920</v>
      </c>
      <c r="S232" s="33">
        <v>12000</v>
      </c>
      <c r="T232" s="33"/>
      <c r="U232" s="33">
        <v>12000</v>
      </c>
      <c r="V232" s="33">
        <v>12000</v>
      </c>
      <c r="W232" s="33">
        <v>4000</v>
      </c>
      <c r="X232" s="33">
        <v>8000</v>
      </c>
      <c r="Y232" s="33"/>
      <c r="Z232" s="33">
        <v>12000</v>
      </c>
      <c r="AA232" s="33">
        <v>-12000</v>
      </c>
      <c r="AB232" s="3">
        <v>12000</v>
      </c>
      <c r="AC232" s="28">
        <v>12000</v>
      </c>
      <c r="AD232" s="33">
        <v>0</v>
      </c>
      <c r="AE232" s="28"/>
      <c r="AF232" s="28"/>
      <c r="AG232" s="33">
        <v>0</v>
      </c>
    </row>
    <row r="233" spans="3:34" s="3" customFormat="1" ht="15" x14ac:dyDescent="0.35">
      <c r="C233" s="3" t="s">
        <v>854</v>
      </c>
      <c r="D233" s="3" t="s">
        <v>855</v>
      </c>
      <c r="E233" s="3" t="s">
        <v>17</v>
      </c>
      <c r="F233" s="3" t="s">
        <v>644</v>
      </c>
      <c r="G233" s="14">
        <v>0</v>
      </c>
      <c r="H233" s="14">
        <v>294200</v>
      </c>
      <c r="I233" s="14">
        <v>49033.333333333299</v>
      </c>
      <c r="J233" s="28">
        <v>493904</v>
      </c>
      <c r="K233" s="28">
        <v>251538</v>
      </c>
      <c r="L233" s="28">
        <v>242366</v>
      </c>
      <c r="M233" s="29">
        <v>80000</v>
      </c>
      <c r="N233" s="28"/>
      <c r="O233" s="33">
        <v>80000</v>
      </c>
      <c r="P233" s="33">
        <v>100000</v>
      </c>
      <c r="Q233" s="33"/>
      <c r="R233" s="33">
        <v>100000</v>
      </c>
      <c r="S233" s="33">
        <v>100000</v>
      </c>
      <c r="T233" s="33">
        <v>55361.2</v>
      </c>
      <c r="U233" s="33">
        <v>44638.8</v>
      </c>
      <c r="V233" s="33">
        <v>100000</v>
      </c>
      <c r="W233" s="33">
        <v>50000</v>
      </c>
      <c r="X233" s="33">
        <v>50000</v>
      </c>
      <c r="Y233" s="3">
        <v>37968</v>
      </c>
      <c r="Z233" s="33">
        <v>37968</v>
      </c>
      <c r="AA233" s="33">
        <v>0</v>
      </c>
      <c r="AC233" s="28">
        <v>32272.799999999999</v>
      </c>
      <c r="AD233" s="33">
        <v>-32272.799999999999</v>
      </c>
      <c r="AE233" s="28">
        <v>75936</v>
      </c>
      <c r="AF233" s="28">
        <v>75936</v>
      </c>
      <c r="AG233" s="33">
        <v>0</v>
      </c>
    </row>
    <row r="234" spans="3:34" s="3" customFormat="1" ht="15" x14ac:dyDescent="0.35">
      <c r="C234" s="3" t="s">
        <v>856</v>
      </c>
      <c r="D234" s="3" t="s">
        <v>857</v>
      </c>
      <c r="E234" s="3" t="s">
        <v>20</v>
      </c>
      <c r="F234" s="3" t="s">
        <v>644</v>
      </c>
      <c r="G234" s="14">
        <v>202012.92</v>
      </c>
      <c r="H234" s="14">
        <v>202100</v>
      </c>
      <c r="I234" s="14">
        <v>33683.333333333299</v>
      </c>
      <c r="J234" s="28">
        <v>328268.71999999997</v>
      </c>
      <c r="K234" s="28">
        <v>0</v>
      </c>
      <c r="L234" s="28">
        <v>328268.71999999997</v>
      </c>
      <c r="M234" s="29">
        <v>202012.92</v>
      </c>
      <c r="N234" s="28"/>
      <c r="O234" s="33">
        <v>202012.92</v>
      </c>
      <c r="P234" s="33">
        <v>126255.8</v>
      </c>
      <c r="Q234" s="33"/>
      <c r="R234" s="33">
        <v>126255.8</v>
      </c>
      <c r="S234" s="33"/>
      <c r="T234" s="33"/>
      <c r="U234" s="33">
        <v>0</v>
      </c>
      <c r="V234" s="33"/>
      <c r="W234" s="33"/>
      <c r="X234" s="33">
        <v>0</v>
      </c>
      <c r="Y234" s="33"/>
      <c r="Z234" s="33"/>
      <c r="AA234" s="33">
        <v>0</v>
      </c>
      <c r="AB234" s="33"/>
      <c r="AC234" s="28"/>
      <c r="AD234" s="33">
        <v>0</v>
      </c>
      <c r="AE234" s="28"/>
      <c r="AF234" s="28"/>
      <c r="AG234" s="33">
        <v>0</v>
      </c>
    </row>
    <row r="235" spans="3:34" s="3" customFormat="1" ht="15" x14ac:dyDescent="0.35">
      <c r="C235" s="3" t="s">
        <v>858</v>
      </c>
      <c r="D235" s="3" t="s">
        <v>859</v>
      </c>
      <c r="E235" s="3" t="s">
        <v>20</v>
      </c>
      <c r="F235" s="3" t="s">
        <v>644</v>
      </c>
      <c r="G235" s="14">
        <v>0</v>
      </c>
      <c r="H235" s="14">
        <v>0</v>
      </c>
      <c r="I235" s="14">
        <v>0</v>
      </c>
      <c r="J235" s="28">
        <v>222543.2</v>
      </c>
      <c r="K235" s="28">
        <v>0</v>
      </c>
      <c r="L235" s="28">
        <v>222543.2</v>
      </c>
      <c r="M235" s="29">
        <v>111271.6</v>
      </c>
      <c r="N235" s="28"/>
      <c r="O235" s="33">
        <v>111271.6</v>
      </c>
      <c r="P235" s="33">
        <v>111271.6</v>
      </c>
      <c r="Q235" s="33"/>
      <c r="R235" s="33">
        <v>111271.6</v>
      </c>
      <c r="S235" s="33"/>
      <c r="T235" s="33"/>
      <c r="U235" s="33">
        <v>0</v>
      </c>
      <c r="V235" s="33"/>
      <c r="W235" s="33"/>
      <c r="X235" s="33">
        <v>0</v>
      </c>
      <c r="Y235" s="33"/>
      <c r="Z235" s="33"/>
      <c r="AA235" s="33">
        <v>0</v>
      </c>
      <c r="AB235" s="33"/>
      <c r="AC235" s="28"/>
      <c r="AD235" s="33">
        <v>0</v>
      </c>
      <c r="AE235" s="28"/>
      <c r="AF235" s="28"/>
      <c r="AG235" s="33">
        <v>0</v>
      </c>
    </row>
    <row r="236" spans="3:34" s="3" customFormat="1" ht="15" x14ac:dyDescent="0.35">
      <c r="C236" s="3" t="s">
        <v>860</v>
      </c>
      <c r="D236" s="3" t="s">
        <v>861</v>
      </c>
      <c r="E236" s="3" t="s">
        <v>20</v>
      </c>
      <c r="F236" s="3" t="s">
        <v>644</v>
      </c>
      <c r="G236" s="14">
        <v>0</v>
      </c>
      <c r="H236" s="14">
        <v>0</v>
      </c>
      <c r="I236" s="14">
        <v>0</v>
      </c>
      <c r="J236" s="28">
        <v>56313</v>
      </c>
      <c r="K236" s="28">
        <v>120433</v>
      </c>
      <c r="L236" s="28">
        <v>-64120</v>
      </c>
      <c r="M236" s="29">
        <v>24000</v>
      </c>
      <c r="N236" s="28"/>
      <c r="O236" s="33">
        <v>24000</v>
      </c>
      <c r="P236" s="33">
        <v>32313</v>
      </c>
      <c r="Q236" s="33">
        <v>32313</v>
      </c>
      <c r="R236" s="33">
        <v>0</v>
      </c>
      <c r="S236" s="33"/>
      <c r="T236" s="33"/>
      <c r="U236" s="33">
        <v>0</v>
      </c>
      <c r="V236" s="33"/>
      <c r="W236" s="33"/>
      <c r="X236" s="33">
        <v>0</v>
      </c>
      <c r="Y236" s="33"/>
      <c r="Z236" s="33">
        <v>54750</v>
      </c>
      <c r="AA236" s="33">
        <v>-54750</v>
      </c>
      <c r="AB236" s="33"/>
      <c r="AC236" s="28"/>
      <c r="AD236" s="33">
        <v>0</v>
      </c>
      <c r="AE236" s="28"/>
      <c r="AF236" s="28">
        <v>33370</v>
      </c>
      <c r="AG236" s="33">
        <v>-33370</v>
      </c>
    </row>
    <row r="237" spans="3:34" s="3" customFormat="1" ht="15" x14ac:dyDescent="0.35">
      <c r="C237" s="3" t="s">
        <v>862</v>
      </c>
      <c r="D237" s="3" t="s">
        <v>863</v>
      </c>
      <c r="E237" s="3" t="s">
        <v>20</v>
      </c>
      <c r="F237" s="3" t="s">
        <v>644</v>
      </c>
      <c r="G237" s="14">
        <v>18873</v>
      </c>
      <c r="H237" s="14">
        <v>0</v>
      </c>
      <c r="I237" s="14">
        <v>0</v>
      </c>
      <c r="J237" s="28">
        <v>40262.400000000001</v>
      </c>
      <c r="K237" s="28">
        <v>0</v>
      </c>
      <c r="L237" s="28">
        <v>40262.400000000001</v>
      </c>
      <c r="M237" s="29">
        <v>18873</v>
      </c>
      <c r="N237" s="28"/>
      <c r="O237" s="33">
        <v>18873</v>
      </c>
      <c r="P237" s="33">
        <v>18873</v>
      </c>
      <c r="Q237" s="33"/>
      <c r="R237" s="33">
        <v>18873</v>
      </c>
      <c r="S237" s="33"/>
      <c r="T237" s="33"/>
      <c r="U237" s="33">
        <v>0</v>
      </c>
      <c r="V237" s="33"/>
      <c r="W237" s="33"/>
      <c r="X237" s="33">
        <v>0</v>
      </c>
      <c r="Y237" s="33"/>
      <c r="Z237" s="33"/>
      <c r="AA237" s="33">
        <v>0</v>
      </c>
      <c r="AB237" s="33"/>
      <c r="AC237" s="28"/>
      <c r="AD237" s="33">
        <v>0</v>
      </c>
      <c r="AE237" s="28">
        <v>2516.4</v>
      </c>
      <c r="AF237" s="28"/>
      <c r="AG237" s="33">
        <v>2516.4</v>
      </c>
    </row>
    <row r="238" spans="3:34" s="3" customFormat="1" ht="15" x14ac:dyDescent="0.35">
      <c r="C238" s="3" t="s">
        <v>864</v>
      </c>
      <c r="D238" s="3" t="s">
        <v>865</v>
      </c>
      <c r="E238" s="3" t="s">
        <v>20</v>
      </c>
      <c r="F238" s="3" t="s">
        <v>644</v>
      </c>
      <c r="G238" s="14">
        <v>0</v>
      </c>
      <c r="H238" s="14">
        <v>0</v>
      </c>
      <c r="I238" s="14">
        <v>0</v>
      </c>
      <c r="J238" s="28">
        <v>38000</v>
      </c>
      <c r="K238" s="28">
        <v>0</v>
      </c>
      <c r="L238" s="28">
        <v>38000</v>
      </c>
      <c r="M238" s="29">
        <v>23000</v>
      </c>
      <c r="N238" s="28"/>
      <c r="O238" s="33">
        <v>23000</v>
      </c>
      <c r="P238" s="33">
        <v>15000</v>
      </c>
      <c r="Q238" s="33"/>
      <c r="R238" s="33">
        <v>15000</v>
      </c>
      <c r="S238" s="33"/>
      <c r="T238" s="33"/>
      <c r="U238" s="33">
        <v>0</v>
      </c>
      <c r="V238" s="33"/>
      <c r="W238" s="33"/>
      <c r="X238" s="33">
        <v>0</v>
      </c>
      <c r="Y238" s="33"/>
      <c r="Z238" s="33"/>
      <c r="AA238" s="33">
        <v>0</v>
      </c>
      <c r="AB238" s="33"/>
      <c r="AC238" s="28"/>
      <c r="AD238" s="33">
        <v>0</v>
      </c>
      <c r="AE238" s="28"/>
      <c r="AF238" s="28"/>
      <c r="AG238" s="33">
        <v>0</v>
      </c>
    </row>
    <row r="239" spans="3:34" s="3" customFormat="1" ht="15" x14ac:dyDescent="0.35">
      <c r="C239" s="3" t="s">
        <v>866</v>
      </c>
      <c r="D239" s="3" t="s">
        <v>867</v>
      </c>
      <c r="E239" s="3" t="s">
        <v>20</v>
      </c>
      <c r="F239" s="3" t="s">
        <v>644</v>
      </c>
      <c r="G239" s="14">
        <v>21057.55</v>
      </c>
      <c r="H239" s="14">
        <v>0</v>
      </c>
      <c r="I239" s="14">
        <v>0</v>
      </c>
      <c r="J239" s="28">
        <v>42115.1</v>
      </c>
      <c r="K239" s="28">
        <v>21057.55</v>
      </c>
      <c r="L239" s="28">
        <v>21057.55</v>
      </c>
      <c r="M239" s="29">
        <v>21057.55</v>
      </c>
      <c r="N239" s="28"/>
      <c r="O239" s="33">
        <v>21057.55</v>
      </c>
      <c r="P239" s="33">
        <v>21057.55</v>
      </c>
      <c r="Q239" s="33"/>
      <c r="R239" s="33">
        <v>21057.55</v>
      </c>
      <c r="S239" s="33"/>
      <c r="T239" s="33">
        <v>21057.55</v>
      </c>
      <c r="U239" s="33">
        <v>-21057.55</v>
      </c>
      <c r="V239" s="33"/>
      <c r="W239" s="33"/>
      <c r="X239" s="33">
        <v>0</v>
      </c>
      <c r="Y239" s="33"/>
      <c r="Z239" s="33"/>
      <c r="AA239" s="33">
        <v>0</v>
      </c>
      <c r="AB239" s="33"/>
      <c r="AC239" s="28"/>
      <c r="AD239" s="33">
        <v>0</v>
      </c>
      <c r="AE239" s="28"/>
      <c r="AF239" s="28"/>
      <c r="AG239" s="33">
        <v>0</v>
      </c>
    </row>
    <row r="240" spans="3:34" s="3" customFormat="1" ht="15" x14ac:dyDescent="0.35">
      <c r="C240" s="3" t="s">
        <v>718</v>
      </c>
      <c r="D240" s="3" t="s">
        <v>719</v>
      </c>
      <c r="E240" s="3" t="s">
        <v>18</v>
      </c>
      <c r="F240" s="3" t="s">
        <v>644</v>
      </c>
      <c r="G240" s="14">
        <v>0.45999999999185098</v>
      </c>
      <c r="H240" s="14">
        <v>0</v>
      </c>
      <c r="I240" s="14">
        <v>0</v>
      </c>
      <c r="J240" s="28">
        <v>68000.061333333302</v>
      </c>
      <c r="K240" s="28">
        <v>68000</v>
      </c>
      <c r="L240" s="28">
        <v>6.13333333349146E-2</v>
      </c>
      <c r="M240" s="29">
        <v>17000</v>
      </c>
      <c r="N240" s="28"/>
      <c r="O240" s="33">
        <v>17000</v>
      </c>
      <c r="P240" s="33">
        <v>17000</v>
      </c>
      <c r="Q240" s="33">
        <v>17000</v>
      </c>
      <c r="R240" s="33">
        <v>0</v>
      </c>
      <c r="S240" s="33">
        <v>17000</v>
      </c>
      <c r="T240" s="33">
        <v>17000</v>
      </c>
      <c r="U240" s="33">
        <v>0</v>
      </c>
      <c r="V240" s="33"/>
      <c r="W240" s="33"/>
      <c r="X240" s="33">
        <v>0</v>
      </c>
      <c r="Y240" s="3">
        <v>17000</v>
      </c>
      <c r="Z240" s="33">
        <v>17000</v>
      </c>
      <c r="AA240" s="33">
        <v>0</v>
      </c>
      <c r="AC240" s="28">
        <v>17000</v>
      </c>
      <c r="AD240" s="33">
        <v>-17000</v>
      </c>
      <c r="AE240" s="28">
        <v>6.1333333333333302E-2</v>
      </c>
      <c r="AF240" s="28"/>
      <c r="AG240" s="33">
        <v>6.1333333333333302E-2</v>
      </c>
    </row>
    <row r="241" spans="3:33" s="3" customFormat="1" ht="15" x14ac:dyDescent="0.35">
      <c r="C241" s="3" t="s">
        <v>720</v>
      </c>
      <c r="D241" s="3" t="s">
        <v>721</v>
      </c>
      <c r="E241" s="3" t="s">
        <v>18</v>
      </c>
      <c r="F241" s="3" t="s">
        <v>644</v>
      </c>
      <c r="G241" s="14">
        <v>0</v>
      </c>
      <c r="H241" s="14">
        <v>0</v>
      </c>
      <c r="I241" s="14">
        <v>0</v>
      </c>
      <c r="J241" s="28">
        <v>62400</v>
      </c>
      <c r="K241" s="28">
        <v>54560</v>
      </c>
      <c r="L241" s="28">
        <v>7840</v>
      </c>
      <c r="M241" s="29">
        <v>22400</v>
      </c>
      <c r="N241" s="28">
        <v>17600</v>
      </c>
      <c r="O241" s="33">
        <v>22400</v>
      </c>
      <c r="P241" s="33">
        <v>22400</v>
      </c>
      <c r="Q241" s="33">
        <v>1760</v>
      </c>
      <c r="R241" s="33">
        <v>20640</v>
      </c>
      <c r="S241" s="33">
        <v>8800</v>
      </c>
      <c r="T241" s="33">
        <v>17600</v>
      </c>
      <c r="U241" s="33">
        <v>-8800</v>
      </c>
      <c r="V241" s="33"/>
      <c r="W241" s="33">
        <v>8800</v>
      </c>
      <c r="X241" s="33">
        <v>-8800</v>
      </c>
      <c r="Y241" s="3">
        <v>8800</v>
      </c>
      <c r="Z241" s="33">
        <v>8800</v>
      </c>
      <c r="AA241" s="33">
        <v>0</v>
      </c>
      <c r="AC241" s="28">
        <v>8800</v>
      </c>
      <c r="AD241" s="33">
        <v>-8800</v>
      </c>
      <c r="AE241" s="28"/>
      <c r="AF241" s="28">
        <v>8800</v>
      </c>
      <c r="AG241" s="33">
        <v>-8800</v>
      </c>
    </row>
    <row r="242" spans="3:33" s="3" customFormat="1" ht="15" x14ac:dyDescent="0.35">
      <c r="C242" s="3" t="s">
        <v>722</v>
      </c>
      <c r="D242" s="3" t="s">
        <v>723</v>
      </c>
      <c r="E242" s="3" t="s">
        <v>18</v>
      </c>
      <c r="F242" s="3" t="s">
        <v>644</v>
      </c>
      <c r="G242" s="14">
        <v>0</v>
      </c>
      <c r="H242" s="14">
        <v>0</v>
      </c>
      <c r="I242" s="14">
        <v>0</v>
      </c>
      <c r="J242" s="28">
        <v>27600</v>
      </c>
      <c r="K242" s="28">
        <v>9200</v>
      </c>
      <c r="L242" s="28">
        <v>18400</v>
      </c>
      <c r="M242" s="29">
        <v>9200</v>
      </c>
      <c r="N242" s="28"/>
      <c r="O242" s="33">
        <v>9200</v>
      </c>
      <c r="P242" s="33">
        <v>9200</v>
      </c>
      <c r="Q242" s="33"/>
      <c r="R242" s="33">
        <v>9200</v>
      </c>
      <c r="S242" s="33">
        <v>9200</v>
      </c>
      <c r="T242" s="33"/>
      <c r="U242" s="33">
        <v>9200</v>
      </c>
      <c r="V242" s="33"/>
      <c r="W242" s="33"/>
      <c r="X242" s="33">
        <v>0</v>
      </c>
      <c r="Y242" s="33"/>
      <c r="Z242" s="33">
        <v>9200</v>
      </c>
      <c r="AA242" s="33">
        <v>-9200</v>
      </c>
      <c r="AB242" s="33"/>
      <c r="AC242" s="28"/>
      <c r="AD242" s="33">
        <v>0</v>
      </c>
      <c r="AE242" s="28"/>
      <c r="AF242" s="28"/>
      <c r="AG242" s="33">
        <v>0</v>
      </c>
    </row>
    <row r="243" spans="3:33" s="3" customFormat="1" ht="15" x14ac:dyDescent="0.35">
      <c r="C243" s="3" t="s">
        <v>730</v>
      </c>
      <c r="D243" s="3" t="s">
        <v>731</v>
      </c>
      <c r="E243" s="3" t="s">
        <v>18</v>
      </c>
      <c r="F243" s="3" t="s">
        <v>644</v>
      </c>
      <c r="G243" s="14">
        <v>-50019.45</v>
      </c>
      <c r="H243" s="14">
        <v>488613.95</v>
      </c>
      <c r="I243" s="14">
        <v>81435.658333333296</v>
      </c>
      <c r="J243" s="28">
        <v>556839</v>
      </c>
      <c r="K243" s="28">
        <v>538535.4</v>
      </c>
      <c r="L243" s="28">
        <v>18303.599999999999</v>
      </c>
      <c r="M243" s="29">
        <v>120000</v>
      </c>
      <c r="N243" s="28"/>
      <c r="O243" s="33">
        <v>120000</v>
      </c>
      <c r="P243" s="33">
        <v>220350</v>
      </c>
      <c r="Q243" s="33">
        <v>159533.4</v>
      </c>
      <c r="R243" s="33">
        <v>60816.6</v>
      </c>
      <c r="S243" s="33">
        <v>97500</v>
      </c>
      <c r="T243" s="33">
        <v>110175</v>
      </c>
      <c r="U243" s="33">
        <v>-12675</v>
      </c>
      <c r="V243" s="33"/>
      <c r="W243" s="33">
        <v>55175</v>
      </c>
      <c r="X243" s="33">
        <v>-55175</v>
      </c>
      <c r="Y243" s="3">
        <v>118989</v>
      </c>
      <c r="Z243" s="33">
        <v>134326</v>
      </c>
      <c r="AA243" s="33">
        <v>-15337</v>
      </c>
      <c r="AC243" s="28">
        <v>39663</v>
      </c>
      <c r="AD243" s="33">
        <v>-39663</v>
      </c>
      <c r="AE243" s="28"/>
      <c r="AF243" s="28">
        <v>39663</v>
      </c>
      <c r="AG243" s="33">
        <v>-39663</v>
      </c>
    </row>
    <row r="244" spans="3:33" s="3" customFormat="1" ht="15" x14ac:dyDescent="0.35">
      <c r="C244" s="3" t="s">
        <v>728</v>
      </c>
      <c r="D244" s="3" t="s">
        <v>729</v>
      </c>
      <c r="E244" s="3" t="s">
        <v>18</v>
      </c>
      <c r="F244" s="3" t="s">
        <v>644</v>
      </c>
      <c r="G244" s="14">
        <v>0</v>
      </c>
      <c r="H244" s="14">
        <v>0</v>
      </c>
      <c r="I244" s="14">
        <v>0</v>
      </c>
      <c r="J244" s="28">
        <v>112160</v>
      </c>
      <c r="K244" s="28">
        <v>78720</v>
      </c>
      <c r="L244" s="28">
        <v>33440</v>
      </c>
      <c r="M244" s="29">
        <v>40000</v>
      </c>
      <c r="N244" s="28"/>
      <c r="O244" s="33">
        <v>40000</v>
      </c>
      <c r="P244" s="33">
        <v>32800</v>
      </c>
      <c r="Q244" s="33"/>
      <c r="R244" s="33">
        <v>32800</v>
      </c>
      <c r="S244" s="33">
        <v>22960</v>
      </c>
      <c r="T244" s="33">
        <v>22960</v>
      </c>
      <c r="U244" s="33">
        <v>0</v>
      </c>
      <c r="V244" s="33"/>
      <c r="W244" s="33"/>
      <c r="X244" s="33">
        <v>0</v>
      </c>
      <c r="Y244" s="3">
        <v>16400</v>
      </c>
      <c r="Z244" s="33">
        <v>39360</v>
      </c>
      <c r="AA244" s="33">
        <v>-22960</v>
      </c>
      <c r="AC244" s="28">
        <v>9840</v>
      </c>
      <c r="AD244" s="33">
        <v>-9840</v>
      </c>
      <c r="AE244" s="28"/>
      <c r="AF244" s="28">
        <v>6560</v>
      </c>
      <c r="AG244" s="33">
        <v>-6560</v>
      </c>
    </row>
    <row r="245" spans="3:33" s="3" customFormat="1" ht="15" x14ac:dyDescent="0.35">
      <c r="C245" s="3" t="s">
        <v>868</v>
      </c>
      <c r="D245" s="3" t="s">
        <v>869</v>
      </c>
      <c r="E245" s="3" t="s">
        <v>18</v>
      </c>
      <c r="F245" s="3" t="s">
        <v>644</v>
      </c>
      <c r="G245" s="14">
        <v>0</v>
      </c>
      <c r="H245" s="14">
        <v>0</v>
      </c>
      <c r="I245" s="14">
        <v>0</v>
      </c>
      <c r="J245" s="28">
        <v>49913.333333333299</v>
      </c>
      <c r="K245" s="28">
        <v>75109.75</v>
      </c>
      <c r="L245" s="28">
        <v>-25196.416666666701</v>
      </c>
      <c r="M245" s="29"/>
      <c r="N245" s="28"/>
      <c r="O245" s="33">
        <v>0</v>
      </c>
      <c r="P245" s="33">
        <v>11000</v>
      </c>
      <c r="Q245" s="33"/>
      <c r="R245" s="33">
        <v>11000</v>
      </c>
      <c r="S245" s="33">
        <v>15600</v>
      </c>
      <c r="T245" s="33">
        <v>5429.75</v>
      </c>
      <c r="U245" s="33">
        <v>10170.25</v>
      </c>
      <c r="V245" s="33"/>
      <c r="W245" s="33">
        <v>15600</v>
      </c>
      <c r="X245" s="33">
        <v>-15600</v>
      </c>
      <c r="Y245" s="3">
        <v>21580</v>
      </c>
      <c r="Z245" s="33">
        <v>31980</v>
      </c>
      <c r="AA245" s="33">
        <v>-10400</v>
      </c>
      <c r="AC245" s="28"/>
      <c r="AD245" s="33">
        <v>0</v>
      </c>
      <c r="AE245" s="28">
        <v>1733.3333333333301</v>
      </c>
      <c r="AF245" s="28">
        <v>22100</v>
      </c>
      <c r="AG245" s="33">
        <v>-20366.666666666701</v>
      </c>
    </row>
    <row r="246" spans="3:33" s="3" customFormat="1" ht="15" x14ac:dyDescent="0.35">
      <c r="C246" s="3" t="s">
        <v>726</v>
      </c>
      <c r="D246" s="3" t="s">
        <v>727</v>
      </c>
      <c r="E246" s="3" t="s">
        <v>18</v>
      </c>
      <c r="F246" s="3" t="s">
        <v>644</v>
      </c>
      <c r="G246" s="14">
        <v>-82000</v>
      </c>
      <c r="H246" s="14">
        <v>366800</v>
      </c>
      <c r="I246" s="14">
        <v>61133.333333333299</v>
      </c>
      <c r="J246" s="28">
        <v>624340.607333333</v>
      </c>
      <c r="K246" s="28">
        <v>570998.68000000005</v>
      </c>
      <c r="L246" s="28">
        <v>53341.927333333297</v>
      </c>
      <c r="M246" s="29">
        <v>60000</v>
      </c>
      <c r="N246" s="28">
        <v>66071.100000000006</v>
      </c>
      <c r="O246" s="33">
        <v>-6071.1000000000104</v>
      </c>
      <c r="P246" s="33">
        <v>49000</v>
      </c>
      <c r="Q246" s="33">
        <v>41000</v>
      </c>
      <c r="R246" s="33">
        <v>8000</v>
      </c>
      <c r="S246" s="33"/>
      <c r="T246" s="33"/>
      <c r="U246" s="33">
        <v>0</v>
      </c>
      <c r="V246" s="33">
        <v>200000</v>
      </c>
      <c r="W246" s="33">
        <v>41000</v>
      </c>
      <c r="X246" s="33">
        <v>159000</v>
      </c>
      <c r="Y246" s="33">
        <v>200000</v>
      </c>
      <c r="Z246" s="33">
        <v>180380.42</v>
      </c>
      <c r="AA246" s="33">
        <v>19619.580000000002</v>
      </c>
      <c r="AB246" s="33">
        <v>107857.37</v>
      </c>
      <c r="AC246" s="28">
        <v>107857.37</v>
      </c>
      <c r="AD246" s="33">
        <v>0</v>
      </c>
      <c r="AE246" s="28">
        <v>7483.2373333333298</v>
      </c>
      <c r="AF246" s="28">
        <v>134689.79</v>
      </c>
      <c r="AG246" s="33">
        <v>-127206.552666667</v>
      </c>
    </row>
    <row r="247" spans="3:33" s="3" customFormat="1" ht="15" x14ac:dyDescent="0.35">
      <c r="C247" s="3" t="s">
        <v>397</v>
      </c>
      <c r="D247" s="3" t="s">
        <v>398</v>
      </c>
      <c r="E247" s="3" t="s">
        <v>20</v>
      </c>
      <c r="G247" s="14">
        <v>99031</v>
      </c>
      <c r="H247" s="14">
        <v>301331</v>
      </c>
      <c r="I247" s="14">
        <v>50221.833333333299</v>
      </c>
      <c r="J247" s="28">
        <v>99031</v>
      </c>
      <c r="K247" s="28">
        <v>0</v>
      </c>
      <c r="L247" s="28">
        <v>99031</v>
      </c>
      <c r="M247" s="29">
        <v>0</v>
      </c>
      <c r="N247" s="28">
        <v>53084.2</v>
      </c>
      <c r="O247" s="33">
        <v>0</v>
      </c>
      <c r="P247" s="33">
        <v>99031</v>
      </c>
      <c r="Q247" s="33"/>
      <c r="R247" s="33">
        <v>99031</v>
      </c>
      <c r="S247" s="33"/>
      <c r="T247" s="33"/>
      <c r="U247" s="33">
        <v>0</v>
      </c>
      <c r="V247" s="33"/>
      <c r="W247" s="33"/>
      <c r="X247" s="33">
        <v>0</v>
      </c>
      <c r="Y247" s="33"/>
      <c r="Z247" s="33"/>
      <c r="AA247" s="33">
        <v>0</v>
      </c>
      <c r="AB247" s="33"/>
      <c r="AC247" s="28"/>
      <c r="AD247" s="33">
        <v>0</v>
      </c>
      <c r="AE247" s="28"/>
      <c r="AF247" s="28"/>
      <c r="AG247" s="33">
        <v>0</v>
      </c>
    </row>
    <row r="248" spans="3:33" s="3" customFormat="1" ht="15" x14ac:dyDescent="0.35">
      <c r="C248" s="3" t="s">
        <v>642</v>
      </c>
      <c r="D248" s="3" t="s">
        <v>643</v>
      </c>
      <c r="E248" s="3" t="s">
        <v>20</v>
      </c>
      <c r="G248" s="14">
        <v>649964</v>
      </c>
      <c r="H248" s="14">
        <v>654337.5</v>
      </c>
      <c r="I248" s="14">
        <v>109056.25</v>
      </c>
      <c r="J248" s="28">
        <v>805354.6</v>
      </c>
      <c r="K248" s="28">
        <v>362774.5</v>
      </c>
      <c r="L248" s="28">
        <v>442580.1</v>
      </c>
      <c r="M248" s="29">
        <v>223063</v>
      </c>
      <c r="N248" s="28"/>
      <c r="O248" s="33">
        <v>223063</v>
      </c>
      <c r="P248" s="33">
        <v>223063</v>
      </c>
      <c r="Q248" s="33">
        <v>4337.5</v>
      </c>
      <c r="R248" s="33">
        <v>218725.5</v>
      </c>
      <c r="S248" s="33"/>
      <c r="T248" s="33">
        <v>98918.33</v>
      </c>
      <c r="U248" s="33">
        <v>-98918.33</v>
      </c>
      <c r="V248" s="33">
        <v>0</v>
      </c>
      <c r="W248" s="33">
        <v>100000</v>
      </c>
      <c r="X248" s="33">
        <v>-100000</v>
      </c>
      <c r="Y248" s="3">
        <v>311437</v>
      </c>
      <c r="Z248" s="33">
        <v>112518.67</v>
      </c>
      <c r="AA248" s="33">
        <v>198918.33</v>
      </c>
      <c r="AC248" s="28"/>
      <c r="AD248" s="33">
        <v>0</v>
      </c>
      <c r="AE248" s="28">
        <v>47791.6</v>
      </c>
      <c r="AF248" s="28">
        <v>47000</v>
      </c>
      <c r="AG248" s="33">
        <v>791.599999999999</v>
      </c>
    </row>
    <row r="249" spans="3:33" s="3" customFormat="1" ht="15" x14ac:dyDescent="0.35">
      <c r="C249" s="3" t="s">
        <v>554</v>
      </c>
      <c r="D249" s="3" t="s">
        <v>555</v>
      </c>
      <c r="E249" s="3" t="s">
        <v>20</v>
      </c>
      <c r="F249" s="3" t="s">
        <v>541</v>
      </c>
      <c r="G249" s="14">
        <v>114540.57</v>
      </c>
      <c r="H249" s="14">
        <v>0</v>
      </c>
      <c r="I249" s="14">
        <v>0</v>
      </c>
      <c r="J249" s="28">
        <v>180000</v>
      </c>
      <c r="K249" s="28">
        <v>58200</v>
      </c>
      <c r="L249" s="28">
        <v>121800</v>
      </c>
      <c r="M249" s="29">
        <v>100000</v>
      </c>
      <c r="N249" s="28">
        <v>38800</v>
      </c>
      <c r="O249" s="33">
        <v>80600</v>
      </c>
      <c r="P249" s="33">
        <v>40000</v>
      </c>
      <c r="Q249" s="33">
        <v>19400</v>
      </c>
      <c r="R249" s="33">
        <v>20600</v>
      </c>
      <c r="S249" s="33">
        <v>40000</v>
      </c>
      <c r="T249" s="33"/>
      <c r="U249" s="33">
        <v>40000</v>
      </c>
      <c r="V249" s="33"/>
      <c r="W249" s="33"/>
      <c r="X249" s="33">
        <v>0</v>
      </c>
      <c r="Y249" s="33"/>
      <c r="Z249" s="33">
        <v>19400</v>
      </c>
      <c r="AA249" s="33">
        <v>-19400</v>
      </c>
      <c r="AB249" s="33"/>
      <c r="AC249" s="28"/>
      <c r="AD249" s="33">
        <v>0</v>
      </c>
      <c r="AE249" s="28"/>
      <c r="AF249" s="28"/>
      <c r="AG249" s="33">
        <v>0</v>
      </c>
    </row>
    <row r="250" spans="3:33" s="3" customFormat="1" ht="15" x14ac:dyDescent="0.35">
      <c r="C250" s="3" t="s">
        <v>539</v>
      </c>
      <c r="D250" s="3" t="s">
        <v>540</v>
      </c>
      <c r="E250" s="3" t="s">
        <v>20</v>
      </c>
      <c r="F250" s="3" t="s">
        <v>541</v>
      </c>
      <c r="G250" s="14">
        <v>3464.06</v>
      </c>
      <c r="H250" s="14">
        <v>4500</v>
      </c>
      <c r="I250" s="14">
        <v>750</v>
      </c>
      <c r="J250" s="28">
        <v>6928.12</v>
      </c>
      <c r="K250" s="28">
        <v>0</v>
      </c>
      <c r="L250" s="28">
        <v>6928.12</v>
      </c>
      <c r="M250" s="29">
        <v>3464.06</v>
      </c>
      <c r="N250" s="28">
        <v>3464.06</v>
      </c>
      <c r="O250" s="33">
        <v>3464.06</v>
      </c>
      <c r="P250" s="33">
        <v>3464.06</v>
      </c>
      <c r="Q250" s="33"/>
      <c r="R250" s="33">
        <v>3464.06</v>
      </c>
      <c r="S250" s="33"/>
      <c r="T250" s="33"/>
      <c r="U250" s="33">
        <v>0</v>
      </c>
      <c r="V250" s="33"/>
      <c r="W250" s="33"/>
      <c r="X250" s="33">
        <v>0</v>
      </c>
      <c r="Y250" s="33"/>
      <c r="Z250" s="33"/>
      <c r="AA250" s="33">
        <v>0</v>
      </c>
      <c r="AB250" s="33"/>
      <c r="AC250" s="28"/>
      <c r="AD250" s="33">
        <v>0</v>
      </c>
      <c r="AE250" s="28"/>
      <c r="AF250" s="28"/>
      <c r="AG250" s="33">
        <v>0</v>
      </c>
    </row>
    <row r="251" spans="3:33" s="3" customFormat="1" ht="15" x14ac:dyDescent="0.35">
      <c r="C251" s="3" t="s">
        <v>548</v>
      </c>
      <c r="D251" s="3" t="s">
        <v>549</v>
      </c>
      <c r="E251" s="3" t="s">
        <v>20</v>
      </c>
      <c r="F251" s="3" t="s">
        <v>541</v>
      </c>
      <c r="G251" s="14">
        <v>7894</v>
      </c>
      <c r="H251" s="14">
        <v>0</v>
      </c>
      <c r="I251" s="14">
        <v>0</v>
      </c>
      <c r="J251" s="28">
        <v>15788</v>
      </c>
      <c r="K251" s="28">
        <v>0</v>
      </c>
      <c r="L251" s="28">
        <v>15788</v>
      </c>
      <c r="M251" s="29">
        <v>7894</v>
      </c>
      <c r="N251" s="28"/>
      <c r="O251" s="33">
        <v>7894</v>
      </c>
      <c r="P251" s="33">
        <v>7894</v>
      </c>
      <c r="Q251" s="33"/>
      <c r="R251" s="33">
        <v>7894</v>
      </c>
      <c r="S251" s="33"/>
      <c r="T251" s="33"/>
      <c r="U251" s="33">
        <v>0</v>
      </c>
      <c r="V251" s="33"/>
      <c r="W251" s="33"/>
      <c r="X251" s="33">
        <v>0</v>
      </c>
      <c r="Y251" s="33"/>
      <c r="Z251" s="33"/>
      <c r="AA251" s="33">
        <v>0</v>
      </c>
      <c r="AB251" s="33"/>
      <c r="AC251" s="28"/>
      <c r="AD251" s="33">
        <v>0</v>
      </c>
      <c r="AE251" s="28"/>
      <c r="AF251" s="28"/>
      <c r="AG251" s="33">
        <v>0</v>
      </c>
    </row>
    <row r="252" spans="3:33" s="3" customFormat="1" ht="15" x14ac:dyDescent="0.35">
      <c r="C252" s="3" t="s">
        <v>550</v>
      </c>
      <c r="D252" s="3" t="s">
        <v>551</v>
      </c>
      <c r="E252" s="3" t="s">
        <v>20</v>
      </c>
      <c r="F252" s="3" t="s">
        <v>541</v>
      </c>
      <c r="G252" s="14">
        <v>16080</v>
      </c>
      <c r="H252" s="14">
        <v>0</v>
      </c>
      <c r="I252" s="14">
        <v>0</v>
      </c>
      <c r="J252" s="28">
        <v>32160</v>
      </c>
      <c r="K252" s="28">
        <v>0</v>
      </c>
      <c r="L252" s="28">
        <v>32160</v>
      </c>
      <c r="M252" s="29">
        <v>16080</v>
      </c>
      <c r="N252" s="28"/>
      <c r="O252" s="33">
        <v>16080</v>
      </c>
      <c r="P252" s="33">
        <v>16080</v>
      </c>
      <c r="Q252" s="33"/>
      <c r="R252" s="33">
        <v>16080</v>
      </c>
      <c r="S252" s="33"/>
      <c r="T252" s="33"/>
      <c r="U252" s="33">
        <v>0</v>
      </c>
      <c r="V252" s="33"/>
      <c r="W252" s="33"/>
      <c r="X252" s="33">
        <v>0</v>
      </c>
      <c r="Y252" s="33"/>
      <c r="Z252" s="33"/>
      <c r="AA252" s="33">
        <v>0</v>
      </c>
      <c r="AB252" s="33"/>
      <c r="AC252" s="28"/>
      <c r="AD252" s="33">
        <v>0</v>
      </c>
      <c r="AE252" s="28"/>
      <c r="AF252" s="28"/>
      <c r="AG252" s="33">
        <v>0</v>
      </c>
    </row>
    <row r="253" spans="3:33" s="3" customFormat="1" ht="15" x14ac:dyDescent="0.35">
      <c r="C253" s="3" t="s">
        <v>566</v>
      </c>
      <c r="D253" s="3" t="s">
        <v>567</v>
      </c>
      <c r="E253" s="3" t="s">
        <v>20</v>
      </c>
      <c r="F253" s="3" t="s">
        <v>541</v>
      </c>
      <c r="G253" s="14">
        <v>40450</v>
      </c>
      <c r="H253" s="14">
        <v>72000</v>
      </c>
      <c r="I253" s="14">
        <v>12000</v>
      </c>
      <c r="J253" s="28">
        <v>80950</v>
      </c>
      <c r="K253" s="28">
        <v>59383.38</v>
      </c>
      <c r="L253" s="28">
        <v>21566.62</v>
      </c>
      <c r="M253" s="29">
        <v>40450</v>
      </c>
      <c r="N253" s="28"/>
      <c r="O253" s="33">
        <v>40450</v>
      </c>
      <c r="P253" s="33">
        <v>40500</v>
      </c>
      <c r="Q253" s="33"/>
      <c r="R253" s="33">
        <v>40500</v>
      </c>
      <c r="S253" s="33"/>
      <c r="T253" s="33"/>
      <c r="U253" s="33">
        <v>0</v>
      </c>
      <c r="V253" s="33"/>
      <c r="W253" s="33"/>
      <c r="X253" s="33">
        <v>0</v>
      </c>
      <c r="Y253" s="33"/>
      <c r="Z253" s="33">
        <v>15000</v>
      </c>
      <c r="AA253" s="33">
        <v>-15000</v>
      </c>
      <c r="AB253" s="33"/>
      <c r="AC253" s="28"/>
      <c r="AD253" s="33">
        <v>0</v>
      </c>
      <c r="AE253" s="28"/>
      <c r="AF253" s="28">
        <v>44383.38</v>
      </c>
      <c r="AG253" s="33">
        <v>-44383.38</v>
      </c>
    </row>
    <row r="254" spans="3:33" s="3" customFormat="1" ht="15" x14ac:dyDescent="0.35">
      <c r="C254" s="3" t="s">
        <v>568</v>
      </c>
      <c r="D254" s="3" t="s">
        <v>870</v>
      </c>
      <c r="E254" s="3" t="s">
        <v>20</v>
      </c>
      <c r="F254" s="3" t="s">
        <v>541</v>
      </c>
      <c r="G254" s="14">
        <v>11200</v>
      </c>
      <c r="H254" s="14">
        <v>0</v>
      </c>
      <c r="I254" s="14">
        <v>0</v>
      </c>
      <c r="J254" s="28">
        <v>11506.666666666701</v>
      </c>
      <c r="K254" s="28">
        <v>16650</v>
      </c>
      <c r="L254" s="28">
        <v>-5143.3333333333303</v>
      </c>
      <c r="M254" s="29">
        <v>5500</v>
      </c>
      <c r="N254" s="28"/>
      <c r="O254" s="33">
        <v>5500</v>
      </c>
      <c r="P254" s="33">
        <v>5500</v>
      </c>
      <c r="Q254" s="33"/>
      <c r="R254" s="33">
        <v>5500</v>
      </c>
      <c r="S254" s="33"/>
      <c r="T254" s="33">
        <v>5500</v>
      </c>
      <c r="U254" s="33">
        <v>-5500</v>
      </c>
      <c r="V254" s="33"/>
      <c r="W254" s="33">
        <v>5700</v>
      </c>
      <c r="X254" s="33">
        <v>-5700</v>
      </c>
      <c r="Y254" s="33"/>
      <c r="Z254" s="33"/>
      <c r="AA254" s="33">
        <v>0</v>
      </c>
      <c r="AB254" s="33"/>
      <c r="AC254" s="28">
        <v>0</v>
      </c>
      <c r="AD254" s="33">
        <v>0</v>
      </c>
      <c r="AE254" s="28">
        <v>506.66666666666703</v>
      </c>
      <c r="AF254" s="28">
        <v>5450</v>
      </c>
      <c r="AG254" s="33">
        <v>-4943.3333333333303</v>
      </c>
    </row>
    <row r="255" spans="3:33" s="3" customFormat="1" ht="15" x14ac:dyDescent="0.35">
      <c r="C255" s="3" t="s">
        <v>871</v>
      </c>
      <c r="D255" s="3" t="s">
        <v>872</v>
      </c>
      <c r="E255" s="3" t="s">
        <v>18</v>
      </c>
      <c r="F255" s="3" t="s">
        <v>541</v>
      </c>
      <c r="G255" s="14">
        <v>0</v>
      </c>
      <c r="H255" s="14">
        <v>0</v>
      </c>
      <c r="I255" s="14">
        <v>0</v>
      </c>
      <c r="J255" s="28">
        <v>14024.08</v>
      </c>
      <c r="K255" s="28">
        <v>8390.2800000000007</v>
      </c>
      <c r="L255" s="28">
        <v>5633.8</v>
      </c>
      <c r="M255" s="29"/>
      <c r="N255" s="28"/>
      <c r="O255" s="33">
        <v>0</v>
      </c>
      <c r="P255" s="33">
        <v>8130</v>
      </c>
      <c r="Q255" s="33">
        <v>2777.98</v>
      </c>
      <c r="R255" s="33">
        <v>5352.02</v>
      </c>
      <c r="S255" s="33"/>
      <c r="T255" s="33"/>
      <c r="U255" s="33">
        <v>0</v>
      </c>
      <c r="V255" s="33"/>
      <c r="W255" s="33"/>
      <c r="X255" s="33">
        <v>0</v>
      </c>
      <c r="Y255" s="3">
        <v>5894.08</v>
      </c>
      <c r="Z255" s="33">
        <v>5612.3</v>
      </c>
      <c r="AA255" s="33">
        <v>281.77999999999997</v>
      </c>
      <c r="AC255" s="28"/>
      <c r="AD255" s="33">
        <v>0</v>
      </c>
      <c r="AE255" s="28"/>
      <c r="AF255" s="28"/>
      <c r="AG255" s="33">
        <v>0</v>
      </c>
    </row>
    <row r="256" spans="3:33" s="3" customFormat="1" ht="15" x14ac:dyDescent="0.35">
      <c r="C256" s="3" t="s">
        <v>546</v>
      </c>
      <c r="D256" s="3" t="s">
        <v>873</v>
      </c>
      <c r="E256" s="3" t="s">
        <v>20</v>
      </c>
      <c r="F256" s="3" t="s">
        <v>541</v>
      </c>
      <c r="G256" s="14">
        <v>3522.39</v>
      </c>
      <c r="H256" s="14">
        <v>0</v>
      </c>
      <c r="I256" s="14">
        <v>0</v>
      </c>
      <c r="J256" s="28">
        <v>7044.78</v>
      </c>
      <c r="K256" s="28">
        <v>0</v>
      </c>
      <c r="L256" s="28">
        <v>7044.78</v>
      </c>
      <c r="M256" s="29">
        <v>3522.39</v>
      </c>
      <c r="N256" s="28"/>
      <c r="O256" s="33">
        <v>3522.39</v>
      </c>
      <c r="P256" s="33">
        <v>3522.39</v>
      </c>
      <c r="Q256" s="33"/>
      <c r="R256" s="33">
        <v>3522.39</v>
      </c>
      <c r="S256" s="33"/>
      <c r="T256" s="33"/>
      <c r="U256" s="33">
        <v>0</v>
      </c>
      <c r="V256" s="33"/>
      <c r="W256" s="33"/>
      <c r="X256" s="33">
        <v>0</v>
      </c>
      <c r="Y256" s="33"/>
      <c r="Z256" s="33"/>
      <c r="AA256" s="33">
        <v>0</v>
      </c>
      <c r="AB256" s="33"/>
      <c r="AC256" s="28"/>
      <c r="AD256" s="33">
        <v>0</v>
      </c>
      <c r="AE256" s="28"/>
      <c r="AF256" s="28"/>
      <c r="AG256" s="33">
        <v>0</v>
      </c>
    </row>
    <row r="257" spans="3:33" s="3" customFormat="1" ht="15" x14ac:dyDescent="0.35">
      <c r="C257" s="3" t="s">
        <v>843</v>
      </c>
      <c r="D257" s="3" t="s">
        <v>844</v>
      </c>
      <c r="E257" s="3" t="s">
        <v>20</v>
      </c>
      <c r="F257" s="3" t="s">
        <v>541</v>
      </c>
      <c r="G257" s="14">
        <v>0</v>
      </c>
      <c r="H257" s="14">
        <v>0</v>
      </c>
      <c r="I257" s="14">
        <v>0</v>
      </c>
      <c r="J257" s="28">
        <v>9304.9599999999991</v>
      </c>
      <c r="K257" s="28">
        <v>9304.9599999999991</v>
      </c>
      <c r="L257" s="28">
        <v>0</v>
      </c>
      <c r="M257" s="29"/>
      <c r="N257" s="28"/>
      <c r="O257" s="33">
        <v>0</v>
      </c>
      <c r="P257" s="33">
        <v>9304.9599999999991</v>
      </c>
      <c r="Q257" s="33"/>
      <c r="R257" s="33">
        <v>9304.9599999999991</v>
      </c>
      <c r="S257" s="33"/>
      <c r="T257" s="33">
        <v>9304.9599999999991</v>
      </c>
      <c r="U257" s="33">
        <v>-9304.9599999999991</v>
      </c>
      <c r="V257" s="33"/>
      <c r="W257" s="33"/>
      <c r="X257" s="33">
        <v>0</v>
      </c>
      <c r="Y257" s="33"/>
      <c r="Z257" s="33"/>
      <c r="AA257" s="33">
        <v>0</v>
      </c>
      <c r="AB257" s="33"/>
      <c r="AC257" s="28"/>
      <c r="AD257" s="33">
        <v>0</v>
      </c>
      <c r="AE257" s="28"/>
      <c r="AF257" s="28"/>
      <c r="AG257" s="33">
        <v>0</v>
      </c>
    </row>
    <row r="258" spans="3:33" s="3" customFormat="1" ht="15" x14ac:dyDescent="0.35">
      <c r="C258" s="3" t="s">
        <v>572</v>
      </c>
      <c r="D258" s="3" t="s">
        <v>573</v>
      </c>
      <c r="E258" s="3" t="s">
        <v>20</v>
      </c>
      <c r="F258" s="3" t="s">
        <v>541</v>
      </c>
      <c r="G258" s="14">
        <v>1710321.86</v>
      </c>
      <c r="H258" s="14">
        <v>2041564.4</v>
      </c>
      <c r="I258" s="14">
        <v>340260.73333333299</v>
      </c>
      <c r="J258" s="28">
        <v>1354306.29333333</v>
      </c>
      <c r="K258" s="28">
        <v>0</v>
      </c>
      <c r="L258" s="28">
        <v>1354306.29333333</v>
      </c>
      <c r="M258" s="29">
        <v>626048.87333333294</v>
      </c>
      <c r="N258" s="28"/>
      <c r="O258" s="33">
        <v>626048.87333333294</v>
      </c>
      <c r="P258" s="33">
        <v>728257.42</v>
      </c>
      <c r="Q258" s="33"/>
      <c r="R258" s="33">
        <v>728257.42</v>
      </c>
      <c r="S258" s="33"/>
      <c r="T258" s="33"/>
      <c r="U258" s="33">
        <v>0</v>
      </c>
      <c r="V258" s="33"/>
      <c r="W258" s="33"/>
      <c r="X258" s="33">
        <v>0</v>
      </c>
      <c r="Y258" s="33"/>
      <c r="Z258" s="33"/>
      <c r="AA258" s="33">
        <v>0</v>
      </c>
      <c r="AB258" s="33"/>
      <c r="AC258" s="28"/>
      <c r="AD258" s="33">
        <v>0</v>
      </c>
      <c r="AE258" s="28"/>
      <c r="AF258" s="28"/>
      <c r="AG258" s="33">
        <v>0</v>
      </c>
    </row>
    <row r="259" spans="3:33" s="3" customFormat="1" ht="15" x14ac:dyDescent="0.35">
      <c r="C259" s="3" t="s">
        <v>552</v>
      </c>
      <c r="D259" s="3" t="s">
        <v>553</v>
      </c>
      <c r="E259" s="3" t="s">
        <v>20</v>
      </c>
      <c r="F259" s="3" t="s">
        <v>541</v>
      </c>
      <c r="G259" s="14">
        <v>99687.679999999993</v>
      </c>
      <c r="H259" s="14">
        <v>0</v>
      </c>
      <c r="I259" s="14">
        <v>0</v>
      </c>
      <c r="J259" s="28">
        <v>51000</v>
      </c>
      <c r="K259" s="28">
        <v>10670</v>
      </c>
      <c r="L259" s="28">
        <v>40330</v>
      </c>
      <c r="M259" s="29">
        <v>20000</v>
      </c>
      <c r="N259" s="28"/>
      <c r="O259" s="33">
        <v>20000</v>
      </c>
      <c r="P259" s="33">
        <v>20000</v>
      </c>
      <c r="Q259" s="33"/>
      <c r="R259" s="33">
        <v>20000</v>
      </c>
      <c r="S259" s="33"/>
      <c r="T259" s="33"/>
      <c r="U259" s="33">
        <v>0</v>
      </c>
      <c r="V259" s="33"/>
      <c r="W259" s="33">
        <v>10670</v>
      </c>
      <c r="X259" s="33">
        <v>-10670</v>
      </c>
      <c r="Y259" s="33">
        <v>11000</v>
      </c>
      <c r="Z259" s="33"/>
      <c r="AA259" s="33">
        <v>11000</v>
      </c>
      <c r="AB259" s="33"/>
      <c r="AC259" s="28"/>
      <c r="AD259" s="33">
        <v>0</v>
      </c>
      <c r="AE259" s="28"/>
      <c r="AF259" s="28"/>
      <c r="AG259" s="33">
        <v>0</v>
      </c>
    </row>
    <row r="260" spans="3:33" s="3" customFormat="1" ht="15" x14ac:dyDescent="0.35">
      <c r="C260" s="3" t="s">
        <v>574</v>
      </c>
      <c r="D260" s="3" t="s">
        <v>575</v>
      </c>
      <c r="E260" s="3" t="s">
        <v>20</v>
      </c>
      <c r="F260" s="3" t="s">
        <v>541</v>
      </c>
      <c r="G260" s="14">
        <v>162995.67000000001</v>
      </c>
      <c r="H260" s="14">
        <v>59747.21</v>
      </c>
      <c r="I260" s="14">
        <v>9957.8683333333302</v>
      </c>
      <c r="J260" s="28">
        <v>70000</v>
      </c>
      <c r="K260" s="28">
        <v>20000</v>
      </c>
      <c r="L260" s="28">
        <v>50000</v>
      </c>
      <c r="M260" s="29">
        <v>50000</v>
      </c>
      <c r="N260" s="28"/>
      <c r="O260" s="33">
        <v>50000</v>
      </c>
      <c r="P260" s="33">
        <v>20000</v>
      </c>
      <c r="Q260" s="33"/>
      <c r="R260" s="33">
        <v>20000</v>
      </c>
      <c r="S260" s="33"/>
      <c r="T260" s="33">
        <v>20000</v>
      </c>
      <c r="U260" s="33">
        <v>-20000</v>
      </c>
      <c r="V260" s="33"/>
      <c r="W260" s="33"/>
      <c r="X260" s="33">
        <v>0</v>
      </c>
      <c r="Y260" s="33"/>
      <c r="Z260" s="33"/>
      <c r="AA260" s="33">
        <v>0</v>
      </c>
      <c r="AB260" s="33"/>
      <c r="AC260" s="28"/>
      <c r="AD260" s="33">
        <v>0</v>
      </c>
      <c r="AE260" s="28"/>
      <c r="AF260" s="28"/>
      <c r="AG260" s="33">
        <v>0</v>
      </c>
    </row>
    <row r="261" spans="3:33" s="3" customFormat="1" ht="15" x14ac:dyDescent="0.35">
      <c r="C261" s="3" t="s">
        <v>556</v>
      </c>
      <c r="D261" s="3" t="s">
        <v>557</v>
      </c>
      <c r="E261" s="3" t="s">
        <v>20</v>
      </c>
      <c r="F261" s="3" t="s">
        <v>541</v>
      </c>
      <c r="G261" s="14">
        <v>137946.29999999999</v>
      </c>
      <c r="H261" s="14">
        <v>0</v>
      </c>
      <c r="I261" s="14">
        <v>0</v>
      </c>
      <c r="J261" s="28">
        <v>216739.14</v>
      </c>
      <c r="K261" s="28">
        <v>78000</v>
      </c>
      <c r="L261" s="28">
        <v>138739.14000000001</v>
      </c>
      <c r="M261" s="29">
        <v>137946.29999999999</v>
      </c>
      <c r="N261" s="28"/>
      <c r="O261" s="33">
        <v>137946.29999999999</v>
      </c>
      <c r="P261" s="33">
        <v>50000</v>
      </c>
      <c r="Q261" s="33"/>
      <c r="R261" s="33">
        <v>50000</v>
      </c>
      <c r="S261" s="33"/>
      <c r="T261" s="33"/>
      <c r="U261" s="33">
        <v>0</v>
      </c>
      <c r="V261" s="33"/>
      <c r="W261" s="33"/>
      <c r="X261" s="33">
        <v>0</v>
      </c>
      <c r="Y261" s="33"/>
      <c r="Z261" s="33">
        <v>50000</v>
      </c>
      <c r="AA261" s="33">
        <v>-50000</v>
      </c>
      <c r="AB261" s="33"/>
      <c r="AC261" s="28"/>
      <c r="AD261" s="33">
        <v>0</v>
      </c>
      <c r="AE261" s="28">
        <v>28792.84</v>
      </c>
      <c r="AF261" s="28">
        <v>28000</v>
      </c>
      <c r="AG261" s="33">
        <v>792.84</v>
      </c>
    </row>
    <row r="262" spans="3:33" s="3" customFormat="1" ht="15" x14ac:dyDescent="0.35">
      <c r="C262" s="3" t="s">
        <v>558</v>
      </c>
      <c r="D262" s="3" t="s">
        <v>559</v>
      </c>
      <c r="E262" s="3" t="s">
        <v>20</v>
      </c>
      <c r="F262" s="3" t="s">
        <v>541</v>
      </c>
      <c r="G262" s="14">
        <v>198597.85</v>
      </c>
      <c r="H262" s="14">
        <v>116461.19</v>
      </c>
      <c r="I262" s="14">
        <v>19410.198333333301</v>
      </c>
      <c r="J262" s="28">
        <v>110000</v>
      </c>
      <c r="K262" s="28">
        <v>60000</v>
      </c>
      <c r="L262" s="28">
        <v>50000</v>
      </c>
      <c r="M262" s="29">
        <v>50000</v>
      </c>
      <c r="N262" s="28"/>
      <c r="O262" s="33">
        <v>50000</v>
      </c>
      <c r="P262" s="33">
        <v>60000</v>
      </c>
      <c r="Q262" s="33">
        <v>50000</v>
      </c>
      <c r="R262" s="33">
        <v>10000</v>
      </c>
      <c r="S262" s="33"/>
      <c r="T262" s="33">
        <v>10000</v>
      </c>
      <c r="U262" s="33">
        <v>-10000</v>
      </c>
      <c r="V262" s="33"/>
      <c r="W262" s="33"/>
      <c r="X262" s="33">
        <v>0</v>
      </c>
      <c r="Y262" s="33"/>
      <c r="Z262" s="33"/>
      <c r="AA262" s="33">
        <v>0</v>
      </c>
      <c r="AB262" s="33"/>
      <c r="AC262" s="28"/>
      <c r="AD262" s="33">
        <v>0</v>
      </c>
      <c r="AE262" s="28"/>
      <c r="AF262" s="28"/>
      <c r="AG262" s="33">
        <v>0</v>
      </c>
    </row>
    <row r="263" spans="3:33" s="3" customFormat="1" ht="15" x14ac:dyDescent="0.35">
      <c r="C263" s="3" t="s">
        <v>661</v>
      </c>
      <c r="D263" s="3" t="s">
        <v>662</v>
      </c>
      <c r="E263" s="3" t="s">
        <v>20</v>
      </c>
      <c r="F263" s="3" t="s">
        <v>541</v>
      </c>
      <c r="G263" s="14">
        <v>201330.89</v>
      </c>
      <c r="H263" s="14">
        <v>0</v>
      </c>
      <c r="I263" s="14">
        <v>0</v>
      </c>
      <c r="J263" s="28">
        <v>100000</v>
      </c>
      <c r="K263" s="28">
        <v>100000</v>
      </c>
      <c r="L263" s="28">
        <v>0</v>
      </c>
      <c r="M263" s="29">
        <v>50000</v>
      </c>
      <c r="N263" s="28"/>
      <c r="O263" s="33">
        <v>50000</v>
      </c>
      <c r="P263" s="33">
        <v>50000</v>
      </c>
      <c r="Q263" s="33"/>
      <c r="R263" s="33">
        <v>50000</v>
      </c>
      <c r="S263" s="33"/>
      <c r="T263" s="33">
        <v>100000</v>
      </c>
      <c r="U263" s="33">
        <v>-100000</v>
      </c>
      <c r="V263" s="33"/>
      <c r="W263" s="33"/>
      <c r="X263" s="33">
        <v>0</v>
      </c>
      <c r="Y263" s="33"/>
      <c r="Z263" s="33"/>
      <c r="AA263" s="33">
        <v>0</v>
      </c>
      <c r="AB263" s="33"/>
      <c r="AC263" s="28"/>
      <c r="AD263" s="33">
        <v>0</v>
      </c>
      <c r="AE263" s="28"/>
      <c r="AF263" s="28"/>
      <c r="AG263" s="33">
        <v>0</v>
      </c>
    </row>
    <row r="264" spans="3:33" s="3" customFormat="1" ht="15" x14ac:dyDescent="0.35">
      <c r="C264" s="3" t="s">
        <v>560</v>
      </c>
      <c r="D264" s="3" t="s">
        <v>561</v>
      </c>
      <c r="E264" s="3" t="s">
        <v>20</v>
      </c>
      <c r="F264" s="3" t="s">
        <v>541</v>
      </c>
      <c r="G264" s="14">
        <v>322592</v>
      </c>
      <c r="H264" s="14">
        <v>0</v>
      </c>
      <c r="I264" s="14">
        <v>0</v>
      </c>
      <c r="J264" s="28">
        <v>200000</v>
      </c>
      <c r="K264" s="28">
        <v>0</v>
      </c>
      <c r="L264" s="28">
        <v>200000</v>
      </c>
      <c r="M264" s="29">
        <v>100000</v>
      </c>
      <c r="N264" s="28"/>
      <c r="O264" s="33">
        <v>100000</v>
      </c>
      <c r="P264" s="33">
        <v>100000</v>
      </c>
      <c r="Q264" s="33"/>
      <c r="R264" s="33">
        <v>100000</v>
      </c>
      <c r="S264" s="33"/>
      <c r="T264" s="33"/>
      <c r="U264" s="33">
        <v>0</v>
      </c>
      <c r="V264" s="33"/>
      <c r="W264" s="33"/>
      <c r="X264" s="33">
        <v>0</v>
      </c>
      <c r="Y264" s="33"/>
      <c r="Z264" s="33"/>
      <c r="AA264" s="33">
        <v>0</v>
      </c>
      <c r="AB264" s="33"/>
      <c r="AC264" s="28"/>
      <c r="AD264" s="33">
        <v>0</v>
      </c>
      <c r="AE264" s="28"/>
      <c r="AF264" s="28"/>
      <c r="AG264" s="33">
        <v>0</v>
      </c>
    </row>
    <row r="265" spans="3:33" s="3" customFormat="1" ht="15" x14ac:dyDescent="0.35">
      <c r="C265" s="3" t="s">
        <v>562</v>
      </c>
      <c r="D265" s="34" t="s">
        <v>563</v>
      </c>
      <c r="E265" s="3" t="s">
        <v>20</v>
      </c>
      <c r="F265" s="3" t="s">
        <v>541</v>
      </c>
      <c r="G265" s="14">
        <v>321080.92</v>
      </c>
      <c r="H265" s="14">
        <v>147276.12</v>
      </c>
      <c r="I265" s="14">
        <v>24546.02</v>
      </c>
      <c r="J265" s="28">
        <v>160000</v>
      </c>
      <c r="K265" s="28">
        <v>0</v>
      </c>
      <c r="L265" s="28">
        <v>160000</v>
      </c>
      <c r="M265" s="29">
        <v>80000</v>
      </c>
      <c r="N265" s="28"/>
      <c r="O265" s="33">
        <v>80000</v>
      </c>
      <c r="P265" s="33">
        <v>80000</v>
      </c>
      <c r="Q265" s="33"/>
      <c r="R265" s="33">
        <v>80000</v>
      </c>
      <c r="S265" s="33"/>
      <c r="T265" s="33"/>
      <c r="U265" s="33">
        <v>0</v>
      </c>
      <c r="V265" s="33"/>
      <c r="W265" s="33"/>
      <c r="X265" s="33">
        <v>0</v>
      </c>
      <c r="Y265" s="33"/>
      <c r="Z265" s="33"/>
      <c r="AA265" s="33">
        <v>0</v>
      </c>
      <c r="AB265" s="33"/>
      <c r="AC265" s="28"/>
      <c r="AD265" s="33">
        <v>0</v>
      </c>
      <c r="AE265" s="28"/>
      <c r="AF265" s="28"/>
      <c r="AG265" s="33">
        <v>0</v>
      </c>
    </row>
    <row r="266" spans="3:33" s="3" customFormat="1" ht="15" x14ac:dyDescent="0.35">
      <c r="C266" s="3" t="s">
        <v>570</v>
      </c>
      <c r="D266" s="3" t="s">
        <v>571</v>
      </c>
      <c r="E266" s="3" t="s">
        <v>17</v>
      </c>
      <c r="F266" s="3" t="s">
        <v>541</v>
      </c>
      <c r="G266" s="14">
        <v>149834.93</v>
      </c>
      <c r="H266" s="14">
        <v>254465.58</v>
      </c>
      <c r="I266" s="14">
        <v>42410.93</v>
      </c>
      <c r="J266" s="28">
        <v>293452.76</v>
      </c>
      <c r="K266" s="28">
        <v>201219.49</v>
      </c>
      <c r="L266" s="28">
        <v>92233.27</v>
      </c>
      <c r="M266" s="29">
        <v>96569.35</v>
      </c>
      <c r="N266" s="28">
        <v>96569.35</v>
      </c>
      <c r="O266" s="33">
        <v>0</v>
      </c>
      <c r="P266" s="33">
        <v>92233.27</v>
      </c>
      <c r="Q266" s="33"/>
      <c r="R266" s="33">
        <v>92233.27</v>
      </c>
      <c r="S266" s="33">
        <v>104650.14</v>
      </c>
      <c r="T266" s="33">
        <v>104650.14</v>
      </c>
      <c r="U266" s="33">
        <v>0</v>
      </c>
      <c r="V266" s="33"/>
      <c r="W266" s="33"/>
      <c r="X266" s="33">
        <v>0</v>
      </c>
      <c r="Y266" s="33"/>
      <c r="Z266" s="33"/>
      <c r="AA266" s="33">
        <v>0</v>
      </c>
      <c r="AB266" s="33"/>
      <c r="AC266" s="28"/>
      <c r="AD266" s="33">
        <v>0</v>
      </c>
      <c r="AE266" s="28"/>
      <c r="AF266" s="28"/>
      <c r="AG266" s="33">
        <v>0</v>
      </c>
    </row>
    <row r="267" spans="3:33" s="3" customFormat="1" ht="15" x14ac:dyDescent="0.35">
      <c r="C267" s="3" t="s">
        <v>695</v>
      </c>
      <c r="D267" s="3" t="s">
        <v>696</v>
      </c>
      <c r="E267" s="3" t="s">
        <v>17</v>
      </c>
      <c r="F267" s="3" t="s">
        <v>541</v>
      </c>
      <c r="G267" s="14">
        <v>0</v>
      </c>
      <c r="H267" s="14">
        <v>0</v>
      </c>
      <c r="I267" s="14">
        <v>0</v>
      </c>
      <c r="J267" s="28">
        <v>125166.32</v>
      </c>
      <c r="K267" s="28">
        <v>124976.8</v>
      </c>
      <c r="L267" s="28">
        <v>189.52000000000601</v>
      </c>
      <c r="M267" s="29">
        <v>12500</v>
      </c>
      <c r="N267" s="28">
        <v>12430</v>
      </c>
      <c r="O267" s="33">
        <v>70</v>
      </c>
      <c r="P267" s="33">
        <v>12500</v>
      </c>
      <c r="Q267" s="33"/>
      <c r="R267" s="33">
        <v>12500</v>
      </c>
      <c r="S267" s="33">
        <v>17492.400000000001</v>
      </c>
      <c r="T267" s="33">
        <v>17492.400000000001</v>
      </c>
      <c r="U267" s="33">
        <v>0</v>
      </c>
      <c r="V267" s="33"/>
      <c r="W267" s="33"/>
      <c r="X267" s="33">
        <v>0</v>
      </c>
      <c r="Y267" s="3">
        <v>30000</v>
      </c>
      <c r="Z267" s="33">
        <v>95054.399999999994</v>
      </c>
      <c r="AA267" s="33">
        <v>-65054.400000000001</v>
      </c>
      <c r="AB267" s="3">
        <v>40000</v>
      </c>
      <c r="AC267" s="28"/>
      <c r="AD267" s="33">
        <v>40000</v>
      </c>
      <c r="AE267" s="28">
        <v>12673.92</v>
      </c>
      <c r="AF267" s="28"/>
      <c r="AG267" s="33">
        <v>12673.92</v>
      </c>
    </row>
    <row r="268" spans="3:33" s="3" customFormat="1" ht="15" x14ac:dyDescent="0.35">
      <c r="C268" s="3" t="s">
        <v>874</v>
      </c>
      <c r="D268" s="3" t="s">
        <v>875</v>
      </c>
      <c r="E268" s="3" t="s">
        <v>17</v>
      </c>
      <c r="F268" s="3" t="s">
        <v>541</v>
      </c>
      <c r="G268" s="14">
        <v>0</v>
      </c>
      <c r="H268" s="14">
        <v>0</v>
      </c>
      <c r="I268" s="14">
        <v>0</v>
      </c>
      <c r="J268" s="28">
        <v>17600</v>
      </c>
      <c r="K268" s="28">
        <v>34600</v>
      </c>
      <c r="L268" s="28">
        <v>-17000</v>
      </c>
      <c r="M268" s="29"/>
      <c r="N268" s="28"/>
      <c r="O268" s="33">
        <v>0</v>
      </c>
      <c r="P268" s="33">
        <v>17600</v>
      </c>
      <c r="Q268" s="33">
        <v>17300</v>
      </c>
      <c r="R268" s="33">
        <v>300</v>
      </c>
      <c r="S268" s="33"/>
      <c r="T268" s="33">
        <v>17300</v>
      </c>
      <c r="U268" s="33">
        <v>-17300</v>
      </c>
      <c r="V268" s="33"/>
      <c r="W268" s="33"/>
      <c r="X268" s="33">
        <v>0</v>
      </c>
      <c r="Y268" s="33"/>
      <c r="Z268" s="33"/>
      <c r="AA268" s="33">
        <v>0</v>
      </c>
      <c r="AB268" s="33"/>
      <c r="AC268" s="28"/>
      <c r="AD268" s="33">
        <v>0</v>
      </c>
      <c r="AE268" s="28"/>
      <c r="AF268" s="28"/>
      <c r="AG268" s="33">
        <v>0</v>
      </c>
    </row>
    <row r="269" spans="3:33" s="3" customFormat="1" ht="15" x14ac:dyDescent="0.35">
      <c r="C269" s="3" t="s">
        <v>876</v>
      </c>
      <c r="D269" s="3" t="s">
        <v>877</v>
      </c>
      <c r="E269" s="3" t="s">
        <v>17</v>
      </c>
      <c r="F269" s="3" t="s">
        <v>541</v>
      </c>
      <c r="G269" s="14">
        <v>0</v>
      </c>
      <c r="H269" s="14">
        <v>0</v>
      </c>
      <c r="I269" s="14">
        <v>0</v>
      </c>
      <c r="J269" s="28">
        <v>3500</v>
      </c>
      <c r="K269" s="28">
        <v>3500</v>
      </c>
      <c r="L269" s="28">
        <v>0</v>
      </c>
      <c r="M269" s="29"/>
      <c r="N269" s="28"/>
      <c r="O269" s="33">
        <v>0</v>
      </c>
      <c r="P269" s="33">
        <v>3500</v>
      </c>
      <c r="Q269" s="33">
        <v>3500</v>
      </c>
      <c r="R269" s="33">
        <v>0</v>
      </c>
      <c r="S269" s="33"/>
      <c r="T269" s="33"/>
      <c r="U269" s="33">
        <v>0</v>
      </c>
      <c r="V269" s="33"/>
      <c r="W269" s="33"/>
      <c r="X269" s="33">
        <v>0</v>
      </c>
      <c r="Y269" s="33"/>
      <c r="Z269" s="33"/>
      <c r="AA269" s="33">
        <v>0</v>
      </c>
      <c r="AB269" s="33"/>
      <c r="AC269" s="28"/>
      <c r="AD269" s="33">
        <v>0</v>
      </c>
      <c r="AE269" s="28"/>
      <c r="AF269" s="28"/>
      <c r="AG269" s="33">
        <v>0</v>
      </c>
    </row>
    <row r="270" spans="3:33" s="3" customFormat="1" ht="15" x14ac:dyDescent="0.35">
      <c r="C270" s="3" t="s">
        <v>762</v>
      </c>
      <c r="D270" s="3" t="s">
        <v>763</v>
      </c>
      <c r="E270" s="3" t="s">
        <v>17</v>
      </c>
      <c r="F270" s="3" t="s">
        <v>541</v>
      </c>
      <c r="G270" s="14">
        <v>1625981.6</v>
      </c>
      <c r="H270" s="14">
        <v>776139.95</v>
      </c>
      <c r="I270" s="14">
        <v>129356.65833333301</v>
      </c>
      <c r="J270" s="28">
        <v>870135.35</v>
      </c>
      <c r="K270" s="28">
        <v>484635.35</v>
      </c>
      <c r="L270" s="28">
        <v>385500</v>
      </c>
      <c r="M270" s="29">
        <v>236439.95</v>
      </c>
      <c r="N270" s="28">
        <v>184635.35</v>
      </c>
      <c r="O270" s="33">
        <v>51804.6</v>
      </c>
      <c r="P270" s="33">
        <v>185500</v>
      </c>
      <c r="Q270" s="33">
        <v>100000</v>
      </c>
      <c r="R270" s="33">
        <v>85500</v>
      </c>
      <c r="S270" s="33">
        <v>248195.4</v>
      </c>
      <c r="T270" s="33">
        <v>150000</v>
      </c>
      <c r="U270" s="33">
        <v>98195.4</v>
      </c>
      <c r="V270" s="33">
        <v>0</v>
      </c>
      <c r="W270" s="33"/>
      <c r="X270" s="33">
        <v>0</v>
      </c>
      <c r="Y270" s="3">
        <v>100000</v>
      </c>
      <c r="Z270" s="33">
        <v>50000</v>
      </c>
      <c r="AA270" s="33">
        <v>50000</v>
      </c>
      <c r="AB270" s="3">
        <v>100000</v>
      </c>
      <c r="AC270" s="28"/>
      <c r="AD270" s="33">
        <v>100000</v>
      </c>
      <c r="AE270" s="28"/>
      <c r="AF270" s="28"/>
      <c r="AG270" s="33">
        <v>0</v>
      </c>
    </row>
    <row r="271" spans="3:33" s="3" customFormat="1" ht="15" x14ac:dyDescent="0.35">
      <c r="C271" s="3" t="s">
        <v>878</v>
      </c>
      <c r="D271" s="3" t="s">
        <v>879</v>
      </c>
      <c r="E271" s="3" t="s">
        <v>17</v>
      </c>
      <c r="F271" s="3" t="s">
        <v>541</v>
      </c>
      <c r="G271" s="14">
        <v>0</v>
      </c>
      <c r="H271" s="14">
        <v>0</v>
      </c>
      <c r="I271" s="14">
        <v>0</v>
      </c>
      <c r="J271" s="28">
        <v>123375</v>
      </c>
      <c r="K271" s="28">
        <v>91425</v>
      </c>
      <c r="L271" s="28">
        <v>31950</v>
      </c>
      <c r="M271" s="29"/>
      <c r="N271" s="28"/>
      <c r="O271" s="33">
        <v>0</v>
      </c>
      <c r="P271" s="33">
        <v>63875</v>
      </c>
      <c r="Q271" s="33"/>
      <c r="R271" s="33">
        <v>63875</v>
      </c>
      <c r="S271" s="33"/>
      <c r="T271" s="33">
        <v>31925</v>
      </c>
      <c r="U271" s="33">
        <v>-31925</v>
      </c>
      <c r="V271" s="33"/>
      <c r="W271" s="33"/>
      <c r="X271" s="33">
        <v>0</v>
      </c>
      <c r="Y271" s="33"/>
      <c r="Z271" s="33"/>
      <c r="AA271" s="33">
        <v>0</v>
      </c>
      <c r="AB271" s="33"/>
      <c r="AC271" s="28"/>
      <c r="AD271" s="33">
        <v>0</v>
      </c>
      <c r="AE271" s="28">
        <v>59500</v>
      </c>
      <c r="AF271" s="28">
        <v>59500</v>
      </c>
      <c r="AG271" s="33">
        <v>0</v>
      </c>
    </row>
    <row r="272" spans="3:33" s="3" customFormat="1" ht="15" x14ac:dyDescent="0.35">
      <c r="C272" s="3" t="s">
        <v>766</v>
      </c>
      <c r="D272" s="3" t="s">
        <v>767</v>
      </c>
      <c r="E272" s="3" t="s">
        <v>17</v>
      </c>
      <c r="F272" s="3" t="s">
        <v>541</v>
      </c>
      <c r="G272" s="14">
        <v>33000</v>
      </c>
      <c r="H272" s="14">
        <v>688200</v>
      </c>
      <c r="I272" s="14">
        <v>114700</v>
      </c>
      <c r="J272" s="28">
        <v>515305</v>
      </c>
      <c r="K272" s="28">
        <v>588095</v>
      </c>
      <c r="L272" s="28">
        <v>-72790</v>
      </c>
      <c r="M272" s="29">
        <v>33000</v>
      </c>
      <c r="N272" s="28">
        <v>33000</v>
      </c>
      <c r="O272" s="33">
        <v>0</v>
      </c>
      <c r="P272" s="33">
        <v>28250</v>
      </c>
      <c r="Q272" s="33">
        <v>107320</v>
      </c>
      <c r="R272" s="33">
        <v>-79070</v>
      </c>
      <c r="S272" s="33">
        <v>121780</v>
      </c>
      <c r="T272" s="33">
        <v>73800</v>
      </c>
      <c r="U272" s="33">
        <v>47980</v>
      </c>
      <c r="V272" s="33">
        <v>118800</v>
      </c>
      <c r="W272" s="33">
        <v>45000</v>
      </c>
      <c r="X272" s="33">
        <v>73800</v>
      </c>
      <c r="Y272" s="3">
        <v>36100</v>
      </c>
      <c r="Z272" s="33">
        <v>95600</v>
      </c>
      <c r="AA272" s="33">
        <v>-59500</v>
      </c>
      <c r="AB272" s="3">
        <v>27000</v>
      </c>
      <c r="AC272" s="28">
        <v>83000</v>
      </c>
      <c r="AD272" s="33">
        <v>-56000</v>
      </c>
      <c r="AE272" s="28">
        <v>150375</v>
      </c>
      <c r="AF272" s="28">
        <v>150375</v>
      </c>
      <c r="AG272" s="33">
        <v>0</v>
      </c>
    </row>
    <row r="273" spans="3:33" s="3" customFormat="1" ht="15" x14ac:dyDescent="0.35">
      <c r="C273" s="3" t="s">
        <v>693</v>
      </c>
      <c r="D273" s="3" t="s">
        <v>694</v>
      </c>
      <c r="E273" s="3" t="s">
        <v>17</v>
      </c>
      <c r="F273" s="3" t="s">
        <v>541</v>
      </c>
      <c r="G273" s="14">
        <v>-20400</v>
      </c>
      <c r="H273" s="14">
        <v>0</v>
      </c>
      <c r="I273" s="14">
        <v>0</v>
      </c>
      <c r="J273" s="28">
        <v>173600</v>
      </c>
      <c r="K273" s="28">
        <v>88400</v>
      </c>
      <c r="L273" s="28">
        <v>85200</v>
      </c>
      <c r="M273" s="29">
        <v>47600</v>
      </c>
      <c r="N273" s="28"/>
      <c r="O273" s="33">
        <v>47600</v>
      </c>
      <c r="P273" s="33">
        <v>68000</v>
      </c>
      <c r="Q273" s="33">
        <v>20400</v>
      </c>
      <c r="R273" s="33">
        <v>47600</v>
      </c>
      <c r="S273" s="33"/>
      <c r="T273" s="33"/>
      <c r="U273" s="33">
        <v>0</v>
      </c>
      <c r="V273" s="33">
        <v>41000</v>
      </c>
      <c r="W273" s="33">
        <v>41000</v>
      </c>
      <c r="X273" s="33">
        <v>0</v>
      </c>
      <c r="Y273" s="33"/>
      <c r="Z273" s="33">
        <v>10000</v>
      </c>
      <c r="AA273" s="33">
        <v>-10000</v>
      </c>
      <c r="AB273" s="3">
        <v>17000</v>
      </c>
      <c r="AC273" s="28">
        <v>17000</v>
      </c>
      <c r="AD273" s="33">
        <v>0</v>
      </c>
      <c r="AE273" s="28"/>
      <c r="AF273" s="28"/>
      <c r="AG273" s="33">
        <v>0</v>
      </c>
    </row>
    <row r="274" spans="3:33" s="3" customFormat="1" ht="15" x14ac:dyDescent="0.35">
      <c r="C274" s="3" t="s">
        <v>768</v>
      </c>
      <c r="D274" s="3" t="s">
        <v>880</v>
      </c>
      <c r="E274" s="3" t="s">
        <v>17</v>
      </c>
      <c r="F274" s="3" t="s">
        <v>541</v>
      </c>
      <c r="G274" s="14">
        <v>122720</v>
      </c>
      <c r="H274" s="14">
        <v>162600</v>
      </c>
      <c r="I274" s="14">
        <v>27100</v>
      </c>
      <c r="J274" s="28">
        <v>583940</v>
      </c>
      <c r="K274" s="28">
        <v>224760</v>
      </c>
      <c r="L274" s="28">
        <v>359180</v>
      </c>
      <c r="M274" s="29">
        <v>122720</v>
      </c>
      <c r="N274" s="28"/>
      <c r="O274" s="33">
        <v>122720</v>
      </c>
      <c r="P274" s="33">
        <v>101700</v>
      </c>
      <c r="Q274" s="33"/>
      <c r="R274" s="33">
        <v>101700</v>
      </c>
      <c r="S274" s="33">
        <v>84760</v>
      </c>
      <c r="T274" s="33">
        <v>84760</v>
      </c>
      <c r="U274" s="33">
        <v>0</v>
      </c>
      <c r="V274" s="33">
        <v>84760</v>
      </c>
      <c r="W274" s="33">
        <v>50000</v>
      </c>
      <c r="X274" s="33">
        <v>34760</v>
      </c>
      <c r="Y274" s="3">
        <v>100000</v>
      </c>
      <c r="Z274" s="33"/>
      <c r="AA274" s="33">
        <v>100000</v>
      </c>
      <c r="AB274" s="3">
        <v>40000</v>
      </c>
      <c r="AC274" s="33">
        <v>40000</v>
      </c>
      <c r="AD274" s="33">
        <v>0</v>
      </c>
      <c r="AE274" s="28">
        <v>50000</v>
      </c>
      <c r="AF274" s="33">
        <v>50000</v>
      </c>
      <c r="AG274" s="33">
        <v>0</v>
      </c>
    </row>
    <row r="275" spans="3:33" s="3" customFormat="1" ht="15" x14ac:dyDescent="0.35">
      <c r="C275" s="3" t="s">
        <v>760</v>
      </c>
      <c r="D275" s="3" t="s">
        <v>761</v>
      </c>
      <c r="E275" s="3" t="s">
        <v>17</v>
      </c>
      <c r="F275" s="3" t="s">
        <v>541</v>
      </c>
      <c r="G275" s="14">
        <v>309000</v>
      </c>
      <c r="H275" s="14">
        <v>901400</v>
      </c>
      <c r="I275" s="14">
        <v>150233.33333333299</v>
      </c>
      <c r="J275" s="28">
        <v>1203800</v>
      </c>
      <c r="K275" s="28">
        <v>837200</v>
      </c>
      <c r="L275" s="28">
        <v>366600</v>
      </c>
      <c r="M275" s="29">
        <v>314000</v>
      </c>
      <c r="N275" s="28">
        <v>100000</v>
      </c>
      <c r="O275" s="33">
        <v>214000</v>
      </c>
      <c r="P275" s="33">
        <v>157600</v>
      </c>
      <c r="Q275" s="33">
        <v>137000</v>
      </c>
      <c r="R275" s="33">
        <v>20600</v>
      </c>
      <c r="S275" s="33">
        <v>232000</v>
      </c>
      <c r="T275" s="33">
        <v>100000</v>
      </c>
      <c r="U275" s="33">
        <v>132000</v>
      </c>
      <c r="V275" s="33">
        <v>92000</v>
      </c>
      <c r="W275" s="33">
        <v>92000</v>
      </c>
      <c r="X275" s="33">
        <v>0</v>
      </c>
      <c r="Y275" s="3">
        <v>200100</v>
      </c>
      <c r="Z275" s="33">
        <v>200100</v>
      </c>
      <c r="AA275" s="33">
        <v>0</v>
      </c>
      <c r="AB275" s="3">
        <v>158000</v>
      </c>
      <c r="AC275" s="28">
        <v>158000</v>
      </c>
      <c r="AD275" s="33">
        <v>0</v>
      </c>
      <c r="AE275" s="28">
        <v>50100</v>
      </c>
      <c r="AF275" s="28">
        <v>50100</v>
      </c>
      <c r="AG275" s="33">
        <v>0</v>
      </c>
    </row>
    <row r="276" spans="3:33" s="3" customFormat="1" ht="15" x14ac:dyDescent="0.35">
      <c r="C276" s="3" t="s">
        <v>764</v>
      </c>
      <c r="D276" s="3" t="s">
        <v>765</v>
      </c>
      <c r="E276" s="3" t="s">
        <v>17</v>
      </c>
      <c r="F276" s="3" t="s">
        <v>541</v>
      </c>
      <c r="G276" s="14">
        <v>93483.45</v>
      </c>
      <c r="H276" s="14">
        <v>308200</v>
      </c>
      <c r="I276" s="14">
        <v>51366.666666666701</v>
      </c>
      <c r="J276" s="28">
        <v>451985.6</v>
      </c>
      <c r="K276" s="28">
        <v>357717.8</v>
      </c>
      <c r="L276" s="28">
        <v>94267.8</v>
      </c>
      <c r="M276" s="29">
        <v>94267.8</v>
      </c>
      <c r="N276" s="28">
        <v>19267.8</v>
      </c>
      <c r="O276" s="33">
        <v>75000</v>
      </c>
      <c r="P276" s="33">
        <v>19267.8</v>
      </c>
      <c r="Q276" s="33">
        <v>129000</v>
      </c>
      <c r="R276" s="33">
        <v>-109732.2</v>
      </c>
      <c r="S276" s="33">
        <v>129000</v>
      </c>
      <c r="T276" s="33"/>
      <c r="U276" s="33">
        <v>129000</v>
      </c>
      <c r="V276" s="33">
        <v>45400</v>
      </c>
      <c r="W276" s="33">
        <v>45400</v>
      </c>
      <c r="X276" s="33">
        <v>0</v>
      </c>
      <c r="Y276" s="3">
        <v>44050</v>
      </c>
      <c r="Z276" s="33">
        <v>44050</v>
      </c>
      <c r="AA276" s="33">
        <v>0</v>
      </c>
      <c r="AB276" s="3">
        <v>50000</v>
      </c>
      <c r="AC276" s="28">
        <v>50000</v>
      </c>
      <c r="AD276" s="33">
        <v>0</v>
      </c>
      <c r="AE276" s="28">
        <v>70000</v>
      </c>
      <c r="AF276" s="28">
        <v>70000</v>
      </c>
      <c r="AG276" s="33">
        <v>0</v>
      </c>
    </row>
    <row r="277" spans="3:33" s="3" customFormat="1" ht="15" x14ac:dyDescent="0.35">
      <c r="C277" s="3" t="s">
        <v>467</v>
      </c>
      <c r="D277" s="3" t="s">
        <v>468</v>
      </c>
      <c r="E277" s="3" t="s">
        <v>17</v>
      </c>
      <c r="F277" s="3" t="s">
        <v>541</v>
      </c>
      <c r="G277" s="14">
        <v>67700</v>
      </c>
      <c r="H277" s="14">
        <v>403300</v>
      </c>
      <c r="I277" s="14">
        <v>67216.666666666701</v>
      </c>
      <c r="J277" s="28">
        <v>374400</v>
      </c>
      <c r="K277" s="28">
        <v>335600</v>
      </c>
      <c r="L277" s="28">
        <v>38800</v>
      </c>
      <c r="M277" s="29">
        <v>54000</v>
      </c>
      <c r="N277" s="28">
        <v>67700</v>
      </c>
      <c r="O277" s="33">
        <v>54000</v>
      </c>
      <c r="P277" s="33">
        <v>83400</v>
      </c>
      <c r="Q277" s="33">
        <v>83400</v>
      </c>
      <c r="R277" s="33">
        <v>0</v>
      </c>
      <c r="S277" s="33">
        <v>103500</v>
      </c>
      <c r="T277" s="33">
        <v>118700</v>
      </c>
      <c r="U277" s="33">
        <v>-15200</v>
      </c>
      <c r="V277" s="33">
        <v>73500</v>
      </c>
      <c r="W277" s="33">
        <v>73500</v>
      </c>
      <c r="X277" s="33">
        <v>0</v>
      </c>
      <c r="Y277" s="3">
        <v>30000</v>
      </c>
      <c r="Z277" s="33">
        <v>30000</v>
      </c>
      <c r="AA277" s="33">
        <v>0</v>
      </c>
      <c r="AC277" s="28"/>
      <c r="AD277" s="33">
        <v>0</v>
      </c>
      <c r="AE277" s="28">
        <v>30000</v>
      </c>
      <c r="AF277" s="28">
        <v>30000</v>
      </c>
      <c r="AG277" s="33">
        <v>0</v>
      </c>
    </row>
    <row r="278" spans="3:33" s="3" customFormat="1" ht="15" x14ac:dyDescent="0.35">
      <c r="C278" s="3" t="s">
        <v>770</v>
      </c>
      <c r="D278" s="3" t="s">
        <v>771</v>
      </c>
      <c r="E278" s="3" t="s">
        <v>17</v>
      </c>
      <c r="F278" s="3" t="s">
        <v>541</v>
      </c>
      <c r="G278" s="14">
        <v>66000</v>
      </c>
      <c r="H278" s="14">
        <v>0</v>
      </c>
      <c r="I278" s="14">
        <v>0</v>
      </c>
      <c r="J278" s="28">
        <v>132000</v>
      </c>
      <c r="K278" s="28">
        <v>0</v>
      </c>
      <c r="L278" s="28">
        <v>132000</v>
      </c>
      <c r="M278" s="29">
        <v>66000</v>
      </c>
      <c r="N278" s="28">
        <v>66000</v>
      </c>
      <c r="O278" s="33">
        <v>66000</v>
      </c>
      <c r="P278" s="33">
        <v>66000</v>
      </c>
      <c r="Q278" s="33"/>
      <c r="R278" s="33">
        <v>66000</v>
      </c>
      <c r="S278" s="33"/>
      <c r="T278" s="33"/>
      <c r="U278" s="33">
        <v>0</v>
      </c>
      <c r="V278" s="33"/>
      <c r="W278" s="33"/>
      <c r="X278" s="33">
        <v>0</v>
      </c>
      <c r="Y278" s="33"/>
      <c r="Z278" s="33"/>
      <c r="AA278" s="33">
        <v>0</v>
      </c>
      <c r="AB278" s="33"/>
      <c r="AC278" s="28"/>
      <c r="AD278" s="33">
        <v>0</v>
      </c>
      <c r="AE278" s="28"/>
      <c r="AF278" s="28"/>
      <c r="AG278" s="33">
        <v>0</v>
      </c>
    </row>
    <row r="279" spans="3:33" s="3" customFormat="1" ht="15" x14ac:dyDescent="0.35">
      <c r="C279" s="3" t="s">
        <v>772</v>
      </c>
      <c r="D279" s="3" t="s">
        <v>773</v>
      </c>
      <c r="E279" s="3" t="s">
        <v>17</v>
      </c>
      <c r="F279" s="3" t="s">
        <v>541</v>
      </c>
      <c r="G279" s="14">
        <v>38871.480000000098</v>
      </c>
      <c r="H279" s="14">
        <v>193200</v>
      </c>
      <c r="I279" s="14">
        <v>32200</v>
      </c>
      <c r="J279" s="28">
        <v>211037.68</v>
      </c>
      <c r="K279" s="28">
        <v>154149.23000000001</v>
      </c>
      <c r="L279" s="28">
        <v>56888.45</v>
      </c>
      <c r="M279" s="29">
        <v>38871.480000000003</v>
      </c>
      <c r="N279" s="28">
        <v>38871.480000000003</v>
      </c>
      <c r="O279" s="33">
        <v>0</v>
      </c>
      <c r="P279" s="33">
        <v>38471.5</v>
      </c>
      <c r="Q279" s="33"/>
      <c r="R279" s="33">
        <v>38471.5</v>
      </c>
      <c r="S279" s="33">
        <v>18416.95</v>
      </c>
      <c r="T279" s="33">
        <v>18416.95</v>
      </c>
      <c r="U279" s="33">
        <v>0</v>
      </c>
      <c r="V279" s="33">
        <v>40416.949999999997</v>
      </c>
      <c r="W279" s="33">
        <v>22000</v>
      </c>
      <c r="X279" s="33">
        <v>18416.95</v>
      </c>
      <c r="Y279" s="33"/>
      <c r="Z279" s="33"/>
      <c r="AA279" s="33">
        <v>0</v>
      </c>
      <c r="AB279" s="3">
        <v>74860.800000000003</v>
      </c>
      <c r="AC279" s="28">
        <v>74860.800000000003</v>
      </c>
      <c r="AD279" s="33">
        <v>0</v>
      </c>
      <c r="AE279" s="28">
        <v>0</v>
      </c>
      <c r="AF279" s="28"/>
      <c r="AG279" s="33">
        <v>0</v>
      </c>
    </row>
    <row r="280" spans="3:33" s="3" customFormat="1" ht="15" x14ac:dyDescent="0.35">
      <c r="C280" s="3" t="s">
        <v>512</v>
      </c>
      <c r="D280" s="3" t="s">
        <v>513</v>
      </c>
      <c r="E280" s="3" t="s">
        <v>17</v>
      </c>
      <c r="F280" s="3" t="s">
        <v>541</v>
      </c>
      <c r="G280" s="14">
        <v>9212.92</v>
      </c>
      <c r="H280" s="14">
        <v>15500</v>
      </c>
      <c r="I280" s="14">
        <v>2583.3333333333298</v>
      </c>
      <c r="J280" s="28">
        <v>10532.92</v>
      </c>
      <c r="K280" s="28">
        <v>1560</v>
      </c>
      <c r="L280" s="28">
        <v>8972.92</v>
      </c>
      <c r="M280" s="29">
        <v>0</v>
      </c>
      <c r="N280" s="28"/>
      <c r="O280" s="33">
        <v>0</v>
      </c>
      <c r="P280" s="33">
        <v>1560</v>
      </c>
      <c r="Q280" s="33"/>
      <c r="R280" s="33">
        <v>1560</v>
      </c>
      <c r="S280" s="33">
        <v>1560</v>
      </c>
      <c r="T280" s="33">
        <v>1560</v>
      </c>
      <c r="U280" s="33">
        <v>0</v>
      </c>
      <c r="V280" s="33"/>
      <c r="W280" s="33"/>
      <c r="X280" s="33">
        <v>0</v>
      </c>
      <c r="Y280" s="3">
        <v>7412.92</v>
      </c>
      <c r="Z280" s="33"/>
      <c r="AA280" s="33">
        <v>7412.92</v>
      </c>
      <c r="AC280" s="28"/>
      <c r="AD280" s="33">
        <v>0</v>
      </c>
      <c r="AE280" s="28"/>
      <c r="AF280" s="28"/>
      <c r="AG280" s="33">
        <v>0</v>
      </c>
    </row>
    <row r="281" spans="3:33" s="3" customFormat="1" ht="15" x14ac:dyDescent="0.35">
      <c r="C281" s="3" t="s">
        <v>699</v>
      </c>
      <c r="D281" s="3" t="s">
        <v>700</v>
      </c>
      <c r="E281" s="3" t="s">
        <v>17</v>
      </c>
      <c r="F281" s="3" t="s">
        <v>541</v>
      </c>
      <c r="G281" s="14">
        <v>0</v>
      </c>
      <c r="H281" s="14">
        <v>0</v>
      </c>
      <c r="I281" s="14">
        <v>0</v>
      </c>
      <c r="J281" s="28">
        <v>13329.48</v>
      </c>
      <c r="K281" s="28">
        <v>5785.6</v>
      </c>
      <c r="L281" s="28">
        <v>7543.88</v>
      </c>
      <c r="M281" s="29">
        <v>6664.74</v>
      </c>
      <c r="N281" s="28">
        <v>1446.4</v>
      </c>
      <c r="O281" s="33">
        <v>5218.34</v>
      </c>
      <c r="P281" s="33">
        <v>6664.74</v>
      </c>
      <c r="Q281" s="33"/>
      <c r="R281" s="33">
        <v>6664.74</v>
      </c>
      <c r="S281" s="33"/>
      <c r="T281" s="33"/>
      <c r="U281" s="33">
        <v>0</v>
      </c>
      <c r="V281" s="33"/>
      <c r="W281" s="33"/>
      <c r="X281" s="33">
        <v>0</v>
      </c>
      <c r="Y281" s="33"/>
      <c r="Z281" s="33"/>
      <c r="AA281" s="33">
        <v>0</v>
      </c>
      <c r="AB281" s="33"/>
      <c r="AC281" s="28">
        <v>4339.2</v>
      </c>
      <c r="AD281" s="33">
        <v>-4339.2</v>
      </c>
      <c r="AE281" s="28"/>
      <c r="AF281" s="28"/>
      <c r="AG281" s="33">
        <v>0</v>
      </c>
    </row>
    <row r="282" spans="3:33" s="3" customFormat="1" ht="15" x14ac:dyDescent="0.35">
      <c r="C282" s="3" t="s">
        <v>697</v>
      </c>
      <c r="D282" s="3" t="s">
        <v>698</v>
      </c>
      <c r="E282" s="3" t="s">
        <v>17</v>
      </c>
      <c r="F282" s="3" t="s">
        <v>541</v>
      </c>
      <c r="G282" s="14">
        <v>0</v>
      </c>
      <c r="H282" s="14">
        <v>0</v>
      </c>
      <c r="I282" s="14">
        <v>0</v>
      </c>
      <c r="J282" s="28">
        <v>28800</v>
      </c>
      <c r="K282" s="28">
        <v>19392</v>
      </c>
      <c r="L282" s="28">
        <v>9408</v>
      </c>
      <c r="M282" s="29">
        <v>14400</v>
      </c>
      <c r="N282" s="28">
        <v>4992</v>
      </c>
      <c r="O282" s="33">
        <v>9408</v>
      </c>
      <c r="P282" s="33">
        <v>14400</v>
      </c>
      <c r="Q282" s="33"/>
      <c r="R282" s="33">
        <v>14400</v>
      </c>
      <c r="S282" s="33"/>
      <c r="T282" s="33"/>
      <c r="U282" s="33">
        <v>0</v>
      </c>
      <c r="V282" s="33"/>
      <c r="W282" s="33"/>
      <c r="X282" s="33">
        <v>0</v>
      </c>
      <c r="Y282" s="33"/>
      <c r="Z282" s="33"/>
      <c r="AA282" s="33">
        <v>0</v>
      </c>
      <c r="AB282" s="33"/>
      <c r="AC282" s="28">
        <v>14400</v>
      </c>
      <c r="AD282" s="33">
        <v>-14400</v>
      </c>
      <c r="AE282" s="28"/>
      <c r="AF282" s="28"/>
      <c r="AG282" s="33">
        <v>0</v>
      </c>
    </row>
    <row r="283" spans="3:33" s="3" customFormat="1" ht="15" x14ac:dyDescent="0.35">
      <c r="C283" s="3" t="s">
        <v>542</v>
      </c>
      <c r="D283" s="3" t="s">
        <v>543</v>
      </c>
      <c r="E283" s="3" t="s">
        <v>17</v>
      </c>
      <c r="F283" s="3" t="s">
        <v>541</v>
      </c>
      <c r="G283" s="14">
        <v>15221.76</v>
      </c>
      <c r="H283" s="14">
        <v>19941.759999999998</v>
      </c>
      <c r="I283" s="14">
        <v>3323.6266666666702</v>
      </c>
      <c r="J283" s="28">
        <v>72285.2</v>
      </c>
      <c r="K283" s="28">
        <v>67605.2</v>
      </c>
      <c r="L283" s="28">
        <v>4680</v>
      </c>
      <c r="M283" s="29">
        <v>4680</v>
      </c>
      <c r="N283" s="28">
        <v>4680</v>
      </c>
      <c r="O283" s="33">
        <v>0</v>
      </c>
      <c r="P283" s="33">
        <v>4680</v>
      </c>
      <c r="Q283" s="33"/>
      <c r="R283" s="33">
        <v>4680</v>
      </c>
      <c r="S283" s="33">
        <v>4680</v>
      </c>
      <c r="T283" s="33">
        <v>4680</v>
      </c>
      <c r="U283" s="33">
        <v>0</v>
      </c>
      <c r="V283" s="33"/>
      <c r="W283" s="33"/>
      <c r="X283" s="33">
        <v>0</v>
      </c>
      <c r="Y283" s="33"/>
      <c r="Z283" s="33">
        <v>43695.199999999997</v>
      </c>
      <c r="AA283" s="33">
        <v>-43695.199999999997</v>
      </c>
      <c r="AB283" s="3">
        <v>43695.199999999997</v>
      </c>
      <c r="AC283" s="28"/>
      <c r="AD283" s="33">
        <v>43695.199999999997</v>
      </c>
      <c r="AE283" s="28">
        <v>14550</v>
      </c>
      <c r="AF283" s="28">
        <v>14550</v>
      </c>
      <c r="AG283" s="33">
        <v>0</v>
      </c>
    </row>
    <row r="284" spans="3:33" s="3" customFormat="1" ht="15" x14ac:dyDescent="0.35">
      <c r="C284" s="3" t="s">
        <v>564</v>
      </c>
      <c r="D284" s="3" t="s">
        <v>565</v>
      </c>
      <c r="E284" s="3" t="s">
        <v>17</v>
      </c>
      <c r="F284" s="3" t="s">
        <v>541</v>
      </c>
      <c r="G284" s="14">
        <v>63613.42</v>
      </c>
      <c r="H284" s="14">
        <v>0</v>
      </c>
      <c r="I284" s="14">
        <v>0</v>
      </c>
      <c r="J284" s="28">
        <v>127226.84</v>
      </c>
      <c r="K284" s="28">
        <v>63613.42</v>
      </c>
      <c r="L284" s="28">
        <v>63613.42</v>
      </c>
      <c r="M284" s="29">
        <v>63613.42</v>
      </c>
      <c r="N284" s="28">
        <v>63613.42</v>
      </c>
      <c r="O284" s="33">
        <v>0</v>
      </c>
      <c r="P284" s="33">
        <v>63613.42</v>
      </c>
      <c r="Q284" s="33"/>
      <c r="R284" s="33">
        <v>63613.42</v>
      </c>
      <c r="S284" s="33"/>
      <c r="T284" s="33"/>
      <c r="U284" s="33">
        <v>0</v>
      </c>
      <c r="V284" s="33"/>
      <c r="W284" s="33"/>
      <c r="X284" s="33">
        <v>0</v>
      </c>
      <c r="Y284" s="33"/>
      <c r="Z284" s="33"/>
      <c r="AA284" s="33">
        <v>0</v>
      </c>
      <c r="AB284" s="33"/>
      <c r="AC284" s="28"/>
      <c r="AD284" s="33">
        <v>0</v>
      </c>
      <c r="AE284" s="28"/>
      <c r="AF284" s="28"/>
      <c r="AG284" s="33">
        <v>0</v>
      </c>
    </row>
    <row r="285" spans="3:33" s="3" customFormat="1" ht="15" x14ac:dyDescent="0.35">
      <c r="C285" s="3" t="s">
        <v>532</v>
      </c>
      <c r="D285" s="3" t="s">
        <v>881</v>
      </c>
      <c r="E285" s="3" t="s">
        <v>17</v>
      </c>
      <c r="F285" s="3" t="s">
        <v>541</v>
      </c>
      <c r="G285" s="14">
        <v>0</v>
      </c>
      <c r="H285" s="14">
        <v>0</v>
      </c>
      <c r="I285" s="14">
        <v>0</v>
      </c>
      <c r="J285" s="28">
        <v>24000</v>
      </c>
      <c r="K285" s="28">
        <v>0</v>
      </c>
      <c r="L285" s="28">
        <v>24000</v>
      </c>
      <c r="M285" s="29"/>
      <c r="N285" s="28"/>
      <c r="O285" s="33">
        <v>0</v>
      </c>
      <c r="P285" s="33">
        <v>24000</v>
      </c>
      <c r="Q285" s="33"/>
      <c r="R285" s="33">
        <v>24000</v>
      </c>
      <c r="S285" s="33"/>
      <c r="T285" s="33"/>
      <c r="U285" s="33">
        <v>0</v>
      </c>
      <c r="V285" s="33"/>
      <c r="W285" s="33"/>
      <c r="X285" s="33">
        <v>0</v>
      </c>
      <c r="Y285" s="33"/>
      <c r="Z285" s="33"/>
      <c r="AA285" s="33">
        <v>0</v>
      </c>
      <c r="AB285" s="33"/>
      <c r="AC285" s="28"/>
      <c r="AD285" s="33">
        <v>0</v>
      </c>
      <c r="AE285" s="28"/>
      <c r="AF285" s="28"/>
      <c r="AG285" s="33">
        <v>0</v>
      </c>
    </row>
    <row r="286" spans="3:33" s="3" customFormat="1" ht="15" x14ac:dyDescent="0.35">
      <c r="C286" s="3" t="s">
        <v>882</v>
      </c>
      <c r="D286" s="3" t="s">
        <v>883</v>
      </c>
      <c r="E286" s="3" t="s">
        <v>17</v>
      </c>
      <c r="F286" s="3" t="s">
        <v>541</v>
      </c>
      <c r="G286" s="14">
        <v>0</v>
      </c>
      <c r="H286" s="14">
        <v>0</v>
      </c>
      <c r="I286" s="14">
        <v>0</v>
      </c>
      <c r="J286" s="28">
        <v>10000</v>
      </c>
      <c r="K286" s="28">
        <v>0</v>
      </c>
      <c r="L286" s="28">
        <v>10000</v>
      </c>
      <c r="M286" s="29"/>
      <c r="N286" s="28"/>
      <c r="O286" s="33">
        <v>0</v>
      </c>
      <c r="P286" s="33">
        <v>10000</v>
      </c>
      <c r="Q286" s="33"/>
      <c r="R286" s="33">
        <v>10000</v>
      </c>
      <c r="S286" s="33"/>
      <c r="T286" s="33"/>
      <c r="U286" s="33">
        <v>0</v>
      </c>
      <c r="V286" s="33"/>
      <c r="W286" s="33"/>
      <c r="X286" s="33">
        <v>0</v>
      </c>
      <c r="Y286" s="33"/>
      <c r="Z286" s="33"/>
      <c r="AA286" s="33">
        <v>0</v>
      </c>
      <c r="AB286" s="33"/>
      <c r="AC286" s="28"/>
      <c r="AD286" s="33">
        <v>0</v>
      </c>
      <c r="AE286" s="28"/>
      <c r="AF286" s="28"/>
      <c r="AG286" s="33">
        <v>0</v>
      </c>
    </row>
    <row r="287" spans="3:33" s="3" customFormat="1" ht="15" x14ac:dyDescent="0.35">
      <c r="C287" s="3" t="s">
        <v>740</v>
      </c>
      <c r="D287" s="3" t="s">
        <v>741</v>
      </c>
      <c r="E287" s="3" t="s">
        <v>17</v>
      </c>
      <c r="F287" s="3" t="s">
        <v>493</v>
      </c>
      <c r="G287" s="14">
        <v>654757.34</v>
      </c>
      <c r="H287" s="14">
        <v>624600</v>
      </c>
      <c r="I287" s="14">
        <v>104100</v>
      </c>
      <c r="J287" s="28">
        <v>600000</v>
      </c>
      <c r="K287" s="28">
        <v>420000</v>
      </c>
      <c r="L287" s="28">
        <v>180000</v>
      </c>
      <c r="M287" s="29">
        <v>0</v>
      </c>
      <c r="N287" s="28">
        <v>50000</v>
      </c>
      <c r="O287" s="33">
        <v>0</v>
      </c>
      <c r="P287" s="33">
        <v>200000</v>
      </c>
      <c r="Q287" s="33">
        <v>70000</v>
      </c>
      <c r="R287" s="33">
        <v>130000</v>
      </c>
      <c r="S287" s="33">
        <v>100000</v>
      </c>
      <c r="T287" s="33">
        <v>100000</v>
      </c>
      <c r="U287" s="33">
        <v>0</v>
      </c>
      <c r="V287" s="33"/>
      <c r="W287" s="33"/>
      <c r="X287" s="33">
        <v>0</v>
      </c>
      <c r="Y287" s="3">
        <v>100000</v>
      </c>
      <c r="Z287" s="33">
        <v>100000</v>
      </c>
      <c r="AA287" s="33">
        <v>0</v>
      </c>
      <c r="AB287" s="3">
        <v>100000</v>
      </c>
      <c r="AC287" s="28">
        <v>50000</v>
      </c>
      <c r="AD287" s="33">
        <v>50000</v>
      </c>
      <c r="AE287" s="28">
        <v>100000</v>
      </c>
      <c r="AF287" s="28">
        <v>100000</v>
      </c>
      <c r="AG287" s="33">
        <v>0</v>
      </c>
    </row>
    <row r="288" spans="3:33" s="3" customFormat="1" ht="15" x14ac:dyDescent="0.35">
      <c r="C288" s="3" t="s">
        <v>742</v>
      </c>
      <c r="D288" s="3" t="s">
        <v>743</v>
      </c>
      <c r="E288" s="3" t="s">
        <v>17</v>
      </c>
      <c r="F288" s="3" t="s">
        <v>493</v>
      </c>
      <c r="G288" s="14">
        <v>533411.38</v>
      </c>
      <c r="H288" s="14">
        <v>619600</v>
      </c>
      <c r="I288" s="14">
        <v>103266.66666666701</v>
      </c>
      <c r="J288" s="28">
        <v>618215.42933333304</v>
      </c>
      <c r="K288" s="28">
        <v>1033411.38</v>
      </c>
      <c r="L288" s="28">
        <v>-415195.95066666702</v>
      </c>
      <c r="M288" s="29">
        <v>0</v>
      </c>
      <c r="N288" s="28">
        <v>333411.38</v>
      </c>
      <c r="O288" s="33">
        <v>-333411.38</v>
      </c>
      <c r="P288" s="33">
        <v>0</v>
      </c>
      <c r="Q288" s="33">
        <v>200000</v>
      </c>
      <c r="R288" s="33">
        <v>-200000</v>
      </c>
      <c r="S288" s="33">
        <v>136368.4</v>
      </c>
      <c r="T288" s="33"/>
      <c r="U288" s="33">
        <v>136368.4</v>
      </c>
      <c r="V288" s="33"/>
      <c r="W288" s="33"/>
      <c r="X288" s="33">
        <v>0</v>
      </c>
      <c r="Y288" s="3">
        <v>200000</v>
      </c>
      <c r="Z288" s="33">
        <v>300000</v>
      </c>
      <c r="AA288" s="33">
        <v>-100000</v>
      </c>
      <c r="AB288" s="3">
        <v>200000</v>
      </c>
      <c r="AC288" s="28">
        <v>200000</v>
      </c>
      <c r="AD288" s="33">
        <v>0</v>
      </c>
      <c r="AE288" s="28">
        <v>81847.029333333296</v>
      </c>
      <c r="AF288" s="28"/>
      <c r="AG288" s="33">
        <v>81847.029333333296</v>
      </c>
    </row>
    <row r="289" spans="3:33" s="3" customFormat="1" ht="15" x14ac:dyDescent="0.35">
      <c r="C289" s="3" t="s">
        <v>748</v>
      </c>
      <c r="D289" s="3" t="s">
        <v>749</v>
      </c>
      <c r="E289" s="3" t="s">
        <v>17</v>
      </c>
      <c r="F289" s="3" t="s">
        <v>493</v>
      </c>
      <c r="G289" s="14">
        <v>943640.62</v>
      </c>
      <c r="H289" s="14">
        <v>2252805.23</v>
      </c>
      <c r="I289" s="14">
        <v>375467.53833333298</v>
      </c>
      <c r="J289" s="28">
        <v>4767836.5186666697</v>
      </c>
      <c r="K289" s="28">
        <v>2512000</v>
      </c>
      <c r="L289" s="28">
        <v>2255836.5186666702</v>
      </c>
      <c r="M289" s="29">
        <v>800000</v>
      </c>
      <c r="N289" s="28">
        <v>400000</v>
      </c>
      <c r="O289" s="33">
        <v>400000</v>
      </c>
      <c r="P289" s="33">
        <v>1000000</v>
      </c>
      <c r="Q289" s="33"/>
      <c r="R289" s="33">
        <v>1000000</v>
      </c>
      <c r="S289" s="33">
        <v>1000000</v>
      </c>
      <c r="T289" s="33">
        <v>700000</v>
      </c>
      <c r="U289" s="33">
        <v>300000</v>
      </c>
      <c r="V289" s="33">
        <v>464998.57</v>
      </c>
      <c r="W289" s="33">
        <v>409201.81</v>
      </c>
      <c r="X289" s="33">
        <v>55796.76</v>
      </c>
      <c r="Y289" s="3">
        <v>700000</v>
      </c>
      <c r="Z289" s="33">
        <v>445798.19</v>
      </c>
      <c r="AA289" s="33">
        <v>254201.81</v>
      </c>
      <c r="AB289" s="3">
        <v>695798.19</v>
      </c>
      <c r="AC289" s="28">
        <v>450000</v>
      </c>
      <c r="AD289" s="33">
        <v>245798.19</v>
      </c>
      <c r="AE289" s="28">
        <v>107039.758666667</v>
      </c>
      <c r="AF289" s="28">
        <v>107000</v>
      </c>
      <c r="AG289" s="33">
        <v>39.7586666669959</v>
      </c>
    </row>
    <row r="290" spans="3:33" s="3" customFormat="1" ht="15" x14ac:dyDescent="0.35">
      <c r="C290" s="3" t="s">
        <v>502</v>
      </c>
      <c r="D290" s="3" t="s">
        <v>503</v>
      </c>
      <c r="E290" s="3" t="s">
        <v>17</v>
      </c>
      <c r="F290" s="3" t="s">
        <v>493</v>
      </c>
      <c r="G290" s="14">
        <v>175880.4</v>
      </c>
      <c r="H290" s="14">
        <v>37071.9</v>
      </c>
      <c r="I290" s="14">
        <v>6178.65</v>
      </c>
      <c r="J290" s="28">
        <v>230110.093333333</v>
      </c>
      <c r="K290" s="28">
        <v>150000</v>
      </c>
      <c r="L290" s="28">
        <v>80110.093333333294</v>
      </c>
      <c r="M290" s="29">
        <v>30000</v>
      </c>
      <c r="N290" s="28">
        <v>20000</v>
      </c>
      <c r="O290" s="33">
        <v>10000</v>
      </c>
      <c r="P290" s="33">
        <v>50000</v>
      </c>
      <c r="Q290" s="33"/>
      <c r="R290" s="33">
        <v>50000</v>
      </c>
      <c r="S290" s="33">
        <v>30000</v>
      </c>
      <c r="T290" s="33">
        <v>30000</v>
      </c>
      <c r="U290" s="33">
        <v>0</v>
      </c>
      <c r="V290" s="33"/>
      <c r="W290" s="33"/>
      <c r="X290" s="33">
        <v>0</v>
      </c>
      <c r="Y290" s="3">
        <v>50000</v>
      </c>
      <c r="Z290" s="33">
        <v>50000</v>
      </c>
      <c r="AA290" s="33">
        <v>0</v>
      </c>
      <c r="AB290" s="3">
        <v>50000</v>
      </c>
      <c r="AC290" s="28">
        <v>50000</v>
      </c>
      <c r="AD290" s="33">
        <v>0</v>
      </c>
      <c r="AE290" s="28">
        <v>20110.093333333301</v>
      </c>
      <c r="AF290" s="28"/>
      <c r="AG290" s="33">
        <v>20110.093333333301</v>
      </c>
    </row>
    <row r="291" spans="3:33" s="3" customFormat="1" ht="15" x14ac:dyDescent="0.35">
      <c r="C291" s="3" t="s">
        <v>659</v>
      </c>
      <c r="D291" s="3" t="s">
        <v>660</v>
      </c>
      <c r="E291" s="3" t="s">
        <v>17</v>
      </c>
      <c r="F291" s="3" t="s">
        <v>493</v>
      </c>
      <c r="G291" s="14">
        <v>57647.12</v>
      </c>
      <c r="H291" s="14">
        <v>6700</v>
      </c>
      <c r="I291" s="14">
        <v>1116.6666666666699</v>
      </c>
      <c r="J291" s="28">
        <v>388892.22933333297</v>
      </c>
      <c r="K291" s="28">
        <v>105591</v>
      </c>
      <c r="L291" s="28">
        <v>283301.22933333297</v>
      </c>
      <c r="M291" s="29">
        <v>70758.179999999993</v>
      </c>
      <c r="N291" s="28">
        <v>14715</v>
      </c>
      <c r="O291" s="33">
        <v>70758.179999999993</v>
      </c>
      <c r="P291" s="33">
        <v>70758.179999999993</v>
      </c>
      <c r="Q291" s="33"/>
      <c r="R291" s="33">
        <v>70758.179999999993</v>
      </c>
      <c r="S291" s="33">
        <v>20000</v>
      </c>
      <c r="T291" s="33"/>
      <c r="U291" s="33">
        <v>20000</v>
      </c>
      <c r="V291" s="33">
        <v>156508.12</v>
      </c>
      <c r="W291" s="33">
        <v>98861</v>
      </c>
      <c r="X291" s="33">
        <v>57647.12</v>
      </c>
      <c r="Y291" s="3">
        <v>50000</v>
      </c>
      <c r="Z291" s="33">
        <v>6730</v>
      </c>
      <c r="AA291" s="33">
        <v>43270</v>
      </c>
      <c r="AC291" s="28"/>
      <c r="AD291" s="33">
        <v>0</v>
      </c>
      <c r="AE291" s="28">
        <v>20867.7493333333</v>
      </c>
      <c r="AF291" s="28"/>
      <c r="AG291" s="33">
        <v>20867.7493333333</v>
      </c>
    </row>
    <row r="292" spans="3:33" s="3" customFormat="1" ht="15" x14ac:dyDescent="0.35">
      <c r="C292" s="3" t="s">
        <v>752</v>
      </c>
      <c r="D292" s="3" t="s">
        <v>753</v>
      </c>
      <c r="E292" s="3" t="s">
        <v>17</v>
      </c>
      <c r="F292" s="3" t="s">
        <v>493</v>
      </c>
      <c r="G292" s="14">
        <v>53727.300000000403</v>
      </c>
      <c r="H292" s="14">
        <v>320527.3</v>
      </c>
      <c r="I292" s="14">
        <v>53421.216666666704</v>
      </c>
      <c r="J292" s="28">
        <v>1260701.52</v>
      </c>
      <c r="K292" s="28">
        <v>625797.6</v>
      </c>
      <c r="L292" s="28">
        <v>634903.92000000004</v>
      </c>
      <c r="M292" s="29">
        <v>100000</v>
      </c>
      <c r="N292" s="28"/>
      <c r="O292" s="33">
        <v>100000</v>
      </c>
      <c r="P292" s="33">
        <v>146900</v>
      </c>
      <c r="Q292" s="33">
        <v>181002.38</v>
      </c>
      <c r="R292" s="33">
        <v>-34102.379999999997</v>
      </c>
      <c r="S292" s="33">
        <v>500000</v>
      </c>
      <c r="T292" s="33"/>
      <c r="U292" s="33">
        <v>500000</v>
      </c>
      <c r="V292" s="33">
        <v>154795.22</v>
      </c>
      <c r="W292" s="33"/>
      <c r="X292" s="33">
        <v>154795.22</v>
      </c>
      <c r="Y292" s="33"/>
      <c r="Z292" s="33">
        <v>154795.22</v>
      </c>
      <c r="AA292" s="33">
        <v>-154795.22</v>
      </c>
      <c r="AB292" s="3">
        <v>209006.3</v>
      </c>
      <c r="AC292" s="28">
        <v>140000</v>
      </c>
      <c r="AD292" s="33">
        <v>69006.3</v>
      </c>
      <c r="AE292" s="28">
        <v>150000</v>
      </c>
      <c r="AF292" s="28">
        <v>150000</v>
      </c>
      <c r="AG292" s="33">
        <v>0</v>
      </c>
    </row>
    <row r="293" spans="3:33" s="3" customFormat="1" ht="15" x14ac:dyDescent="0.35">
      <c r="C293" s="3" t="s">
        <v>884</v>
      </c>
      <c r="D293" s="3" t="s">
        <v>885</v>
      </c>
      <c r="E293" s="3" t="s">
        <v>17</v>
      </c>
      <c r="F293" s="3" t="s">
        <v>493</v>
      </c>
      <c r="G293" s="14">
        <v>0</v>
      </c>
      <c r="H293" s="14">
        <v>0</v>
      </c>
      <c r="I293" s="14">
        <v>0</v>
      </c>
      <c r="J293" s="28">
        <v>753449.14</v>
      </c>
      <c r="K293" s="28">
        <v>538923.75</v>
      </c>
      <c r="L293" s="28">
        <v>214525.39</v>
      </c>
      <c r="M293" s="29"/>
      <c r="N293" s="28">
        <v>280000</v>
      </c>
      <c r="O293" s="33">
        <v>-130000</v>
      </c>
      <c r="P293" s="33">
        <v>128459.04</v>
      </c>
      <c r="Q293" s="33">
        <v>177800</v>
      </c>
      <c r="R293" s="33">
        <v>-49340.959999999999</v>
      </c>
      <c r="S293" s="33">
        <v>200000</v>
      </c>
      <c r="T293" s="33"/>
      <c r="U293" s="33">
        <v>200000</v>
      </c>
      <c r="V293" s="33">
        <v>151985.15</v>
      </c>
      <c r="W293" s="33"/>
      <c r="X293" s="33">
        <v>151985.15</v>
      </c>
      <c r="Y293" s="3">
        <v>151985.15</v>
      </c>
      <c r="Z293" s="33">
        <v>151985.15</v>
      </c>
      <c r="AA293" s="33">
        <v>0</v>
      </c>
      <c r="AB293" s="3">
        <v>41881.199999999997</v>
      </c>
      <c r="AC293" s="28"/>
      <c r="AD293" s="33">
        <v>41881.199999999997</v>
      </c>
      <c r="AE293" s="28">
        <v>79138.600000000006</v>
      </c>
      <c r="AF293" s="28">
        <v>79138.600000000006</v>
      </c>
      <c r="AG293" s="33">
        <v>0</v>
      </c>
    </row>
    <row r="294" spans="3:33" s="3" customFormat="1" ht="15" x14ac:dyDescent="0.35">
      <c r="C294" s="3" t="s">
        <v>293</v>
      </c>
      <c r="D294" s="3" t="s">
        <v>294</v>
      </c>
      <c r="E294" s="3" t="s">
        <v>17</v>
      </c>
      <c r="F294" s="3" t="s">
        <v>493</v>
      </c>
      <c r="G294" s="14">
        <v>13952.36</v>
      </c>
      <c r="H294" s="14">
        <v>12500</v>
      </c>
      <c r="I294" s="14">
        <v>2083.3333333333298</v>
      </c>
      <c r="J294" s="28">
        <v>134254.39999999999</v>
      </c>
      <c r="K294" s="28">
        <v>53260.1</v>
      </c>
      <c r="L294" s="28">
        <v>80994.3</v>
      </c>
      <c r="M294" s="29">
        <v>2000</v>
      </c>
      <c r="N294" s="28"/>
      <c r="O294" s="33">
        <v>2000</v>
      </c>
      <c r="P294" s="33">
        <v>0</v>
      </c>
      <c r="Q294" s="33">
        <v>260.10000000000002</v>
      </c>
      <c r="R294" s="33">
        <v>-260.10000000000002</v>
      </c>
      <c r="S294" s="33">
        <v>47494.25</v>
      </c>
      <c r="T294" s="33"/>
      <c r="U294" s="33">
        <v>47494.25</v>
      </c>
      <c r="V294" s="33">
        <v>47494.25</v>
      </c>
      <c r="W294" s="33">
        <v>46000</v>
      </c>
      <c r="X294" s="33">
        <v>1494.25</v>
      </c>
      <c r="Y294" s="3">
        <v>30000</v>
      </c>
      <c r="Z294" s="33"/>
      <c r="AA294" s="33">
        <v>30000</v>
      </c>
      <c r="AC294" s="28"/>
      <c r="AD294" s="33">
        <v>0</v>
      </c>
      <c r="AE294" s="28">
        <v>7265.9</v>
      </c>
      <c r="AF294" s="28">
        <v>7000</v>
      </c>
      <c r="AG294" s="33">
        <v>265.89999999999998</v>
      </c>
    </row>
    <row r="295" spans="3:33" s="3" customFormat="1" ht="15" x14ac:dyDescent="0.35">
      <c r="C295" s="3" t="s">
        <v>504</v>
      </c>
      <c r="D295" s="3" t="s">
        <v>505</v>
      </c>
      <c r="E295" s="3" t="s">
        <v>17</v>
      </c>
      <c r="F295" s="3" t="s">
        <v>493</v>
      </c>
      <c r="G295" s="14">
        <v>44064.5</v>
      </c>
      <c r="H295" s="14">
        <v>18166</v>
      </c>
      <c r="I295" s="14">
        <v>3027.6666666666702</v>
      </c>
      <c r="J295" s="28">
        <v>110000</v>
      </c>
      <c r="K295" s="28">
        <v>50000</v>
      </c>
      <c r="L295" s="28">
        <v>60000</v>
      </c>
      <c r="M295" s="29">
        <v>20000</v>
      </c>
      <c r="N295" s="28"/>
      <c r="O295" s="33">
        <v>20000</v>
      </c>
      <c r="P295" s="33">
        <v>20000</v>
      </c>
      <c r="Q295" s="33"/>
      <c r="R295" s="33">
        <v>20000</v>
      </c>
      <c r="S295" s="33">
        <v>20000</v>
      </c>
      <c r="T295" s="33"/>
      <c r="U295" s="33">
        <v>20000</v>
      </c>
      <c r="V295" s="33">
        <v>0</v>
      </c>
      <c r="W295" s="33">
        <v>20000</v>
      </c>
      <c r="X295" s="33">
        <v>-20000</v>
      </c>
      <c r="Y295" s="3">
        <v>20000</v>
      </c>
      <c r="Z295" s="33"/>
      <c r="AA295" s="33">
        <v>20000</v>
      </c>
      <c r="AB295" s="3">
        <v>30000</v>
      </c>
      <c r="AC295" s="28">
        <v>30000</v>
      </c>
      <c r="AD295" s="33">
        <v>0</v>
      </c>
      <c r="AE295" s="28"/>
      <c r="AF295" s="28"/>
      <c r="AG295" s="33">
        <v>0</v>
      </c>
    </row>
    <row r="296" spans="3:33" s="3" customFormat="1" ht="15" x14ac:dyDescent="0.35">
      <c r="C296" s="3" t="s">
        <v>171</v>
      </c>
      <c r="D296" s="3" t="s">
        <v>172</v>
      </c>
      <c r="E296" s="3" t="s">
        <v>17</v>
      </c>
      <c r="F296" s="3" t="s">
        <v>493</v>
      </c>
      <c r="G296" s="14">
        <v>49897</v>
      </c>
      <c r="H296" s="14">
        <v>84600</v>
      </c>
      <c r="I296" s="14">
        <v>14100</v>
      </c>
      <c r="J296" s="28">
        <v>133393.566666667</v>
      </c>
      <c r="K296" s="28">
        <v>120774</v>
      </c>
      <c r="L296" s="28">
        <v>12619.5666666667</v>
      </c>
      <c r="M296" s="29">
        <v>11000</v>
      </c>
      <c r="N296" s="28">
        <v>49897</v>
      </c>
      <c r="O296" s="33">
        <v>-38897</v>
      </c>
      <c r="P296" s="33">
        <v>40692</v>
      </c>
      <c r="Q296" s="33"/>
      <c r="R296" s="33">
        <v>40692</v>
      </c>
      <c r="S296" s="33">
        <v>40692</v>
      </c>
      <c r="T296" s="33"/>
      <c r="U296" s="33">
        <v>40692</v>
      </c>
      <c r="V296" s="33"/>
      <c r="W296" s="33">
        <v>34692</v>
      </c>
      <c r="X296" s="33">
        <v>-34692</v>
      </c>
      <c r="Y296" s="33"/>
      <c r="Z296" s="33"/>
      <c r="AA296" s="33">
        <v>0</v>
      </c>
      <c r="AB296" s="3">
        <v>36184.9</v>
      </c>
      <c r="AC296" s="28">
        <v>36185</v>
      </c>
      <c r="AD296" s="33">
        <v>-9.9999999998544795E-2</v>
      </c>
      <c r="AE296" s="28">
        <v>4824.6666666666697</v>
      </c>
      <c r="AF296" s="28"/>
      <c r="AG296" s="33">
        <v>4824.6666666666697</v>
      </c>
    </row>
    <row r="297" spans="3:33" s="3" customFormat="1" ht="15" x14ac:dyDescent="0.35">
      <c r="C297" s="3" t="s">
        <v>381</v>
      </c>
      <c r="D297" s="3" t="s">
        <v>382</v>
      </c>
      <c r="E297" s="3" t="s">
        <v>17</v>
      </c>
      <c r="F297" s="3" t="s">
        <v>493</v>
      </c>
      <c r="G297" s="14">
        <v>41400</v>
      </c>
      <c r="H297" s="14">
        <v>63300</v>
      </c>
      <c r="I297" s="14">
        <v>10550</v>
      </c>
      <c r="J297" s="28">
        <v>136976.13333333301</v>
      </c>
      <c r="K297" s="28">
        <v>122921</v>
      </c>
      <c r="L297" s="28">
        <v>14055.1333333333</v>
      </c>
      <c r="M297" s="29">
        <v>8000</v>
      </c>
      <c r="N297" s="28">
        <v>41400</v>
      </c>
      <c r="O297" s="33">
        <v>-33400</v>
      </c>
      <c r="P297" s="33">
        <v>41400</v>
      </c>
      <c r="Q297" s="33"/>
      <c r="R297" s="33">
        <v>41400</v>
      </c>
      <c r="S297" s="33">
        <v>20000</v>
      </c>
      <c r="T297" s="33">
        <v>21895</v>
      </c>
      <c r="U297" s="33">
        <v>-1895</v>
      </c>
      <c r="V297" s="33"/>
      <c r="W297" s="33"/>
      <c r="X297" s="33">
        <v>0</v>
      </c>
      <c r="Y297" s="3">
        <v>29626</v>
      </c>
      <c r="Z297" s="33">
        <v>29626</v>
      </c>
      <c r="AA297" s="33">
        <v>0</v>
      </c>
      <c r="AB297" s="3">
        <v>30000</v>
      </c>
      <c r="AC297" s="28">
        <v>30000</v>
      </c>
      <c r="AD297" s="33">
        <v>0</v>
      </c>
      <c r="AE297" s="28">
        <v>7950.1333333333296</v>
      </c>
      <c r="AF297" s="28"/>
      <c r="AG297" s="33">
        <v>7950.1333333333296</v>
      </c>
    </row>
    <row r="298" spans="3:33" s="3" customFormat="1" ht="15" x14ac:dyDescent="0.35">
      <c r="C298" s="3" t="s">
        <v>510</v>
      </c>
      <c r="D298" s="3" t="s">
        <v>511</v>
      </c>
      <c r="E298" s="3" t="s">
        <v>17</v>
      </c>
      <c r="F298" s="3" t="s">
        <v>493</v>
      </c>
      <c r="G298" s="14">
        <v>39974.949999999997</v>
      </c>
      <c r="H298" s="14">
        <v>64784.95</v>
      </c>
      <c r="I298" s="14">
        <v>10797.4916666667</v>
      </c>
      <c r="J298" s="28">
        <v>120000</v>
      </c>
      <c r="K298" s="28">
        <v>0</v>
      </c>
      <c r="L298" s="28">
        <v>120000</v>
      </c>
      <c r="M298" s="29">
        <v>20000</v>
      </c>
      <c r="N298" s="28"/>
      <c r="O298" s="33">
        <v>20000</v>
      </c>
      <c r="P298" s="33">
        <v>30000</v>
      </c>
      <c r="Q298" s="33"/>
      <c r="R298" s="33">
        <v>30000</v>
      </c>
      <c r="S298" s="33">
        <v>20000</v>
      </c>
      <c r="T298" s="33"/>
      <c r="U298" s="33">
        <v>20000</v>
      </c>
      <c r="V298" s="33">
        <v>0</v>
      </c>
      <c r="W298" s="33"/>
      <c r="X298" s="33">
        <v>0</v>
      </c>
      <c r="Y298" s="3">
        <v>20000</v>
      </c>
      <c r="Z298" s="33"/>
      <c r="AA298" s="33">
        <v>20000</v>
      </c>
      <c r="AB298" s="3">
        <v>30000</v>
      </c>
      <c r="AC298" s="28"/>
      <c r="AD298" s="33">
        <v>30000</v>
      </c>
      <c r="AE298" s="28"/>
      <c r="AF298" s="28"/>
      <c r="AG298" s="33">
        <v>0</v>
      </c>
    </row>
    <row r="299" spans="3:33" s="3" customFormat="1" ht="15" x14ac:dyDescent="0.35">
      <c r="C299" s="3" t="s">
        <v>754</v>
      </c>
      <c r="D299" s="3" t="s">
        <v>755</v>
      </c>
      <c r="E299" s="3" t="s">
        <v>17</v>
      </c>
      <c r="F299" s="3" t="s">
        <v>493</v>
      </c>
      <c r="G299" s="14">
        <v>0</v>
      </c>
      <c r="H299" s="14">
        <v>117900</v>
      </c>
      <c r="I299" s="14">
        <v>19650</v>
      </c>
      <c r="J299" s="28">
        <v>205328</v>
      </c>
      <c r="K299" s="28">
        <v>166094</v>
      </c>
      <c r="L299" s="28">
        <v>39234</v>
      </c>
      <c r="M299" s="29">
        <v>24922</v>
      </c>
      <c r="N299" s="28">
        <v>24922</v>
      </c>
      <c r="O299" s="33">
        <v>24922</v>
      </c>
      <c r="P299" s="33">
        <v>59388</v>
      </c>
      <c r="Q299" s="33">
        <v>59388</v>
      </c>
      <c r="R299" s="33">
        <v>0</v>
      </c>
      <c r="S299" s="33">
        <v>40000</v>
      </c>
      <c r="T299" s="33">
        <v>37068</v>
      </c>
      <c r="U299" s="33">
        <v>2932</v>
      </c>
      <c r="V299" s="33">
        <v>16380</v>
      </c>
      <c r="W299" s="33">
        <v>5000</v>
      </c>
      <c r="X299" s="33">
        <v>11380</v>
      </c>
      <c r="Y299" s="3">
        <v>16380</v>
      </c>
      <c r="Z299" s="33">
        <v>16380</v>
      </c>
      <c r="AA299" s="33">
        <v>0</v>
      </c>
      <c r="AC299" s="28"/>
      <c r="AD299" s="33">
        <v>0</v>
      </c>
      <c r="AE299" s="28">
        <v>48258</v>
      </c>
      <c r="AF299" s="28">
        <v>48258</v>
      </c>
      <c r="AG299" s="33">
        <v>0</v>
      </c>
    </row>
    <row r="300" spans="3:33" s="3" customFormat="1" ht="15" x14ac:dyDescent="0.35">
      <c r="C300" s="3" t="s">
        <v>357</v>
      </c>
      <c r="D300" s="3" t="s">
        <v>358</v>
      </c>
      <c r="E300" s="3" t="s">
        <v>17</v>
      </c>
      <c r="F300" s="3" t="s">
        <v>493</v>
      </c>
      <c r="G300" s="14">
        <v>7761</v>
      </c>
      <c r="H300" s="14">
        <v>52243</v>
      </c>
      <c r="I300" s="14">
        <v>8707.1666666666697</v>
      </c>
      <c r="J300" s="28">
        <v>66364.266666666706</v>
      </c>
      <c r="K300" s="28">
        <v>69577</v>
      </c>
      <c r="L300" s="28">
        <v>-3212.7333333333299</v>
      </c>
      <c r="M300" s="29">
        <v>7000</v>
      </c>
      <c r="N300" s="28">
        <v>8223</v>
      </c>
      <c r="O300" s="33">
        <v>-1223</v>
      </c>
      <c r="P300" s="33">
        <v>20000</v>
      </c>
      <c r="Q300" s="33">
        <v>17720</v>
      </c>
      <c r="R300" s="33">
        <v>2280</v>
      </c>
      <c r="S300" s="33">
        <v>10000</v>
      </c>
      <c r="T300" s="33">
        <v>8578</v>
      </c>
      <c r="U300" s="33">
        <v>1422</v>
      </c>
      <c r="V300" s="33"/>
      <c r="W300" s="33"/>
      <c r="X300" s="33">
        <v>0</v>
      </c>
      <c r="Y300" s="3">
        <v>9744</v>
      </c>
      <c r="Z300" s="33">
        <v>17744</v>
      </c>
      <c r="AA300" s="33">
        <v>-8000</v>
      </c>
      <c r="AB300" s="3">
        <v>17312</v>
      </c>
      <c r="AC300" s="28">
        <v>17312</v>
      </c>
      <c r="AD300" s="33">
        <v>0</v>
      </c>
      <c r="AE300" s="28">
        <v>2308.2666666666701</v>
      </c>
      <c r="AF300" s="28"/>
      <c r="AG300" s="33">
        <v>2308.2666666666701</v>
      </c>
    </row>
    <row r="301" spans="3:33" s="3" customFormat="1" ht="15" x14ac:dyDescent="0.35">
      <c r="C301" s="3" t="s">
        <v>750</v>
      </c>
      <c r="D301" s="3" t="s">
        <v>751</v>
      </c>
      <c r="E301" s="3" t="s">
        <v>17</v>
      </c>
      <c r="F301" s="3" t="s">
        <v>493</v>
      </c>
      <c r="G301" s="14">
        <v>228763.95</v>
      </c>
      <c r="H301" s="14">
        <v>2146836.08</v>
      </c>
      <c r="I301" s="14">
        <v>357806.01333333302</v>
      </c>
      <c r="J301" s="28">
        <v>3550000</v>
      </c>
      <c r="K301" s="28">
        <v>2347000</v>
      </c>
      <c r="L301" s="28">
        <v>1203000</v>
      </c>
      <c r="M301" s="29">
        <v>600000</v>
      </c>
      <c r="N301" s="28">
        <v>500000</v>
      </c>
      <c r="O301" s="33">
        <v>400000</v>
      </c>
      <c r="P301" s="33">
        <v>600000</v>
      </c>
      <c r="Q301" s="33">
        <v>400000</v>
      </c>
      <c r="R301" s="33">
        <v>200000</v>
      </c>
      <c r="S301" s="33">
        <v>500000</v>
      </c>
      <c r="T301" s="33">
        <v>500000</v>
      </c>
      <c r="U301" s="33">
        <v>0</v>
      </c>
      <c r="V301" s="33">
        <v>800000</v>
      </c>
      <c r="W301" s="33">
        <v>397000</v>
      </c>
      <c r="X301" s="33">
        <v>403000</v>
      </c>
      <c r="Y301" s="3">
        <v>600000</v>
      </c>
      <c r="Z301" s="33">
        <v>400000</v>
      </c>
      <c r="AA301" s="33">
        <v>200000</v>
      </c>
      <c r="AB301" s="3">
        <v>200000</v>
      </c>
      <c r="AC301" s="28">
        <v>200000</v>
      </c>
      <c r="AD301" s="33">
        <v>0</v>
      </c>
      <c r="AE301" s="28">
        <v>250000</v>
      </c>
      <c r="AF301" s="28">
        <v>250000</v>
      </c>
      <c r="AG301" s="33">
        <v>0</v>
      </c>
    </row>
    <row r="302" spans="3:33" s="3" customFormat="1" ht="15" x14ac:dyDescent="0.35">
      <c r="C302" s="3" t="s">
        <v>746</v>
      </c>
      <c r="D302" s="3" t="s">
        <v>747</v>
      </c>
      <c r="E302" s="3" t="s">
        <v>17</v>
      </c>
      <c r="F302" s="3" t="s">
        <v>493</v>
      </c>
      <c r="G302" s="14">
        <v>-3579.26</v>
      </c>
      <c r="H302" s="14">
        <v>67264.12</v>
      </c>
      <c r="I302" s="14">
        <v>11210.686666666699</v>
      </c>
      <c r="J302" s="28">
        <v>50000</v>
      </c>
      <c r="K302" s="28">
        <v>70824.990000000005</v>
      </c>
      <c r="L302" s="28">
        <v>-20824.990000000002</v>
      </c>
      <c r="M302" s="29">
        <v>0</v>
      </c>
      <c r="N302" s="28"/>
      <c r="O302" s="33">
        <v>0</v>
      </c>
      <c r="P302" s="33">
        <v>0</v>
      </c>
      <c r="Q302" s="33">
        <v>50000</v>
      </c>
      <c r="R302" s="33">
        <v>-50000</v>
      </c>
      <c r="S302" s="33">
        <v>50000</v>
      </c>
      <c r="T302" s="33"/>
      <c r="U302" s="33">
        <v>50000</v>
      </c>
      <c r="V302" s="33"/>
      <c r="W302" s="33"/>
      <c r="X302" s="33">
        <v>0</v>
      </c>
      <c r="Y302" s="33"/>
      <c r="Z302" s="33">
        <v>8460.08</v>
      </c>
      <c r="AA302" s="33">
        <v>-8460.08</v>
      </c>
      <c r="AB302" s="33"/>
      <c r="AC302" s="28">
        <v>12364.91</v>
      </c>
      <c r="AD302" s="33">
        <v>-12364.91</v>
      </c>
      <c r="AE302" s="28"/>
      <c r="AF302" s="28"/>
      <c r="AG302" s="33">
        <v>0</v>
      </c>
    </row>
    <row r="303" spans="3:33" s="3" customFormat="1" ht="15" x14ac:dyDescent="0.35">
      <c r="C303" s="3" t="s">
        <v>886</v>
      </c>
      <c r="D303" s="3" t="s">
        <v>887</v>
      </c>
      <c r="E303" s="3" t="s">
        <v>17</v>
      </c>
      <c r="F303" s="3" t="s">
        <v>493</v>
      </c>
      <c r="G303" s="14">
        <v>0</v>
      </c>
      <c r="H303" s="14">
        <v>0</v>
      </c>
      <c r="I303" s="14">
        <v>0</v>
      </c>
      <c r="J303" s="28">
        <v>40000</v>
      </c>
      <c r="K303" s="28">
        <v>0</v>
      </c>
      <c r="L303" s="28">
        <v>40000</v>
      </c>
      <c r="M303" s="29"/>
      <c r="N303" s="28"/>
      <c r="O303" s="33">
        <v>0</v>
      </c>
      <c r="P303" s="33">
        <v>0</v>
      </c>
      <c r="Q303" s="33"/>
      <c r="R303" s="33">
        <v>0</v>
      </c>
      <c r="S303" s="33">
        <v>20000</v>
      </c>
      <c r="T303" s="33"/>
      <c r="U303" s="33">
        <v>20000</v>
      </c>
      <c r="V303" s="33">
        <v>0</v>
      </c>
      <c r="W303" s="33"/>
      <c r="X303" s="33">
        <v>0</v>
      </c>
      <c r="Y303" s="3">
        <v>20000</v>
      </c>
      <c r="Z303" s="33"/>
      <c r="AA303" s="33">
        <v>20000</v>
      </c>
      <c r="AC303" s="28"/>
      <c r="AD303" s="33">
        <v>0</v>
      </c>
      <c r="AE303" s="28"/>
      <c r="AF303" s="28"/>
      <c r="AG303" s="33">
        <v>0</v>
      </c>
    </row>
    <row r="304" spans="3:33" s="3" customFormat="1" ht="15" x14ac:dyDescent="0.35">
      <c r="C304" s="3" t="s">
        <v>888</v>
      </c>
      <c r="D304" s="3" t="s">
        <v>889</v>
      </c>
      <c r="E304" s="3" t="s">
        <v>17</v>
      </c>
      <c r="F304" s="3" t="s">
        <v>493</v>
      </c>
      <c r="G304" s="14">
        <v>0</v>
      </c>
      <c r="H304" s="14">
        <v>0</v>
      </c>
      <c r="I304" s="14">
        <v>0</v>
      </c>
      <c r="J304" s="28">
        <v>1558048.4833333299</v>
      </c>
      <c r="K304" s="28">
        <v>51219.25</v>
      </c>
      <c r="L304" s="28">
        <v>1506829.2333333299</v>
      </c>
      <c r="M304" s="29"/>
      <c r="N304" s="28"/>
      <c r="O304" s="33">
        <v>0</v>
      </c>
      <c r="P304" s="33">
        <v>0</v>
      </c>
      <c r="Q304" s="33"/>
      <c r="R304" s="33">
        <v>0</v>
      </c>
      <c r="S304" s="33">
        <v>500000</v>
      </c>
      <c r="T304" s="33"/>
      <c r="U304" s="33">
        <v>500000</v>
      </c>
      <c r="V304" s="33">
        <v>1000000</v>
      </c>
      <c r="W304" s="33"/>
      <c r="X304" s="33">
        <v>1000000</v>
      </c>
      <c r="Y304" s="33"/>
      <c r="Z304" s="33"/>
      <c r="AA304" s="33">
        <v>0</v>
      </c>
      <c r="AB304" s="3">
        <v>51219.25</v>
      </c>
      <c r="AC304" s="28">
        <v>51219.25</v>
      </c>
      <c r="AD304" s="33">
        <v>0</v>
      </c>
      <c r="AE304" s="28">
        <v>6829.2333333333299</v>
      </c>
      <c r="AF304" s="28"/>
      <c r="AG304" s="33">
        <v>6829.2333333333299</v>
      </c>
    </row>
    <row r="305" spans="3:33" s="3" customFormat="1" ht="15" x14ac:dyDescent="0.35">
      <c r="C305" s="3" t="s">
        <v>890</v>
      </c>
      <c r="D305" s="3" t="s">
        <v>891</v>
      </c>
      <c r="E305" s="3" t="s">
        <v>17</v>
      </c>
      <c r="F305" s="3" t="s">
        <v>493</v>
      </c>
      <c r="G305" s="14">
        <v>0</v>
      </c>
      <c r="H305" s="14">
        <v>0</v>
      </c>
      <c r="I305" s="14">
        <v>0</v>
      </c>
      <c r="J305" s="28">
        <v>30223</v>
      </c>
      <c r="K305" s="28">
        <v>19752</v>
      </c>
      <c r="L305" s="28">
        <v>10471</v>
      </c>
      <c r="M305" s="29"/>
      <c r="N305" s="28">
        <v>3198</v>
      </c>
      <c r="O305" s="33">
        <v>-3198</v>
      </c>
      <c r="P305" s="33">
        <v>5000</v>
      </c>
      <c r="Q305" s="33"/>
      <c r="R305" s="33">
        <v>5000</v>
      </c>
      <c r="S305" s="33">
        <v>5000</v>
      </c>
      <c r="T305" s="33"/>
      <c r="U305" s="33">
        <v>5000</v>
      </c>
      <c r="V305" s="33">
        <v>0</v>
      </c>
      <c r="W305" s="33"/>
      <c r="X305" s="33">
        <v>0</v>
      </c>
      <c r="Y305" s="3">
        <v>3189</v>
      </c>
      <c r="Z305" s="33"/>
      <c r="AA305" s="33">
        <v>3189</v>
      </c>
      <c r="AB305" s="3">
        <v>15030</v>
      </c>
      <c r="AC305" s="28">
        <v>16554</v>
      </c>
      <c r="AD305" s="33">
        <v>-1524</v>
      </c>
      <c r="AE305" s="28">
        <v>2004</v>
      </c>
      <c r="AF305" s="28"/>
      <c r="AG305" s="33">
        <v>2004</v>
      </c>
    </row>
    <row r="306" spans="3:33" s="3" customFormat="1" ht="15" x14ac:dyDescent="0.35">
      <c r="C306" s="3" t="s">
        <v>892</v>
      </c>
      <c r="D306" s="3" t="s">
        <v>893</v>
      </c>
      <c r="E306" s="3" t="s">
        <v>17</v>
      </c>
      <c r="F306" s="3" t="s">
        <v>493</v>
      </c>
      <c r="G306" s="14">
        <v>0</v>
      </c>
      <c r="H306" s="14">
        <v>0</v>
      </c>
      <c r="I306" s="14">
        <v>0</v>
      </c>
      <c r="J306" s="28">
        <v>20000</v>
      </c>
      <c r="K306" s="28">
        <v>0</v>
      </c>
      <c r="L306" s="28">
        <v>20000</v>
      </c>
      <c r="M306" s="29"/>
      <c r="N306" s="28"/>
      <c r="O306" s="33">
        <v>0</v>
      </c>
      <c r="P306" s="33">
        <v>0</v>
      </c>
      <c r="Q306" s="33">
        <v>0</v>
      </c>
      <c r="R306" s="33">
        <v>0</v>
      </c>
      <c r="S306" s="33">
        <v>20000</v>
      </c>
      <c r="T306" s="33"/>
      <c r="U306" s="33">
        <v>20000</v>
      </c>
      <c r="V306" s="33"/>
      <c r="W306" s="33"/>
      <c r="X306" s="33">
        <v>0</v>
      </c>
      <c r="Y306" s="33"/>
      <c r="Z306" s="33"/>
      <c r="AA306" s="33">
        <v>0</v>
      </c>
      <c r="AB306" s="33"/>
      <c r="AC306" s="28"/>
      <c r="AD306" s="33">
        <v>0</v>
      </c>
      <c r="AE306" s="28"/>
      <c r="AF306" s="28"/>
      <c r="AG306" s="33">
        <v>0</v>
      </c>
    </row>
    <row r="307" spans="3:33" s="3" customFormat="1" ht="15" x14ac:dyDescent="0.35">
      <c r="C307" s="3" t="s">
        <v>518</v>
      </c>
      <c r="D307" s="3" t="s">
        <v>845</v>
      </c>
      <c r="E307" s="3" t="s">
        <v>17</v>
      </c>
      <c r="F307" s="3" t="s">
        <v>493</v>
      </c>
      <c r="G307" s="14">
        <v>-4034.38</v>
      </c>
      <c r="H307" s="14">
        <v>0</v>
      </c>
      <c r="I307" s="14">
        <v>0</v>
      </c>
      <c r="J307" s="28">
        <v>21607.83</v>
      </c>
      <c r="K307" s="28">
        <v>1607.83</v>
      </c>
      <c r="L307" s="28">
        <v>20000</v>
      </c>
      <c r="M307" s="29">
        <v>0</v>
      </c>
      <c r="N307" s="28"/>
      <c r="O307" s="33">
        <v>0</v>
      </c>
      <c r="P307" s="33">
        <v>0</v>
      </c>
      <c r="Q307" s="33"/>
      <c r="R307" s="33">
        <v>0</v>
      </c>
      <c r="S307" s="33">
        <v>20000</v>
      </c>
      <c r="T307" s="33"/>
      <c r="U307" s="33">
        <v>20000</v>
      </c>
      <c r="V307" s="33"/>
      <c r="W307" s="33"/>
      <c r="X307" s="33">
        <v>0</v>
      </c>
      <c r="Y307" s="3">
        <v>1161.48</v>
      </c>
      <c r="Z307" s="33">
        <v>1161.48</v>
      </c>
      <c r="AA307" s="33">
        <v>0</v>
      </c>
      <c r="AC307" s="28"/>
      <c r="AD307" s="33">
        <v>0</v>
      </c>
      <c r="AE307" s="28">
        <v>446.35</v>
      </c>
      <c r="AF307" s="28">
        <v>446.35</v>
      </c>
      <c r="AG307" s="33">
        <v>0</v>
      </c>
    </row>
    <row r="308" spans="3:33" s="3" customFormat="1" ht="15" x14ac:dyDescent="0.35">
      <c r="C308" s="3" t="s">
        <v>894</v>
      </c>
      <c r="D308" s="3" t="s">
        <v>895</v>
      </c>
      <c r="E308" s="3" t="s">
        <v>17</v>
      </c>
      <c r="F308" s="3" t="s">
        <v>493</v>
      </c>
      <c r="G308" s="14">
        <v>0</v>
      </c>
      <c r="H308" s="14">
        <v>0</v>
      </c>
      <c r="I308" s="14">
        <v>0</v>
      </c>
      <c r="J308" s="28">
        <v>100000</v>
      </c>
      <c r="K308" s="28">
        <v>0</v>
      </c>
      <c r="L308" s="28">
        <v>100000</v>
      </c>
      <c r="M308" s="29"/>
      <c r="N308" s="28"/>
      <c r="O308" s="33">
        <v>0</v>
      </c>
      <c r="P308" s="33">
        <v>20000</v>
      </c>
      <c r="Q308" s="33"/>
      <c r="R308" s="33">
        <v>20000</v>
      </c>
      <c r="S308" s="33">
        <v>80000</v>
      </c>
      <c r="T308" s="33"/>
      <c r="U308" s="33">
        <v>80000</v>
      </c>
      <c r="V308" s="33"/>
      <c r="W308" s="33"/>
      <c r="X308" s="33">
        <v>0</v>
      </c>
      <c r="Y308" s="33"/>
      <c r="Z308" s="33"/>
      <c r="AA308" s="33">
        <v>0</v>
      </c>
      <c r="AB308" s="33"/>
      <c r="AC308" s="28"/>
      <c r="AD308" s="33">
        <v>0</v>
      </c>
      <c r="AE308" s="28"/>
      <c r="AF308" s="28"/>
      <c r="AG308" s="33">
        <v>0</v>
      </c>
    </row>
    <row r="309" spans="3:33" s="3" customFormat="1" ht="15" x14ac:dyDescent="0.35">
      <c r="C309" s="3" t="s">
        <v>491</v>
      </c>
      <c r="D309" s="3" t="s">
        <v>492</v>
      </c>
      <c r="E309" s="3" t="s">
        <v>17</v>
      </c>
      <c r="F309" s="3" t="s">
        <v>493</v>
      </c>
      <c r="G309" s="14">
        <v>206890.57</v>
      </c>
      <c r="H309" s="14">
        <v>205500</v>
      </c>
      <c r="I309" s="14">
        <v>34250</v>
      </c>
      <c r="J309" s="28">
        <v>119461.04933333299</v>
      </c>
      <c r="K309" s="28">
        <v>70000</v>
      </c>
      <c r="L309" s="28">
        <v>49461.0493333333</v>
      </c>
      <c r="M309" s="29">
        <v>27000</v>
      </c>
      <c r="N309" s="28"/>
      <c r="O309" s="33">
        <v>27000</v>
      </c>
      <c r="P309" s="33">
        <v>20000</v>
      </c>
      <c r="Q309" s="33"/>
      <c r="R309" s="33">
        <v>20000</v>
      </c>
      <c r="S309" s="33"/>
      <c r="T309" s="33"/>
      <c r="U309" s="33">
        <v>0</v>
      </c>
      <c r="V309" s="33"/>
      <c r="W309" s="33"/>
      <c r="X309" s="33">
        <v>0</v>
      </c>
      <c r="Z309" s="33"/>
      <c r="AA309" s="33">
        <v>0</v>
      </c>
      <c r="AB309" s="3">
        <v>50000</v>
      </c>
      <c r="AC309" s="28">
        <v>50000</v>
      </c>
      <c r="AD309" s="33">
        <v>0</v>
      </c>
      <c r="AE309" s="28">
        <v>22461.0493333333</v>
      </c>
      <c r="AF309" s="28">
        <v>20000</v>
      </c>
      <c r="AG309" s="33">
        <v>2461.0493333333002</v>
      </c>
    </row>
    <row r="310" spans="3:33" s="3" customFormat="1" ht="15" x14ac:dyDescent="0.35">
      <c r="C310" s="3" t="s">
        <v>512</v>
      </c>
      <c r="D310" s="3" t="s">
        <v>513</v>
      </c>
      <c r="E310" s="3" t="s">
        <v>17</v>
      </c>
      <c r="F310" s="3" t="s">
        <v>493</v>
      </c>
      <c r="G310" s="14">
        <v>9212.92</v>
      </c>
      <c r="H310" s="14">
        <v>15500</v>
      </c>
      <c r="I310" s="14">
        <v>2583.3333333333298</v>
      </c>
      <c r="J310" s="28">
        <v>41017.379999999997</v>
      </c>
      <c r="K310" s="28">
        <v>18084.3</v>
      </c>
      <c r="L310" s="28">
        <v>22933.08</v>
      </c>
      <c r="M310" s="29">
        <v>9212.92</v>
      </c>
      <c r="N310" s="28"/>
      <c r="O310" s="33">
        <v>9212.92</v>
      </c>
      <c r="P310" s="33">
        <v>9200</v>
      </c>
      <c r="Q310" s="33"/>
      <c r="R310" s="33">
        <v>9200</v>
      </c>
      <c r="S310" s="33"/>
      <c r="T310" s="33"/>
      <c r="U310" s="33">
        <v>0</v>
      </c>
      <c r="V310" s="33"/>
      <c r="W310" s="33"/>
      <c r="X310" s="33">
        <v>0</v>
      </c>
      <c r="Y310" s="3">
        <v>7412.92</v>
      </c>
      <c r="Z310" s="33"/>
      <c r="AA310" s="33">
        <v>7412.92</v>
      </c>
      <c r="AB310" s="3">
        <v>13404.3</v>
      </c>
      <c r="AC310" s="28">
        <v>16524.3</v>
      </c>
      <c r="AD310" s="33">
        <v>-3120</v>
      </c>
      <c r="AE310" s="28">
        <v>1787.24</v>
      </c>
      <c r="AF310" s="28">
        <v>1560</v>
      </c>
      <c r="AG310" s="33">
        <v>227.24</v>
      </c>
    </row>
    <row r="311" spans="3:33" s="3" customFormat="1" ht="15" x14ac:dyDescent="0.35">
      <c r="C311" s="3" t="s">
        <v>529</v>
      </c>
      <c r="D311" s="3" t="s">
        <v>530</v>
      </c>
      <c r="E311" s="3" t="s">
        <v>17</v>
      </c>
      <c r="F311" s="3" t="s">
        <v>493</v>
      </c>
      <c r="G311" s="14">
        <v>31080</v>
      </c>
      <c r="H311" s="14">
        <v>110080</v>
      </c>
      <c r="I311" s="14">
        <v>18346.666666666701</v>
      </c>
      <c r="J311" s="28">
        <v>47499</v>
      </c>
      <c r="K311" s="28">
        <v>26240</v>
      </c>
      <c r="L311" s="28">
        <v>21259</v>
      </c>
      <c r="M311" s="29">
        <v>0</v>
      </c>
      <c r="N311" s="28"/>
      <c r="O311" s="33">
        <v>0</v>
      </c>
      <c r="P311" s="33">
        <v>21259</v>
      </c>
      <c r="Q311" s="33"/>
      <c r="R311" s="33">
        <v>21259</v>
      </c>
      <c r="S311" s="33"/>
      <c r="T311" s="33"/>
      <c r="U311" s="33">
        <v>0</v>
      </c>
      <c r="V311" s="33"/>
      <c r="W311" s="33"/>
      <c r="X311" s="33">
        <v>0</v>
      </c>
      <c r="Z311" s="33"/>
      <c r="AA311" s="33">
        <v>0</v>
      </c>
      <c r="AB311" s="3">
        <v>26240</v>
      </c>
      <c r="AC311" s="28">
        <v>26240</v>
      </c>
      <c r="AD311" s="33">
        <v>0</v>
      </c>
      <c r="AE311" s="28"/>
      <c r="AF311" s="28"/>
      <c r="AG311" s="33">
        <v>0</v>
      </c>
    </row>
    <row r="312" spans="3:33" s="3" customFormat="1" ht="15" x14ac:dyDescent="0.35">
      <c r="C312" s="3" t="s">
        <v>279</v>
      </c>
      <c r="D312" s="3" t="s">
        <v>280</v>
      </c>
      <c r="E312" s="3" t="s">
        <v>17</v>
      </c>
      <c r="F312" s="3" t="s">
        <v>493</v>
      </c>
      <c r="G312" s="14">
        <v>16</v>
      </c>
      <c r="H312" s="14">
        <v>0</v>
      </c>
      <c r="I312" s="14">
        <v>0</v>
      </c>
      <c r="J312" s="28">
        <v>5000</v>
      </c>
      <c r="K312" s="28">
        <v>0</v>
      </c>
      <c r="L312" s="28">
        <v>5000</v>
      </c>
      <c r="M312" s="29">
        <v>0</v>
      </c>
      <c r="N312" s="28"/>
      <c r="O312" s="33">
        <v>0</v>
      </c>
      <c r="P312" s="33">
        <v>5000</v>
      </c>
      <c r="Q312" s="33"/>
      <c r="R312" s="33">
        <v>5000</v>
      </c>
      <c r="S312" s="33"/>
      <c r="T312" s="33"/>
      <c r="U312" s="33">
        <v>0</v>
      </c>
      <c r="V312" s="33"/>
      <c r="W312" s="33"/>
      <c r="X312" s="33">
        <v>0</v>
      </c>
      <c r="Y312" s="33"/>
      <c r="Z312" s="33"/>
      <c r="AA312" s="33">
        <v>0</v>
      </c>
      <c r="AB312" s="33"/>
      <c r="AC312" s="28"/>
      <c r="AD312" s="33">
        <v>0</v>
      </c>
      <c r="AE312" s="28"/>
      <c r="AF312" s="28"/>
      <c r="AG312" s="33">
        <v>0</v>
      </c>
    </row>
    <row r="313" spans="3:33" s="3" customFormat="1" ht="15" x14ac:dyDescent="0.35">
      <c r="C313" s="3" t="s">
        <v>508</v>
      </c>
      <c r="D313" s="3" t="s">
        <v>509</v>
      </c>
      <c r="E313" s="3" t="s">
        <v>20</v>
      </c>
      <c r="F313" s="3" t="s">
        <v>493</v>
      </c>
      <c r="G313" s="14">
        <v>19500</v>
      </c>
      <c r="H313" s="14">
        <v>0</v>
      </c>
      <c r="I313" s="14">
        <v>0</v>
      </c>
      <c r="J313" s="28">
        <v>39000</v>
      </c>
      <c r="K313" s="28">
        <v>0</v>
      </c>
      <c r="L313" s="28">
        <v>39000</v>
      </c>
      <c r="M313" s="29">
        <v>19500</v>
      </c>
      <c r="N313" s="28"/>
      <c r="O313" s="33">
        <v>19500</v>
      </c>
      <c r="P313" s="33">
        <v>19500</v>
      </c>
      <c r="Q313" s="33"/>
      <c r="R313" s="33">
        <v>19500</v>
      </c>
      <c r="S313" s="33"/>
      <c r="T313" s="33"/>
      <c r="U313" s="33">
        <v>0</v>
      </c>
      <c r="V313" s="33"/>
      <c r="W313" s="33"/>
      <c r="X313" s="33">
        <v>0</v>
      </c>
      <c r="Y313" s="33"/>
      <c r="Z313" s="33"/>
      <c r="AA313" s="33">
        <v>0</v>
      </c>
      <c r="AB313" s="33"/>
      <c r="AC313" s="28"/>
      <c r="AD313" s="33">
        <v>0</v>
      </c>
      <c r="AE313" s="28"/>
      <c r="AF313" s="28"/>
      <c r="AG313" s="33">
        <v>0</v>
      </c>
    </row>
    <row r="314" spans="3:33" s="3" customFormat="1" ht="15" x14ac:dyDescent="0.35">
      <c r="C314" s="3" t="s">
        <v>685</v>
      </c>
      <c r="D314" s="3" t="s">
        <v>686</v>
      </c>
      <c r="E314" s="3" t="s">
        <v>20</v>
      </c>
      <c r="F314" s="3" t="s">
        <v>493</v>
      </c>
      <c r="G314" s="14">
        <v>0</v>
      </c>
      <c r="H314" s="14">
        <v>0</v>
      </c>
      <c r="I314" s="14">
        <v>0</v>
      </c>
      <c r="J314" s="28">
        <v>90400</v>
      </c>
      <c r="K314" s="28">
        <v>45200</v>
      </c>
      <c r="L314" s="28">
        <v>45200</v>
      </c>
      <c r="M314" s="29">
        <v>45200</v>
      </c>
      <c r="N314" s="28">
        <v>45200</v>
      </c>
      <c r="O314" s="33">
        <v>45200</v>
      </c>
      <c r="P314" s="33">
        <v>45200</v>
      </c>
      <c r="Q314" s="33"/>
      <c r="R314" s="33">
        <v>45200</v>
      </c>
      <c r="S314" s="33"/>
      <c r="T314" s="33"/>
      <c r="U314" s="33">
        <v>0</v>
      </c>
      <c r="V314" s="33"/>
      <c r="W314" s="33">
        <v>45200</v>
      </c>
      <c r="X314" s="33">
        <v>-45200</v>
      </c>
      <c r="Y314" s="33"/>
      <c r="Z314" s="33"/>
      <c r="AA314" s="33">
        <v>0</v>
      </c>
      <c r="AB314" s="33"/>
      <c r="AC314" s="28"/>
      <c r="AD314" s="33">
        <v>0</v>
      </c>
      <c r="AE314" s="28"/>
      <c r="AF314" s="28"/>
      <c r="AG314" s="33">
        <v>0</v>
      </c>
    </row>
    <row r="315" spans="3:33" s="3" customFormat="1" ht="15" x14ac:dyDescent="0.35">
      <c r="C315" s="3" t="s">
        <v>367</v>
      </c>
      <c r="D315" s="3" t="s">
        <v>368</v>
      </c>
      <c r="E315" s="3" t="s">
        <v>20</v>
      </c>
      <c r="F315" s="3" t="s">
        <v>493</v>
      </c>
      <c r="G315" s="14">
        <v>22500</v>
      </c>
      <c r="H315" s="14">
        <v>45000</v>
      </c>
      <c r="I315" s="14">
        <v>7500</v>
      </c>
      <c r="J315" s="28">
        <v>34500</v>
      </c>
      <c r="K315" s="28">
        <v>45000</v>
      </c>
      <c r="L315" s="28">
        <v>-10500</v>
      </c>
      <c r="M315" s="29">
        <v>6000</v>
      </c>
      <c r="N315" s="28">
        <v>22500</v>
      </c>
      <c r="O315" s="33">
        <v>-16500</v>
      </c>
      <c r="P315" s="33">
        <v>22500</v>
      </c>
      <c r="Q315" s="33"/>
      <c r="R315" s="33">
        <v>22500</v>
      </c>
      <c r="S315" s="33"/>
      <c r="T315" s="33"/>
      <c r="U315" s="33">
        <v>0</v>
      </c>
      <c r="V315" s="33">
        <v>0</v>
      </c>
      <c r="W315" s="33">
        <v>22500</v>
      </c>
      <c r="X315" s="33">
        <v>-22500</v>
      </c>
      <c r="Y315" s="33">
        <v>6000</v>
      </c>
      <c r="Z315" s="33"/>
      <c r="AA315" s="33">
        <v>6000</v>
      </c>
      <c r="AB315" s="33"/>
      <c r="AC315" s="28"/>
      <c r="AD315" s="33">
        <v>0</v>
      </c>
      <c r="AE315" s="28"/>
      <c r="AF315" s="28"/>
      <c r="AG315" s="33">
        <v>0</v>
      </c>
    </row>
    <row r="316" spans="3:33" s="3" customFormat="1" ht="15" x14ac:dyDescent="0.35">
      <c r="C316" s="3" t="s">
        <v>287</v>
      </c>
      <c r="D316" s="3" t="s">
        <v>288</v>
      </c>
      <c r="E316" s="3" t="s">
        <v>20</v>
      </c>
      <c r="F316" s="3" t="s">
        <v>493</v>
      </c>
      <c r="G316" s="14">
        <v>9548.4</v>
      </c>
      <c r="H316" s="14">
        <v>3500</v>
      </c>
      <c r="I316" s="14">
        <v>583.33333333333303</v>
      </c>
      <c r="J316" s="28">
        <v>16548.400000000001</v>
      </c>
      <c r="K316" s="28">
        <v>3500</v>
      </c>
      <c r="L316" s="28">
        <v>13048.4</v>
      </c>
      <c r="M316" s="29">
        <v>0</v>
      </c>
      <c r="N316" s="28">
        <v>3500</v>
      </c>
      <c r="O316" s="33">
        <v>-3500</v>
      </c>
      <c r="P316" s="33">
        <v>3500</v>
      </c>
      <c r="Q316" s="33"/>
      <c r="R316" s="33">
        <v>3500</v>
      </c>
      <c r="S316" s="33">
        <v>9548.4</v>
      </c>
      <c r="T316" s="33"/>
      <c r="U316" s="33">
        <v>9548.4</v>
      </c>
      <c r="V316" s="33"/>
      <c r="W316" s="33"/>
      <c r="X316" s="33">
        <v>0</v>
      </c>
      <c r="Y316" s="3">
        <v>3500</v>
      </c>
      <c r="Z316" s="33"/>
      <c r="AA316" s="33">
        <v>3500</v>
      </c>
      <c r="AC316" s="28"/>
      <c r="AD316" s="33">
        <v>0</v>
      </c>
      <c r="AE316" s="28"/>
      <c r="AF316" s="28"/>
      <c r="AG316" s="33">
        <v>0</v>
      </c>
    </row>
    <row r="317" spans="3:33" s="3" customFormat="1" ht="15" x14ac:dyDescent="0.35">
      <c r="C317" s="3" t="s">
        <v>433</v>
      </c>
      <c r="D317" s="3" t="s">
        <v>434</v>
      </c>
      <c r="E317" s="3" t="s">
        <v>20</v>
      </c>
      <c r="F317" s="3" t="s">
        <v>493</v>
      </c>
      <c r="G317" s="14">
        <v>16458.900000000001</v>
      </c>
      <c r="H317" s="14">
        <v>0</v>
      </c>
      <c r="I317" s="14">
        <v>0</v>
      </c>
      <c r="J317" s="28">
        <v>31784.92</v>
      </c>
      <c r="K317" s="28">
        <v>14795.2</v>
      </c>
      <c r="L317" s="28">
        <v>16989.72</v>
      </c>
      <c r="M317" s="29">
        <v>0</v>
      </c>
      <c r="N317" s="28">
        <v>14795.2</v>
      </c>
      <c r="O317" s="33">
        <v>-14795.2</v>
      </c>
      <c r="P317" s="33">
        <v>14795.2</v>
      </c>
      <c r="Q317" s="33"/>
      <c r="R317" s="33">
        <v>14795.2</v>
      </c>
      <c r="S317" s="33"/>
      <c r="T317" s="33"/>
      <c r="U317" s="33">
        <v>0</v>
      </c>
      <c r="V317" s="33"/>
      <c r="W317" s="33"/>
      <c r="X317" s="33">
        <v>0</v>
      </c>
      <c r="Y317" s="3">
        <v>14795.2</v>
      </c>
      <c r="Z317" s="33"/>
      <c r="AA317" s="33">
        <v>14795.2</v>
      </c>
      <c r="AC317" s="28"/>
      <c r="AD317" s="33">
        <v>0</v>
      </c>
      <c r="AE317" s="28">
        <v>2194.52</v>
      </c>
      <c r="AF317" s="28"/>
      <c r="AG317" s="33">
        <v>2194.52</v>
      </c>
    </row>
    <row r="318" spans="3:33" s="3" customFormat="1" ht="15" x14ac:dyDescent="0.35">
      <c r="C318" s="3" t="s">
        <v>532</v>
      </c>
      <c r="D318" s="3" t="s">
        <v>896</v>
      </c>
      <c r="E318" s="3" t="s">
        <v>20</v>
      </c>
      <c r="F318" s="3" t="s">
        <v>493</v>
      </c>
      <c r="G318" s="14">
        <v>0</v>
      </c>
      <c r="H318" s="14">
        <v>0</v>
      </c>
      <c r="I318" s="14">
        <v>0</v>
      </c>
      <c r="J318" s="28">
        <v>9000</v>
      </c>
      <c r="K318" s="28">
        <v>13500</v>
      </c>
      <c r="L318" s="28">
        <v>-4500</v>
      </c>
      <c r="M318" s="29"/>
      <c r="N318" s="28"/>
      <c r="O318" s="33">
        <v>0</v>
      </c>
      <c r="P318" s="33">
        <v>9000</v>
      </c>
      <c r="Q318" s="33"/>
      <c r="R318" s="33">
        <v>9000</v>
      </c>
      <c r="S318" s="33"/>
      <c r="T318" s="33"/>
      <c r="U318" s="33">
        <v>0</v>
      </c>
      <c r="V318" s="33"/>
      <c r="W318" s="33"/>
      <c r="X318" s="33">
        <v>0</v>
      </c>
      <c r="Y318" s="33"/>
      <c r="Z318" s="33">
        <v>13500</v>
      </c>
      <c r="AA318" s="33">
        <v>-13500</v>
      </c>
      <c r="AB318" s="33"/>
      <c r="AC318" s="28"/>
      <c r="AD318" s="33">
        <v>0</v>
      </c>
      <c r="AE318" s="28"/>
      <c r="AF318" s="28"/>
      <c r="AG318" s="33">
        <v>0</v>
      </c>
    </row>
    <row r="319" spans="3:33" s="3" customFormat="1" ht="15" x14ac:dyDescent="0.35">
      <c r="C319" s="3" t="s">
        <v>687</v>
      </c>
      <c r="D319" s="3" t="s">
        <v>688</v>
      </c>
      <c r="E319" s="3" t="s">
        <v>18</v>
      </c>
      <c r="F319" s="3" t="s">
        <v>493</v>
      </c>
      <c r="G319" s="14">
        <v>2607.69</v>
      </c>
      <c r="H319" s="14">
        <v>0</v>
      </c>
      <c r="I319" s="14">
        <v>0</v>
      </c>
      <c r="J319" s="28">
        <v>8533.89</v>
      </c>
      <c r="K319" s="28">
        <v>5215.38</v>
      </c>
      <c r="L319" s="28">
        <v>3318.51</v>
      </c>
      <c r="M319" s="29">
        <v>2898</v>
      </c>
      <c r="N319" s="28">
        <v>2897.43</v>
      </c>
      <c r="O319" s="33">
        <v>2898</v>
      </c>
      <c r="P319" s="33">
        <v>2897.43</v>
      </c>
      <c r="Q319" s="33">
        <v>2897.43</v>
      </c>
      <c r="R319" s="33">
        <v>0</v>
      </c>
      <c r="S319" s="33"/>
      <c r="T319" s="33">
        <v>2317.9499999999998</v>
      </c>
      <c r="U319" s="33">
        <v>-2317.9499999999998</v>
      </c>
      <c r="V319" s="33">
        <v>1738.46</v>
      </c>
      <c r="W319" s="33"/>
      <c r="X319" s="33">
        <v>1738.46</v>
      </c>
      <c r="Y319" s="3">
        <v>1000</v>
      </c>
      <c r="Z319" s="33"/>
      <c r="AA319" s="33">
        <v>1000</v>
      </c>
      <c r="AC319" s="28"/>
      <c r="AD319" s="33">
        <v>0</v>
      </c>
      <c r="AE319" s="28"/>
      <c r="AF319" s="28"/>
      <c r="AG319" s="33">
        <v>0</v>
      </c>
    </row>
    <row r="320" spans="3:33" s="3" customFormat="1" ht="15" x14ac:dyDescent="0.35">
      <c r="C320" s="3" t="s">
        <v>897</v>
      </c>
      <c r="D320" s="3" t="s">
        <v>898</v>
      </c>
      <c r="E320" s="3" t="s">
        <v>18</v>
      </c>
      <c r="F320" s="3" t="s">
        <v>493</v>
      </c>
      <c r="G320" s="14">
        <v>0</v>
      </c>
      <c r="H320" s="14">
        <v>0</v>
      </c>
      <c r="I320" s="14">
        <v>0</v>
      </c>
      <c r="J320" s="28">
        <v>190500</v>
      </c>
      <c r="K320" s="28">
        <v>106485.8</v>
      </c>
      <c r="L320" s="28">
        <v>84014.2</v>
      </c>
      <c r="M320" s="29"/>
      <c r="N320" s="28"/>
      <c r="O320" s="33">
        <v>0</v>
      </c>
      <c r="P320" s="33">
        <v>7500</v>
      </c>
      <c r="Q320" s="33">
        <v>7500</v>
      </c>
      <c r="R320" s="33">
        <v>0</v>
      </c>
      <c r="S320" s="33">
        <v>33000</v>
      </c>
      <c r="T320" s="33">
        <v>32776.080000000002</v>
      </c>
      <c r="U320" s="33">
        <v>223.919999999998</v>
      </c>
      <c r="V320" s="33">
        <v>100000</v>
      </c>
      <c r="W320" s="33"/>
      <c r="X320" s="33">
        <v>100000</v>
      </c>
      <c r="Y320" s="3">
        <v>50000</v>
      </c>
      <c r="Z320" s="33"/>
      <c r="AA320" s="33">
        <v>50000</v>
      </c>
      <c r="AC320" s="28">
        <v>66209.72</v>
      </c>
      <c r="AD320" s="33">
        <v>-66209.72</v>
      </c>
      <c r="AE320" s="28"/>
      <c r="AF320" s="28"/>
      <c r="AG320" s="33">
        <v>0</v>
      </c>
    </row>
    <row r="321" spans="3:33" s="3" customFormat="1" ht="15" x14ac:dyDescent="0.35">
      <c r="C321" s="3" t="s">
        <v>383</v>
      </c>
      <c r="D321" s="3" t="s">
        <v>384</v>
      </c>
      <c r="E321" s="3" t="s">
        <v>18</v>
      </c>
      <c r="F321" s="3" t="s">
        <v>493</v>
      </c>
      <c r="G321" s="14">
        <v>0</v>
      </c>
      <c r="H321" s="14">
        <v>7910</v>
      </c>
      <c r="I321" s="14">
        <v>1318.3333333333301</v>
      </c>
      <c r="J321" s="28">
        <v>22399.356</v>
      </c>
      <c r="K321" s="28">
        <v>18555.169999999998</v>
      </c>
      <c r="L321" s="28">
        <v>3844.1860000000001</v>
      </c>
      <c r="M321" s="29">
        <v>0</v>
      </c>
      <c r="N321" s="28"/>
      <c r="O321" s="33">
        <v>0</v>
      </c>
      <c r="P321" s="33">
        <v>10500</v>
      </c>
      <c r="Q321" s="33"/>
      <c r="R321" s="33">
        <v>10500</v>
      </c>
      <c r="S321" s="33"/>
      <c r="T321" s="33"/>
      <c r="U321" s="33">
        <v>0</v>
      </c>
      <c r="V321" s="33">
        <v>8480</v>
      </c>
      <c r="W321" s="33">
        <v>7910</v>
      </c>
      <c r="X321" s="33">
        <v>570</v>
      </c>
      <c r="Y321" s="33">
        <v>1000</v>
      </c>
      <c r="Z321" s="33">
        <v>10645.17</v>
      </c>
      <c r="AA321" s="33">
        <v>-9645.17</v>
      </c>
      <c r="AB321" s="33">
        <v>1000</v>
      </c>
      <c r="AC321" s="28"/>
      <c r="AD321" s="33">
        <v>1000</v>
      </c>
      <c r="AE321" s="28">
        <v>1419.356</v>
      </c>
      <c r="AF321" s="28"/>
      <c r="AG321" s="33">
        <v>1419.356</v>
      </c>
    </row>
    <row r="322" spans="3:33" s="3" customFormat="1" ht="15" x14ac:dyDescent="0.35">
      <c r="C322" s="3" t="s">
        <v>899</v>
      </c>
      <c r="D322" s="3" t="s">
        <v>900</v>
      </c>
      <c r="E322" s="3" t="s">
        <v>18</v>
      </c>
      <c r="F322" s="3" t="s">
        <v>493</v>
      </c>
      <c r="G322" s="14">
        <v>0</v>
      </c>
      <c r="H322" s="14">
        <v>0</v>
      </c>
      <c r="I322" s="14">
        <v>0</v>
      </c>
      <c r="J322" s="28">
        <v>65353.88</v>
      </c>
      <c r="K322" s="28">
        <v>74477.08</v>
      </c>
      <c r="L322" s="28">
        <v>-9123.2000000000007</v>
      </c>
      <c r="M322" s="29"/>
      <c r="N322" s="28"/>
      <c r="O322" s="33">
        <v>0</v>
      </c>
      <c r="P322" s="33">
        <v>15353.88</v>
      </c>
      <c r="Q322" s="33">
        <v>16540.38</v>
      </c>
      <c r="R322" s="33">
        <v>-1186.5</v>
      </c>
      <c r="S322" s="33"/>
      <c r="T322" s="33">
        <v>4593.17</v>
      </c>
      <c r="U322" s="33">
        <v>-4593.17</v>
      </c>
      <c r="V322" s="33"/>
      <c r="W322" s="33"/>
      <c r="X322" s="33">
        <v>0</v>
      </c>
      <c r="Y322" s="33"/>
      <c r="Z322" s="33"/>
      <c r="AA322" s="33">
        <v>0</v>
      </c>
      <c r="AB322" s="33"/>
      <c r="AC322" s="28"/>
      <c r="AD322" s="33">
        <v>0</v>
      </c>
      <c r="AE322" s="28">
        <v>50000</v>
      </c>
      <c r="AF322" s="28">
        <v>53343.53</v>
      </c>
      <c r="AG322" s="33">
        <v>-3343.53</v>
      </c>
    </row>
    <row r="323" spans="3:33" s="3" customFormat="1" ht="15" x14ac:dyDescent="0.35">
      <c r="C323" s="3" t="s">
        <v>532</v>
      </c>
      <c r="D323" s="3" t="s">
        <v>901</v>
      </c>
      <c r="E323" s="3" t="s">
        <v>18</v>
      </c>
      <c r="F323" s="3" t="s">
        <v>493</v>
      </c>
      <c r="G323" s="14">
        <v>0</v>
      </c>
      <c r="H323" s="14">
        <v>0</v>
      </c>
      <c r="I323" s="14">
        <v>0</v>
      </c>
      <c r="J323" s="28">
        <v>62400</v>
      </c>
      <c r="K323" s="28">
        <v>62400</v>
      </c>
      <c r="L323" s="28">
        <v>0</v>
      </c>
      <c r="M323" s="29"/>
      <c r="N323" s="28">
        <v>124800</v>
      </c>
      <c r="O323" s="33">
        <v>0</v>
      </c>
      <c r="P323" s="33">
        <v>62400</v>
      </c>
      <c r="Q323" s="33">
        <v>62400</v>
      </c>
      <c r="R323" s="33">
        <v>0</v>
      </c>
      <c r="S323" s="33"/>
      <c r="T323" s="33"/>
      <c r="U323" s="33">
        <v>0</v>
      </c>
      <c r="V323" s="33"/>
      <c r="W323" s="33"/>
      <c r="X323" s="33">
        <v>0</v>
      </c>
      <c r="Y323" s="33"/>
      <c r="Z323" s="33"/>
      <c r="AA323" s="33">
        <v>0</v>
      </c>
      <c r="AB323" s="33"/>
      <c r="AC323" s="28"/>
      <c r="AD323" s="33">
        <v>0</v>
      </c>
      <c r="AE323" s="28"/>
      <c r="AF323" s="28"/>
      <c r="AG323" s="33">
        <v>0</v>
      </c>
    </row>
    <row r="324" spans="3:33" s="3" customFormat="1" ht="15" x14ac:dyDescent="0.35">
      <c r="C324" s="3" t="s">
        <v>677</v>
      </c>
      <c r="D324" s="3" t="s">
        <v>678</v>
      </c>
      <c r="E324" s="3" t="s">
        <v>21</v>
      </c>
      <c r="G324" s="14">
        <v>1997113.11</v>
      </c>
      <c r="H324" s="14">
        <v>781732</v>
      </c>
      <c r="I324" s="14">
        <v>130288.66666666701</v>
      </c>
      <c r="J324" s="28">
        <v>1587427.2</v>
      </c>
      <c r="K324" s="28">
        <v>1502302.89</v>
      </c>
      <c r="L324" s="28">
        <v>85124.309999999896</v>
      </c>
      <c r="M324" s="29">
        <v>500000</v>
      </c>
      <c r="N324" s="28">
        <v>500000</v>
      </c>
      <c r="O324" s="33">
        <v>500000</v>
      </c>
      <c r="P324" s="33">
        <v>500000</v>
      </c>
      <c r="Q324" s="33">
        <v>270000</v>
      </c>
      <c r="R324" s="33">
        <v>230000</v>
      </c>
      <c r="S324" s="33">
        <v>500000</v>
      </c>
      <c r="T324" s="33">
        <v>230000</v>
      </c>
      <c r="U324" s="33">
        <v>270000</v>
      </c>
      <c r="V324" s="33"/>
      <c r="W324" s="33">
        <v>500000</v>
      </c>
      <c r="X324" s="33">
        <v>-500000</v>
      </c>
      <c r="Y324" s="33"/>
      <c r="Z324" s="33">
        <v>502302.89</v>
      </c>
      <c r="AA324" s="33">
        <v>-502302.89</v>
      </c>
      <c r="AB324" s="33"/>
      <c r="AC324" s="28"/>
      <c r="AD324" s="33">
        <v>0</v>
      </c>
      <c r="AE324" s="28">
        <v>87427.199999999997</v>
      </c>
      <c r="AF324" s="28"/>
      <c r="AG324" s="33">
        <v>87427.199999999997</v>
      </c>
    </row>
    <row r="325" spans="3:33" s="3" customFormat="1" ht="15" x14ac:dyDescent="0.35">
      <c r="C325" s="3" t="s">
        <v>902</v>
      </c>
      <c r="D325" s="3" t="s">
        <v>903</v>
      </c>
      <c r="E325" s="3" t="s">
        <v>21</v>
      </c>
      <c r="G325" s="14">
        <v>0</v>
      </c>
      <c r="H325" s="14">
        <v>0</v>
      </c>
      <c r="I325" s="14">
        <v>0</v>
      </c>
      <c r="J325" s="28">
        <v>75200</v>
      </c>
      <c r="K325" s="28">
        <v>252500</v>
      </c>
      <c r="L325" s="28">
        <v>-177300</v>
      </c>
      <c r="M325" s="29"/>
      <c r="N325" s="28"/>
      <c r="O325" s="33">
        <v>0</v>
      </c>
      <c r="P325" s="33">
        <v>0</v>
      </c>
      <c r="Q325" s="33">
        <v>200000</v>
      </c>
      <c r="R325" s="33">
        <v>-200000</v>
      </c>
      <c r="S325" s="33">
        <v>0</v>
      </c>
      <c r="T325" s="33"/>
      <c r="U325" s="33">
        <v>0</v>
      </c>
      <c r="V325" s="33"/>
      <c r="W325" s="33"/>
      <c r="X325" s="33">
        <v>0</v>
      </c>
      <c r="Y325" s="33"/>
      <c r="Z325" s="33"/>
      <c r="AA325" s="33">
        <v>0</v>
      </c>
      <c r="AB325" s="33"/>
      <c r="AC325" s="28">
        <v>52500</v>
      </c>
      <c r="AD325" s="33">
        <v>-52500</v>
      </c>
      <c r="AE325" s="28">
        <v>75200</v>
      </c>
      <c r="AF325" s="28"/>
      <c r="AG325" s="33">
        <v>75200</v>
      </c>
    </row>
    <row r="326" spans="3:33" s="3" customFormat="1" ht="15" x14ac:dyDescent="0.35">
      <c r="C326" s="3" t="s">
        <v>679</v>
      </c>
      <c r="D326" s="3" t="s">
        <v>680</v>
      </c>
      <c r="E326" s="3" t="s">
        <v>21</v>
      </c>
      <c r="G326" s="14">
        <v>416900</v>
      </c>
      <c r="H326" s="14">
        <v>0</v>
      </c>
      <c r="I326" s="14">
        <v>0</v>
      </c>
      <c r="J326" s="28">
        <v>1133800</v>
      </c>
      <c r="K326" s="28">
        <v>100000</v>
      </c>
      <c r="L326" s="28">
        <v>1033800</v>
      </c>
      <c r="M326" s="29">
        <v>416900</v>
      </c>
      <c r="N326" s="28"/>
      <c r="O326" s="33">
        <v>416900</v>
      </c>
      <c r="P326" s="33">
        <v>516900</v>
      </c>
      <c r="Q326" s="33"/>
      <c r="R326" s="33">
        <v>516900</v>
      </c>
      <c r="S326" s="33">
        <v>0</v>
      </c>
      <c r="T326" s="33"/>
      <c r="U326" s="33">
        <v>0</v>
      </c>
      <c r="V326" s="33">
        <v>100000</v>
      </c>
      <c r="W326" s="33">
        <v>100000</v>
      </c>
      <c r="X326" s="33">
        <v>0</v>
      </c>
      <c r="Y326" s="3">
        <v>100000</v>
      </c>
      <c r="Z326" s="33"/>
      <c r="AA326" s="33">
        <v>100000</v>
      </c>
      <c r="AC326" s="28"/>
      <c r="AD326" s="33">
        <v>0</v>
      </c>
      <c r="AE326" s="28"/>
      <c r="AF326" s="28"/>
      <c r="AG326" s="33">
        <v>0</v>
      </c>
    </row>
    <row r="327" spans="3:33" s="3" customFormat="1" ht="15" x14ac:dyDescent="0.35">
      <c r="C327" s="3" t="s">
        <v>657</v>
      </c>
      <c r="D327" s="3" t="s">
        <v>658</v>
      </c>
      <c r="E327" s="3" t="s">
        <v>21</v>
      </c>
      <c r="G327" s="14">
        <v>319669.96000000002</v>
      </c>
      <c r="H327" s="14">
        <v>0</v>
      </c>
      <c r="I327" s="14">
        <v>0</v>
      </c>
      <c r="J327" s="28">
        <v>1409009.88</v>
      </c>
      <c r="K327" s="28">
        <v>200000</v>
      </c>
      <c r="L327" s="28">
        <v>1209009.8799999999</v>
      </c>
      <c r="M327" s="29">
        <v>269669.96000000002</v>
      </c>
      <c r="N327" s="28">
        <v>50000</v>
      </c>
      <c r="O327" s="33">
        <v>219669.96</v>
      </c>
      <c r="P327" s="33">
        <v>100000</v>
      </c>
      <c r="Q327" s="33"/>
      <c r="R327" s="33">
        <v>100000</v>
      </c>
      <c r="S327" s="33">
        <v>100000</v>
      </c>
      <c r="T327" s="33">
        <v>50000</v>
      </c>
      <c r="U327" s="33">
        <v>50000</v>
      </c>
      <c r="V327" s="33">
        <v>469669.96</v>
      </c>
      <c r="W327" s="33">
        <v>100000</v>
      </c>
      <c r="X327" s="33">
        <v>369669.96</v>
      </c>
      <c r="Y327" s="3">
        <v>469669.96</v>
      </c>
      <c r="Z327" s="33"/>
      <c r="AA327" s="33">
        <v>469669.96</v>
      </c>
      <c r="AC327" s="28"/>
      <c r="AD327" s="33">
        <v>0</v>
      </c>
      <c r="AE327" s="28"/>
      <c r="AF327" s="28"/>
      <c r="AG327" s="33">
        <v>0</v>
      </c>
    </row>
    <row r="328" spans="3:33" s="3" customFormat="1" ht="15" x14ac:dyDescent="0.35">
      <c r="C328" s="3" t="s">
        <v>667</v>
      </c>
      <c r="D328" s="3" t="s">
        <v>668</v>
      </c>
      <c r="E328" s="3" t="s">
        <v>21</v>
      </c>
      <c r="G328" s="14">
        <v>209160</v>
      </c>
      <c r="H328" s="14">
        <v>0</v>
      </c>
      <c r="I328" s="14">
        <v>0</v>
      </c>
      <c r="J328" s="28">
        <v>638320</v>
      </c>
      <c r="K328" s="28">
        <v>250000</v>
      </c>
      <c r="L328" s="28">
        <v>388320</v>
      </c>
      <c r="M328" s="29">
        <v>209160</v>
      </c>
      <c r="N328" s="28"/>
      <c r="O328" s="33">
        <v>209160</v>
      </c>
      <c r="P328" s="33">
        <v>129160</v>
      </c>
      <c r="Q328" s="33"/>
      <c r="R328" s="33">
        <v>129160</v>
      </c>
      <c r="S328" s="33">
        <v>80000</v>
      </c>
      <c r="T328" s="33">
        <v>70000</v>
      </c>
      <c r="U328" s="33">
        <v>10000</v>
      </c>
      <c r="V328" s="33">
        <v>70000</v>
      </c>
      <c r="W328" s="33"/>
      <c r="X328" s="33">
        <v>70000</v>
      </c>
      <c r="Y328" s="3">
        <v>100000</v>
      </c>
      <c r="Z328" s="33">
        <v>150000</v>
      </c>
      <c r="AA328" s="33">
        <v>-50000</v>
      </c>
      <c r="AB328" s="3">
        <v>50000</v>
      </c>
      <c r="AC328" s="28"/>
      <c r="AD328" s="33">
        <v>50000</v>
      </c>
      <c r="AE328" s="28"/>
      <c r="AF328" s="28">
        <v>30000</v>
      </c>
      <c r="AG328" s="33">
        <v>-30000</v>
      </c>
    </row>
    <row r="329" spans="3:33" s="3" customFormat="1" ht="15" x14ac:dyDescent="0.35">
      <c r="C329" s="3" t="s">
        <v>681</v>
      </c>
      <c r="D329" s="3" t="s">
        <v>682</v>
      </c>
      <c r="E329" s="3" t="s">
        <v>21</v>
      </c>
      <c r="G329" s="14">
        <v>314000</v>
      </c>
      <c r="H329" s="14">
        <v>0</v>
      </c>
      <c r="I329" s="14">
        <v>0</v>
      </c>
      <c r="J329" s="28">
        <v>514000</v>
      </c>
      <c r="K329" s="28">
        <v>50000</v>
      </c>
      <c r="L329" s="28">
        <v>464000</v>
      </c>
      <c r="M329" s="29">
        <v>314000</v>
      </c>
      <c r="N329" s="28"/>
      <c r="O329" s="33">
        <v>314000</v>
      </c>
      <c r="P329" s="33">
        <v>50000</v>
      </c>
      <c r="Q329" s="33"/>
      <c r="R329" s="33">
        <v>50000</v>
      </c>
      <c r="S329" s="33">
        <v>50000</v>
      </c>
      <c r="T329" s="33"/>
      <c r="U329" s="33">
        <v>50000</v>
      </c>
      <c r="V329" s="33">
        <v>50000</v>
      </c>
      <c r="W329" s="33"/>
      <c r="X329" s="33">
        <v>50000</v>
      </c>
      <c r="Y329" s="3">
        <v>50000</v>
      </c>
      <c r="Z329" s="33">
        <v>50000</v>
      </c>
      <c r="AA329" s="33">
        <v>0</v>
      </c>
      <c r="AC329" s="28"/>
      <c r="AD329" s="33">
        <v>0</v>
      </c>
      <c r="AE329" s="28"/>
      <c r="AF329" s="28"/>
      <c r="AG329" s="33">
        <v>0</v>
      </c>
    </row>
    <row r="330" spans="3:33" s="3" customFormat="1" ht="15" x14ac:dyDescent="0.35">
      <c r="C330" s="3" t="s">
        <v>683</v>
      </c>
      <c r="D330" s="3" t="s">
        <v>684</v>
      </c>
      <c r="E330" s="3" t="s">
        <v>21</v>
      </c>
      <c r="G330" s="14">
        <v>160732.6</v>
      </c>
      <c r="H330" s="14">
        <v>0</v>
      </c>
      <c r="I330" s="14">
        <v>0</v>
      </c>
      <c r="J330" s="28">
        <v>321465.2</v>
      </c>
      <c r="K330" s="28">
        <v>0</v>
      </c>
      <c r="L330" s="28">
        <v>321465.2</v>
      </c>
      <c r="M330" s="29">
        <v>160732.6</v>
      </c>
      <c r="N330" s="28"/>
      <c r="O330" s="33">
        <v>160732.6</v>
      </c>
      <c r="P330" s="33">
        <v>0</v>
      </c>
      <c r="Q330" s="33"/>
      <c r="R330" s="33">
        <v>0</v>
      </c>
      <c r="S330" s="33">
        <v>160732.6</v>
      </c>
      <c r="T330" s="33"/>
      <c r="U330" s="33">
        <v>160732.6</v>
      </c>
      <c r="V330" s="33"/>
      <c r="W330" s="33"/>
      <c r="X330" s="33">
        <v>0</v>
      </c>
      <c r="Y330" s="33"/>
      <c r="Z330" s="33"/>
      <c r="AA330" s="33">
        <v>0</v>
      </c>
      <c r="AB330" s="33"/>
      <c r="AC330" s="28"/>
      <c r="AD330" s="33">
        <v>0</v>
      </c>
      <c r="AE330" s="28"/>
      <c r="AF330" s="28"/>
      <c r="AG330" s="33">
        <v>0</v>
      </c>
    </row>
    <row r="331" spans="3:33" s="3" customFormat="1" ht="15" x14ac:dyDescent="0.35">
      <c r="C331" s="3" t="s">
        <v>153</v>
      </c>
      <c r="D331" s="3" t="s">
        <v>154</v>
      </c>
      <c r="E331" s="3" t="s">
        <v>21</v>
      </c>
      <c r="G331" s="14">
        <v>80800</v>
      </c>
      <c r="H331" s="14">
        <v>0</v>
      </c>
      <c r="I331" s="14">
        <v>0</v>
      </c>
      <c r="J331" s="28">
        <v>15000</v>
      </c>
      <c r="K331" s="28">
        <v>15000</v>
      </c>
      <c r="L331" s="28">
        <v>0</v>
      </c>
      <c r="M331" s="29">
        <v>0</v>
      </c>
      <c r="N331" s="28">
        <v>10000</v>
      </c>
      <c r="O331" s="33">
        <v>0</v>
      </c>
      <c r="P331" s="33">
        <v>5000</v>
      </c>
      <c r="Q331" s="33"/>
      <c r="R331" s="33">
        <v>5000</v>
      </c>
      <c r="S331" s="33">
        <v>5000</v>
      </c>
      <c r="T331" s="33"/>
      <c r="U331" s="33">
        <v>5000</v>
      </c>
      <c r="V331" s="33">
        <v>5000</v>
      </c>
      <c r="W331" s="33">
        <v>5000</v>
      </c>
      <c r="X331" s="33">
        <v>0</v>
      </c>
      <c r="Y331" s="33"/>
      <c r="Z331" s="33">
        <v>5000</v>
      </c>
      <c r="AA331" s="33">
        <v>-5000</v>
      </c>
      <c r="AB331" s="33"/>
      <c r="AC331" s="28">
        <v>5000</v>
      </c>
      <c r="AD331" s="33">
        <v>-5000</v>
      </c>
      <c r="AE331" s="28"/>
      <c r="AF331" s="28"/>
      <c r="AG331" s="33">
        <v>0</v>
      </c>
    </row>
    <row r="332" spans="3:33" s="3" customFormat="1" ht="15" x14ac:dyDescent="0.35">
      <c r="C332" s="3" t="s">
        <v>157</v>
      </c>
      <c r="D332" s="3" t="s">
        <v>158</v>
      </c>
      <c r="E332" s="3" t="s">
        <v>21</v>
      </c>
      <c r="G332" s="14">
        <v>94200</v>
      </c>
      <c r="H332" s="14">
        <v>0</v>
      </c>
      <c r="I332" s="14">
        <v>0</v>
      </c>
      <c r="J332" s="28">
        <v>0</v>
      </c>
      <c r="K332" s="28">
        <v>138200</v>
      </c>
      <c r="L332" s="28">
        <v>-138200</v>
      </c>
      <c r="M332" s="29">
        <v>0</v>
      </c>
      <c r="N332" s="28">
        <v>138200</v>
      </c>
      <c r="O332" s="33">
        <v>-138200</v>
      </c>
      <c r="P332" s="33">
        <v>0</v>
      </c>
      <c r="Q332" s="33"/>
      <c r="R332" s="33">
        <v>0</v>
      </c>
      <c r="S332" s="33">
        <v>0</v>
      </c>
      <c r="T332" s="33"/>
      <c r="U332" s="33">
        <v>0</v>
      </c>
      <c r="V332" s="33"/>
      <c r="W332" s="33"/>
      <c r="X332" s="33">
        <v>0</v>
      </c>
      <c r="Y332" s="33"/>
      <c r="Z332" s="33"/>
      <c r="AA332" s="33">
        <v>0</v>
      </c>
      <c r="AB332" s="33"/>
      <c r="AC332" s="28"/>
      <c r="AD332" s="33">
        <v>0</v>
      </c>
      <c r="AE332" s="28"/>
      <c r="AF332" s="28"/>
      <c r="AG332" s="33">
        <v>0</v>
      </c>
    </row>
    <row r="333" spans="3:33" s="3" customFormat="1" ht="15" x14ac:dyDescent="0.35">
      <c r="C333" s="3" t="s">
        <v>163</v>
      </c>
      <c r="D333" s="3" t="s">
        <v>164</v>
      </c>
      <c r="E333" s="3" t="s">
        <v>21</v>
      </c>
      <c r="G333" s="14">
        <v>83000</v>
      </c>
      <c r="H333" s="14">
        <v>0</v>
      </c>
      <c r="I333" s="14">
        <v>0</v>
      </c>
      <c r="J333" s="28">
        <v>0</v>
      </c>
      <c r="K333" s="28">
        <v>14000</v>
      </c>
      <c r="L333" s="28">
        <v>-14000</v>
      </c>
      <c r="M333" s="29">
        <v>0</v>
      </c>
      <c r="N333" s="28">
        <v>14000</v>
      </c>
      <c r="O333" s="33">
        <v>-14000</v>
      </c>
      <c r="P333" s="33">
        <v>0</v>
      </c>
      <c r="Q333" s="33"/>
      <c r="R333" s="33">
        <v>0</v>
      </c>
      <c r="S333" s="33">
        <v>0</v>
      </c>
      <c r="T333" s="33"/>
      <c r="U333" s="33">
        <v>0</v>
      </c>
      <c r="V333" s="33"/>
      <c r="W333" s="33"/>
      <c r="X333" s="33">
        <v>0</v>
      </c>
      <c r="Y333" s="33"/>
      <c r="Z333" s="33"/>
      <c r="AA333" s="33">
        <v>0</v>
      </c>
      <c r="AB333" s="33"/>
      <c r="AC333" s="28"/>
      <c r="AD333" s="33">
        <v>0</v>
      </c>
      <c r="AE333" s="28"/>
      <c r="AF333" s="28"/>
      <c r="AG333" s="33">
        <v>0</v>
      </c>
    </row>
    <row r="334" spans="3:33" s="3" customFormat="1" ht="15" x14ac:dyDescent="0.35">
      <c r="C334" s="3" t="s">
        <v>235</v>
      </c>
      <c r="D334" s="3" t="s">
        <v>236</v>
      </c>
      <c r="E334" s="3" t="s">
        <v>21</v>
      </c>
      <c r="G334" s="14">
        <v>8620.5</v>
      </c>
      <c r="H334" s="14">
        <v>13648.5</v>
      </c>
      <c r="I334" s="14">
        <v>2274.75</v>
      </c>
      <c r="J334" s="28">
        <v>17184</v>
      </c>
      <c r="K334" s="28">
        <v>30212</v>
      </c>
      <c r="L334" s="28">
        <v>-13028</v>
      </c>
      <c r="M334" s="29">
        <v>2000</v>
      </c>
      <c r="N334" s="28">
        <v>5886</v>
      </c>
      <c r="O334" s="33">
        <v>2000</v>
      </c>
      <c r="P334" s="33">
        <v>0</v>
      </c>
      <c r="Q334" s="33">
        <v>10212</v>
      </c>
      <c r="R334" s="33">
        <v>-10212</v>
      </c>
      <c r="S334" s="33">
        <v>5184</v>
      </c>
      <c r="T334" s="33"/>
      <c r="U334" s="33">
        <v>5184</v>
      </c>
      <c r="V334" s="33">
        <v>5000</v>
      </c>
      <c r="W334" s="33">
        <v>5000</v>
      </c>
      <c r="X334" s="33">
        <v>0</v>
      </c>
      <c r="Y334" s="3">
        <v>5000</v>
      </c>
      <c r="Z334" s="33">
        <v>10000</v>
      </c>
      <c r="AA334" s="33">
        <v>-5000</v>
      </c>
      <c r="AC334" s="28"/>
      <c r="AD334" s="33">
        <v>0</v>
      </c>
      <c r="AE334" s="28"/>
      <c r="AF334" s="28">
        <v>5000</v>
      </c>
      <c r="AG334" s="33">
        <v>-5000</v>
      </c>
    </row>
    <row r="335" spans="3:33" s="3" customFormat="1" ht="15" x14ac:dyDescent="0.35">
      <c r="C335" s="3" t="s">
        <v>243</v>
      </c>
      <c r="D335" s="3" t="s">
        <v>244</v>
      </c>
      <c r="E335" s="3" t="s">
        <v>21</v>
      </c>
      <c r="G335" s="14">
        <v>19500</v>
      </c>
      <c r="H335" s="14">
        <v>0</v>
      </c>
      <c r="I335" s="14">
        <v>0</v>
      </c>
      <c r="J335" s="28">
        <v>0</v>
      </c>
      <c r="K335" s="28">
        <v>0</v>
      </c>
      <c r="L335" s="28">
        <v>0</v>
      </c>
      <c r="M335" s="29">
        <v>0</v>
      </c>
      <c r="N335" s="28"/>
      <c r="O335" s="33">
        <v>0</v>
      </c>
      <c r="P335" s="33">
        <v>0</v>
      </c>
      <c r="Q335" s="33"/>
      <c r="R335" s="33">
        <v>0</v>
      </c>
      <c r="S335" s="33">
        <v>0</v>
      </c>
      <c r="T335" s="33"/>
      <c r="U335" s="33">
        <v>0</v>
      </c>
      <c r="V335" s="33"/>
      <c r="W335" s="33"/>
      <c r="X335" s="33">
        <v>0</v>
      </c>
      <c r="Y335" s="33"/>
      <c r="Z335" s="33"/>
      <c r="AA335" s="33">
        <v>0</v>
      </c>
      <c r="AB335" s="33"/>
      <c r="AC335" s="28"/>
      <c r="AD335" s="33">
        <v>0</v>
      </c>
      <c r="AE335" s="28"/>
      <c r="AF335" s="28"/>
      <c r="AG335" s="33">
        <v>0</v>
      </c>
    </row>
    <row r="336" spans="3:33" s="3" customFormat="1" ht="15" x14ac:dyDescent="0.35">
      <c r="C336" s="3" t="s">
        <v>143</v>
      </c>
      <c r="D336" s="3" t="s">
        <v>144</v>
      </c>
      <c r="E336" s="3" t="s">
        <v>21</v>
      </c>
      <c r="G336" s="14">
        <v>65562.5</v>
      </c>
      <c r="H336" s="14">
        <v>0</v>
      </c>
      <c r="I336" s="14">
        <v>0</v>
      </c>
      <c r="J336" s="28">
        <v>100000</v>
      </c>
      <c r="K336" s="28">
        <v>60000</v>
      </c>
      <c r="L336" s="28">
        <v>40000</v>
      </c>
      <c r="M336" s="29">
        <v>0</v>
      </c>
      <c r="N336" s="28"/>
      <c r="O336" s="33">
        <v>0</v>
      </c>
      <c r="P336" s="33">
        <v>20000</v>
      </c>
      <c r="Q336" s="33"/>
      <c r="R336" s="33">
        <v>20000</v>
      </c>
      <c r="S336" s="33">
        <v>20000</v>
      </c>
      <c r="T336" s="33">
        <v>20000</v>
      </c>
      <c r="U336" s="33">
        <v>0</v>
      </c>
      <c r="V336" s="33">
        <v>20000</v>
      </c>
      <c r="W336" s="33">
        <v>20000</v>
      </c>
      <c r="X336" s="33">
        <v>0</v>
      </c>
      <c r="Y336" s="3">
        <v>40000</v>
      </c>
      <c r="Z336" s="33">
        <v>20000</v>
      </c>
      <c r="AA336" s="33">
        <v>20000</v>
      </c>
      <c r="AC336" s="28"/>
      <c r="AD336" s="33">
        <v>0</v>
      </c>
      <c r="AE336" s="28"/>
      <c r="AF336" s="28"/>
      <c r="AG336" s="33">
        <v>0</v>
      </c>
    </row>
    <row r="337" spans="3:33" s="3" customFormat="1" ht="15" x14ac:dyDescent="0.35">
      <c r="C337" s="3" t="s">
        <v>665</v>
      </c>
      <c r="D337" s="3" t="s">
        <v>666</v>
      </c>
      <c r="E337" s="3" t="s">
        <v>21</v>
      </c>
      <c r="G337" s="14">
        <v>156705.60000000001</v>
      </c>
      <c r="H337" s="14">
        <v>0</v>
      </c>
      <c r="I337" s="14">
        <v>0</v>
      </c>
      <c r="J337" s="28">
        <v>533411.19999999995</v>
      </c>
      <c r="K337" s="28">
        <v>170000</v>
      </c>
      <c r="L337" s="28">
        <v>363411.20000000001</v>
      </c>
      <c r="M337" s="29">
        <v>156705.60000000001</v>
      </c>
      <c r="N337" s="28"/>
      <c r="O337" s="33">
        <v>156705.60000000001</v>
      </c>
      <c r="P337" s="33">
        <v>76705.600000000006</v>
      </c>
      <c r="Q337" s="33"/>
      <c r="R337" s="33">
        <v>76705.600000000006</v>
      </c>
      <c r="S337" s="33">
        <v>80000</v>
      </c>
      <c r="T337" s="33">
        <v>70000</v>
      </c>
      <c r="U337" s="33">
        <v>10000</v>
      </c>
      <c r="V337" s="33">
        <v>70000</v>
      </c>
      <c r="W337" s="33"/>
      <c r="X337" s="33">
        <v>70000</v>
      </c>
      <c r="Y337" s="3">
        <v>120000</v>
      </c>
      <c r="Z337" s="33">
        <v>100000</v>
      </c>
      <c r="AA337" s="33">
        <v>20000</v>
      </c>
      <c r="AB337" s="3">
        <v>30000</v>
      </c>
      <c r="AC337" s="28"/>
      <c r="AD337" s="33">
        <v>30000</v>
      </c>
      <c r="AE337" s="28"/>
      <c r="AF337" s="28"/>
      <c r="AG337" s="33">
        <v>0</v>
      </c>
    </row>
    <row r="338" spans="3:33" s="3" customFormat="1" ht="15" x14ac:dyDescent="0.35">
      <c r="C338" s="3" t="s">
        <v>738</v>
      </c>
      <c r="D338" s="3" t="s">
        <v>739</v>
      </c>
      <c r="E338" s="3" t="s">
        <v>21</v>
      </c>
      <c r="G338" s="14">
        <v>230686.65</v>
      </c>
      <c r="H338" s="14">
        <v>0</v>
      </c>
      <c r="I338" s="14">
        <v>0</v>
      </c>
      <c r="J338" s="28">
        <v>300000</v>
      </c>
      <c r="K338" s="28">
        <v>200000</v>
      </c>
      <c r="L338" s="28">
        <v>100000</v>
      </c>
      <c r="M338" s="29">
        <v>0</v>
      </c>
      <c r="N338" s="28"/>
      <c r="O338" s="33">
        <v>0</v>
      </c>
      <c r="P338" s="33">
        <v>100000</v>
      </c>
      <c r="Q338" s="33"/>
      <c r="R338" s="33">
        <v>100000</v>
      </c>
      <c r="S338" s="33">
        <v>100000</v>
      </c>
      <c r="T338" s="33"/>
      <c r="U338" s="33">
        <v>100000</v>
      </c>
      <c r="V338" s="33">
        <v>100000</v>
      </c>
      <c r="W338" s="33">
        <v>100000</v>
      </c>
      <c r="X338" s="33">
        <v>0</v>
      </c>
      <c r="Y338" s="33"/>
      <c r="Z338" s="33">
        <v>100000</v>
      </c>
      <c r="AA338" s="33">
        <v>-100000</v>
      </c>
      <c r="AB338" s="33"/>
      <c r="AC338" s="28"/>
      <c r="AD338" s="33">
        <v>0</v>
      </c>
      <c r="AE338" s="28"/>
      <c r="AF338" s="28"/>
      <c r="AG338" s="33">
        <v>0</v>
      </c>
    </row>
    <row r="339" spans="3:33" s="3" customFormat="1" ht="15" x14ac:dyDescent="0.35">
      <c r="C339" s="3" t="s">
        <v>663</v>
      </c>
      <c r="D339" s="3" t="s">
        <v>664</v>
      </c>
      <c r="E339" s="3" t="s">
        <v>21</v>
      </c>
      <c r="F339" s="3" t="s">
        <v>541</v>
      </c>
      <c r="G339" s="14">
        <v>326568.43</v>
      </c>
      <c r="H339" s="14">
        <v>115577.82</v>
      </c>
      <c r="I339" s="14">
        <v>19262.97</v>
      </c>
      <c r="J339" s="28">
        <v>217000</v>
      </c>
      <c r="K339" s="28">
        <v>121210</v>
      </c>
      <c r="L339" s="28">
        <v>95790</v>
      </c>
      <c r="M339" s="29">
        <v>62000</v>
      </c>
      <c r="N339" s="28"/>
      <c r="O339" s="33">
        <v>62000</v>
      </c>
      <c r="P339" s="33">
        <v>31000</v>
      </c>
      <c r="Q339" s="33">
        <v>30070</v>
      </c>
      <c r="R339" s="33">
        <v>930</v>
      </c>
      <c r="S339" s="33">
        <v>31000</v>
      </c>
      <c r="T339" s="33">
        <v>30070</v>
      </c>
      <c r="U339" s="33">
        <v>930</v>
      </c>
      <c r="V339" s="33">
        <v>31000</v>
      </c>
      <c r="W339" s="33"/>
      <c r="X339" s="33">
        <v>31000</v>
      </c>
      <c r="Y339" s="33">
        <v>31000</v>
      </c>
      <c r="Z339" s="33">
        <v>30070</v>
      </c>
      <c r="AA339" s="33">
        <v>930</v>
      </c>
      <c r="AB339" s="33">
        <v>31000</v>
      </c>
      <c r="AC339" s="28">
        <v>31000</v>
      </c>
      <c r="AD339" s="33">
        <v>0</v>
      </c>
      <c r="AE339" s="28"/>
      <c r="AF339" s="28"/>
      <c r="AG339" s="33">
        <v>0</v>
      </c>
    </row>
    <row r="340" spans="3:33" s="3" customFormat="1" ht="15" x14ac:dyDescent="0.35">
      <c r="C340" s="3" t="s">
        <v>669</v>
      </c>
      <c r="D340" s="3" t="s">
        <v>670</v>
      </c>
      <c r="E340" s="3" t="s">
        <v>21</v>
      </c>
      <c r="G340" s="14">
        <v>153506.26</v>
      </c>
      <c r="H340" s="14">
        <v>0</v>
      </c>
      <c r="I340" s="14">
        <v>0</v>
      </c>
      <c r="J340" s="28">
        <v>147250.91200000001</v>
      </c>
      <c r="K340" s="28">
        <v>66000</v>
      </c>
      <c r="L340" s="28">
        <v>81250.911999999997</v>
      </c>
      <c r="M340" s="29">
        <v>57806.26</v>
      </c>
      <c r="N340" s="28"/>
      <c r="O340" s="33">
        <v>57806.26</v>
      </c>
      <c r="P340" s="33">
        <v>23186.26</v>
      </c>
      <c r="Q340" s="33"/>
      <c r="R340" s="33">
        <v>23186.26</v>
      </c>
      <c r="S340" s="33">
        <v>30000</v>
      </c>
      <c r="T340" s="33">
        <v>30000</v>
      </c>
      <c r="U340" s="33">
        <v>0</v>
      </c>
      <c r="V340" s="33">
        <v>30000</v>
      </c>
      <c r="W340" s="33"/>
      <c r="X340" s="33">
        <v>30000</v>
      </c>
      <c r="Y340" s="33"/>
      <c r="Z340" s="33">
        <v>30000</v>
      </c>
      <c r="AA340" s="33">
        <v>-30000</v>
      </c>
      <c r="AB340" s="33"/>
      <c r="AC340" s="28"/>
      <c r="AD340" s="33">
        <v>0</v>
      </c>
      <c r="AE340" s="28">
        <v>6258.3919999999998</v>
      </c>
      <c r="AF340" s="28">
        <v>6000</v>
      </c>
      <c r="AG340" s="33">
        <v>258.392</v>
      </c>
    </row>
    <row r="341" spans="3:33" s="3" customFormat="1" ht="15" x14ac:dyDescent="0.35">
      <c r="C341" s="3" t="s">
        <v>671</v>
      </c>
      <c r="D341" s="3" t="s">
        <v>672</v>
      </c>
      <c r="E341" s="3" t="s">
        <v>21</v>
      </c>
      <c r="G341" s="14">
        <v>258156.28</v>
      </c>
      <c r="H341" s="14">
        <v>0</v>
      </c>
      <c r="I341" s="14">
        <v>0</v>
      </c>
      <c r="J341" s="28">
        <v>100000</v>
      </c>
      <c r="K341" s="28">
        <v>150000</v>
      </c>
      <c r="L341" s="28">
        <v>-50000</v>
      </c>
      <c r="M341" s="29">
        <v>50000</v>
      </c>
      <c r="N341" s="28">
        <v>50000</v>
      </c>
      <c r="O341" s="33">
        <v>0</v>
      </c>
      <c r="P341" s="33">
        <v>50000</v>
      </c>
      <c r="Q341" s="33"/>
      <c r="R341" s="33">
        <v>50000</v>
      </c>
      <c r="S341" s="33"/>
      <c r="T341" s="33">
        <v>50000</v>
      </c>
      <c r="U341" s="33">
        <v>-50000</v>
      </c>
      <c r="V341" s="33"/>
      <c r="W341" s="33">
        <v>50000</v>
      </c>
      <c r="X341" s="33">
        <v>-50000</v>
      </c>
      <c r="Y341" s="33"/>
      <c r="Z341" s="33"/>
      <c r="AA341" s="33">
        <v>0</v>
      </c>
      <c r="AB341" s="33"/>
      <c r="AC341" s="28"/>
      <c r="AD341" s="33">
        <v>0</v>
      </c>
      <c r="AE341" s="28"/>
      <c r="AF341" s="28"/>
      <c r="AG341" s="33">
        <v>0</v>
      </c>
    </row>
    <row r="342" spans="3:33" s="3" customFormat="1" ht="15" x14ac:dyDescent="0.35">
      <c r="C342" s="3" t="s">
        <v>496</v>
      </c>
      <c r="D342" s="3" t="s">
        <v>497</v>
      </c>
      <c r="E342" s="3" t="s">
        <v>21</v>
      </c>
      <c r="F342" s="3" t="s">
        <v>493</v>
      </c>
      <c r="G342" s="14">
        <v>5479037.5899999999</v>
      </c>
      <c r="H342" s="14">
        <v>1240328.26</v>
      </c>
      <c r="I342" s="14">
        <v>206721.376666667</v>
      </c>
      <c r="J342" s="28">
        <v>749000</v>
      </c>
      <c r="K342" s="28">
        <v>34000</v>
      </c>
      <c r="L342" s="28">
        <v>715000</v>
      </c>
      <c r="M342" s="29">
        <v>549000</v>
      </c>
      <c r="N342" s="28"/>
      <c r="O342" s="33">
        <v>549000</v>
      </c>
      <c r="P342" s="33">
        <v>100000</v>
      </c>
      <c r="Q342" s="33"/>
      <c r="R342" s="33">
        <v>100000</v>
      </c>
      <c r="S342" s="33">
        <v>100000</v>
      </c>
      <c r="T342" s="33">
        <v>34000</v>
      </c>
      <c r="U342" s="33">
        <v>66000</v>
      </c>
      <c r="V342" s="33"/>
      <c r="W342" s="33"/>
      <c r="X342" s="33">
        <v>0</v>
      </c>
      <c r="Y342" s="33"/>
      <c r="Z342" s="33"/>
      <c r="AA342" s="33">
        <v>0</v>
      </c>
      <c r="AB342" s="33"/>
      <c r="AC342" s="28"/>
      <c r="AD342" s="33">
        <v>0</v>
      </c>
      <c r="AE342" s="28"/>
      <c r="AF342" s="28"/>
      <c r="AG342" s="33">
        <v>0</v>
      </c>
    </row>
    <row r="343" spans="3:33" s="3" customFormat="1" ht="15" x14ac:dyDescent="0.35">
      <c r="C343" s="3" t="s">
        <v>97</v>
      </c>
      <c r="D343" s="3" t="s">
        <v>98</v>
      </c>
      <c r="E343" s="3" t="s">
        <v>21</v>
      </c>
      <c r="G343" s="14">
        <v>5563020.9000000004</v>
      </c>
      <c r="H343" s="14">
        <v>6078599.0800000001</v>
      </c>
      <c r="I343" s="14">
        <v>1013099.8466666701</v>
      </c>
      <c r="J343" s="28">
        <v>7441171.648</v>
      </c>
      <c r="K343" s="28">
        <v>6114130.6799999997</v>
      </c>
      <c r="L343" s="28">
        <v>1327040.9680000001</v>
      </c>
      <c r="M343" s="29">
        <v>810000</v>
      </c>
      <c r="N343" s="28"/>
      <c r="O343" s="33">
        <v>810000</v>
      </c>
      <c r="P343" s="33">
        <v>1200000</v>
      </c>
      <c r="Q343" s="33">
        <v>2006730.68</v>
      </c>
      <c r="R343" s="33">
        <v>-806730.68</v>
      </c>
      <c r="S343" s="33">
        <v>2000000</v>
      </c>
      <c r="T343" s="33">
        <v>630500</v>
      </c>
      <c r="U343" s="33">
        <v>1369500</v>
      </c>
      <c r="V343" s="33">
        <v>923937.69866666396</v>
      </c>
      <c r="W343" s="33">
        <v>900000</v>
      </c>
      <c r="X343" s="33">
        <v>23937.698666664</v>
      </c>
      <c r="Y343" s="33">
        <v>925000</v>
      </c>
      <c r="Z343" s="33">
        <v>970000</v>
      </c>
      <c r="AA343" s="33">
        <v>-45000</v>
      </c>
      <c r="AB343" s="33">
        <v>806000</v>
      </c>
      <c r="AC343" s="33">
        <v>830900</v>
      </c>
      <c r="AD343" s="33">
        <v>-24900</v>
      </c>
      <c r="AE343" s="28">
        <v>776233.94933333294</v>
      </c>
      <c r="AF343" s="28">
        <v>776000</v>
      </c>
      <c r="AG343" s="33">
        <v>233.949333332945</v>
      </c>
    </row>
    <row r="344" spans="3:33" s="3" customFormat="1" ht="15" x14ac:dyDescent="0.35">
      <c r="C344" s="3" t="s">
        <v>675</v>
      </c>
      <c r="D344" s="3" t="s">
        <v>676</v>
      </c>
      <c r="E344" s="3" t="s">
        <v>21</v>
      </c>
      <c r="F344" s="3" t="s">
        <v>493</v>
      </c>
      <c r="G344" s="14">
        <v>3933594.28</v>
      </c>
      <c r="H344" s="14">
        <v>827366.04</v>
      </c>
      <c r="I344" s="14">
        <v>137894.34</v>
      </c>
      <c r="J344" s="28">
        <v>310000</v>
      </c>
      <c r="K344" s="28">
        <v>0</v>
      </c>
      <c r="L344" s="28">
        <v>310000</v>
      </c>
      <c r="M344" s="29">
        <v>110000</v>
      </c>
      <c r="N344" s="28"/>
      <c r="O344" s="33">
        <v>110000</v>
      </c>
      <c r="P344" s="33">
        <v>100000</v>
      </c>
      <c r="Q344" s="33"/>
      <c r="R344" s="33">
        <v>100000</v>
      </c>
      <c r="S344" s="33">
        <v>100000</v>
      </c>
      <c r="T344" s="33"/>
      <c r="U344" s="33">
        <v>100000</v>
      </c>
      <c r="V344" s="33"/>
      <c r="W344" s="33"/>
      <c r="X344" s="33">
        <v>0</v>
      </c>
      <c r="Y344" s="33"/>
      <c r="Z344" s="33"/>
      <c r="AA344" s="33">
        <v>0</v>
      </c>
      <c r="AB344" s="33"/>
      <c r="AC344" s="28"/>
      <c r="AD344" s="33">
        <v>0</v>
      </c>
      <c r="AE344" s="28"/>
      <c r="AF344" s="28"/>
      <c r="AG344" s="33">
        <v>0</v>
      </c>
    </row>
    <row r="345" spans="3:33" s="3" customFormat="1" ht="15" x14ac:dyDescent="0.35">
      <c r="C345" s="3" t="s">
        <v>413</v>
      </c>
      <c r="D345" s="3" t="s">
        <v>414</v>
      </c>
      <c r="E345" s="3" t="s">
        <v>21</v>
      </c>
      <c r="F345" s="3" t="s">
        <v>493</v>
      </c>
      <c r="G345" s="14">
        <v>29950</v>
      </c>
      <c r="H345" s="14">
        <v>0</v>
      </c>
      <c r="I345" s="14">
        <v>0</v>
      </c>
      <c r="J345" s="28">
        <v>34476.666666666701</v>
      </c>
      <c r="K345" s="28">
        <v>33950</v>
      </c>
      <c r="L345" s="28">
        <v>526.66666666667197</v>
      </c>
      <c r="M345" s="29">
        <v>0</v>
      </c>
      <c r="N345" s="28">
        <v>29950</v>
      </c>
      <c r="O345" s="33">
        <v>-29950</v>
      </c>
      <c r="P345" s="33">
        <v>29950</v>
      </c>
      <c r="Q345" s="33"/>
      <c r="R345" s="33">
        <v>29950</v>
      </c>
      <c r="S345" s="33"/>
      <c r="T345" s="33"/>
      <c r="U345" s="33">
        <v>0</v>
      </c>
      <c r="V345" s="33"/>
      <c r="W345" s="33"/>
      <c r="X345" s="33">
        <v>0</v>
      </c>
      <c r="Y345" s="33"/>
      <c r="Z345" s="33"/>
      <c r="AA345" s="33">
        <v>0</v>
      </c>
      <c r="AB345" s="33"/>
      <c r="AC345" s="28"/>
      <c r="AD345" s="33">
        <v>0</v>
      </c>
      <c r="AE345" s="28">
        <v>4526.6666666666697</v>
      </c>
      <c r="AF345" s="28">
        <v>4000</v>
      </c>
      <c r="AG345" s="33">
        <v>526.66666666667004</v>
      </c>
    </row>
    <row r="346" spans="3:33" s="3" customFormat="1" ht="15" x14ac:dyDescent="0.35">
      <c r="C346" s="3" t="s">
        <v>257</v>
      </c>
      <c r="D346" s="3" t="s">
        <v>258</v>
      </c>
      <c r="E346" s="3" t="s">
        <v>21</v>
      </c>
      <c r="F346" s="3" t="s">
        <v>493</v>
      </c>
      <c r="G346" s="14">
        <v>17430.91</v>
      </c>
      <c r="H346" s="14">
        <v>0</v>
      </c>
      <c r="I346" s="14">
        <v>0</v>
      </c>
      <c r="J346" s="28">
        <v>17430.91</v>
      </c>
      <c r="K346" s="28">
        <v>17430.91</v>
      </c>
      <c r="L346" s="28">
        <v>0</v>
      </c>
      <c r="M346" s="29">
        <v>0</v>
      </c>
      <c r="N346" s="28">
        <v>17430.91</v>
      </c>
      <c r="O346" s="33">
        <v>-17430.91</v>
      </c>
      <c r="P346" s="33">
        <v>17430.91</v>
      </c>
      <c r="Q346" s="33"/>
      <c r="R346" s="33">
        <v>17430.91</v>
      </c>
      <c r="S346" s="33"/>
      <c r="T346" s="33"/>
      <c r="U346" s="33">
        <v>0</v>
      </c>
      <c r="V346" s="33"/>
      <c r="W346" s="33"/>
      <c r="X346" s="33">
        <v>0</v>
      </c>
      <c r="Y346" s="33"/>
      <c r="Z346" s="33"/>
      <c r="AA346" s="33">
        <v>0</v>
      </c>
      <c r="AB346" s="33"/>
      <c r="AC346" s="28"/>
      <c r="AD346" s="33">
        <v>0</v>
      </c>
      <c r="AE346" s="28"/>
      <c r="AF346" s="28"/>
      <c r="AG346" s="33">
        <v>0</v>
      </c>
    </row>
    <row r="347" spans="3:33" s="3" customFormat="1" ht="15" x14ac:dyDescent="0.35">
      <c r="D347" s="3" t="s">
        <v>904</v>
      </c>
      <c r="G347" s="14">
        <v>0</v>
      </c>
      <c r="H347" s="14">
        <v>0</v>
      </c>
      <c r="I347" s="14">
        <v>0</v>
      </c>
      <c r="J347" s="28">
        <v>0</v>
      </c>
      <c r="K347" s="28">
        <v>560</v>
      </c>
      <c r="L347" s="28">
        <v>-560</v>
      </c>
      <c r="M347" s="29"/>
      <c r="N347" s="28"/>
      <c r="O347" s="33">
        <v>0</v>
      </c>
      <c r="P347" s="33">
        <v>0</v>
      </c>
      <c r="Q347" s="33">
        <v>560</v>
      </c>
      <c r="R347" s="33">
        <v>-560</v>
      </c>
      <c r="S347" s="33"/>
      <c r="T347" s="33"/>
      <c r="U347" s="33">
        <v>0</v>
      </c>
      <c r="V347" s="33"/>
      <c r="W347" s="33"/>
      <c r="X347" s="33">
        <v>0</v>
      </c>
      <c r="Y347" s="33"/>
      <c r="Z347" s="33"/>
      <c r="AA347" s="33">
        <v>0</v>
      </c>
      <c r="AB347" s="33"/>
      <c r="AC347" s="28"/>
      <c r="AD347" s="33">
        <v>0</v>
      </c>
      <c r="AE347" s="28"/>
      <c r="AF347" s="28"/>
      <c r="AG347" s="33">
        <v>0</v>
      </c>
    </row>
    <row r="348" spans="3:33" s="3" customFormat="1" ht="15" x14ac:dyDescent="0.35">
      <c r="C348" s="3" t="s">
        <v>905</v>
      </c>
      <c r="D348" s="3" t="s">
        <v>906</v>
      </c>
      <c r="G348" s="14">
        <v>0</v>
      </c>
      <c r="H348" s="14">
        <v>0</v>
      </c>
      <c r="I348" s="14">
        <v>0</v>
      </c>
      <c r="J348" s="28">
        <v>0</v>
      </c>
      <c r="K348" s="28">
        <v>56860</v>
      </c>
      <c r="L348" s="28">
        <v>-56860</v>
      </c>
      <c r="M348" s="29"/>
      <c r="N348" s="28"/>
      <c r="O348" s="33">
        <v>0</v>
      </c>
      <c r="P348" s="33">
        <v>0</v>
      </c>
      <c r="Q348" s="33">
        <v>27000</v>
      </c>
      <c r="R348" s="33">
        <v>-27000</v>
      </c>
      <c r="S348" s="33"/>
      <c r="T348" s="33">
        <v>3600</v>
      </c>
      <c r="U348" s="33">
        <v>-3600</v>
      </c>
      <c r="V348" s="33"/>
      <c r="W348" s="33">
        <v>880</v>
      </c>
      <c r="X348" s="33">
        <v>-880</v>
      </c>
      <c r="Y348" s="33"/>
      <c r="Z348" s="33">
        <v>780</v>
      </c>
      <c r="AA348" s="33">
        <v>-780</v>
      </c>
      <c r="AB348" s="33"/>
      <c r="AC348" s="28">
        <v>24600</v>
      </c>
      <c r="AD348" s="33">
        <v>-24600</v>
      </c>
      <c r="AE348" s="28"/>
      <c r="AF348" s="28"/>
      <c r="AG348" s="33">
        <v>0</v>
      </c>
    </row>
    <row r="349" spans="3:33" s="3" customFormat="1" ht="15" x14ac:dyDescent="0.35">
      <c r="C349" s="3" t="s">
        <v>449</v>
      </c>
      <c r="D349" s="3" t="s">
        <v>450</v>
      </c>
      <c r="G349" s="14">
        <v>325</v>
      </c>
      <c r="H349" s="14">
        <v>25325</v>
      </c>
      <c r="I349" s="14">
        <v>4220.8333333333303</v>
      </c>
      <c r="J349" s="28">
        <v>3692.99</v>
      </c>
      <c r="K349" s="28">
        <v>24983.93</v>
      </c>
      <c r="L349" s="28">
        <v>-21290.94</v>
      </c>
      <c r="M349" s="29"/>
      <c r="N349" s="28"/>
      <c r="O349" s="33">
        <v>0</v>
      </c>
      <c r="P349" s="33">
        <v>0</v>
      </c>
      <c r="Q349" s="33">
        <v>2275</v>
      </c>
      <c r="R349" s="33">
        <v>-2275</v>
      </c>
      <c r="S349" s="33"/>
      <c r="T349" s="33"/>
      <c r="U349" s="33">
        <v>0</v>
      </c>
      <c r="V349" s="33">
        <v>3340.99</v>
      </c>
      <c r="W349" s="33">
        <v>3340.99</v>
      </c>
      <c r="X349" s="33">
        <v>0</v>
      </c>
      <c r="Y349" s="33"/>
      <c r="Z349" s="33">
        <v>19367.939999999999</v>
      </c>
      <c r="AA349" s="33">
        <v>-19367.939999999999</v>
      </c>
      <c r="AB349" s="33"/>
      <c r="AC349" s="28"/>
      <c r="AD349" s="33">
        <v>0</v>
      </c>
      <c r="AE349" s="28">
        <v>352</v>
      </c>
      <c r="AF349" s="28"/>
      <c r="AG349" s="33">
        <v>352</v>
      </c>
    </row>
    <row r="350" spans="3:33" s="3" customFormat="1" ht="15" x14ac:dyDescent="0.35">
      <c r="C350" s="3" t="s">
        <v>907</v>
      </c>
      <c r="D350" s="3" t="s">
        <v>908</v>
      </c>
      <c r="G350" s="14">
        <v>0</v>
      </c>
      <c r="H350" s="14">
        <v>0</v>
      </c>
      <c r="I350" s="14">
        <v>0</v>
      </c>
      <c r="J350" s="28">
        <v>61800</v>
      </c>
      <c r="K350" s="28">
        <v>51600</v>
      </c>
      <c r="L350" s="28">
        <v>10200</v>
      </c>
      <c r="M350" s="29"/>
      <c r="N350" s="28"/>
      <c r="O350" s="33">
        <v>0</v>
      </c>
      <c r="P350" s="33">
        <v>0</v>
      </c>
      <c r="Q350" s="33">
        <v>51600</v>
      </c>
      <c r="R350" s="33">
        <v>-51600</v>
      </c>
      <c r="S350" s="33"/>
      <c r="T350" s="33"/>
      <c r="U350" s="33">
        <v>0</v>
      </c>
      <c r="V350" s="33">
        <v>0</v>
      </c>
      <c r="W350" s="33"/>
      <c r="X350" s="33">
        <v>0</v>
      </c>
      <c r="Y350" s="3">
        <v>4800</v>
      </c>
      <c r="Z350" s="33"/>
      <c r="AA350" s="33">
        <v>4800</v>
      </c>
      <c r="AB350" s="3">
        <v>57000</v>
      </c>
      <c r="AC350" s="28"/>
      <c r="AD350" s="33">
        <v>57000</v>
      </c>
      <c r="AE350" s="28"/>
      <c r="AF350" s="28"/>
      <c r="AG350" s="33">
        <v>0</v>
      </c>
    </row>
    <row r="351" spans="3:33" s="3" customFormat="1" ht="15" x14ac:dyDescent="0.35">
      <c r="C351" s="3" t="s">
        <v>909</v>
      </c>
      <c r="D351" s="3" t="s">
        <v>910</v>
      </c>
      <c r="G351" s="14">
        <v>0</v>
      </c>
      <c r="H351" s="14">
        <v>0</v>
      </c>
      <c r="I351" s="14">
        <v>0</v>
      </c>
      <c r="J351" s="28">
        <v>0</v>
      </c>
      <c r="K351" s="28">
        <v>3560</v>
      </c>
      <c r="L351" s="28">
        <v>-3560</v>
      </c>
      <c r="M351" s="29"/>
      <c r="N351" s="28"/>
      <c r="O351" s="33">
        <v>0</v>
      </c>
      <c r="P351" s="33">
        <v>0</v>
      </c>
      <c r="Q351" s="33">
        <v>3560</v>
      </c>
      <c r="R351" s="33">
        <v>-3560</v>
      </c>
      <c r="S351" s="33"/>
      <c r="T351" s="33"/>
      <c r="U351" s="33">
        <v>0</v>
      </c>
      <c r="V351" s="33"/>
      <c r="W351" s="33"/>
      <c r="X351" s="33">
        <v>0</v>
      </c>
      <c r="Y351" s="33"/>
      <c r="Z351" s="33"/>
      <c r="AA351" s="33">
        <v>0</v>
      </c>
      <c r="AB351" s="33"/>
      <c r="AC351" s="28"/>
      <c r="AD351" s="33">
        <v>0</v>
      </c>
      <c r="AE351" s="28"/>
      <c r="AF351" s="28"/>
      <c r="AG351" s="33">
        <v>0</v>
      </c>
    </row>
    <row r="352" spans="3:33" s="3" customFormat="1" ht="15" x14ac:dyDescent="0.35">
      <c r="C352" s="3" t="s">
        <v>215</v>
      </c>
      <c r="D352" s="3" t="s">
        <v>216</v>
      </c>
      <c r="G352" s="14">
        <v>32000</v>
      </c>
      <c r="H352" s="14">
        <v>0</v>
      </c>
      <c r="I352" s="14">
        <v>0</v>
      </c>
      <c r="J352" s="28">
        <v>47600</v>
      </c>
      <c r="K352" s="28">
        <v>10000</v>
      </c>
      <c r="L352" s="28">
        <v>37600</v>
      </c>
      <c r="M352" s="29"/>
      <c r="N352" s="28"/>
      <c r="O352" s="33">
        <v>0</v>
      </c>
      <c r="P352" s="33">
        <v>0</v>
      </c>
      <c r="Q352" s="33">
        <v>10000</v>
      </c>
      <c r="R352" s="33">
        <v>-10000</v>
      </c>
      <c r="S352" s="33">
        <v>42000</v>
      </c>
      <c r="T352" s="33"/>
      <c r="U352" s="33">
        <v>42000</v>
      </c>
      <c r="V352" s="33"/>
      <c r="W352" s="33"/>
      <c r="X352" s="33">
        <v>0</v>
      </c>
      <c r="Y352" s="33"/>
      <c r="Z352" s="33"/>
      <c r="AA352" s="33">
        <v>0</v>
      </c>
      <c r="AB352" s="33"/>
      <c r="AC352" s="28"/>
      <c r="AD352" s="33">
        <v>0</v>
      </c>
      <c r="AE352" s="28">
        <v>5600</v>
      </c>
      <c r="AF352" s="28"/>
      <c r="AG352" s="33">
        <v>5600</v>
      </c>
    </row>
    <row r="353" spans="3:33" s="3" customFormat="1" ht="15" x14ac:dyDescent="0.35">
      <c r="C353" s="3" t="s">
        <v>911</v>
      </c>
      <c r="D353" s="3" t="s">
        <v>912</v>
      </c>
      <c r="E353" s="3" t="s">
        <v>17</v>
      </c>
      <c r="F353" s="3" t="s">
        <v>520</v>
      </c>
      <c r="G353" s="14">
        <v>0</v>
      </c>
      <c r="H353" s="14">
        <v>0</v>
      </c>
      <c r="I353" s="14">
        <v>0</v>
      </c>
      <c r="J353" s="28">
        <v>104824.32000000001</v>
      </c>
      <c r="K353" s="28">
        <v>0</v>
      </c>
      <c r="L353" s="28">
        <v>104824.32000000001</v>
      </c>
      <c r="M353" s="29"/>
      <c r="N353" s="28"/>
      <c r="O353" s="33"/>
      <c r="P353" s="33"/>
      <c r="Q353" s="33"/>
      <c r="R353" s="33"/>
      <c r="S353" s="33">
        <v>104824.32000000001</v>
      </c>
      <c r="T353" s="33"/>
      <c r="U353" s="33">
        <v>104824.32000000001</v>
      </c>
      <c r="V353" s="33"/>
      <c r="W353" s="33"/>
      <c r="X353" s="33">
        <v>0</v>
      </c>
      <c r="Y353" s="33"/>
      <c r="Z353" s="33"/>
      <c r="AA353" s="33">
        <v>0</v>
      </c>
      <c r="AB353" s="33"/>
      <c r="AC353" s="28"/>
      <c r="AD353" s="33">
        <v>0</v>
      </c>
      <c r="AE353" s="28"/>
      <c r="AF353" s="28"/>
      <c r="AG353" s="33">
        <v>0</v>
      </c>
    </row>
    <row r="354" spans="3:33" s="3" customFormat="1" ht="15" x14ac:dyDescent="0.35">
      <c r="C354" s="3" t="s">
        <v>437</v>
      </c>
      <c r="D354" s="3" t="s">
        <v>438</v>
      </c>
      <c r="E354" s="3" t="s">
        <v>17</v>
      </c>
      <c r="F354" s="3" t="s">
        <v>644</v>
      </c>
      <c r="G354" s="14">
        <v>0</v>
      </c>
      <c r="H354" s="14">
        <v>24000</v>
      </c>
      <c r="I354" s="14">
        <v>4000</v>
      </c>
      <c r="J354" s="28">
        <v>44180.72</v>
      </c>
      <c r="K354" s="28">
        <v>55355.4</v>
      </c>
      <c r="L354" s="28">
        <v>-11174.68</v>
      </c>
      <c r="M354" s="29">
        <v>0</v>
      </c>
      <c r="N354" s="28"/>
      <c r="O354" s="33"/>
      <c r="P354" s="33"/>
      <c r="Q354" s="33"/>
      <c r="R354" s="33"/>
      <c r="S354" s="33">
        <v>16000</v>
      </c>
      <c r="T354" s="33">
        <v>16000</v>
      </c>
      <c r="U354" s="33">
        <v>0</v>
      </c>
      <c r="V354" s="33">
        <v>24000</v>
      </c>
      <c r="W354" s="33">
        <v>8000</v>
      </c>
      <c r="X354" s="33">
        <v>16000</v>
      </c>
      <c r="Y354" s="33"/>
      <c r="Z354" s="33"/>
      <c r="AA354" s="33">
        <v>0</v>
      </c>
      <c r="AB354" s="33"/>
      <c r="AC354" s="28">
        <v>31355.4</v>
      </c>
      <c r="AD354" s="33">
        <v>-31355.4</v>
      </c>
      <c r="AE354" s="28">
        <v>4180.72</v>
      </c>
      <c r="AF354" s="28"/>
      <c r="AG354" s="33">
        <v>4180.72</v>
      </c>
    </row>
    <row r="355" spans="3:33" s="3" customFormat="1" ht="15" x14ac:dyDescent="0.35">
      <c r="C355" s="3" t="s">
        <v>913</v>
      </c>
      <c r="D355" s="3" t="s">
        <v>914</v>
      </c>
      <c r="E355" s="3" t="s">
        <v>18</v>
      </c>
      <c r="F355" s="3" t="s">
        <v>644</v>
      </c>
      <c r="G355" s="14">
        <v>0</v>
      </c>
      <c r="H355" s="14">
        <v>0</v>
      </c>
      <c r="I355" s="14">
        <v>0</v>
      </c>
      <c r="J355" s="28">
        <v>5500</v>
      </c>
      <c r="K355" s="28">
        <v>5500</v>
      </c>
      <c r="L355" s="28">
        <v>0</v>
      </c>
      <c r="M355" s="29"/>
      <c r="N355" s="28"/>
      <c r="O355" s="33"/>
      <c r="P355" s="33"/>
      <c r="Q355" s="33"/>
      <c r="R355" s="33"/>
      <c r="S355" s="33">
        <v>5500</v>
      </c>
      <c r="T355" s="33"/>
      <c r="U355" s="33">
        <v>5500</v>
      </c>
      <c r="V355" s="33"/>
      <c r="W355" s="33"/>
      <c r="X355" s="33">
        <v>0</v>
      </c>
      <c r="Y355" s="33"/>
      <c r="Z355" s="33">
        <v>5500</v>
      </c>
      <c r="AA355" s="33">
        <v>-5500</v>
      </c>
      <c r="AB355" s="33"/>
      <c r="AC355" s="28"/>
      <c r="AD355" s="33">
        <v>0</v>
      </c>
      <c r="AE355" s="28"/>
      <c r="AF355" s="28"/>
      <c r="AG355" s="33">
        <v>0</v>
      </c>
    </row>
    <row r="356" spans="3:33" s="3" customFormat="1" ht="15" x14ac:dyDescent="0.35">
      <c r="C356" s="3" t="s">
        <v>572</v>
      </c>
      <c r="D356" s="3" t="s">
        <v>915</v>
      </c>
      <c r="E356" s="3" t="s">
        <v>20</v>
      </c>
      <c r="F356" s="3" t="s">
        <v>541</v>
      </c>
      <c r="G356" s="14">
        <v>1710321.86</v>
      </c>
      <c r="H356" s="14">
        <v>2041564.4</v>
      </c>
      <c r="I356" s="14">
        <v>340260.73333333299</v>
      </c>
      <c r="J356" s="28">
        <v>1000655.18</v>
      </c>
      <c r="K356" s="28">
        <v>0</v>
      </c>
      <c r="L356" s="28">
        <v>102397.72</v>
      </c>
      <c r="M356" s="29">
        <v>898257.46</v>
      </c>
      <c r="N356" s="28"/>
      <c r="O356" s="33"/>
      <c r="P356" s="33"/>
      <c r="Q356" s="33"/>
      <c r="R356" s="33"/>
      <c r="S356" s="33">
        <v>102397.72</v>
      </c>
      <c r="T356" s="33"/>
      <c r="U356" s="33">
        <v>102397.72</v>
      </c>
      <c r="V356" s="33"/>
      <c r="W356" s="33"/>
      <c r="X356" s="33">
        <v>0</v>
      </c>
      <c r="Y356" s="33"/>
      <c r="Z356" s="33"/>
      <c r="AA356" s="33">
        <v>0</v>
      </c>
      <c r="AB356" s="33"/>
      <c r="AC356" s="28"/>
      <c r="AD356" s="33">
        <v>0</v>
      </c>
      <c r="AE356" s="28"/>
      <c r="AF356" s="28"/>
      <c r="AG356" s="33">
        <v>0</v>
      </c>
    </row>
    <row r="357" spans="3:33" s="3" customFormat="1" ht="15" x14ac:dyDescent="0.35">
      <c r="C357" s="3" t="s">
        <v>916</v>
      </c>
      <c r="D357" s="3" t="s">
        <v>917</v>
      </c>
      <c r="E357" s="3" t="s">
        <v>18</v>
      </c>
      <c r="F357" s="3" t="s">
        <v>541</v>
      </c>
      <c r="G357" s="14">
        <v>0</v>
      </c>
      <c r="H357" s="14">
        <v>0</v>
      </c>
      <c r="I357" s="14">
        <v>0</v>
      </c>
      <c r="J357" s="28">
        <v>22000</v>
      </c>
      <c r="K357" s="28">
        <v>13500</v>
      </c>
      <c r="L357" s="28">
        <v>8500</v>
      </c>
      <c r="M357" s="29"/>
      <c r="N357" s="28"/>
      <c r="O357" s="33"/>
      <c r="P357" s="33"/>
      <c r="Q357" s="33"/>
      <c r="R357" s="33"/>
      <c r="S357" s="33">
        <v>9000</v>
      </c>
      <c r="T357" s="33">
        <v>9000</v>
      </c>
      <c r="U357" s="33">
        <v>0</v>
      </c>
      <c r="V357" s="33">
        <v>9000</v>
      </c>
      <c r="W357" s="33"/>
      <c r="X357" s="33">
        <v>9000</v>
      </c>
      <c r="Y357" s="33">
        <v>4000</v>
      </c>
      <c r="Z357" s="33">
        <v>4500</v>
      </c>
      <c r="AA357" s="33">
        <v>-500</v>
      </c>
      <c r="AB357" s="33"/>
      <c r="AC357" s="28"/>
      <c r="AD357" s="33">
        <v>0</v>
      </c>
      <c r="AE357" s="28"/>
      <c r="AF357" s="28"/>
      <c r="AG357" s="33">
        <v>0</v>
      </c>
    </row>
    <row r="358" spans="3:33" s="3" customFormat="1" ht="15" x14ac:dyDescent="0.35">
      <c r="C358" s="3" t="s">
        <v>618</v>
      </c>
      <c r="D358" s="3" t="s">
        <v>619</v>
      </c>
      <c r="E358" s="3" t="s">
        <v>18</v>
      </c>
      <c r="F358" s="3" t="s">
        <v>541</v>
      </c>
      <c r="G358" s="14">
        <v>42714</v>
      </c>
      <c r="H358" s="14">
        <v>42700</v>
      </c>
      <c r="I358" s="14">
        <v>7116.6666666666697</v>
      </c>
      <c r="J358" s="28">
        <v>117700.8</v>
      </c>
      <c r="K358" s="28">
        <v>28476</v>
      </c>
      <c r="L358" s="28">
        <v>46510.8</v>
      </c>
      <c r="M358" s="29">
        <v>42714</v>
      </c>
      <c r="N358" s="28"/>
      <c r="O358" s="33"/>
      <c r="P358" s="33"/>
      <c r="Q358" s="33"/>
      <c r="R358" s="33"/>
      <c r="S358" s="33">
        <v>42714</v>
      </c>
      <c r="T358" s="33"/>
      <c r="U358" s="33">
        <v>42714</v>
      </c>
      <c r="V358" s="33"/>
      <c r="W358" s="33"/>
      <c r="X358" s="33">
        <v>0</v>
      </c>
      <c r="Y358" s="33"/>
      <c r="Z358" s="33">
        <v>28476</v>
      </c>
      <c r="AA358" s="33">
        <v>-28476</v>
      </c>
      <c r="AB358" s="3">
        <v>28476</v>
      </c>
      <c r="AC358" s="28"/>
      <c r="AD358" s="33">
        <v>28476</v>
      </c>
      <c r="AE358" s="28">
        <v>3796.8</v>
      </c>
      <c r="AF358" s="28"/>
      <c r="AG358" s="33">
        <v>3796.8</v>
      </c>
    </row>
    <row r="359" spans="3:33" s="3" customFormat="1" ht="15" x14ac:dyDescent="0.35">
      <c r="C359" s="3" t="s">
        <v>774</v>
      </c>
      <c r="D359" s="3" t="s">
        <v>775</v>
      </c>
      <c r="E359" s="3" t="s">
        <v>17</v>
      </c>
      <c r="F359" s="3" t="s">
        <v>541</v>
      </c>
      <c r="G359" s="14">
        <v>303625.92</v>
      </c>
      <c r="H359" s="14">
        <v>197600</v>
      </c>
      <c r="I359" s="14">
        <v>32933.333333333299</v>
      </c>
      <c r="J359" s="28">
        <v>600000</v>
      </c>
      <c r="K359" s="28">
        <v>300000</v>
      </c>
      <c r="L359" s="28">
        <v>200000</v>
      </c>
      <c r="M359" s="29">
        <v>100000</v>
      </c>
      <c r="N359" s="28"/>
      <c r="O359" s="33"/>
      <c r="P359" s="33"/>
      <c r="Q359" s="33"/>
      <c r="R359" s="33"/>
      <c r="S359" s="33">
        <v>200000</v>
      </c>
      <c r="T359" s="33">
        <v>50000</v>
      </c>
      <c r="U359" s="33">
        <v>150000</v>
      </c>
      <c r="V359" s="33">
        <v>0</v>
      </c>
      <c r="W359" s="33"/>
      <c r="X359" s="33">
        <v>0</v>
      </c>
      <c r="Y359" s="3">
        <v>100000</v>
      </c>
      <c r="Z359" s="33">
        <v>50000</v>
      </c>
      <c r="AA359" s="33">
        <v>50000</v>
      </c>
      <c r="AB359" s="3">
        <v>100000</v>
      </c>
      <c r="AC359" s="28">
        <v>100000</v>
      </c>
      <c r="AD359" s="33">
        <v>0</v>
      </c>
      <c r="AE359" s="28">
        <v>100000</v>
      </c>
      <c r="AF359" s="28">
        <v>100000</v>
      </c>
      <c r="AG359" s="33">
        <v>0</v>
      </c>
    </row>
    <row r="360" spans="3:33" s="3" customFormat="1" ht="15" x14ac:dyDescent="0.35">
      <c r="C360" s="3" t="s">
        <v>592</v>
      </c>
      <c r="D360" s="3" t="s">
        <v>918</v>
      </c>
      <c r="E360" s="3" t="s">
        <v>17</v>
      </c>
      <c r="F360" s="3" t="s">
        <v>541</v>
      </c>
      <c r="G360" s="14">
        <v>25009.66</v>
      </c>
      <c r="H360" s="14">
        <v>0</v>
      </c>
      <c r="I360" s="14">
        <v>0</v>
      </c>
      <c r="J360" s="28">
        <v>270203.73</v>
      </c>
      <c r="K360" s="28">
        <v>192908.6</v>
      </c>
      <c r="L360" s="28">
        <v>52285.47</v>
      </c>
      <c r="M360" s="29">
        <v>25009.66</v>
      </c>
      <c r="N360" s="28">
        <v>25009.66</v>
      </c>
      <c r="O360" s="33"/>
      <c r="P360" s="33"/>
      <c r="Q360" s="33"/>
      <c r="R360" s="33"/>
      <c r="S360" s="33">
        <v>52285.47</v>
      </c>
      <c r="T360" s="33"/>
      <c r="U360" s="33">
        <v>52285.47</v>
      </c>
      <c r="V360" s="33"/>
      <c r="W360" s="33"/>
      <c r="X360" s="33">
        <v>0</v>
      </c>
      <c r="Y360" s="33"/>
      <c r="Z360" s="33"/>
      <c r="AA360" s="33">
        <v>0</v>
      </c>
      <c r="AB360" s="3">
        <v>167908.6</v>
      </c>
      <c r="AC360" s="33">
        <v>167908.6</v>
      </c>
      <c r="AD360" s="33">
        <v>0</v>
      </c>
      <c r="AE360" s="28">
        <v>25000</v>
      </c>
      <c r="AF360" s="33">
        <v>25000</v>
      </c>
      <c r="AG360" s="33">
        <v>0</v>
      </c>
    </row>
    <row r="361" spans="3:33" s="3" customFormat="1" ht="15" x14ac:dyDescent="0.35">
      <c r="C361" s="3" t="s">
        <v>622</v>
      </c>
      <c r="D361" s="3" t="s">
        <v>623</v>
      </c>
      <c r="E361" s="3" t="s">
        <v>18</v>
      </c>
      <c r="F361" s="3" t="s">
        <v>541</v>
      </c>
      <c r="G361" s="14">
        <v>0.79999999998835802</v>
      </c>
      <c r="H361" s="14">
        <v>40100</v>
      </c>
      <c r="I361" s="14">
        <v>6683.3333333333303</v>
      </c>
      <c r="J361" s="28">
        <v>51098.716666666704</v>
      </c>
      <c r="K361" s="28">
        <v>40123.480000000003</v>
      </c>
      <c r="L361" s="28">
        <v>10975.2366666667</v>
      </c>
      <c r="M361" s="29">
        <v>0</v>
      </c>
      <c r="N361" s="28">
        <v>17560.2</v>
      </c>
      <c r="O361" s="33"/>
      <c r="P361" s="33"/>
      <c r="Q361" s="33"/>
      <c r="R361" s="33"/>
      <c r="S361" s="33">
        <v>10975.13</v>
      </c>
      <c r="T361" s="33">
        <v>10975.13</v>
      </c>
      <c r="U361" s="33">
        <v>0</v>
      </c>
      <c r="V361" s="33">
        <v>10975.13</v>
      </c>
      <c r="W361" s="33"/>
      <c r="X361" s="33">
        <v>10975.13</v>
      </c>
      <c r="Y361" s="3">
        <v>25148.35</v>
      </c>
      <c r="Z361" s="33">
        <v>25148.35</v>
      </c>
      <c r="AA361" s="33">
        <v>0</v>
      </c>
      <c r="AB361" s="3">
        <v>4000</v>
      </c>
      <c r="AC361" s="28">
        <v>4000</v>
      </c>
      <c r="AD361" s="33">
        <v>0</v>
      </c>
      <c r="AE361" s="28">
        <v>0.10666666666666701</v>
      </c>
      <c r="AF361" s="28"/>
      <c r="AG361" s="33">
        <v>0.10666666666666701</v>
      </c>
    </row>
    <row r="362" spans="3:33" s="3" customFormat="1" ht="15" x14ac:dyDescent="0.35">
      <c r="C362" s="3" t="s">
        <v>919</v>
      </c>
      <c r="D362" s="3" t="s">
        <v>920</v>
      </c>
      <c r="E362" s="3" t="s">
        <v>18</v>
      </c>
      <c r="F362" s="3" t="s">
        <v>541</v>
      </c>
      <c r="G362" s="14">
        <v>0</v>
      </c>
      <c r="H362" s="14">
        <v>0</v>
      </c>
      <c r="I362" s="14">
        <v>0</v>
      </c>
      <c r="J362" s="28">
        <v>52300.5</v>
      </c>
      <c r="K362" s="28">
        <v>102300.5</v>
      </c>
      <c r="L362" s="28">
        <v>-50000</v>
      </c>
      <c r="M362" s="29"/>
      <c r="N362" s="28">
        <v>38705.5</v>
      </c>
      <c r="O362" s="33"/>
      <c r="P362" s="33"/>
      <c r="Q362" s="33"/>
      <c r="R362" s="33"/>
      <c r="S362" s="33">
        <v>26190</v>
      </c>
      <c r="T362" s="33">
        <v>26190</v>
      </c>
      <c r="U362" s="33">
        <v>0</v>
      </c>
      <c r="V362" s="33"/>
      <c r="W362" s="33">
        <v>50000</v>
      </c>
      <c r="X362" s="33">
        <v>-50000</v>
      </c>
      <c r="Y362" s="33"/>
      <c r="Z362" s="33"/>
      <c r="AA362" s="33">
        <v>0</v>
      </c>
      <c r="AB362" s="3">
        <v>26110.5</v>
      </c>
      <c r="AC362" s="28">
        <v>26110.5</v>
      </c>
      <c r="AD362" s="33">
        <v>0</v>
      </c>
      <c r="AE362" s="28"/>
      <c r="AF362" s="28"/>
      <c r="AG362" s="33">
        <v>0</v>
      </c>
    </row>
    <row r="363" spans="3:33" s="3" customFormat="1" ht="15" x14ac:dyDescent="0.35">
      <c r="C363" s="3" t="s">
        <v>701</v>
      </c>
      <c r="D363" s="3" t="s">
        <v>921</v>
      </c>
      <c r="E363" s="3" t="s">
        <v>18</v>
      </c>
      <c r="F363" s="3" t="s">
        <v>541</v>
      </c>
      <c r="G363" s="14">
        <v>0</v>
      </c>
      <c r="H363" s="14">
        <v>0</v>
      </c>
      <c r="I363" s="14">
        <v>0</v>
      </c>
      <c r="J363" s="28">
        <v>104751</v>
      </c>
      <c r="K363" s="28">
        <v>81473</v>
      </c>
      <c r="L363" s="28">
        <v>23278</v>
      </c>
      <c r="M363" s="29">
        <v>34917</v>
      </c>
      <c r="N363" s="28">
        <v>34917</v>
      </c>
      <c r="O363" s="33"/>
      <c r="P363" s="33"/>
      <c r="Q363" s="33"/>
      <c r="R363" s="33"/>
      <c r="S363" s="33">
        <v>23278</v>
      </c>
      <c r="T363" s="33">
        <v>23278</v>
      </c>
      <c r="U363" s="33">
        <v>0</v>
      </c>
      <c r="V363" s="33">
        <v>23278</v>
      </c>
      <c r="W363" s="33"/>
      <c r="X363" s="33">
        <v>23278</v>
      </c>
      <c r="Y363" s="3">
        <v>23278</v>
      </c>
      <c r="Z363" s="33">
        <v>23278</v>
      </c>
      <c r="AA363" s="33">
        <v>0</v>
      </c>
      <c r="AC363" s="28"/>
      <c r="AD363" s="33">
        <v>0</v>
      </c>
      <c r="AE363" s="28"/>
      <c r="AF363" s="28"/>
      <c r="AG363" s="33">
        <v>0</v>
      </c>
    </row>
    <row r="364" spans="3:33" s="3" customFormat="1" ht="15" x14ac:dyDescent="0.35">
      <c r="C364" s="3" t="s">
        <v>640</v>
      </c>
      <c r="D364" s="3" t="s">
        <v>641</v>
      </c>
      <c r="E364" s="3" t="s">
        <v>18</v>
      </c>
      <c r="F364" s="3" t="s">
        <v>541</v>
      </c>
      <c r="G364" s="14">
        <v>24886.67</v>
      </c>
      <c r="H364" s="14">
        <v>0</v>
      </c>
      <c r="I364" s="14">
        <v>0</v>
      </c>
      <c r="J364" s="28">
        <v>169978.67</v>
      </c>
      <c r="K364" s="28">
        <v>27086.67</v>
      </c>
      <c r="L364" s="28">
        <v>118005.33</v>
      </c>
      <c r="M364" s="29">
        <v>24886.67</v>
      </c>
      <c r="N364" s="28"/>
      <c r="O364" s="33"/>
      <c r="P364" s="33"/>
      <c r="Q364" s="33"/>
      <c r="R364" s="33"/>
      <c r="S364" s="33">
        <v>145092</v>
      </c>
      <c r="T364" s="33">
        <v>24886.67</v>
      </c>
      <c r="U364" s="33">
        <v>120205.33</v>
      </c>
      <c r="V364" s="33"/>
      <c r="W364" s="33">
        <v>2200</v>
      </c>
      <c r="X364" s="33">
        <v>-2200</v>
      </c>
      <c r="Y364" s="33"/>
      <c r="Z364" s="33"/>
      <c r="AA364" s="33">
        <v>0</v>
      </c>
      <c r="AB364" s="33"/>
      <c r="AC364" s="28"/>
      <c r="AD364" s="33">
        <v>0</v>
      </c>
      <c r="AE364" s="28"/>
      <c r="AF364" s="28"/>
      <c r="AG364" s="33">
        <v>0</v>
      </c>
    </row>
    <row r="365" spans="3:33" s="3" customFormat="1" ht="15" x14ac:dyDescent="0.35">
      <c r="C365" s="3" t="e">
        <v>#N/A</v>
      </c>
      <c r="D365" s="3" t="s">
        <v>922</v>
      </c>
      <c r="E365" s="3" t="s">
        <v>18</v>
      </c>
      <c r="F365" s="3" t="s">
        <v>541</v>
      </c>
      <c r="G365" s="14">
        <v>0</v>
      </c>
      <c r="H365" s="14">
        <v>0</v>
      </c>
      <c r="I365" s="14">
        <v>0</v>
      </c>
      <c r="J365" s="28">
        <v>80000</v>
      </c>
      <c r="K365" s="28">
        <v>0</v>
      </c>
      <c r="L365" s="28">
        <v>80000</v>
      </c>
      <c r="M365" s="29"/>
      <c r="N365" s="28"/>
      <c r="O365" s="33"/>
      <c r="P365" s="33"/>
      <c r="Q365" s="33"/>
      <c r="R365" s="33"/>
      <c r="S365" s="33">
        <v>80000</v>
      </c>
      <c r="T365" s="33"/>
      <c r="U365" s="33">
        <v>80000</v>
      </c>
      <c r="V365" s="33"/>
      <c r="W365" s="33"/>
      <c r="X365" s="33">
        <v>0</v>
      </c>
      <c r="Y365" s="33"/>
      <c r="Z365" s="33"/>
      <c r="AA365" s="33">
        <v>0</v>
      </c>
      <c r="AB365" s="33"/>
      <c r="AC365" s="28"/>
      <c r="AD365" s="33">
        <v>0</v>
      </c>
      <c r="AE365" s="28"/>
      <c r="AF365" s="28"/>
      <c r="AG365" s="33">
        <v>0</v>
      </c>
    </row>
    <row r="366" spans="3:33" s="3" customFormat="1" ht="15" x14ac:dyDescent="0.35">
      <c r="C366" s="3" t="s">
        <v>139</v>
      </c>
      <c r="D366" s="3" t="s">
        <v>140</v>
      </c>
      <c r="E366" s="3" t="s">
        <v>18</v>
      </c>
      <c r="F366" s="3" t="s">
        <v>493</v>
      </c>
      <c r="G366" s="14">
        <v>604982.49</v>
      </c>
      <c r="H366" s="14">
        <v>512042.48</v>
      </c>
      <c r="I366" s="14">
        <v>85340.413333333301</v>
      </c>
      <c r="J366" s="28">
        <v>11686.2</v>
      </c>
      <c r="K366" s="28">
        <v>11686.2</v>
      </c>
      <c r="L366" s="28">
        <v>0</v>
      </c>
      <c r="M366" s="29">
        <v>0</v>
      </c>
      <c r="N366" s="28"/>
      <c r="O366" s="33"/>
      <c r="P366" s="33"/>
      <c r="Q366" s="33"/>
      <c r="R366" s="33"/>
      <c r="S366" s="33">
        <v>11686.2</v>
      </c>
      <c r="T366" s="33">
        <v>11686.2</v>
      </c>
      <c r="U366" s="33">
        <v>0</v>
      </c>
      <c r="V366" s="33"/>
      <c r="W366" s="33"/>
      <c r="X366" s="33">
        <v>0</v>
      </c>
      <c r="Y366" s="33"/>
      <c r="Z366" s="33"/>
      <c r="AA366" s="33">
        <v>0</v>
      </c>
      <c r="AB366" s="33"/>
      <c r="AC366" s="28"/>
      <c r="AD366" s="33">
        <v>0</v>
      </c>
      <c r="AE366" s="28"/>
      <c r="AF366" s="28"/>
      <c r="AG366" s="33">
        <v>0</v>
      </c>
    </row>
    <row r="367" spans="3:33" s="3" customFormat="1" ht="15" x14ac:dyDescent="0.35">
      <c r="C367" s="3" t="s">
        <v>73</v>
      </c>
      <c r="D367" s="3" t="s">
        <v>74</v>
      </c>
      <c r="E367" s="3" t="s">
        <v>18</v>
      </c>
      <c r="F367" s="3" t="s">
        <v>493</v>
      </c>
      <c r="G367" s="14">
        <v>2953342.21</v>
      </c>
      <c r="H367" s="14">
        <v>2090137.35</v>
      </c>
      <c r="I367" s="14">
        <v>348356.22499999998</v>
      </c>
      <c r="J367" s="28">
        <v>7932.6</v>
      </c>
      <c r="K367" s="28">
        <v>0</v>
      </c>
      <c r="L367" s="28">
        <v>7932.6</v>
      </c>
      <c r="M367" s="29">
        <v>0</v>
      </c>
      <c r="N367" s="28">
        <v>5924.2</v>
      </c>
      <c r="O367" s="33"/>
      <c r="P367" s="33"/>
      <c r="Q367" s="33"/>
      <c r="R367" s="33"/>
      <c r="S367" s="33">
        <v>7932.6</v>
      </c>
      <c r="T367" s="33"/>
      <c r="U367" s="33">
        <v>7932.6</v>
      </c>
      <c r="V367" s="33"/>
      <c r="W367" s="33"/>
      <c r="X367" s="33">
        <v>0</v>
      </c>
      <c r="Y367" s="33"/>
      <c r="Z367" s="33"/>
      <c r="AA367" s="33">
        <v>0</v>
      </c>
      <c r="AB367" s="33"/>
      <c r="AC367" s="28"/>
      <c r="AD367" s="33">
        <v>0</v>
      </c>
      <c r="AE367" s="28"/>
      <c r="AF367" s="28"/>
      <c r="AG367" s="33">
        <v>0</v>
      </c>
    </row>
    <row r="368" spans="3:33" s="3" customFormat="1" ht="15" x14ac:dyDescent="0.35">
      <c r="C368" s="3" t="s">
        <v>689</v>
      </c>
      <c r="D368" s="3" t="s">
        <v>690</v>
      </c>
      <c r="E368" s="3" t="s">
        <v>18</v>
      </c>
      <c r="F368" s="3" t="s">
        <v>493</v>
      </c>
      <c r="G368" s="14">
        <v>0.10000000000036401</v>
      </c>
      <c r="H368" s="14">
        <v>4530.1000000000004</v>
      </c>
      <c r="I368" s="14">
        <v>755.01666666666699</v>
      </c>
      <c r="J368" s="28">
        <v>5298.6666666666697</v>
      </c>
      <c r="K368" s="28">
        <v>6566</v>
      </c>
      <c r="L368" s="28">
        <v>-2515.3333333333298</v>
      </c>
      <c r="M368" s="29">
        <v>1248</v>
      </c>
      <c r="N368" s="28">
        <v>1248</v>
      </c>
      <c r="O368" s="33"/>
      <c r="P368" s="33"/>
      <c r="Q368" s="33"/>
      <c r="R368" s="33"/>
      <c r="S368" s="33">
        <v>1040</v>
      </c>
      <c r="T368" s="33">
        <v>1040</v>
      </c>
      <c r="U368" s="33">
        <v>0</v>
      </c>
      <c r="V368" s="33">
        <v>1733.3333333333401</v>
      </c>
      <c r="W368" s="33">
        <v>4070</v>
      </c>
      <c r="X368" s="33">
        <v>-2336.6666666666601</v>
      </c>
      <c r="Y368" s="33">
        <v>1000</v>
      </c>
      <c r="Z368" s="33"/>
      <c r="AA368" s="33">
        <v>1000</v>
      </c>
      <c r="AB368" s="33"/>
      <c r="AC368" s="28">
        <v>1456</v>
      </c>
      <c r="AD368" s="33">
        <v>-1456</v>
      </c>
      <c r="AE368" s="28">
        <v>277.33333333333297</v>
      </c>
      <c r="AF368" s="28"/>
      <c r="AG368" s="33">
        <v>277.33333333333297</v>
      </c>
    </row>
    <row r="369" spans="3:33" s="3" customFormat="1" ht="15" x14ac:dyDescent="0.35">
      <c r="C369" s="3" t="s">
        <v>99</v>
      </c>
      <c r="D369" s="3" t="s">
        <v>100</v>
      </c>
      <c r="E369" s="3" t="s">
        <v>21</v>
      </c>
      <c r="F369" s="3" t="s">
        <v>541</v>
      </c>
      <c r="G369" s="14">
        <v>869358.01</v>
      </c>
      <c r="H369" s="14">
        <v>411633.02</v>
      </c>
      <c r="I369" s="14">
        <v>68605.503333333298</v>
      </c>
      <c r="J369" s="28">
        <v>300000</v>
      </c>
      <c r="K369" s="28">
        <v>0</v>
      </c>
      <c r="L369" s="28">
        <v>300000</v>
      </c>
      <c r="M369" s="29">
        <v>0</v>
      </c>
      <c r="N369" s="28"/>
      <c r="O369" s="33"/>
      <c r="P369" s="33"/>
      <c r="Q369" s="33"/>
      <c r="R369" s="33"/>
      <c r="S369" s="33">
        <v>300000</v>
      </c>
      <c r="T369" s="33"/>
      <c r="U369" s="33">
        <v>300000</v>
      </c>
      <c r="V369" s="33"/>
      <c r="W369" s="33"/>
      <c r="X369" s="33">
        <v>0</v>
      </c>
      <c r="Y369" s="33"/>
      <c r="Z369" s="33"/>
      <c r="AA369" s="33">
        <v>0</v>
      </c>
      <c r="AB369" s="33"/>
      <c r="AC369" s="28"/>
      <c r="AD369" s="33">
        <v>0</v>
      </c>
      <c r="AE369" s="28"/>
      <c r="AF369" s="28"/>
      <c r="AG369" s="33">
        <v>0</v>
      </c>
    </row>
    <row r="370" spans="3:33" s="3" customFormat="1" ht="15" x14ac:dyDescent="0.35">
      <c r="C370" s="3" t="s">
        <v>923</v>
      </c>
      <c r="D370" s="3" t="s">
        <v>924</v>
      </c>
      <c r="E370" s="3" t="s">
        <v>21</v>
      </c>
      <c r="F370" s="3" t="s">
        <v>644</v>
      </c>
      <c r="G370" s="14">
        <v>0</v>
      </c>
      <c r="H370" s="14">
        <v>0</v>
      </c>
      <c r="I370" s="14">
        <v>0</v>
      </c>
      <c r="J370" s="28">
        <v>0</v>
      </c>
      <c r="K370" s="28">
        <v>9600</v>
      </c>
      <c r="L370" s="28">
        <v>-9600</v>
      </c>
      <c r="M370" s="29"/>
      <c r="N370" s="28"/>
      <c r="O370" s="33"/>
      <c r="P370" s="33"/>
      <c r="Q370" s="33"/>
      <c r="R370" s="33"/>
      <c r="S370" s="33">
        <v>0</v>
      </c>
      <c r="T370" s="33"/>
      <c r="U370" s="33">
        <v>0</v>
      </c>
      <c r="V370" s="33"/>
      <c r="W370" s="33"/>
      <c r="X370" s="33">
        <v>0</v>
      </c>
      <c r="Y370" s="33"/>
      <c r="Z370" s="33">
        <v>9600</v>
      </c>
      <c r="AA370" s="33">
        <v>-9600</v>
      </c>
      <c r="AB370" s="33"/>
      <c r="AC370" s="28"/>
      <c r="AD370" s="33">
        <v>0</v>
      </c>
      <c r="AE370" s="28"/>
      <c r="AF370" s="28"/>
      <c r="AG370" s="33">
        <v>0</v>
      </c>
    </row>
    <row r="371" spans="3:33" s="3" customFormat="1" ht="15" x14ac:dyDescent="0.35">
      <c r="C371" s="3" t="s">
        <v>71</v>
      </c>
      <c r="D371" s="3" t="s">
        <v>72</v>
      </c>
      <c r="E371" s="3" t="s">
        <v>21</v>
      </c>
      <c r="F371" s="3" t="s">
        <v>644</v>
      </c>
      <c r="G371" s="14">
        <v>4049484.17</v>
      </c>
      <c r="H371" s="14">
        <v>5238879.22</v>
      </c>
      <c r="I371" s="14">
        <v>873146.53666666697</v>
      </c>
      <c r="J371" s="28">
        <v>5023221.7300000004</v>
      </c>
      <c r="K371" s="28">
        <v>6351684.9299999997</v>
      </c>
      <c r="L371" s="28">
        <v>-1328463.2</v>
      </c>
      <c r="M371" s="29">
        <v>0</v>
      </c>
      <c r="N371" s="28"/>
      <c r="O371" s="33">
        <v>0</v>
      </c>
      <c r="P371" s="33"/>
      <c r="Q371" s="33">
        <v>1100000</v>
      </c>
      <c r="R371" s="33">
        <v>-1100000</v>
      </c>
      <c r="S371" s="33">
        <v>3008888.65</v>
      </c>
      <c r="T371" s="33">
        <v>2026584.93</v>
      </c>
      <c r="U371" s="33">
        <v>982303.72</v>
      </c>
      <c r="V371" s="33">
        <v>824438.56</v>
      </c>
      <c r="W371" s="33">
        <v>1700000</v>
      </c>
      <c r="X371" s="33">
        <v>-875561.44</v>
      </c>
      <c r="Y371" s="33">
        <v>1189894.52</v>
      </c>
      <c r="Z371" s="33">
        <v>1525100</v>
      </c>
      <c r="AA371" s="33">
        <v>-335205.48</v>
      </c>
      <c r="AB371" s="33"/>
      <c r="AC371" s="28"/>
      <c r="AD371" s="33">
        <v>0</v>
      </c>
      <c r="AE371" s="28"/>
      <c r="AF371" s="28"/>
      <c r="AG371" s="33">
        <v>0</v>
      </c>
    </row>
    <row r="372" spans="3:33" s="3" customFormat="1" ht="15" x14ac:dyDescent="0.35">
      <c r="C372" s="3" t="s">
        <v>925</v>
      </c>
      <c r="D372" s="3" t="s">
        <v>926</v>
      </c>
      <c r="E372" s="3" t="s">
        <v>21</v>
      </c>
      <c r="F372" s="3" t="s">
        <v>927</v>
      </c>
      <c r="G372" s="14">
        <v>0</v>
      </c>
      <c r="H372" s="14">
        <v>0</v>
      </c>
      <c r="I372" s="14">
        <v>0</v>
      </c>
      <c r="J372" s="28">
        <v>131950</v>
      </c>
      <c r="K372" s="28">
        <v>99475</v>
      </c>
      <c r="L372" s="28">
        <v>32475</v>
      </c>
      <c r="M372" s="29"/>
      <c r="N372" s="28"/>
      <c r="O372" s="33"/>
      <c r="P372" s="33"/>
      <c r="Q372" s="33"/>
      <c r="R372" s="33"/>
      <c r="S372" s="33">
        <v>32475</v>
      </c>
      <c r="T372" s="33">
        <v>32475</v>
      </c>
      <c r="U372" s="33">
        <v>0</v>
      </c>
      <c r="V372" s="33">
        <v>32475</v>
      </c>
      <c r="W372" s="33">
        <v>67000</v>
      </c>
      <c r="X372" s="33">
        <v>-34525</v>
      </c>
      <c r="Y372" s="33">
        <v>67000</v>
      </c>
      <c r="Z372" s="33"/>
      <c r="AA372" s="33">
        <v>67000</v>
      </c>
      <c r="AB372" s="33"/>
      <c r="AC372" s="28"/>
      <c r="AD372" s="33">
        <v>0</v>
      </c>
      <c r="AE372" s="28"/>
      <c r="AF372" s="28"/>
      <c r="AG372" s="33">
        <v>0</v>
      </c>
    </row>
    <row r="373" spans="3:33" s="3" customFormat="1" ht="15" x14ac:dyDescent="0.35">
      <c r="C373" s="3" t="s">
        <v>263</v>
      </c>
      <c r="D373" s="3" t="s">
        <v>264</v>
      </c>
      <c r="E373" s="3" t="s">
        <v>20</v>
      </c>
      <c r="F373" s="3" t="s">
        <v>927</v>
      </c>
      <c r="G373" s="14">
        <v>8350</v>
      </c>
      <c r="H373" s="14">
        <v>0</v>
      </c>
      <c r="I373" s="14">
        <v>0</v>
      </c>
      <c r="J373" s="28">
        <v>16700</v>
      </c>
      <c r="K373" s="28">
        <v>0</v>
      </c>
      <c r="L373" s="28">
        <v>16700</v>
      </c>
      <c r="M373" s="29">
        <v>0</v>
      </c>
      <c r="N373" s="28"/>
      <c r="O373" s="33"/>
      <c r="P373" s="33"/>
      <c r="Q373" s="33"/>
      <c r="R373" s="33"/>
      <c r="S373" s="33">
        <v>16700</v>
      </c>
      <c r="T373" s="33"/>
      <c r="U373" s="33">
        <v>16700</v>
      </c>
      <c r="V373" s="33"/>
      <c r="W373" s="33"/>
      <c r="X373" s="33">
        <v>0</v>
      </c>
      <c r="Y373" s="33"/>
      <c r="Z373" s="33"/>
      <c r="AA373" s="33">
        <v>0</v>
      </c>
      <c r="AB373" s="33"/>
      <c r="AC373" s="28"/>
      <c r="AD373" s="33">
        <v>0</v>
      </c>
      <c r="AE373" s="28"/>
      <c r="AF373" s="28"/>
      <c r="AG373" s="33">
        <v>0</v>
      </c>
    </row>
    <row r="374" spans="3:33" s="3" customFormat="1" ht="15" x14ac:dyDescent="0.35">
      <c r="C374" s="3" t="s">
        <v>93</v>
      </c>
      <c r="D374" s="3" t="s">
        <v>94</v>
      </c>
      <c r="E374" s="3" t="s">
        <v>20</v>
      </c>
      <c r="F374" s="3" t="s">
        <v>532</v>
      </c>
      <c r="G374" s="14">
        <v>4055563.46</v>
      </c>
      <c r="H374" s="14">
        <v>3815880.68</v>
      </c>
      <c r="I374" s="14">
        <v>635980.11333333305</v>
      </c>
      <c r="J374" s="28">
        <v>400000</v>
      </c>
      <c r="K374" s="28">
        <v>400000</v>
      </c>
      <c r="L374" s="28">
        <v>0</v>
      </c>
      <c r="M374" s="29">
        <v>0</v>
      </c>
      <c r="N374" s="28"/>
      <c r="O374" s="33"/>
      <c r="P374" s="33"/>
      <c r="Q374" s="33"/>
      <c r="R374" s="33"/>
      <c r="S374" s="33">
        <v>400000</v>
      </c>
      <c r="T374" s="33">
        <v>400000</v>
      </c>
      <c r="U374" s="33">
        <v>0</v>
      </c>
      <c r="V374" s="33"/>
      <c r="W374" s="33"/>
      <c r="X374" s="33">
        <v>0</v>
      </c>
      <c r="Y374" s="33"/>
      <c r="Z374" s="33"/>
      <c r="AA374" s="33">
        <v>0</v>
      </c>
      <c r="AB374" s="33"/>
      <c r="AC374" s="28"/>
      <c r="AD374" s="33">
        <v>0</v>
      </c>
      <c r="AE374" s="28"/>
      <c r="AF374" s="28"/>
      <c r="AG374" s="33">
        <v>0</v>
      </c>
    </row>
    <row r="375" spans="3:33" s="3" customFormat="1" ht="15" x14ac:dyDescent="0.35">
      <c r="D375" s="3" t="s">
        <v>759</v>
      </c>
      <c r="G375" s="14">
        <v>0</v>
      </c>
      <c r="H375" s="14">
        <v>0</v>
      </c>
      <c r="I375" s="14">
        <v>0</v>
      </c>
      <c r="J375" s="28">
        <v>252200</v>
      </c>
      <c r="K375" s="28">
        <v>213800</v>
      </c>
      <c r="L375" s="28">
        <v>38400</v>
      </c>
      <c r="M375" s="29"/>
      <c r="N375" s="28"/>
      <c r="O375" s="33"/>
      <c r="P375" s="33"/>
      <c r="Q375" s="33"/>
      <c r="R375" s="33"/>
      <c r="S375" s="33">
        <v>0</v>
      </c>
      <c r="T375" s="33">
        <v>12000</v>
      </c>
      <c r="U375" s="33">
        <v>-12000</v>
      </c>
      <c r="V375" s="33"/>
      <c r="W375" s="33">
        <v>95800</v>
      </c>
      <c r="X375" s="33">
        <v>-95800</v>
      </c>
      <c r="Y375" s="33">
        <v>195800</v>
      </c>
      <c r="Z375" s="33">
        <v>100000</v>
      </c>
      <c r="AA375" s="33">
        <v>95800</v>
      </c>
      <c r="AB375" s="33">
        <v>50000</v>
      </c>
      <c r="AC375" s="28"/>
      <c r="AD375" s="33">
        <v>50000</v>
      </c>
      <c r="AE375" s="28">
        <v>6400</v>
      </c>
      <c r="AF375" s="28">
        <v>6000</v>
      </c>
      <c r="AG375" s="33">
        <v>400</v>
      </c>
    </row>
    <row r="376" spans="3:33" s="3" customFormat="1" ht="15" x14ac:dyDescent="0.35">
      <c r="C376" s="3" t="s">
        <v>441</v>
      </c>
      <c r="D376" s="3" t="s">
        <v>442</v>
      </c>
      <c r="G376" s="14">
        <v>0</v>
      </c>
      <c r="H376" s="14">
        <v>1584</v>
      </c>
      <c r="I376" s="14">
        <v>264</v>
      </c>
      <c r="J376" s="28">
        <v>10011.200000000001</v>
      </c>
      <c r="K376" s="28">
        <v>3168</v>
      </c>
      <c r="L376" s="28">
        <v>6843.2</v>
      </c>
      <c r="M376" s="29"/>
      <c r="N376" s="28"/>
      <c r="O376" s="33"/>
      <c r="P376" s="33"/>
      <c r="Q376" s="33"/>
      <c r="R376" s="33"/>
      <c r="S376" s="33">
        <v>0</v>
      </c>
      <c r="T376" s="33">
        <v>3168</v>
      </c>
      <c r="U376" s="33">
        <v>-3168</v>
      </c>
      <c r="V376" s="33">
        <v>9800</v>
      </c>
      <c r="W376" s="33"/>
      <c r="X376" s="33">
        <v>9800</v>
      </c>
      <c r="Y376" s="33"/>
      <c r="Z376" s="33"/>
      <c r="AA376" s="33">
        <v>0</v>
      </c>
      <c r="AB376" s="33"/>
      <c r="AC376" s="28"/>
      <c r="AD376" s="33">
        <v>0</v>
      </c>
      <c r="AE376" s="28">
        <v>211.2</v>
      </c>
      <c r="AF376" s="28"/>
      <c r="AG376" s="33">
        <v>211.2</v>
      </c>
    </row>
    <row r="377" spans="3:33" s="3" customFormat="1" ht="15" x14ac:dyDescent="0.35">
      <c r="C377" s="3" t="s">
        <v>928</v>
      </c>
      <c r="D377" s="3" t="s">
        <v>929</v>
      </c>
      <c r="G377" s="14">
        <v>0</v>
      </c>
      <c r="H377" s="14">
        <v>0</v>
      </c>
      <c r="I377" s="14">
        <v>0</v>
      </c>
      <c r="J377" s="28">
        <v>0</v>
      </c>
      <c r="K377" s="28">
        <v>80000</v>
      </c>
      <c r="L377" s="28">
        <v>-80000</v>
      </c>
      <c r="M377" s="29"/>
      <c r="N377" s="28"/>
      <c r="O377" s="33"/>
      <c r="P377" s="33"/>
      <c r="Q377" s="33"/>
      <c r="R377" s="33"/>
      <c r="S377" s="33">
        <v>0</v>
      </c>
      <c r="T377" s="33">
        <v>80000</v>
      </c>
      <c r="U377" s="33">
        <v>-80000</v>
      </c>
      <c r="V377" s="33"/>
      <c r="W377" s="33"/>
      <c r="X377" s="33">
        <v>0</v>
      </c>
      <c r="Y377" s="33"/>
      <c r="Z377" s="33"/>
      <c r="AA377" s="33">
        <v>0</v>
      </c>
      <c r="AB377" s="33"/>
      <c r="AC377" s="28"/>
      <c r="AD377" s="33">
        <v>0</v>
      </c>
      <c r="AE377" s="28"/>
      <c r="AF377" s="28"/>
      <c r="AG377" s="33">
        <v>0</v>
      </c>
    </row>
    <row r="378" spans="3:33" s="3" customFormat="1" ht="15" x14ac:dyDescent="0.35">
      <c r="C378" s="3" t="s">
        <v>930</v>
      </c>
      <c r="D378" s="3" t="s">
        <v>931</v>
      </c>
      <c r="G378" s="14">
        <v>0</v>
      </c>
      <c r="H378" s="14">
        <v>0</v>
      </c>
      <c r="I378" s="14">
        <v>0</v>
      </c>
      <c r="J378" s="28">
        <v>0</v>
      </c>
      <c r="K378" s="28">
        <v>42274.6</v>
      </c>
      <c r="L378" s="28">
        <v>-42274.6</v>
      </c>
      <c r="M378" s="29"/>
      <c r="N378" s="28"/>
      <c r="O378" s="33"/>
      <c r="P378" s="33"/>
      <c r="Q378" s="33"/>
      <c r="R378" s="33"/>
      <c r="S378" s="33">
        <v>0</v>
      </c>
      <c r="T378" s="33">
        <v>24466.49</v>
      </c>
      <c r="U378" s="33">
        <v>-24466.49</v>
      </c>
      <c r="V378" s="33"/>
      <c r="W378" s="33"/>
      <c r="X378" s="33">
        <v>0</v>
      </c>
      <c r="Y378" s="33"/>
      <c r="Z378" s="33"/>
      <c r="AA378" s="33">
        <v>0</v>
      </c>
      <c r="AB378" s="33"/>
      <c r="AC378" s="28">
        <v>17808.11</v>
      </c>
      <c r="AD378" s="33">
        <v>-17808.11</v>
      </c>
      <c r="AE378" s="28"/>
      <c r="AF378" s="28"/>
      <c r="AG378" s="33">
        <v>0</v>
      </c>
    </row>
    <row r="379" spans="3:33" s="3" customFormat="1" ht="15" x14ac:dyDescent="0.35">
      <c r="C379" s="3" t="s">
        <v>427</v>
      </c>
      <c r="D379" s="3" t="s">
        <v>428</v>
      </c>
      <c r="G379" s="14">
        <v>0</v>
      </c>
      <c r="H379" s="14">
        <v>3277.34</v>
      </c>
      <c r="I379" s="14">
        <v>546.22333333333302</v>
      </c>
      <c r="J379" s="28">
        <v>52443.324000000001</v>
      </c>
      <c r="K379" s="28">
        <v>10000</v>
      </c>
      <c r="L379" s="28">
        <v>42443.324000000001</v>
      </c>
      <c r="M379" s="29"/>
      <c r="N379" s="28"/>
      <c r="O379" s="33"/>
      <c r="P379" s="33"/>
      <c r="Q379" s="33"/>
      <c r="R379" s="33"/>
      <c r="S379" s="33"/>
      <c r="T379" s="33"/>
      <c r="U379" s="33"/>
      <c r="V379" s="33">
        <v>35520</v>
      </c>
      <c r="W379" s="33"/>
      <c r="X379" s="33">
        <v>35520</v>
      </c>
      <c r="Y379" s="33">
        <v>6000</v>
      </c>
      <c r="Z379" s="33">
        <v>5000</v>
      </c>
      <c r="AA379" s="33">
        <v>1000</v>
      </c>
      <c r="AB379" s="33">
        <v>5000</v>
      </c>
      <c r="AC379" s="28"/>
      <c r="AD379" s="33">
        <v>5000</v>
      </c>
      <c r="AE379" s="28">
        <v>5923.3239999999996</v>
      </c>
      <c r="AF379" s="28">
        <v>5000</v>
      </c>
      <c r="AG379" s="33">
        <v>923.32399999999996</v>
      </c>
    </row>
    <row r="380" spans="3:33" s="3" customFormat="1" ht="15" x14ac:dyDescent="0.35">
      <c r="C380" s="3" t="s">
        <v>532</v>
      </c>
      <c r="D380" s="3" t="s">
        <v>932</v>
      </c>
      <c r="E380" s="3" t="s">
        <v>17</v>
      </c>
      <c r="F380" s="3" t="s">
        <v>520</v>
      </c>
      <c r="G380" s="14">
        <v>0</v>
      </c>
      <c r="H380" s="14">
        <v>0</v>
      </c>
      <c r="I380" s="14">
        <v>0</v>
      </c>
      <c r="J380" s="28">
        <v>8000</v>
      </c>
      <c r="K380" s="28">
        <v>6360</v>
      </c>
      <c r="L380" s="28">
        <v>1640</v>
      </c>
      <c r="M380" s="29"/>
      <c r="N380" s="28"/>
      <c r="O380" s="33"/>
      <c r="P380" s="33"/>
      <c r="Q380" s="33"/>
      <c r="R380" s="33"/>
      <c r="S380" s="33"/>
      <c r="T380" s="33"/>
      <c r="U380" s="33"/>
      <c r="V380" s="33">
        <v>8000</v>
      </c>
      <c r="W380" s="33"/>
      <c r="X380" s="33">
        <v>8000</v>
      </c>
      <c r="Y380" s="33"/>
      <c r="Z380" s="33">
        <v>6360</v>
      </c>
      <c r="AA380" s="33">
        <v>-6360</v>
      </c>
      <c r="AB380" s="33"/>
      <c r="AC380" s="28"/>
      <c r="AD380" s="33">
        <v>0</v>
      </c>
      <c r="AE380" s="28"/>
      <c r="AF380" s="28"/>
      <c r="AG380" s="33">
        <v>0</v>
      </c>
    </row>
    <row r="381" spans="3:33" s="3" customFormat="1" ht="15" x14ac:dyDescent="0.35">
      <c r="C381" s="3" t="s">
        <v>933</v>
      </c>
      <c r="D381" s="3" t="s">
        <v>934</v>
      </c>
      <c r="E381" s="3" t="s">
        <v>21</v>
      </c>
      <c r="F381" s="3" t="s">
        <v>644</v>
      </c>
      <c r="G381" s="14">
        <v>0</v>
      </c>
      <c r="H381" s="14">
        <v>0</v>
      </c>
      <c r="I381" s="14">
        <v>0</v>
      </c>
      <c r="J381" s="28">
        <v>1270000</v>
      </c>
      <c r="K381" s="28">
        <v>1139400.2</v>
      </c>
      <c r="L381" s="28">
        <v>130599.8</v>
      </c>
      <c r="M381" s="29"/>
      <c r="N381" s="28"/>
      <c r="O381" s="33"/>
      <c r="P381" s="33"/>
      <c r="Q381" s="33"/>
      <c r="R381" s="33"/>
      <c r="S381" s="33"/>
      <c r="T381" s="33"/>
      <c r="U381" s="33"/>
      <c r="V381" s="33">
        <v>1200000</v>
      </c>
      <c r="W381" s="33">
        <v>1063400.2</v>
      </c>
      <c r="X381" s="33">
        <v>136599.79999999999</v>
      </c>
      <c r="Y381" s="33"/>
      <c r="Z381" s="33"/>
      <c r="AA381" s="33">
        <v>0</v>
      </c>
      <c r="AB381" s="33">
        <v>70000</v>
      </c>
      <c r="AC381" s="28"/>
      <c r="AD381" s="33">
        <v>70000</v>
      </c>
      <c r="AE381" s="28"/>
      <c r="AF381" s="28">
        <v>76000</v>
      </c>
      <c r="AG381" s="33">
        <v>-76000</v>
      </c>
    </row>
    <row r="382" spans="3:33" s="3" customFormat="1" ht="15" x14ac:dyDescent="0.35">
      <c r="C382" s="3" t="s">
        <v>935</v>
      </c>
      <c r="D382" s="3" t="s">
        <v>936</v>
      </c>
      <c r="E382" s="3" t="s">
        <v>18</v>
      </c>
      <c r="F382" s="3" t="s">
        <v>541</v>
      </c>
      <c r="G382" s="14">
        <v>0</v>
      </c>
      <c r="H382" s="14">
        <v>0</v>
      </c>
      <c r="I382" s="14">
        <v>0</v>
      </c>
      <c r="J382" s="28">
        <v>16800</v>
      </c>
      <c r="K382" s="28">
        <v>16800</v>
      </c>
      <c r="L382" s="28">
        <v>0</v>
      </c>
      <c r="M382" s="29"/>
      <c r="N382" s="28"/>
      <c r="O382" s="33"/>
      <c r="P382" s="33"/>
      <c r="Q382" s="33"/>
      <c r="R382" s="33"/>
      <c r="S382" s="33"/>
      <c r="T382" s="33"/>
      <c r="U382" s="33"/>
      <c r="V382" s="33">
        <v>8400</v>
      </c>
      <c r="W382" s="33"/>
      <c r="X382" s="33">
        <v>8400</v>
      </c>
      <c r="Y382" s="3">
        <v>8400</v>
      </c>
      <c r="Z382" s="33">
        <v>8400</v>
      </c>
      <c r="AA382" s="33">
        <v>0</v>
      </c>
      <c r="AC382" s="28">
        <v>4200</v>
      </c>
      <c r="AD382" s="33">
        <v>-4200</v>
      </c>
      <c r="AE382" s="28"/>
      <c r="AF382" s="28">
        <v>4200</v>
      </c>
      <c r="AG382" s="33">
        <v>-4200</v>
      </c>
    </row>
    <row r="383" spans="3:33" s="3" customFormat="1" ht="15" x14ac:dyDescent="0.35">
      <c r="C383" s="3" t="s">
        <v>703</v>
      </c>
      <c r="D383" s="3" t="s">
        <v>704</v>
      </c>
      <c r="E383" s="3" t="s">
        <v>18</v>
      </c>
      <c r="F383" s="3" t="s">
        <v>541</v>
      </c>
      <c r="G383" s="14">
        <v>0</v>
      </c>
      <c r="H383" s="14">
        <v>0</v>
      </c>
      <c r="I383" s="14">
        <v>0</v>
      </c>
      <c r="J383" s="28">
        <v>8340</v>
      </c>
      <c r="K383" s="28">
        <v>25020</v>
      </c>
      <c r="L383" s="28">
        <v>-16680</v>
      </c>
      <c r="M383" s="29">
        <v>8340</v>
      </c>
      <c r="N383" s="28">
        <v>8340</v>
      </c>
      <c r="O383" s="33"/>
      <c r="P383" s="33"/>
      <c r="Q383" s="33"/>
      <c r="R383" s="33"/>
      <c r="S383" s="33"/>
      <c r="T383" s="33"/>
      <c r="U383" s="33"/>
      <c r="V383" s="33"/>
      <c r="W383" s="33">
        <v>8340</v>
      </c>
      <c r="X383" s="33">
        <v>-8340</v>
      </c>
      <c r="Y383" s="33"/>
      <c r="Z383" s="33"/>
      <c r="AA383" s="33">
        <v>0</v>
      </c>
      <c r="AB383" s="33"/>
      <c r="AC383" s="28">
        <v>8340</v>
      </c>
      <c r="AD383" s="33">
        <v>-8340</v>
      </c>
      <c r="AE383" s="28"/>
      <c r="AF383" s="28"/>
      <c r="AG383" s="33">
        <v>0</v>
      </c>
    </row>
    <row r="384" spans="3:33" s="3" customFormat="1" ht="15" x14ac:dyDescent="0.35">
      <c r="C384" s="3" t="s">
        <v>776</v>
      </c>
      <c r="D384" s="3" t="s">
        <v>777</v>
      </c>
      <c r="E384" s="3" t="s">
        <v>17</v>
      </c>
      <c r="F384" s="3" t="s">
        <v>541</v>
      </c>
      <c r="G384" s="14">
        <v>6531</v>
      </c>
      <c r="H384" s="14">
        <v>0</v>
      </c>
      <c r="I384" s="14">
        <v>0</v>
      </c>
      <c r="J384" s="28">
        <v>17305</v>
      </c>
      <c r="K384" s="28">
        <v>10774</v>
      </c>
      <c r="L384" s="28">
        <v>0</v>
      </c>
      <c r="M384" s="29">
        <v>6531</v>
      </c>
      <c r="N384" s="28"/>
      <c r="O384" s="33"/>
      <c r="P384" s="33"/>
      <c r="Q384" s="33"/>
      <c r="R384" s="33"/>
      <c r="S384" s="33"/>
      <c r="T384" s="33"/>
      <c r="U384" s="33"/>
      <c r="V384" s="33"/>
      <c r="W384" s="33">
        <v>10000</v>
      </c>
      <c r="X384" s="33">
        <v>-10000</v>
      </c>
      <c r="Y384" s="33">
        <v>10000</v>
      </c>
      <c r="Z384" s="33"/>
      <c r="AA384" s="33">
        <v>10000</v>
      </c>
      <c r="AB384" s="33"/>
      <c r="AC384" s="28"/>
      <c r="AD384" s="33">
        <v>0</v>
      </c>
      <c r="AE384" s="28">
        <v>774</v>
      </c>
      <c r="AF384" s="28">
        <v>774</v>
      </c>
      <c r="AG384" s="33">
        <v>0</v>
      </c>
    </row>
    <row r="385" spans="2:34" s="3" customFormat="1" ht="15" x14ac:dyDescent="0.35">
      <c r="C385" s="3" t="s">
        <v>937</v>
      </c>
      <c r="D385" s="3" t="s">
        <v>938</v>
      </c>
      <c r="G385" s="14">
        <v>0</v>
      </c>
      <c r="H385" s="14">
        <v>0</v>
      </c>
      <c r="I385" s="14">
        <v>0</v>
      </c>
      <c r="J385" s="28">
        <v>11520</v>
      </c>
      <c r="K385" s="28">
        <v>11520</v>
      </c>
      <c r="L385" s="28">
        <v>0</v>
      </c>
      <c r="M385" s="29"/>
      <c r="N385" s="28"/>
      <c r="O385" s="33"/>
      <c r="P385" s="33"/>
      <c r="Q385" s="33"/>
      <c r="R385" s="33"/>
      <c r="S385" s="33"/>
      <c r="T385" s="33"/>
      <c r="U385" s="33"/>
      <c r="V385" s="33"/>
      <c r="W385" s="33">
        <v>11520</v>
      </c>
      <c r="X385" s="33">
        <v>-11520</v>
      </c>
      <c r="Y385" s="33">
        <v>11520</v>
      </c>
      <c r="Z385" s="33"/>
      <c r="AA385" s="33">
        <v>11520</v>
      </c>
      <c r="AB385" s="33"/>
      <c r="AC385" s="28"/>
      <c r="AD385" s="33">
        <v>0</v>
      </c>
      <c r="AE385" s="28"/>
      <c r="AF385" s="28"/>
      <c r="AG385" s="33">
        <v>0</v>
      </c>
    </row>
    <row r="386" spans="2:34" s="3" customFormat="1" ht="15" x14ac:dyDescent="0.35">
      <c r="D386" s="3" t="s">
        <v>779</v>
      </c>
      <c r="G386" s="14">
        <v>0</v>
      </c>
      <c r="H386" s="14">
        <v>0</v>
      </c>
      <c r="I386" s="14">
        <v>0</v>
      </c>
      <c r="J386" s="28">
        <v>56330.95</v>
      </c>
      <c r="K386" s="28">
        <v>55880.25</v>
      </c>
      <c r="L386" s="28">
        <v>450.7</v>
      </c>
      <c r="M386" s="29"/>
      <c r="N386" s="28"/>
      <c r="O386" s="33"/>
      <c r="P386" s="33"/>
      <c r="Q386" s="33"/>
      <c r="R386" s="33"/>
      <c r="S386" s="33"/>
      <c r="T386" s="33"/>
      <c r="U386" s="33"/>
      <c r="V386" s="33"/>
      <c r="W386" s="33">
        <v>48880.25</v>
      </c>
      <c r="X386" s="33">
        <v>-48880.25</v>
      </c>
      <c r="Y386" s="33">
        <v>48880.25</v>
      </c>
      <c r="Z386" s="33"/>
      <c r="AA386" s="33">
        <v>48880.25</v>
      </c>
      <c r="AB386" s="33"/>
      <c r="AC386" s="28"/>
      <c r="AD386" s="33">
        <v>0</v>
      </c>
      <c r="AE386" s="28">
        <v>7450.7</v>
      </c>
      <c r="AF386" s="28">
        <v>7000</v>
      </c>
      <c r="AG386" s="33">
        <v>450.7</v>
      </c>
    </row>
    <row r="387" spans="2:34" s="3" customFormat="1" ht="15" x14ac:dyDescent="0.35">
      <c r="C387" s="3" t="s">
        <v>267</v>
      </c>
      <c r="D387" s="3" t="s">
        <v>268</v>
      </c>
      <c r="G387" s="14">
        <v>0</v>
      </c>
      <c r="H387" s="14">
        <v>83800</v>
      </c>
      <c r="I387" s="14">
        <v>13966.666666666701</v>
      </c>
      <c r="J387" s="28">
        <v>33282.133333333302</v>
      </c>
      <c r="K387" s="28">
        <v>160830</v>
      </c>
      <c r="L387" s="28">
        <v>-127547.866666667</v>
      </c>
      <c r="M387" s="29">
        <v>0</v>
      </c>
      <c r="N387" s="28"/>
      <c r="O387" s="33"/>
      <c r="P387" s="33"/>
      <c r="Q387" s="33"/>
      <c r="R387" s="33"/>
      <c r="S387" s="33"/>
      <c r="T387" s="33"/>
      <c r="U387" s="33"/>
      <c r="V387" s="33"/>
      <c r="W387" s="33"/>
      <c r="X387" s="33"/>
      <c r="Y387" s="33">
        <v>23000</v>
      </c>
      <c r="Z387" s="33">
        <v>138830</v>
      </c>
      <c r="AA387" s="33">
        <v>-115830</v>
      </c>
      <c r="AB387" s="33"/>
      <c r="AC387" s="28">
        <v>12000</v>
      </c>
      <c r="AD387" s="33">
        <v>-12000</v>
      </c>
      <c r="AE387" s="28">
        <v>10282.1333333333</v>
      </c>
      <c r="AF387" s="28">
        <v>10000</v>
      </c>
      <c r="AG387" s="33">
        <v>282.13333333330002</v>
      </c>
    </row>
    <row r="388" spans="2:34" ht="15" x14ac:dyDescent="0.35">
      <c r="B388" s="12"/>
      <c r="C388" s="12" t="s">
        <v>65</v>
      </c>
      <c r="D388" s="13" t="s">
        <v>66</v>
      </c>
      <c r="E388" s="13" t="s">
        <v>20</v>
      </c>
      <c r="F388" s="13" t="s">
        <v>644</v>
      </c>
      <c r="G388" s="14">
        <v>3160794.99</v>
      </c>
      <c r="H388" s="14">
        <v>2433921.1</v>
      </c>
      <c r="I388" s="14">
        <v>405653.51666666701</v>
      </c>
      <c r="J388" s="28">
        <v>400000</v>
      </c>
      <c r="K388" s="28">
        <v>0</v>
      </c>
      <c r="L388" s="28">
        <v>400000</v>
      </c>
      <c r="M388" s="29"/>
      <c r="N388" s="28"/>
      <c r="O388" s="28"/>
      <c r="P388" s="28"/>
      <c r="Q388" s="28"/>
      <c r="R388" s="28"/>
      <c r="S388" s="28"/>
      <c r="T388" s="28"/>
      <c r="U388" s="28"/>
      <c r="V388" s="28"/>
      <c r="W388" s="28"/>
      <c r="X388" s="28"/>
      <c r="Y388" s="28">
        <v>400000</v>
      </c>
      <c r="Z388" s="28"/>
      <c r="AA388" s="28">
        <v>400000</v>
      </c>
      <c r="AB388" s="28"/>
      <c r="AC388" s="28"/>
      <c r="AD388" s="28">
        <v>0</v>
      </c>
      <c r="AE388" s="28"/>
      <c r="AF388" s="28"/>
      <c r="AG388" s="28">
        <v>0</v>
      </c>
      <c r="AH388" s="13"/>
    </row>
    <row r="389" spans="2:34" s="3" customFormat="1" ht="15" x14ac:dyDescent="0.35">
      <c r="C389" s="3" t="s">
        <v>742</v>
      </c>
      <c r="D389" s="3" t="s">
        <v>743</v>
      </c>
      <c r="E389" s="3" t="s">
        <v>20</v>
      </c>
      <c r="F389" s="3" t="s">
        <v>493</v>
      </c>
      <c r="G389" s="14">
        <v>533411.38</v>
      </c>
      <c r="H389" s="14">
        <v>619600</v>
      </c>
      <c r="I389" s="14">
        <v>103266.66666666701</v>
      </c>
      <c r="J389" s="28">
        <v>391561.04</v>
      </c>
      <c r="K389" s="28">
        <v>0</v>
      </c>
      <c r="L389" s="28">
        <v>391561.04</v>
      </c>
      <c r="M389" s="29">
        <v>0</v>
      </c>
      <c r="N389" s="28"/>
      <c r="O389" s="33"/>
      <c r="P389" s="33"/>
      <c r="Q389" s="33"/>
      <c r="R389" s="33"/>
      <c r="S389" s="33"/>
      <c r="T389" s="33"/>
      <c r="U389" s="33"/>
      <c r="V389" s="33"/>
      <c r="W389" s="33"/>
      <c r="X389" s="33"/>
      <c r="Y389" s="33">
        <v>391561.04</v>
      </c>
      <c r="Z389" s="28"/>
      <c r="AA389" s="33">
        <v>391561.04</v>
      </c>
      <c r="AC389" s="28"/>
      <c r="AD389" s="33">
        <v>0</v>
      </c>
      <c r="AE389" s="28"/>
      <c r="AF389" s="28"/>
      <c r="AG389" s="33">
        <v>0</v>
      </c>
    </row>
    <row r="390" spans="2:34" ht="15" x14ac:dyDescent="0.35">
      <c r="B390" s="12">
        <v>53</v>
      </c>
      <c r="C390" s="12" t="s">
        <v>117</v>
      </c>
      <c r="D390" s="13" t="s">
        <v>118</v>
      </c>
      <c r="E390" s="13" t="s">
        <v>20</v>
      </c>
      <c r="F390" s="13" t="s">
        <v>541</v>
      </c>
      <c r="G390" s="14">
        <v>132000</v>
      </c>
      <c r="H390" s="14">
        <v>0</v>
      </c>
      <c r="I390" s="14">
        <v>0</v>
      </c>
      <c r="J390" s="28">
        <v>114340.8</v>
      </c>
      <c r="K390" s="28">
        <v>114340.8</v>
      </c>
      <c r="L390" s="28">
        <v>0</v>
      </c>
      <c r="M390" s="29">
        <v>0</v>
      </c>
      <c r="N390" s="28"/>
      <c r="O390" s="28"/>
      <c r="P390" s="28"/>
      <c r="Q390" s="28"/>
      <c r="R390" s="28"/>
      <c r="S390" s="28"/>
      <c r="T390" s="28"/>
      <c r="U390" s="28"/>
      <c r="V390" s="28"/>
      <c r="W390" s="28"/>
      <c r="X390" s="28"/>
      <c r="Y390" s="28">
        <v>114340.8</v>
      </c>
      <c r="Z390" s="28">
        <v>114340.8</v>
      </c>
      <c r="AA390" s="28">
        <v>0</v>
      </c>
      <c r="AB390" s="28"/>
      <c r="AC390" s="28"/>
      <c r="AD390" s="28">
        <v>0</v>
      </c>
      <c r="AE390" s="28"/>
      <c r="AF390" s="28"/>
      <c r="AG390" s="28">
        <v>0</v>
      </c>
      <c r="AH390" s="13"/>
    </row>
    <row r="391" spans="2:34" ht="15" x14ac:dyDescent="0.35">
      <c r="B391" s="12">
        <v>108</v>
      </c>
      <c r="C391" s="12" t="s">
        <v>233</v>
      </c>
      <c r="D391" s="13" t="s">
        <v>234</v>
      </c>
      <c r="E391" s="13" t="s">
        <v>20</v>
      </c>
      <c r="F391" s="13" t="s">
        <v>493</v>
      </c>
      <c r="G391" s="14">
        <v>637671.26</v>
      </c>
      <c r="H391" s="14">
        <v>842195</v>
      </c>
      <c r="I391" s="14">
        <v>140365.83333333299</v>
      </c>
      <c r="J391" s="28">
        <v>400000</v>
      </c>
      <c r="K391" s="28">
        <v>400000</v>
      </c>
      <c r="L391" s="28">
        <v>0</v>
      </c>
      <c r="M391" s="29">
        <v>0</v>
      </c>
      <c r="N391" s="28"/>
      <c r="O391" s="28"/>
      <c r="P391" s="28"/>
      <c r="Q391" s="28"/>
      <c r="R391" s="28"/>
      <c r="S391" s="28"/>
      <c r="T391" s="28"/>
      <c r="U391" s="28"/>
      <c r="V391" s="28"/>
      <c r="W391" s="28"/>
      <c r="X391" s="28"/>
      <c r="Y391" s="28">
        <v>400000</v>
      </c>
      <c r="Z391" s="28">
        <v>400000</v>
      </c>
      <c r="AA391" s="28">
        <v>0</v>
      </c>
      <c r="AB391" s="28"/>
      <c r="AC391" s="28"/>
      <c r="AD391" s="28">
        <v>0</v>
      </c>
      <c r="AE391" s="28"/>
      <c r="AF391" s="28"/>
      <c r="AG391" s="28">
        <v>0</v>
      </c>
      <c r="AH391" s="13"/>
    </row>
    <row r="392" spans="2:34" s="3" customFormat="1" ht="15.6" x14ac:dyDescent="0.35">
      <c r="C392" s="3" t="s">
        <v>261</v>
      </c>
      <c r="D392" s="3" t="s">
        <v>262</v>
      </c>
      <c r="G392" s="14">
        <v>23850</v>
      </c>
      <c r="H392" s="14">
        <v>45480</v>
      </c>
      <c r="I392" s="14">
        <v>7580</v>
      </c>
      <c r="J392" s="28">
        <v>49073.333333333299</v>
      </c>
      <c r="K392" s="28">
        <v>92850</v>
      </c>
      <c r="L392" s="28">
        <v>-25926.666666666701</v>
      </c>
      <c r="M392" s="29">
        <v>6000</v>
      </c>
      <c r="N392" s="28">
        <v>23850</v>
      </c>
      <c r="O392" s="33"/>
      <c r="P392" s="33"/>
      <c r="Q392" s="33"/>
      <c r="R392" s="33"/>
      <c r="S392" s="33"/>
      <c r="T392" s="33"/>
      <c r="U392" s="33"/>
      <c r="V392" s="33"/>
      <c r="W392" s="33"/>
      <c r="X392" s="33"/>
      <c r="Y392" s="35">
        <v>35000</v>
      </c>
      <c r="Z392" s="28">
        <v>35000</v>
      </c>
      <c r="AA392" s="28">
        <v>0</v>
      </c>
      <c r="AB392" s="35">
        <v>4000</v>
      </c>
      <c r="AC392" s="28">
        <v>4000</v>
      </c>
      <c r="AD392" s="28">
        <v>0</v>
      </c>
      <c r="AE392" s="28">
        <v>4073.3333333333298</v>
      </c>
      <c r="AF392" s="28">
        <v>30000</v>
      </c>
      <c r="AG392" s="28">
        <v>-25926.666666666701</v>
      </c>
    </row>
    <row r="393" spans="2:34" s="3" customFormat="1" ht="15.6" x14ac:dyDescent="0.35">
      <c r="C393" s="3" t="s">
        <v>939</v>
      </c>
      <c r="D393" s="3" t="s">
        <v>940</v>
      </c>
      <c r="G393" s="14">
        <v>0</v>
      </c>
      <c r="H393" s="14">
        <v>0</v>
      </c>
      <c r="I393" s="14">
        <v>0</v>
      </c>
      <c r="J393" s="28">
        <v>33600</v>
      </c>
      <c r="K393" s="28">
        <v>38400</v>
      </c>
      <c r="L393" s="28">
        <v>-4800</v>
      </c>
      <c r="M393" s="29"/>
      <c r="N393" s="28"/>
      <c r="O393" s="33"/>
      <c r="P393" s="33"/>
      <c r="Q393" s="33"/>
      <c r="R393" s="33"/>
      <c r="S393" s="33"/>
      <c r="T393" s="33"/>
      <c r="U393" s="33"/>
      <c r="V393" s="33"/>
      <c r="W393" s="33"/>
      <c r="X393" s="33"/>
      <c r="Y393" s="35">
        <v>33600</v>
      </c>
      <c r="Z393" s="28"/>
      <c r="AA393" s="28">
        <v>33600</v>
      </c>
      <c r="AB393" s="35"/>
      <c r="AC393" s="28">
        <v>38400</v>
      </c>
      <c r="AD393" s="28">
        <v>-38400</v>
      </c>
      <c r="AE393" s="28"/>
      <c r="AF393" s="28"/>
      <c r="AG393" s="28">
        <v>0</v>
      </c>
    </row>
    <row r="394" spans="2:34" s="3" customFormat="1" ht="15" x14ac:dyDescent="0.35">
      <c r="C394" s="3" t="s">
        <v>125</v>
      </c>
      <c r="D394" s="3" t="s">
        <v>126</v>
      </c>
      <c r="E394" s="3" t="s">
        <v>21</v>
      </c>
      <c r="F394" s="3" t="s">
        <v>644</v>
      </c>
      <c r="G394" s="14">
        <v>189448.35</v>
      </c>
      <c r="H394" s="14">
        <v>179400</v>
      </c>
      <c r="I394" s="14">
        <v>29900</v>
      </c>
      <c r="J394" s="28">
        <v>168827.99</v>
      </c>
      <c r="K394" s="28">
        <v>0</v>
      </c>
      <c r="L394" s="28">
        <v>168827.99</v>
      </c>
      <c r="M394" s="29"/>
      <c r="N394" s="28"/>
      <c r="O394" s="33"/>
      <c r="P394" s="33"/>
      <c r="Q394" s="33"/>
      <c r="R394" s="33"/>
      <c r="S394" s="33"/>
      <c r="T394" s="33"/>
      <c r="U394" s="33"/>
      <c r="V394" s="33"/>
      <c r="W394" s="33"/>
      <c r="X394" s="33"/>
      <c r="Y394" s="3">
        <v>168827.99</v>
      </c>
      <c r="Z394" s="28"/>
      <c r="AA394" s="28">
        <v>168827.99</v>
      </c>
      <c r="AC394" s="28"/>
      <c r="AD394" s="28">
        <v>0</v>
      </c>
      <c r="AE394" s="28"/>
      <c r="AF394" s="28"/>
      <c r="AG394" s="28">
        <v>0</v>
      </c>
    </row>
    <row r="395" spans="2:34" s="3" customFormat="1" ht="15" x14ac:dyDescent="0.35">
      <c r="C395" s="3" t="s">
        <v>941</v>
      </c>
      <c r="D395" s="3" t="s">
        <v>942</v>
      </c>
      <c r="E395" s="3" t="s">
        <v>21</v>
      </c>
      <c r="F395" s="3" t="s">
        <v>794</v>
      </c>
      <c r="G395" s="14">
        <v>0</v>
      </c>
      <c r="H395" s="14">
        <v>0</v>
      </c>
      <c r="I395" s="14">
        <v>0</v>
      </c>
      <c r="J395" s="28">
        <v>28096</v>
      </c>
      <c r="K395" s="28">
        <v>58096</v>
      </c>
      <c r="L395" s="28">
        <v>-30000</v>
      </c>
      <c r="M395" s="29"/>
      <c r="N395" s="28"/>
      <c r="O395" s="33"/>
      <c r="P395" s="33"/>
      <c r="Q395" s="33"/>
      <c r="R395" s="33"/>
      <c r="S395" s="33"/>
      <c r="T395" s="33"/>
      <c r="U395" s="33"/>
      <c r="V395" s="33"/>
      <c r="W395" s="33"/>
      <c r="X395" s="33"/>
      <c r="Y395" s="3">
        <v>28096</v>
      </c>
      <c r="Z395" s="28">
        <v>28096</v>
      </c>
      <c r="AA395" s="28">
        <v>0</v>
      </c>
      <c r="AC395" s="28"/>
      <c r="AD395" s="28">
        <v>0</v>
      </c>
      <c r="AE395" s="28"/>
      <c r="AF395" s="28">
        <v>30000</v>
      </c>
      <c r="AG395" s="28">
        <v>-30000</v>
      </c>
    </row>
    <row r="396" spans="2:34" s="3" customFormat="1" ht="15" x14ac:dyDescent="0.35">
      <c r="C396" s="3" t="s">
        <v>317</v>
      </c>
      <c r="D396" s="3" t="s">
        <v>318</v>
      </c>
      <c r="E396" s="3" t="s">
        <v>21</v>
      </c>
      <c r="F396" s="3" t="s">
        <v>644</v>
      </c>
      <c r="G396" s="14">
        <v>0</v>
      </c>
      <c r="H396" s="14">
        <v>0</v>
      </c>
      <c r="I396" s="14">
        <v>0</v>
      </c>
      <c r="J396" s="28">
        <v>66403.246666666702</v>
      </c>
      <c r="K396" s="28">
        <v>58591.1</v>
      </c>
      <c r="L396" s="28">
        <v>7812.1466666666702</v>
      </c>
      <c r="M396" s="29">
        <v>0</v>
      </c>
      <c r="N396" s="28"/>
      <c r="O396" s="33"/>
      <c r="P396" s="33"/>
      <c r="Q396" s="33"/>
      <c r="R396" s="33"/>
      <c r="S396" s="33"/>
      <c r="T396" s="33"/>
      <c r="U396" s="33"/>
      <c r="V396" s="33"/>
      <c r="W396" s="33"/>
      <c r="X396" s="33"/>
      <c r="Y396" s="3">
        <v>58591.1</v>
      </c>
      <c r="Z396" s="28">
        <v>58591.1</v>
      </c>
      <c r="AA396" s="28">
        <v>0</v>
      </c>
      <c r="AC396" s="28"/>
      <c r="AD396" s="28">
        <v>0</v>
      </c>
      <c r="AE396" s="28">
        <v>7812.1466666666702</v>
      </c>
      <c r="AF396" s="28"/>
      <c r="AG396" s="28">
        <v>7812.1466666666702</v>
      </c>
    </row>
    <row r="397" spans="2:34" s="3" customFormat="1" ht="15" x14ac:dyDescent="0.35">
      <c r="D397" s="3" t="s">
        <v>943</v>
      </c>
      <c r="G397" s="14">
        <v>0</v>
      </c>
      <c r="H397" s="14">
        <v>0</v>
      </c>
      <c r="I397" s="14">
        <v>0</v>
      </c>
      <c r="J397" s="28">
        <v>57000</v>
      </c>
      <c r="K397" s="28">
        <v>0</v>
      </c>
      <c r="L397" s="28">
        <v>57000</v>
      </c>
      <c r="M397" s="29"/>
      <c r="N397" s="28"/>
      <c r="O397" s="33"/>
      <c r="P397" s="33"/>
      <c r="Q397" s="33"/>
      <c r="R397" s="33"/>
      <c r="S397" s="33"/>
      <c r="T397" s="33"/>
      <c r="U397" s="33"/>
      <c r="V397" s="33"/>
      <c r="W397" s="33"/>
      <c r="X397" s="33"/>
      <c r="Y397" s="33">
        <v>57000</v>
      </c>
      <c r="Z397" s="33"/>
      <c r="AA397" s="28">
        <v>57000</v>
      </c>
      <c r="AB397" s="33"/>
      <c r="AC397" s="28"/>
      <c r="AD397" s="28">
        <v>0</v>
      </c>
      <c r="AE397" s="28"/>
      <c r="AF397" s="28"/>
      <c r="AG397" s="28">
        <v>0</v>
      </c>
    </row>
    <row r="398" spans="2:34" s="3" customFormat="1" ht="15" x14ac:dyDescent="0.35">
      <c r="C398" s="3" t="s">
        <v>944</v>
      </c>
      <c r="D398" s="3" t="s">
        <v>945</v>
      </c>
      <c r="E398" s="3" t="s">
        <v>21</v>
      </c>
      <c r="G398" s="14">
        <v>0</v>
      </c>
      <c r="H398" s="14">
        <v>0</v>
      </c>
      <c r="I398" s="14">
        <v>0</v>
      </c>
      <c r="J398" s="28">
        <v>82657.823999999993</v>
      </c>
      <c r="K398" s="28">
        <v>858040.91</v>
      </c>
      <c r="L398" s="28">
        <v>-775383.08600000001</v>
      </c>
      <c r="M398" s="29"/>
      <c r="N398" s="28"/>
      <c r="O398" s="33"/>
      <c r="P398" s="33"/>
      <c r="Q398" s="33"/>
      <c r="R398" s="33"/>
      <c r="S398" s="33"/>
      <c r="T398" s="33"/>
      <c r="U398" s="33"/>
      <c r="V398" s="33"/>
      <c r="W398" s="33"/>
      <c r="X398" s="33"/>
      <c r="Y398" s="33"/>
      <c r="Z398" s="33"/>
      <c r="AA398" s="33"/>
      <c r="AB398" s="33">
        <v>15000</v>
      </c>
      <c r="AC398" s="28">
        <v>300761.03000000003</v>
      </c>
      <c r="AD398" s="28">
        <v>-285761.03000000003</v>
      </c>
      <c r="AE398" s="28">
        <v>67657.823999999993</v>
      </c>
      <c r="AF398" s="28">
        <v>557279.88</v>
      </c>
      <c r="AG398" s="28">
        <v>-489622.05599999998</v>
      </c>
    </row>
    <row r="399" spans="2:34" s="3" customFormat="1" ht="15" x14ac:dyDescent="0.35">
      <c r="C399" s="3" t="s">
        <v>946</v>
      </c>
      <c r="D399" s="3" t="s">
        <v>947</v>
      </c>
      <c r="E399" s="3" t="s">
        <v>21</v>
      </c>
      <c r="G399" s="14">
        <v>0</v>
      </c>
      <c r="H399" s="14">
        <v>0</v>
      </c>
      <c r="I399" s="14">
        <v>0</v>
      </c>
      <c r="J399" s="28">
        <v>37239.946666666699</v>
      </c>
      <c r="K399" s="28">
        <v>169808.05</v>
      </c>
      <c r="L399" s="28">
        <v>-132568.10333333301</v>
      </c>
      <c r="M399" s="29"/>
      <c r="N399" s="28"/>
      <c r="O399" s="33"/>
      <c r="P399" s="33"/>
      <c r="Q399" s="33"/>
      <c r="R399" s="33"/>
      <c r="S399" s="33"/>
      <c r="T399" s="33"/>
      <c r="U399" s="33"/>
      <c r="V399" s="33"/>
      <c r="W399" s="33"/>
      <c r="X399" s="33"/>
      <c r="Y399" s="33"/>
      <c r="Z399" s="33"/>
      <c r="AA399" s="33"/>
      <c r="AB399" s="33">
        <v>20000</v>
      </c>
      <c r="AC399" s="28">
        <v>152808.04999999999</v>
      </c>
      <c r="AD399" s="28">
        <v>-132808.04999999999</v>
      </c>
      <c r="AE399" s="28">
        <v>17239.946666666699</v>
      </c>
      <c r="AF399" s="28">
        <v>17000</v>
      </c>
      <c r="AG399" s="28">
        <v>239.946666666699</v>
      </c>
    </row>
    <row r="400" spans="2:34" s="3" customFormat="1" ht="15" x14ac:dyDescent="0.35">
      <c r="C400" s="3" t="s">
        <v>624</v>
      </c>
      <c r="D400" s="3" t="s">
        <v>625</v>
      </c>
      <c r="E400" s="3" t="s">
        <v>948</v>
      </c>
      <c r="F400" s="3" t="s">
        <v>493</v>
      </c>
      <c r="G400" s="14">
        <v>76393.429999999993</v>
      </c>
      <c r="H400" s="14">
        <v>69947.02</v>
      </c>
      <c r="I400" s="14">
        <v>11657.836666666701</v>
      </c>
      <c r="J400" s="28">
        <v>53530.928</v>
      </c>
      <c r="K400" s="28">
        <v>0</v>
      </c>
      <c r="L400" s="28">
        <v>23530.928</v>
      </c>
      <c r="M400" s="29">
        <v>30000</v>
      </c>
      <c r="N400" s="28"/>
      <c r="O400" s="33"/>
      <c r="P400" s="33"/>
      <c r="Q400" s="33"/>
      <c r="R400" s="33"/>
      <c r="S400" s="33"/>
      <c r="T400" s="33"/>
      <c r="U400" s="33"/>
      <c r="V400" s="33"/>
      <c r="W400" s="33"/>
      <c r="X400" s="33"/>
      <c r="Y400" s="33"/>
      <c r="Z400" s="33"/>
      <c r="AA400" s="33"/>
      <c r="AB400" s="33">
        <v>20000</v>
      </c>
      <c r="AC400" s="28"/>
      <c r="AD400" s="28">
        <v>20000</v>
      </c>
      <c r="AE400" s="28">
        <v>3530.9279999999999</v>
      </c>
      <c r="AF400" s="28"/>
      <c r="AG400" s="28">
        <v>3530.9279999999999</v>
      </c>
    </row>
    <row r="401" spans="3:33" s="3" customFormat="1" ht="15" x14ac:dyDescent="0.35">
      <c r="C401" s="3" t="s">
        <v>949</v>
      </c>
      <c r="D401" s="3" t="s">
        <v>950</v>
      </c>
      <c r="E401" s="3" t="s">
        <v>951</v>
      </c>
      <c r="F401" s="3" t="s">
        <v>493</v>
      </c>
      <c r="G401" s="14">
        <v>0</v>
      </c>
      <c r="H401" s="14">
        <v>0</v>
      </c>
      <c r="I401" s="14">
        <v>0</v>
      </c>
      <c r="J401" s="28">
        <v>17012</v>
      </c>
      <c r="K401" s="28">
        <v>17012</v>
      </c>
      <c r="L401" s="28">
        <v>0</v>
      </c>
      <c r="M401" s="29"/>
      <c r="N401" s="28"/>
      <c r="O401" s="33"/>
      <c r="P401" s="33"/>
      <c r="Q401" s="33"/>
      <c r="R401" s="33"/>
      <c r="S401" s="33"/>
      <c r="T401" s="33"/>
      <c r="U401" s="33"/>
      <c r="V401" s="33"/>
      <c r="W401" s="33"/>
      <c r="X401" s="33"/>
      <c r="Y401" s="33"/>
      <c r="Z401" s="33"/>
      <c r="AA401" s="33"/>
      <c r="AB401" s="33">
        <v>17012</v>
      </c>
      <c r="AC401" s="28">
        <v>17012</v>
      </c>
      <c r="AD401" s="28">
        <v>0</v>
      </c>
      <c r="AE401" s="28"/>
      <c r="AF401" s="28"/>
      <c r="AG401" s="28">
        <v>0</v>
      </c>
    </row>
    <row r="402" spans="3:33" s="3" customFormat="1" ht="15" x14ac:dyDescent="0.35">
      <c r="C402" s="3" t="s">
        <v>952</v>
      </c>
      <c r="D402" s="3" t="s">
        <v>953</v>
      </c>
      <c r="E402" s="3" t="s">
        <v>951</v>
      </c>
      <c r="F402" s="3" t="s">
        <v>493</v>
      </c>
      <c r="G402" s="14">
        <v>0</v>
      </c>
      <c r="H402" s="14">
        <v>0</v>
      </c>
      <c r="I402" s="14">
        <v>0</v>
      </c>
      <c r="J402" s="28">
        <v>58600</v>
      </c>
      <c r="K402" s="28">
        <v>58600</v>
      </c>
      <c r="L402" s="28">
        <v>0</v>
      </c>
      <c r="M402" s="29"/>
      <c r="N402" s="28"/>
      <c r="O402" s="33"/>
      <c r="P402" s="33"/>
      <c r="Q402" s="33"/>
      <c r="R402" s="33"/>
      <c r="S402" s="33"/>
      <c r="T402" s="33"/>
      <c r="U402" s="33"/>
      <c r="V402" s="33"/>
      <c r="W402" s="33"/>
      <c r="X402" s="33"/>
      <c r="Y402" s="33"/>
      <c r="Z402" s="33"/>
      <c r="AA402" s="33"/>
      <c r="AB402" s="33">
        <v>58600</v>
      </c>
      <c r="AC402" s="28">
        <v>58600</v>
      </c>
      <c r="AD402" s="28">
        <v>0</v>
      </c>
      <c r="AE402" s="28"/>
      <c r="AF402" s="28"/>
      <c r="AG402" s="28">
        <v>0</v>
      </c>
    </row>
    <row r="403" spans="3:33" s="3" customFormat="1" ht="15" x14ac:dyDescent="0.35">
      <c r="C403" s="3" t="s">
        <v>954</v>
      </c>
      <c r="D403" s="3" t="s">
        <v>955</v>
      </c>
      <c r="G403" s="14">
        <v>0</v>
      </c>
      <c r="H403" s="14">
        <v>0</v>
      </c>
      <c r="I403" s="14">
        <v>0</v>
      </c>
      <c r="J403" s="28">
        <v>0</v>
      </c>
      <c r="K403" s="28">
        <v>4915.5</v>
      </c>
      <c r="L403" s="28">
        <v>-4915.5</v>
      </c>
      <c r="M403" s="29"/>
      <c r="N403" s="28"/>
      <c r="O403" s="33"/>
      <c r="P403" s="33"/>
      <c r="Q403" s="33"/>
      <c r="R403" s="33"/>
      <c r="S403" s="33"/>
      <c r="T403" s="33"/>
      <c r="U403" s="33"/>
      <c r="V403" s="33"/>
      <c r="W403" s="33"/>
      <c r="X403" s="33"/>
      <c r="Y403" s="33"/>
      <c r="Z403" s="33"/>
      <c r="AA403" s="33"/>
      <c r="AB403" s="33"/>
      <c r="AC403" s="33">
        <v>4915.5</v>
      </c>
      <c r="AD403" s="28">
        <v>-4915.5</v>
      </c>
      <c r="AE403" s="28"/>
      <c r="AF403" s="28"/>
      <c r="AG403" s="28">
        <v>0</v>
      </c>
    </row>
    <row r="404" spans="3:33" s="3" customFormat="1" ht="15" x14ac:dyDescent="0.35">
      <c r="C404" s="3" t="s">
        <v>956</v>
      </c>
      <c r="D404" s="3" t="s">
        <v>957</v>
      </c>
      <c r="E404" s="3" t="s">
        <v>21</v>
      </c>
      <c r="G404" s="14">
        <v>0</v>
      </c>
      <c r="H404" s="14">
        <v>0</v>
      </c>
      <c r="I404" s="14">
        <v>0</v>
      </c>
      <c r="J404" s="28">
        <v>0</v>
      </c>
      <c r="K404" s="28">
        <v>227793.27</v>
      </c>
      <c r="L404" s="28">
        <v>-227793.27</v>
      </c>
      <c r="M404" s="29"/>
      <c r="N404" s="28"/>
      <c r="O404" s="33"/>
      <c r="P404" s="33"/>
      <c r="Q404" s="33"/>
      <c r="R404" s="33"/>
      <c r="S404" s="33"/>
      <c r="T404" s="33"/>
      <c r="U404" s="33"/>
      <c r="V404" s="33"/>
      <c r="W404" s="33"/>
      <c r="X404" s="33"/>
      <c r="Y404" s="33"/>
      <c r="Z404" s="33"/>
      <c r="AA404" s="33"/>
      <c r="AB404" s="33"/>
      <c r="AC404" s="33">
        <v>227793.27</v>
      </c>
      <c r="AD404" s="28">
        <v>-227793.27</v>
      </c>
      <c r="AE404" s="28"/>
      <c r="AF404" s="28"/>
      <c r="AG404" s="28">
        <v>0</v>
      </c>
    </row>
    <row r="405" spans="3:33" s="3" customFormat="1" ht="15" x14ac:dyDescent="0.35">
      <c r="C405" s="3" t="s">
        <v>958</v>
      </c>
      <c r="D405" s="3" t="s">
        <v>959</v>
      </c>
      <c r="G405" s="14">
        <v>0</v>
      </c>
      <c r="H405" s="14">
        <v>0</v>
      </c>
      <c r="I405" s="14">
        <v>0</v>
      </c>
      <c r="J405" s="28">
        <v>0</v>
      </c>
      <c r="K405" s="28">
        <v>8760</v>
      </c>
      <c r="L405" s="28">
        <v>-8760</v>
      </c>
      <c r="M405" s="29"/>
      <c r="N405" s="28"/>
      <c r="O405" s="33"/>
      <c r="P405" s="33"/>
      <c r="Q405" s="33"/>
      <c r="R405" s="33"/>
      <c r="S405" s="33"/>
      <c r="T405" s="33"/>
      <c r="U405" s="33"/>
      <c r="V405" s="33"/>
      <c r="W405" s="33"/>
      <c r="X405" s="33"/>
      <c r="Y405" s="33"/>
      <c r="Z405" s="33"/>
      <c r="AA405" s="33"/>
      <c r="AB405" s="33"/>
      <c r="AC405" s="33">
        <v>8760</v>
      </c>
      <c r="AD405" s="28">
        <v>-8760</v>
      </c>
      <c r="AE405" s="28"/>
      <c r="AF405" s="28"/>
      <c r="AG405" s="28">
        <v>0</v>
      </c>
    </row>
    <row r="406" spans="3:33" s="3" customFormat="1" ht="15" x14ac:dyDescent="0.35">
      <c r="C406" s="3" t="s">
        <v>960</v>
      </c>
      <c r="D406" s="3" t="s">
        <v>961</v>
      </c>
      <c r="E406" s="3" t="s">
        <v>21</v>
      </c>
      <c r="G406" s="14">
        <v>0</v>
      </c>
      <c r="H406" s="14">
        <v>0</v>
      </c>
      <c r="I406" s="14">
        <v>0</v>
      </c>
      <c r="J406" s="28">
        <v>7748.7866666666696</v>
      </c>
      <c r="K406" s="28">
        <v>58115.9</v>
      </c>
      <c r="L406" s="28">
        <v>-50367.113333333298</v>
      </c>
      <c r="M406" s="29"/>
      <c r="N406" s="28"/>
      <c r="O406" s="33"/>
      <c r="P406" s="33"/>
      <c r="Q406" s="33"/>
      <c r="R406" s="33"/>
      <c r="S406" s="33"/>
      <c r="T406" s="33"/>
      <c r="U406" s="33"/>
      <c r="V406" s="33"/>
      <c r="W406" s="33"/>
      <c r="X406" s="33"/>
      <c r="Y406" s="33"/>
      <c r="Z406" s="33"/>
      <c r="AA406" s="33"/>
      <c r="AB406" s="33"/>
      <c r="AC406" s="33">
        <v>58115.9</v>
      </c>
      <c r="AD406" s="28">
        <v>-58115.9</v>
      </c>
      <c r="AE406" s="28">
        <v>7748.7866666666696</v>
      </c>
      <c r="AF406" s="28"/>
      <c r="AG406" s="28">
        <v>7748.7866666666696</v>
      </c>
    </row>
    <row r="407" spans="3:33" s="3" customFormat="1" ht="15" x14ac:dyDescent="0.35">
      <c r="C407" s="3" t="s">
        <v>962</v>
      </c>
      <c r="D407" s="3" t="s">
        <v>963</v>
      </c>
      <c r="E407" s="3" t="s">
        <v>21</v>
      </c>
      <c r="G407" s="14">
        <v>0</v>
      </c>
      <c r="H407" s="14">
        <v>0</v>
      </c>
      <c r="I407" s="14">
        <v>0</v>
      </c>
      <c r="J407" s="28">
        <v>0</v>
      </c>
      <c r="K407" s="28">
        <v>59700</v>
      </c>
      <c r="L407" s="28">
        <v>-59700</v>
      </c>
      <c r="M407" s="29"/>
      <c r="N407" s="28"/>
      <c r="O407" s="33"/>
      <c r="P407" s="33"/>
      <c r="Q407" s="33"/>
      <c r="R407" s="33"/>
      <c r="S407" s="33"/>
      <c r="T407" s="33"/>
      <c r="U407" s="33"/>
      <c r="V407" s="33"/>
      <c r="W407" s="33"/>
      <c r="X407" s="33"/>
      <c r="Y407" s="33"/>
      <c r="Z407" s="33"/>
      <c r="AA407" s="33"/>
      <c r="AB407" s="33"/>
      <c r="AC407" s="33">
        <v>59700</v>
      </c>
      <c r="AD407" s="28">
        <v>-59700</v>
      </c>
      <c r="AE407" s="28"/>
      <c r="AF407" s="28"/>
      <c r="AG407" s="28">
        <v>0</v>
      </c>
    </row>
    <row r="408" spans="3:33" s="3" customFormat="1" ht="15" x14ac:dyDescent="0.35">
      <c r="C408" s="3" t="s">
        <v>514</v>
      </c>
      <c r="D408" s="3" t="s">
        <v>515</v>
      </c>
      <c r="E408" s="3" t="s">
        <v>20</v>
      </c>
      <c r="F408" s="3" t="s">
        <v>493</v>
      </c>
      <c r="G408" s="14">
        <v>9000</v>
      </c>
      <c r="H408" s="14">
        <v>0</v>
      </c>
      <c r="I408" s="14">
        <v>0</v>
      </c>
      <c r="J408" s="28">
        <v>9000</v>
      </c>
      <c r="K408" s="28">
        <v>27500</v>
      </c>
      <c r="L408" s="28">
        <v>-27500</v>
      </c>
      <c r="M408" s="29">
        <v>9000</v>
      </c>
      <c r="N408" s="28"/>
      <c r="O408" s="33"/>
      <c r="P408" s="33"/>
      <c r="Q408" s="33"/>
      <c r="R408" s="33"/>
      <c r="S408" s="33"/>
      <c r="T408" s="33"/>
      <c r="U408" s="33"/>
      <c r="V408" s="33"/>
      <c r="W408" s="33"/>
      <c r="X408" s="33"/>
      <c r="Y408" s="33"/>
      <c r="Z408" s="33"/>
      <c r="AA408" s="33"/>
      <c r="AB408" s="33"/>
      <c r="AC408" s="33">
        <v>27500</v>
      </c>
      <c r="AD408" s="28">
        <v>-27500</v>
      </c>
      <c r="AE408" s="28"/>
      <c r="AF408" s="28"/>
      <c r="AG408" s="28">
        <v>0</v>
      </c>
    </row>
    <row r="409" spans="3:33" s="3" customFormat="1" ht="15" x14ac:dyDescent="0.35">
      <c r="C409" s="3" t="s">
        <v>964</v>
      </c>
      <c r="D409" s="3" t="s">
        <v>965</v>
      </c>
      <c r="G409" s="14">
        <v>0</v>
      </c>
      <c r="H409" s="14">
        <v>0</v>
      </c>
      <c r="I409" s="14">
        <v>0</v>
      </c>
      <c r="J409" s="28">
        <v>12.533333333333299</v>
      </c>
      <c r="K409" s="28">
        <v>94</v>
      </c>
      <c r="L409" s="28">
        <v>-81.466666666666697</v>
      </c>
      <c r="M409" s="29"/>
      <c r="N409" s="28"/>
      <c r="O409" s="33"/>
      <c r="P409" s="33"/>
      <c r="Q409" s="33"/>
      <c r="R409" s="33"/>
      <c r="S409" s="33"/>
      <c r="T409" s="33"/>
      <c r="U409" s="33"/>
      <c r="V409" s="33"/>
      <c r="W409" s="33"/>
      <c r="X409" s="33"/>
      <c r="Y409" s="33"/>
      <c r="Z409" s="33"/>
      <c r="AA409" s="33"/>
      <c r="AB409" s="33"/>
      <c r="AC409" s="33"/>
      <c r="AD409" s="33"/>
      <c r="AE409" s="28">
        <v>12.533333333333299</v>
      </c>
      <c r="AF409" s="33">
        <v>94</v>
      </c>
      <c r="AG409" s="28">
        <v>-81.466666666666697</v>
      </c>
    </row>
    <row r="410" spans="3:33" s="3" customFormat="1" ht="15" x14ac:dyDescent="0.35">
      <c r="C410" s="3" t="s">
        <v>966</v>
      </c>
      <c r="D410" s="3" t="s">
        <v>967</v>
      </c>
      <c r="G410" s="14">
        <v>0</v>
      </c>
      <c r="H410" s="14">
        <v>0</v>
      </c>
      <c r="I410" s="14">
        <v>0</v>
      </c>
      <c r="J410" s="28">
        <v>0</v>
      </c>
      <c r="K410" s="28">
        <v>21503.69</v>
      </c>
      <c r="L410" s="28">
        <v>-21503.69</v>
      </c>
      <c r="M410" s="29"/>
      <c r="N410" s="28"/>
      <c r="O410" s="33"/>
      <c r="P410" s="33"/>
      <c r="Q410" s="33"/>
      <c r="R410" s="33"/>
      <c r="S410" s="33"/>
      <c r="T410" s="33"/>
      <c r="U410" s="33"/>
      <c r="V410" s="33"/>
      <c r="W410" s="33"/>
      <c r="X410" s="33"/>
      <c r="Y410" s="33"/>
      <c r="Z410" s="33"/>
      <c r="AA410" s="33"/>
      <c r="AB410" s="33"/>
      <c r="AC410" s="33"/>
      <c r="AD410" s="33"/>
      <c r="AE410" s="28"/>
      <c r="AF410" s="33">
        <v>21503.69</v>
      </c>
      <c r="AG410" s="28">
        <v>-21503.69</v>
      </c>
    </row>
    <row r="411" spans="3:33" s="3" customFormat="1" ht="15" x14ac:dyDescent="0.35">
      <c r="C411" s="3" t="s">
        <v>968</v>
      </c>
      <c r="D411" s="3" t="s">
        <v>969</v>
      </c>
      <c r="G411" s="14">
        <v>0</v>
      </c>
      <c r="H411" s="14">
        <v>0</v>
      </c>
      <c r="I411" s="14">
        <v>0</v>
      </c>
      <c r="J411" s="28">
        <v>0</v>
      </c>
      <c r="K411" s="28">
        <v>2411.77</v>
      </c>
      <c r="L411" s="28">
        <v>-2411.77</v>
      </c>
      <c r="M411" s="29"/>
      <c r="N411" s="28"/>
      <c r="O411" s="33"/>
      <c r="P411" s="33"/>
      <c r="Q411" s="33"/>
      <c r="R411" s="33"/>
      <c r="S411" s="33"/>
      <c r="T411" s="33"/>
      <c r="U411" s="33"/>
      <c r="V411" s="33"/>
      <c r="W411" s="33"/>
      <c r="X411" s="33"/>
      <c r="Y411" s="33"/>
      <c r="Z411" s="33"/>
      <c r="AA411" s="33"/>
      <c r="AB411" s="33"/>
      <c r="AC411" s="33"/>
      <c r="AD411" s="33"/>
      <c r="AE411" s="28"/>
      <c r="AF411" s="33">
        <v>2411.77</v>
      </c>
      <c r="AG411" s="28">
        <v>-2411.77</v>
      </c>
    </row>
    <row r="412" spans="3:33" s="3" customFormat="1" ht="15" x14ac:dyDescent="0.35">
      <c r="C412" s="3" t="s">
        <v>970</v>
      </c>
      <c r="D412" s="3" t="s">
        <v>971</v>
      </c>
      <c r="G412" s="14">
        <v>0</v>
      </c>
      <c r="H412" s="14">
        <v>0</v>
      </c>
      <c r="I412" s="14">
        <v>0</v>
      </c>
      <c r="J412" s="28">
        <v>2830.5066666666698</v>
      </c>
      <c r="K412" s="28">
        <v>22390.01</v>
      </c>
      <c r="L412" s="28">
        <v>-19559.503333333301</v>
      </c>
      <c r="M412" s="29"/>
      <c r="N412" s="28"/>
      <c r="O412" s="33"/>
      <c r="P412" s="33"/>
      <c r="Q412" s="33"/>
      <c r="R412" s="33"/>
      <c r="S412" s="33"/>
      <c r="T412" s="33"/>
      <c r="U412" s="33"/>
      <c r="V412" s="33"/>
      <c r="W412" s="33"/>
      <c r="X412" s="33"/>
      <c r="Y412" s="33"/>
      <c r="Z412" s="33"/>
      <c r="AA412" s="33"/>
      <c r="AB412" s="33"/>
      <c r="AC412" s="33"/>
      <c r="AD412" s="33"/>
      <c r="AE412" s="28">
        <v>2830.5066666666698</v>
      </c>
      <c r="AF412" s="33">
        <v>22390.01</v>
      </c>
      <c r="AG412" s="28">
        <v>-19559.503333333301</v>
      </c>
    </row>
    <row r="413" spans="3:33" s="3" customFormat="1" ht="15" x14ac:dyDescent="0.35">
      <c r="C413" s="3" t="s">
        <v>137</v>
      </c>
      <c r="D413" s="3" t="s">
        <v>138</v>
      </c>
      <c r="E413" s="3" t="s">
        <v>15</v>
      </c>
      <c r="G413" s="14">
        <v>266650.3</v>
      </c>
      <c r="H413" s="14">
        <v>117082</v>
      </c>
      <c r="I413" s="14">
        <v>19513.666666666701</v>
      </c>
      <c r="J413" s="28">
        <v>16000</v>
      </c>
      <c r="K413" s="28">
        <v>0</v>
      </c>
      <c r="L413" s="28">
        <v>0</v>
      </c>
      <c r="M413" s="29">
        <v>16000</v>
      </c>
      <c r="N413" s="28">
        <v>1411</v>
      </c>
      <c r="O413" s="33"/>
      <c r="P413" s="33"/>
      <c r="Q413" s="33"/>
      <c r="R413" s="33"/>
      <c r="S413" s="33"/>
      <c r="T413" s="33"/>
      <c r="U413" s="33"/>
      <c r="V413" s="33"/>
      <c r="W413" s="33"/>
      <c r="X413" s="33"/>
      <c r="Y413" s="33"/>
      <c r="Z413" s="33"/>
      <c r="AA413" s="33"/>
      <c r="AB413" s="33"/>
      <c r="AC413" s="33"/>
      <c r="AD413" s="33"/>
      <c r="AE413" s="28"/>
      <c r="AF413" s="33"/>
      <c r="AG413" s="28"/>
    </row>
    <row r="414" spans="3:33" s="3" customFormat="1" ht="15" x14ac:dyDescent="0.35">
      <c r="C414" s="3" t="s">
        <v>179</v>
      </c>
      <c r="D414" s="3" t="s">
        <v>180</v>
      </c>
      <c r="E414" s="3" t="s">
        <v>15</v>
      </c>
      <c r="G414" s="14">
        <v>448416.98</v>
      </c>
      <c r="H414" s="14">
        <v>448416.98</v>
      </c>
      <c r="I414" s="14">
        <v>74736.163333333301</v>
      </c>
      <c r="J414" s="28">
        <v>60000</v>
      </c>
      <c r="K414" s="28">
        <v>0</v>
      </c>
      <c r="L414" s="28">
        <v>0</v>
      </c>
      <c r="M414" s="29">
        <v>60000</v>
      </c>
      <c r="N414" s="28"/>
      <c r="O414" s="33"/>
      <c r="P414" s="33"/>
      <c r="Q414" s="33"/>
      <c r="R414" s="33"/>
      <c r="S414" s="33"/>
      <c r="T414" s="33"/>
      <c r="U414" s="33"/>
      <c r="V414" s="33"/>
      <c r="W414" s="33"/>
      <c r="X414" s="33"/>
      <c r="Y414" s="33"/>
      <c r="Z414" s="33"/>
      <c r="AA414" s="33"/>
      <c r="AB414" s="33"/>
      <c r="AC414" s="33"/>
      <c r="AD414" s="33"/>
      <c r="AE414" s="28"/>
      <c r="AF414" s="33"/>
      <c r="AG414" s="28"/>
    </row>
    <row r="415" spans="3:33" s="3" customFormat="1" ht="15" x14ac:dyDescent="0.35">
      <c r="C415" s="3" t="s">
        <v>187</v>
      </c>
      <c r="D415" s="3" t="s">
        <v>188</v>
      </c>
      <c r="E415" s="3" t="s">
        <v>15</v>
      </c>
      <c r="G415" s="14">
        <v>59100</v>
      </c>
      <c r="H415" s="14">
        <v>27600</v>
      </c>
      <c r="I415" s="14">
        <v>4600</v>
      </c>
      <c r="J415" s="28">
        <v>4000</v>
      </c>
      <c r="K415" s="28">
        <v>0</v>
      </c>
      <c r="L415" s="28">
        <v>0</v>
      </c>
      <c r="M415" s="29">
        <v>4000</v>
      </c>
      <c r="N415" s="28">
        <v>8400</v>
      </c>
      <c r="O415" s="33"/>
      <c r="P415" s="33"/>
      <c r="Q415" s="33"/>
      <c r="R415" s="33"/>
      <c r="S415" s="33"/>
      <c r="T415" s="33"/>
      <c r="U415" s="33"/>
      <c r="V415" s="33"/>
      <c r="W415" s="33"/>
      <c r="X415" s="33"/>
      <c r="Y415" s="33"/>
      <c r="Z415" s="33"/>
      <c r="AA415" s="33"/>
      <c r="AB415" s="33"/>
      <c r="AC415" s="33"/>
      <c r="AD415" s="33"/>
      <c r="AE415" s="28"/>
      <c r="AF415" s="33"/>
      <c r="AG415" s="28"/>
    </row>
    <row r="416" spans="3:33" s="3" customFormat="1" ht="15" x14ac:dyDescent="0.35">
      <c r="C416" s="3" t="s">
        <v>195</v>
      </c>
      <c r="D416" s="3" t="s">
        <v>196</v>
      </c>
      <c r="E416" s="3" t="s">
        <v>15</v>
      </c>
      <c r="G416" s="14">
        <v>79960</v>
      </c>
      <c r="H416" s="14">
        <v>25000</v>
      </c>
      <c r="I416" s="14">
        <v>4166.6666666666697</v>
      </c>
      <c r="J416" s="28">
        <v>3000</v>
      </c>
      <c r="K416" s="28">
        <v>0</v>
      </c>
      <c r="L416" s="28">
        <v>0</v>
      </c>
      <c r="M416" s="29">
        <v>3000</v>
      </c>
      <c r="N416" s="28"/>
      <c r="O416" s="33"/>
      <c r="P416" s="33"/>
      <c r="Q416" s="33"/>
      <c r="R416" s="33"/>
      <c r="S416" s="33"/>
      <c r="T416" s="33"/>
      <c r="U416" s="33"/>
      <c r="V416" s="33"/>
      <c r="W416" s="33"/>
      <c r="X416" s="33"/>
      <c r="Y416" s="33"/>
      <c r="Z416" s="33"/>
      <c r="AA416" s="33"/>
      <c r="AB416" s="33"/>
      <c r="AC416" s="33"/>
      <c r="AD416" s="33"/>
      <c r="AE416" s="28"/>
      <c r="AF416" s="33"/>
      <c r="AG416" s="28"/>
    </row>
    <row r="417" spans="3:33" s="3" customFormat="1" ht="15" x14ac:dyDescent="0.35">
      <c r="C417" s="3" t="s">
        <v>231</v>
      </c>
      <c r="D417" s="3" t="s">
        <v>232</v>
      </c>
      <c r="E417" s="3" t="s">
        <v>15</v>
      </c>
      <c r="G417" s="14">
        <v>123682</v>
      </c>
      <c r="H417" s="14">
        <v>97000</v>
      </c>
      <c r="I417" s="14">
        <v>16166.666666666701</v>
      </c>
      <c r="J417" s="28">
        <v>13000</v>
      </c>
      <c r="K417" s="28">
        <v>0</v>
      </c>
      <c r="L417" s="28">
        <v>0</v>
      </c>
      <c r="M417" s="29">
        <v>13000</v>
      </c>
      <c r="N417" s="28">
        <v>0</v>
      </c>
      <c r="O417" s="33"/>
      <c r="P417" s="33"/>
      <c r="Q417" s="33"/>
      <c r="R417" s="33"/>
      <c r="S417" s="33"/>
      <c r="T417" s="33"/>
      <c r="U417" s="33"/>
      <c r="V417" s="33"/>
      <c r="W417" s="33"/>
      <c r="X417" s="33"/>
      <c r="Y417" s="33"/>
      <c r="Z417" s="33"/>
      <c r="AA417" s="33"/>
      <c r="AB417" s="33"/>
      <c r="AC417" s="33"/>
      <c r="AD417" s="33"/>
      <c r="AE417" s="28"/>
      <c r="AF417" s="33"/>
      <c r="AG417" s="28"/>
    </row>
    <row r="418" spans="3:33" s="3" customFormat="1" ht="15" x14ac:dyDescent="0.35">
      <c r="C418" s="3" t="s">
        <v>401</v>
      </c>
      <c r="D418" s="3" t="s">
        <v>402</v>
      </c>
      <c r="E418" s="3" t="s">
        <v>15</v>
      </c>
      <c r="G418" s="14">
        <v>142294.41</v>
      </c>
      <c r="H418" s="14">
        <v>248600</v>
      </c>
      <c r="I418" s="14">
        <v>41433.333333333299</v>
      </c>
      <c r="J418" s="28">
        <v>33000</v>
      </c>
      <c r="K418" s="28">
        <v>0</v>
      </c>
      <c r="L418" s="28">
        <v>0</v>
      </c>
      <c r="M418" s="29">
        <v>33000</v>
      </c>
      <c r="N418" s="28">
        <v>121994.41</v>
      </c>
      <c r="O418" s="33"/>
      <c r="P418" s="33"/>
      <c r="Q418" s="33"/>
      <c r="R418" s="33"/>
      <c r="S418" s="33"/>
      <c r="T418" s="33"/>
      <c r="U418" s="33"/>
      <c r="V418" s="33"/>
      <c r="W418" s="33"/>
      <c r="X418" s="33"/>
      <c r="Y418" s="33"/>
      <c r="Z418" s="33"/>
      <c r="AA418" s="33"/>
      <c r="AB418" s="33"/>
      <c r="AC418" s="33"/>
      <c r="AD418" s="33"/>
      <c r="AE418" s="28"/>
      <c r="AF418" s="33"/>
      <c r="AG418" s="28"/>
    </row>
    <row r="419" spans="3:33" s="3" customFormat="1" ht="15" x14ac:dyDescent="0.35">
      <c r="C419" s="3" t="s">
        <v>409</v>
      </c>
      <c r="D419" s="3" t="s">
        <v>410</v>
      </c>
      <c r="E419" s="3" t="s">
        <v>15</v>
      </c>
      <c r="G419" s="14">
        <v>26870</v>
      </c>
      <c r="H419" s="14">
        <v>30870</v>
      </c>
      <c r="I419" s="14">
        <v>5145</v>
      </c>
      <c r="J419" s="28">
        <v>4000</v>
      </c>
      <c r="K419" s="28">
        <v>0</v>
      </c>
      <c r="L419" s="28">
        <v>0</v>
      </c>
      <c r="M419" s="29">
        <v>4000</v>
      </c>
      <c r="N419" s="28"/>
      <c r="O419" s="33"/>
      <c r="P419" s="33"/>
      <c r="Q419" s="33"/>
      <c r="R419" s="33"/>
      <c r="S419" s="33"/>
      <c r="T419" s="33"/>
      <c r="U419" s="33"/>
      <c r="V419" s="33"/>
      <c r="W419" s="33"/>
      <c r="X419" s="33"/>
      <c r="Y419" s="33"/>
      <c r="Z419" s="33"/>
      <c r="AA419" s="33"/>
      <c r="AB419" s="33"/>
      <c r="AC419" s="33"/>
      <c r="AD419" s="33"/>
      <c r="AE419" s="28"/>
      <c r="AF419" s="33"/>
      <c r="AG419" s="28"/>
    </row>
    <row r="420" spans="3:33" s="3" customFormat="1" ht="15" x14ac:dyDescent="0.35">
      <c r="C420" s="3" t="s">
        <v>429</v>
      </c>
      <c r="D420" s="3" t="s">
        <v>430</v>
      </c>
      <c r="E420" s="3" t="s">
        <v>15</v>
      </c>
      <c r="G420" s="14">
        <v>6000</v>
      </c>
      <c r="H420" s="14">
        <v>10000</v>
      </c>
      <c r="I420" s="14">
        <v>1666.6666666666699</v>
      </c>
      <c r="J420" s="28">
        <v>1000</v>
      </c>
      <c r="K420" s="28">
        <v>0</v>
      </c>
      <c r="L420" s="28">
        <v>0</v>
      </c>
      <c r="M420" s="29">
        <v>1000</v>
      </c>
      <c r="N420" s="28"/>
      <c r="O420" s="33"/>
      <c r="P420" s="33"/>
      <c r="Q420" s="33"/>
      <c r="R420" s="33"/>
      <c r="S420" s="33"/>
      <c r="T420" s="33"/>
      <c r="U420" s="33"/>
      <c r="V420" s="33"/>
      <c r="W420" s="33"/>
      <c r="X420" s="33"/>
      <c r="Y420" s="33"/>
      <c r="Z420" s="33"/>
      <c r="AA420" s="33"/>
      <c r="AB420" s="33"/>
      <c r="AC420" s="33"/>
      <c r="AD420" s="33"/>
      <c r="AE420" s="28"/>
      <c r="AF420" s="33"/>
      <c r="AG420" s="28"/>
    </row>
    <row r="421" spans="3:33" s="3" customFormat="1" ht="15" x14ac:dyDescent="0.35">
      <c r="C421" s="3" t="s">
        <v>431</v>
      </c>
      <c r="D421" s="3" t="s">
        <v>432</v>
      </c>
      <c r="E421" s="3" t="s">
        <v>15</v>
      </c>
      <c r="G421" s="14">
        <v>8750</v>
      </c>
      <c r="H421" s="14">
        <v>17500</v>
      </c>
      <c r="I421" s="14">
        <v>2916.6666666666702</v>
      </c>
      <c r="J421" s="28">
        <v>2000</v>
      </c>
      <c r="K421" s="28">
        <v>0</v>
      </c>
      <c r="L421" s="28">
        <v>0</v>
      </c>
      <c r="M421" s="29">
        <v>2000</v>
      </c>
      <c r="N421" s="28">
        <v>7000</v>
      </c>
      <c r="O421" s="33"/>
      <c r="P421" s="33"/>
      <c r="Q421" s="33"/>
      <c r="R421" s="33"/>
      <c r="S421" s="33"/>
      <c r="T421" s="33"/>
      <c r="U421" s="33"/>
      <c r="V421" s="33"/>
      <c r="W421" s="33"/>
      <c r="X421" s="33"/>
      <c r="Y421" s="33"/>
      <c r="Z421" s="33"/>
      <c r="AA421" s="33"/>
      <c r="AB421" s="33"/>
      <c r="AC421" s="33"/>
      <c r="AD421" s="33"/>
      <c r="AE421" s="28"/>
      <c r="AF421" s="33"/>
      <c r="AG421" s="28"/>
    </row>
    <row r="422" spans="3:33" s="3" customFormat="1" ht="15" x14ac:dyDescent="0.35">
      <c r="C422" s="3" t="s">
        <v>487</v>
      </c>
      <c r="D422" s="3" t="s">
        <v>488</v>
      </c>
      <c r="E422" s="3" t="s">
        <v>20</v>
      </c>
      <c r="F422" s="3" t="s">
        <v>489</v>
      </c>
      <c r="G422" s="14">
        <v>35000</v>
      </c>
      <c r="H422" s="14">
        <v>0</v>
      </c>
      <c r="I422" s="14">
        <v>0</v>
      </c>
      <c r="J422" s="28">
        <v>35000</v>
      </c>
      <c r="K422" s="28">
        <v>0</v>
      </c>
      <c r="L422" s="28">
        <v>0</v>
      </c>
      <c r="M422" s="29">
        <v>35000</v>
      </c>
      <c r="N422" s="28"/>
      <c r="O422" s="33"/>
      <c r="P422" s="33"/>
      <c r="Q422" s="33"/>
      <c r="R422" s="33"/>
      <c r="S422" s="33"/>
      <c r="T422" s="33"/>
      <c r="U422" s="33"/>
      <c r="V422" s="33"/>
      <c r="W422" s="33"/>
      <c r="X422" s="33"/>
      <c r="Y422" s="33"/>
      <c r="Z422" s="33"/>
      <c r="AA422" s="33"/>
      <c r="AB422" s="33"/>
      <c r="AC422" s="33"/>
      <c r="AD422" s="33"/>
      <c r="AE422" s="28"/>
      <c r="AF422" s="33"/>
      <c r="AG422" s="28"/>
    </row>
    <row r="423" spans="3:33" s="3" customFormat="1" ht="15" x14ac:dyDescent="0.35">
      <c r="C423" s="3" t="s">
        <v>500</v>
      </c>
      <c r="D423" s="3" t="s">
        <v>501</v>
      </c>
      <c r="E423" s="3" t="s">
        <v>20</v>
      </c>
      <c r="F423" s="3" t="s">
        <v>493</v>
      </c>
      <c r="G423" s="14">
        <v>0</v>
      </c>
      <c r="H423" s="14">
        <v>0</v>
      </c>
      <c r="I423" s="14">
        <v>0</v>
      </c>
      <c r="J423" s="28">
        <v>23221.5</v>
      </c>
      <c r="K423" s="28">
        <v>0</v>
      </c>
      <c r="L423" s="28">
        <v>0</v>
      </c>
      <c r="M423" s="29">
        <v>23221.5</v>
      </c>
      <c r="N423" s="28"/>
      <c r="O423" s="33"/>
      <c r="P423" s="33"/>
      <c r="Q423" s="33"/>
      <c r="R423" s="33"/>
      <c r="S423" s="33"/>
      <c r="T423" s="33"/>
      <c r="U423" s="33"/>
      <c r="V423" s="33"/>
      <c r="W423" s="33"/>
      <c r="X423" s="33"/>
      <c r="Y423" s="33"/>
      <c r="Z423" s="33"/>
      <c r="AA423" s="33"/>
      <c r="AB423" s="33"/>
      <c r="AC423" s="33"/>
      <c r="AD423" s="33"/>
      <c r="AE423" s="28"/>
      <c r="AF423" s="33"/>
      <c r="AG423" s="28"/>
    </row>
    <row r="424" spans="3:33" s="3" customFormat="1" ht="15" x14ac:dyDescent="0.35">
      <c r="C424" s="3" t="s">
        <v>630</v>
      </c>
      <c r="D424" s="3" t="s">
        <v>631</v>
      </c>
      <c r="E424" s="3" t="s">
        <v>20</v>
      </c>
      <c r="F424" s="3" t="s">
        <v>541</v>
      </c>
      <c r="G424" s="14">
        <v>212428.9</v>
      </c>
      <c r="H424" s="14">
        <v>0</v>
      </c>
      <c r="I424" s="14">
        <v>0</v>
      </c>
      <c r="J424" s="28">
        <v>112053.87</v>
      </c>
      <c r="K424" s="28">
        <v>0</v>
      </c>
      <c r="L424" s="28">
        <v>0</v>
      </c>
      <c r="M424" s="29">
        <v>112053.87</v>
      </c>
      <c r="N424" s="28">
        <v>4553.88</v>
      </c>
      <c r="O424" s="33"/>
      <c r="P424" s="33"/>
      <c r="Q424" s="33"/>
      <c r="R424" s="33"/>
      <c r="S424" s="33"/>
      <c r="T424" s="33"/>
      <c r="U424" s="33"/>
      <c r="V424" s="33"/>
      <c r="W424" s="33"/>
      <c r="X424" s="33"/>
      <c r="Y424" s="33"/>
      <c r="Z424" s="33"/>
      <c r="AA424" s="33"/>
      <c r="AB424" s="33"/>
      <c r="AC424" s="33"/>
      <c r="AD424" s="33"/>
      <c r="AE424" s="28"/>
      <c r="AF424" s="33"/>
      <c r="AG424" s="28"/>
    </row>
    <row r="425" spans="3:33" s="3" customFormat="1" ht="15" x14ac:dyDescent="0.35">
      <c r="C425" s="3" t="s">
        <v>632</v>
      </c>
      <c r="D425" s="3" t="s">
        <v>633</v>
      </c>
      <c r="E425" s="3" t="s">
        <v>20</v>
      </c>
      <c r="F425" s="3" t="s">
        <v>541</v>
      </c>
      <c r="G425" s="14">
        <v>177694.24</v>
      </c>
      <c r="H425" s="14">
        <v>0</v>
      </c>
      <c r="I425" s="14">
        <v>0</v>
      </c>
      <c r="J425" s="28">
        <v>49891.24</v>
      </c>
      <c r="K425" s="28">
        <v>0</v>
      </c>
      <c r="L425" s="28">
        <v>0</v>
      </c>
      <c r="M425" s="29">
        <v>49891.24</v>
      </c>
      <c r="N425" s="28"/>
      <c r="O425" s="33"/>
      <c r="P425" s="33"/>
      <c r="Q425" s="33"/>
      <c r="R425" s="33"/>
      <c r="S425" s="33"/>
      <c r="T425" s="33"/>
      <c r="U425" s="33"/>
      <c r="V425" s="33"/>
      <c r="W425" s="33"/>
      <c r="X425" s="33"/>
      <c r="Y425" s="33"/>
      <c r="Z425" s="33"/>
      <c r="AA425" s="33"/>
      <c r="AB425" s="33"/>
      <c r="AC425" s="33"/>
      <c r="AD425" s="33"/>
      <c r="AE425" s="28"/>
      <c r="AF425" s="33"/>
      <c r="AG425" s="28"/>
    </row>
    <row r="426" spans="3:33" s="3" customFormat="1" ht="15" x14ac:dyDescent="0.35">
      <c r="C426" s="3" t="s">
        <v>653</v>
      </c>
      <c r="D426" s="3" t="s">
        <v>654</v>
      </c>
      <c r="E426" s="3" t="s">
        <v>21</v>
      </c>
      <c r="F426" s="3" t="s">
        <v>493</v>
      </c>
      <c r="G426" s="14">
        <v>176704.41</v>
      </c>
      <c r="H426" s="14">
        <v>0</v>
      </c>
      <c r="I426" s="14">
        <v>0</v>
      </c>
      <c r="J426" s="28">
        <v>176704.41</v>
      </c>
      <c r="K426" s="28">
        <v>0</v>
      </c>
      <c r="L426" s="28">
        <v>0</v>
      </c>
      <c r="M426" s="29">
        <v>176704.41</v>
      </c>
      <c r="N426" s="28"/>
      <c r="O426" s="33"/>
      <c r="P426" s="33"/>
      <c r="Q426" s="33"/>
      <c r="R426" s="33"/>
      <c r="S426" s="33"/>
      <c r="T426" s="33"/>
      <c r="U426" s="33"/>
      <c r="V426" s="33"/>
      <c r="W426" s="33"/>
      <c r="X426" s="33"/>
      <c r="Y426" s="33"/>
      <c r="Z426" s="33"/>
      <c r="AA426" s="33"/>
      <c r="AB426" s="33"/>
      <c r="AC426" s="33"/>
      <c r="AD426" s="33"/>
      <c r="AE426" s="28"/>
      <c r="AF426" s="33"/>
      <c r="AG426" s="28"/>
    </row>
    <row r="427" spans="3:33" s="3" customFormat="1" ht="15" x14ac:dyDescent="0.35">
      <c r="C427" s="3" t="s">
        <v>655</v>
      </c>
      <c r="D427" s="3" t="s">
        <v>656</v>
      </c>
      <c r="E427" s="3" t="s">
        <v>21</v>
      </c>
      <c r="F427" s="3" t="s">
        <v>493</v>
      </c>
      <c r="G427" s="14">
        <v>1722170</v>
      </c>
      <c r="H427" s="14">
        <v>0</v>
      </c>
      <c r="I427" s="14">
        <v>0</v>
      </c>
      <c r="J427" s="28">
        <v>1722170</v>
      </c>
      <c r="K427" s="28">
        <v>0</v>
      </c>
      <c r="L427" s="28">
        <v>0</v>
      </c>
      <c r="M427" s="29">
        <v>1722170</v>
      </c>
      <c r="N427" s="28"/>
      <c r="O427" s="33"/>
      <c r="P427" s="33"/>
      <c r="Q427" s="33"/>
      <c r="R427" s="33"/>
      <c r="S427" s="33"/>
      <c r="T427" s="33"/>
      <c r="U427" s="33"/>
      <c r="V427" s="33"/>
      <c r="W427" s="33"/>
      <c r="X427" s="33"/>
      <c r="Y427" s="33"/>
      <c r="Z427" s="33"/>
      <c r="AA427" s="33"/>
      <c r="AB427" s="33"/>
      <c r="AC427" s="33"/>
      <c r="AD427" s="33"/>
      <c r="AE427" s="28"/>
      <c r="AF427" s="33"/>
      <c r="AG427" s="28"/>
    </row>
    <row r="428" spans="3:33" s="3" customFormat="1" ht="15" x14ac:dyDescent="0.35">
      <c r="C428" s="3" t="s">
        <v>691</v>
      </c>
      <c r="D428" s="3" t="s">
        <v>692</v>
      </c>
      <c r="E428" s="3" t="s">
        <v>18</v>
      </c>
      <c r="F428" s="3" t="s">
        <v>541</v>
      </c>
      <c r="G428" s="14">
        <v>0</v>
      </c>
      <c r="H428" s="14">
        <v>0</v>
      </c>
      <c r="I428" s="14">
        <v>0</v>
      </c>
      <c r="J428" s="28">
        <v>12000</v>
      </c>
      <c r="K428" s="28">
        <v>0</v>
      </c>
      <c r="L428" s="28">
        <v>0</v>
      </c>
      <c r="M428" s="29">
        <v>12000</v>
      </c>
      <c r="N428" s="28">
        <v>45500</v>
      </c>
      <c r="O428" s="33"/>
      <c r="P428" s="33"/>
      <c r="Q428" s="33"/>
      <c r="R428" s="33"/>
      <c r="S428" s="33"/>
      <c r="T428" s="33"/>
      <c r="U428" s="33"/>
      <c r="V428" s="33"/>
      <c r="W428" s="33"/>
      <c r="X428" s="33"/>
      <c r="Y428" s="33"/>
      <c r="Z428" s="33"/>
      <c r="AA428" s="33"/>
      <c r="AB428" s="33"/>
      <c r="AC428" s="33"/>
      <c r="AD428" s="33"/>
      <c r="AE428" s="28"/>
      <c r="AF428" s="33"/>
      <c r="AG428" s="28"/>
    </row>
    <row r="429" spans="3:33" s="3" customFormat="1" ht="15" x14ac:dyDescent="0.35">
      <c r="C429" s="3" t="s">
        <v>972</v>
      </c>
      <c r="D429" s="3" t="s">
        <v>973</v>
      </c>
      <c r="E429" s="3" t="s">
        <v>18</v>
      </c>
      <c r="F429" s="3" t="s">
        <v>644</v>
      </c>
      <c r="G429" s="14">
        <v>0</v>
      </c>
      <c r="H429" s="14">
        <v>0</v>
      </c>
      <c r="I429" s="14">
        <v>0</v>
      </c>
      <c r="J429" s="28">
        <v>27300</v>
      </c>
      <c r="K429" s="28">
        <v>0</v>
      </c>
      <c r="L429" s="28">
        <v>0</v>
      </c>
      <c r="M429" s="29">
        <v>27300</v>
      </c>
      <c r="N429" s="28"/>
      <c r="O429" s="33"/>
      <c r="P429" s="33"/>
      <c r="Q429" s="33"/>
      <c r="R429" s="33"/>
      <c r="S429" s="33"/>
      <c r="T429" s="33"/>
      <c r="U429" s="33"/>
      <c r="V429" s="33"/>
      <c r="W429" s="33"/>
      <c r="X429" s="33"/>
      <c r="Y429" s="33"/>
      <c r="Z429" s="33"/>
      <c r="AA429" s="33"/>
      <c r="AB429" s="33"/>
      <c r="AC429" s="33"/>
      <c r="AD429" s="33"/>
      <c r="AE429" s="28"/>
      <c r="AF429" s="33"/>
      <c r="AG429" s="28"/>
    </row>
    <row r="430" spans="3:33" s="3" customFormat="1" ht="15" x14ac:dyDescent="0.35">
      <c r="C430" s="3" t="s">
        <v>974</v>
      </c>
      <c r="D430" s="3" t="s">
        <v>975</v>
      </c>
      <c r="E430" s="3" t="s">
        <v>18</v>
      </c>
      <c r="F430" s="3" t="s">
        <v>644</v>
      </c>
      <c r="G430" s="14">
        <v>0</v>
      </c>
      <c r="H430" s="14">
        <v>0</v>
      </c>
      <c r="I430" s="14">
        <v>0</v>
      </c>
      <c r="J430" s="28">
        <v>14700</v>
      </c>
      <c r="K430" s="28">
        <v>0</v>
      </c>
      <c r="L430" s="28">
        <v>0</v>
      </c>
      <c r="M430" s="29">
        <v>14700</v>
      </c>
      <c r="N430" s="28"/>
      <c r="O430" s="33"/>
      <c r="P430" s="33"/>
      <c r="Q430" s="33"/>
      <c r="R430" s="33"/>
      <c r="S430" s="33"/>
      <c r="T430" s="33"/>
      <c r="U430" s="33"/>
      <c r="V430" s="33"/>
      <c r="W430" s="33"/>
      <c r="X430" s="33"/>
      <c r="Y430" s="33"/>
      <c r="Z430" s="33"/>
      <c r="AA430" s="33"/>
      <c r="AB430" s="33"/>
      <c r="AC430" s="33"/>
      <c r="AD430" s="33"/>
      <c r="AE430" s="28"/>
      <c r="AF430" s="33"/>
      <c r="AG430" s="28"/>
    </row>
  </sheetData>
  <autoFilter ref="B5:AH430" xr:uid="{00000000-0009-0000-0000-000005000000}"/>
  <mergeCells count="19">
    <mergeCell ref="AH3:AH4"/>
    <mergeCell ref="V3:X3"/>
    <mergeCell ref="Y3:AA3"/>
    <mergeCell ref="AB3:AD3"/>
    <mergeCell ref="AE3:AG3"/>
    <mergeCell ref="B1:R1"/>
    <mergeCell ref="J3:L3"/>
    <mergeCell ref="M3:O3"/>
    <mergeCell ref="P3:R3"/>
    <mergeCell ref="B5:D5"/>
    <mergeCell ref="B3:B4"/>
    <mergeCell ref="C3:C4"/>
    <mergeCell ref="D3:D4"/>
    <mergeCell ref="E3:E4"/>
    <mergeCell ref="S3:U3"/>
    <mergeCell ref="F3:F4"/>
    <mergeCell ref="G3:G4"/>
    <mergeCell ref="H3:H4"/>
    <mergeCell ref="I3:I4"/>
  </mergeCells>
  <phoneticPr fontId="27" type="noConversion"/>
  <conditionalFormatting sqref="C211:D211">
    <cfRule type="duplicateValues" dxfId="297" priority="165"/>
  </conditionalFormatting>
  <conditionalFormatting sqref="D211">
    <cfRule type="duplicateValues" dxfId="296" priority="166"/>
  </conditionalFormatting>
  <conditionalFormatting sqref="C212:D212">
    <cfRule type="duplicateValues" dxfId="295" priority="163"/>
  </conditionalFormatting>
  <conditionalFormatting sqref="D212">
    <cfRule type="duplicateValues" dxfId="294" priority="164"/>
  </conditionalFormatting>
  <conditionalFormatting sqref="C215:D215">
    <cfRule type="duplicateValues" dxfId="293" priority="157"/>
    <cfRule type="duplicateValues" dxfId="292" priority="158"/>
  </conditionalFormatting>
  <conditionalFormatting sqref="D215">
    <cfRule type="duplicateValues" dxfId="291" priority="159"/>
  </conditionalFormatting>
  <conditionalFormatting sqref="C216:D216">
    <cfRule type="duplicateValues" dxfId="290" priority="154"/>
    <cfRule type="duplicateValues" dxfId="289" priority="155"/>
  </conditionalFormatting>
  <conditionalFormatting sqref="D216">
    <cfRule type="duplicateValues" dxfId="288" priority="156"/>
  </conditionalFormatting>
  <conditionalFormatting sqref="D219">
    <cfRule type="duplicateValues" dxfId="287" priority="227"/>
  </conditionalFormatting>
  <conditionalFormatting sqref="D220">
    <cfRule type="duplicateValues" dxfId="286" priority="226"/>
  </conditionalFormatting>
  <conditionalFormatting sqref="D347">
    <cfRule type="duplicateValues" dxfId="285" priority="233"/>
  </conditionalFormatting>
  <conditionalFormatting sqref="D348">
    <cfRule type="duplicateValues" dxfId="284" priority="232"/>
  </conditionalFormatting>
  <conditionalFormatting sqref="D349">
    <cfRule type="duplicateValues" dxfId="283" priority="231"/>
  </conditionalFormatting>
  <conditionalFormatting sqref="D350">
    <cfRule type="duplicateValues" dxfId="282" priority="230"/>
  </conditionalFormatting>
  <conditionalFormatting sqref="D351">
    <cfRule type="duplicateValues" dxfId="281" priority="229"/>
  </conditionalFormatting>
  <conditionalFormatting sqref="D352">
    <cfRule type="duplicateValues" dxfId="280" priority="228"/>
  </conditionalFormatting>
  <conditionalFormatting sqref="D353">
    <cfRule type="duplicateValues" dxfId="279" priority="225"/>
  </conditionalFormatting>
  <conditionalFormatting sqref="D354">
    <cfRule type="duplicateValues" dxfId="278" priority="224"/>
  </conditionalFormatting>
  <conditionalFormatting sqref="D355">
    <cfRule type="duplicateValues" dxfId="277" priority="223"/>
  </conditionalFormatting>
  <conditionalFormatting sqref="D356">
    <cfRule type="duplicateValues" dxfId="276" priority="222"/>
  </conditionalFormatting>
  <conditionalFormatting sqref="D357">
    <cfRule type="duplicateValues" dxfId="275" priority="221"/>
  </conditionalFormatting>
  <conditionalFormatting sqref="D358">
    <cfRule type="duplicateValues" dxfId="274" priority="220"/>
  </conditionalFormatting>
  <conditionalFormatting sqref="D359">
    <cfRule type="duplicateValues" dxfId="273" priority="219"/>
  </conditionalFormatting>
  <conditionalFormatting sqref="D360">
    <cfRule type="duplicateValues" dxfId="272" priority="218"/>
  </conditionalFormatting>
  <conditionalFormatting sqref="D361">
    <cfRule type="duplicateValues" dxfId="271" priority="217"/>
  </conditionalFormatting>
  <conditionalFormatting sqref="D362">
    <cfRule type="duplicateValues" dxfId="270" priority="216"/>
  </conditionalFormatting>
  <conditionalFormatting sqref="D363">
    <cfRule type="duplicateValues" dxfId="269" priority="215"/>
  </conditionalFormatting>
  <conditionalFormatting sqref="D364">
    <cfRule type="duplicateValues" dxfId="268" priority="214"/>
  </conditionalFormatting>
  <conditionalFormatting sqref="D365">
    <cfRule type="duplicateValues" dxfId="267" priority="213"/>
  </conditionalFormatting>
  <conditionalFormatting sqref="D366">
    <cfRule type="duplicateValues" dxfId="266" priority="212"/>
  </conditionalFormatting>
  <conditionalFormatting sqref="D367">
    <cfRule type="duplicateValues" dxfId="265" priority="211"/>
  </conditionalFormatting>
  <conditionalFormatting sqref="D368">
    <cfRule type="duplicateValues" dxfId="264" priority="210"/>
  </conditionalFormatting>
  <conditionalFormatting sqref="D369">
    <cfRule type="duplicateValues" dxfId="263" priority="209"/>
  </conditionalFormatting>
  <conditionalFormatting sqref="D370">
    <cfRule type="duplicateValues" dxfId="262" priority="208"/>
  </conditionalFormatting>
  <conditionalFormatting sqref="D371">
    <cfRule type="duplicateValues" dxfId="261" priority="207"/>
  </conditionalFormatting>
  <conditionalFormatting sqref="D372">
    <cfRule type="duplicateValues" dxfId="260" priority="206"/>
  </conditionalFormatting>
  <conditionalFormatting sqref="D373">
    <cfRule type="duplicateValues" dxfId="259" priority="205"/>
  </conditionalFormatting>
  <conditionalFormatting sqref="D374">
    <cfRule type="duplicateValues" dxfId="258" priority="204"/>
  </conditionalFormatting>
  <conditionalFormatting sqref="D375">
    <cfRule type="duplicateValues" dxfId="257" priority="203"/>
  </conditionalFormatting>
  <conditionalFormatting sqref="D376">
    <cfRule type="duplicateValues" dxfId="256" priority="202"/>
  </conditionalFormatting>
  <conditionalFormatting sqref="D377">
    <cfRule type="duplicateValues" dxfId="255" priority="201"/>
  </conditionalFormatting>
  <conditionalFormatting sqref="D378">
    <cfRule type="duplicateValues" dxfId="254" priority="200"/>
  </conditionalFormatting>
  <conditionalFormatting sqref="D379">
    <cfRule type="duplicateValues" dxfId="253" priority="199"/>
  </conditionalFormatting>
  <conditionalFormatting sqref="D380">
    <cfRule type="duplicateValues" dxfId="252" priority="198"/>
  </conditionalFormatting>
  <conditionalFormatting sqref="D381">
    <cfRule type="duplicateValues" dxfId="251" priority="197"/>
  </conditionalFormatting>
  <conditionalFormatting sqref="D382">
    <cfRule type="duplicateValues" dxfId="250" priority="196"/>
  </conditionalFormatting>
  <conditionalFormatting sqref="D383">
    <cfRule type="duplicateValues" dxfId="249" priority="195"/>
  </conditionalFormatting>
  <conditionalFormatting sqref="D384">
    <cfRule type="duplicateValues" dxfId="248" priority="194"/>
  </conditionalFormatting>
  <conditionalFormatting sqref="D385">
    <cfRule type="duplicateValues" dxfId="247" priority="193"/>
  </conditionalFormatting>
  <conditionalFormatting sqref="D386">
    <cfRule type="duplicateValues" dxfId="246" priority="192"/>
  </conditionalFormatting>
  <conditionalFormatting sqref="D387">
    <cfRule type="duplicateValues" dxfId="245" priority="191"/>
  </conditionalFormatting>
  <conditionalFormatting sqref="C388:D388">
    <cfRule type="duplicateValues" dxfId="244" priority="149"/>
    <cfRule type="duplicateValues" dxfId="243" priority="150"/>
    <cfRule type="duplicateValues" dxfId="242" priority="151"/>
  </conditionalFormatting>
  <conditionalFormatting sqref="D388">
    <cfRule type="duplicateValues" dxfId="241" priority="152"/>
  </conditionalFormatting>
  <conditionalFormatting sqref="C389:D389">
    <cfRule type="duplicateValues" dxfId="240" priority="145"/>
    <cfRule type="duplicateValues" dxfId="239" priority="146"/>
    <cfRule type="duplicateValues" dxfId="238" priority="147"/>
  </conditionalFormatting>
  <conditionalFormatting sqref="D389">
    <cfRule type="duplicateValues" dxfId="237" priority="148"/>
  </conditionalFormatting>
  <conditionalFormatting sqref="C390:D390">
    <cfRule type="duplicateValues" dxfId="236" priority="141"/>
    <cfRule type="duplicateValues" dxfId="235" priority="142"/>
    <cfRule type="duplicateValues" dxfId="234" priority="143"/>
  </conditionalFormatting>
  <conditionalFormatting sqref="D390">
    <cfRule type="duplicateValues" dxfId="233" priority="144"/>
  </conditionalFormatting>
  <conditionalFormatting sqref="C391:D391">
    <cfRule type="duplicateValues" dxfId="232" priority="137"/>
    <cfRule type="duplicateValues" dxfId="231" priority="138"/>
    <cfRule type="duplicateValues" dxfId="230" priority="139"/>
  </conditionalFormatting>
  <conditionalFormatting sqref="D391">
    <cfRule type="duplicateValues" dxfId="229" priority="140"/>
  </conditionalFormatting>
  <conditionalFormatting sqref="D392">
    <cfRule type="duplicateValues" dxfId="228" priority="190"/>
  </conditionalFormatting>
  <conditionalFormatting sqref="D393">
    <cfRule type="duplicateValues" dxfId="227" priority="189"/>
  </conditionalFormatting>
  <conditionalFormatting sqref="D394">
    <cfRule type="duplicateValues" dxfId="226" priority="188"/>
  </conditionalFormatting>
  <conditionalFormatting sqref="D395">
    <cfRule type="duplicateValues" dxfId="225" priority="187"/>
  </conditionalFormatting>
  <conditionalFormatting sqref="D396">
    <cfRule type="duplicateValues" dxfId="224" priority="186"/>
  </conditionalFormatting>
  <conditionalFormatting sqref="D397">
    <cfRule type="duplicateValues" dxfId="223" priority="185"/>
  </conditionalFormatting>
  <conditionalFormatting sqref="D398">
    <cfRule type="duplicateValues" dxfId="222" priority="184"/>
  </conditionalFormatting>
  <conditionalFormatting sqref="D399">
    <cfRule type="duplicateValues" dxfId="221" priority="183"/>
  </conditionalFormatting>
  <conditionalFormatting sqref="D400">
    <cfRule type="duplicateValues" dxfId="220" priority="182"/>
  </conditionalFormatting>
  <conditionalFormatting sqref="D401">
    <cfRule type="duplicateValues" dxfId="219" priority="181"/>
  </conditionalFormatting>
  <conditionalFormatting sqref="D402">
    <cfRule type="duplicateValues" dxfId="218" priority="180"/>
  </conditionalFormatting>
  <conditionalFormatting sqref="D403">
    <cfRule type="duplicateValues" dxfId="217" priority="179"/>
  </conditionalFormatting>
  <conditionalFormatting sqref="D404">
    <cfRule type="duplicateValues" dxfId="216" priority="178"/>
  </conditionalFormatting>
  <conditionalFormatting sqref="D405">
    <cfRule type="duplicateValues" dxfId="215" priority="177"/>
  </conditionalFormatting>
  <conditionalFormatting sqref="D406">
    <cfRule type="duplicateValues" dxfId="214" priority="176"/>
  </conditionalFormatting>
  <conditionalFormatting sqref="D407">
    <cfRule type="duplicateValues" dxfId="213" priority="175"/>
  </conditionalFormatting>
  <conditionalFormatting sqref="C408">
    <cfRule type="duplicateValues" dxfId="212" priority="1"/>
    <cfRule type="duplicateValues" dxfId="211" priority="2"/>
    <cfRule type="duplicateValues" dxfId="210" priority="3"/>
    <cfRule type="duplicateValues" dxfId="209" priority="4"/>
    <cfRule type="duplicateValues" dxfId="208" priority="5"/>
    <cfRule type="duplicateValues" dxfId="207" priority="6"/>
  </conditionalFormatting>
  <conditionalFormatting sqref="D408">
    <cfRule type="duplicateValues" dxfId="206" priority="174"/>
  </conditionalFormatting>
  <conditionalFormatting sqref="D409">
    <cfRule type="duplicateValues" dxfId="205" priority="173"/>
  </conditionalFormatting>
  <conditionalFormatting sqref="D410">
    <cfRule type="duplicateValues" dxfId="204" priority="172"/>
  </conditionalFormatting>
  <conditionalFormatting sqref="D411">
    <cfRule type="duplicateValues" dxfId="203" priority="171"/>
  </conditionalFormatting>
  <conditionalFormatting sqref="D412">
    <cfRule type="duplicateValues" dxfId="202" priority="170"/>
  </conditionalFormatting>
  <conditionalFormatting sqref="C413:D413">
    <cfRule type="duplicateValues" dxfId="201" priority="25"/>
    <cfRule type="duplicateValues" dxfId="200" priority="43"/>
    <cfRule type="duplicateValues" dxfId="199" priority="61"/>
    <cfRule type="duplicateValues" dxfId="198" priority="79"/>
    <cfRule type="duplicateValues" dxfId="197" priority="97"/>
    <cfRule type="duplicateValues" dxfId="196" priority="115"/>
  </conditionalFormatting>
  <conditionalFormatting sqref="D413">
    <cfRule type="duplicateValues" dxfId="195" priority="133"/>
  </conditionalFormatting>
  <conditionalFormatting sqref="C414:D414">
    <cfRule type="duplicateValues" dxfId="194" priority="24"/>
    <cfRule type="duplicateValues" dxfId="193" priority="42"/>
    <cfRule type="duplicateValues" dxfId="192" priority="60"/>
    <cfRule type="duplicateValues" dxfId="191" priority="78"/>
    <cfRule type="duplicateValues" dxfId="190" priority="96"/>
    <cfRule type="duplicateValues" dxfId="189" priority="114"/>
  </conditionalFormatting>
  <conditionalFormatting sqref="D414">
    <cfRule type="duplicateValues" dxfId="188" priority="132"/>
  </conditionalFormatting>
  <conditionalFormatting sqref="C415:D415">
    <cfRule type="duplicateValues" dxfId="187" priority="23"/>
    <cfRule type="duplicateValues" dxfId="186" priority="41"/>
    <cfRule type="duplicateValues" dxfId="185" priority="59"/>
    <cfRule type="duplicateValues" dxfId="184" priority="77"/>
    <cfRule type="duplicateValues" dxfId="183" priority="95"/>
    <cfRule type="duplicateValues" dxfId="182" priority="113"/>
  </conditionalFormatting>
  <conditionalFormatting sqref="D415">
    <cfRule type="duplicateValues" dxfId="181" priority="131"/>
  </conditionalFormatting>
  <conditionalFormatting sqref="C416:D416">
    <cfRule type="duplicateValues" dxfId="180" priority="22"/>
    <cfRule type="duplicateValues" dxfId="179" priority="40"/>
    <cfRule type="duplicateValues" dxfId="178" priority="58"/>
    <cfRule type="duplicateValues" dxfId="177" priority="76"/>
    <cfRule type="duplicateValues" dxfId="176" priority="94"/>
    <cfRule type="duplicateValues" dxfId="175" priority="112"/>
  </conditionalFormatting>
  <conditionalFormatting sqref="D416">
    <cfRule type="duplicateValues" dxfId="174" priority="130"/>
  </conditionalFormatting>
  <conditionalFormatting sqref="C417:D417">
    <cfRule type="duplicateValues" dxfId="173" priority="21"/>
    <cfRule type="duplicateValues" dxfId="172" priority="39"/>
    <cfRule type="duplicateValues" dxfId="171" priority="57"/>
    <cfRule type="duplicateValues" dxfId="170" priority="75"/>
    <cfRule type="duplicateValues" dxfId="169" priority="93"/>
    <cfRule type="duplicateValues" dxfId="168" priority="111"/>
  </conditionalFormatting>
  <conditionalFormatting sqref="D417">
    <cfRule type="duplicateValues" dxfId="167" priority="129"/>
  </conditionalFormatting>
  <conditionalFormatting sqref="C418:D418">
    <cfRule type="duplicateValues" dxfId="166" priority="20"/>
    <cfRule type="duplicateValues" dxfId="165" priority="38"/>
    <cfRule type="duplicateValues" dxfId="164" priority="56"/>
    <cfRule type="duplicateValues" dxfId="163" priority="74"/>
    <cfRule type="duplicateValues" dxfId="162" priority="92"/>
    <cfRule type="duplicateValues" dxfId="161" priority="110"/>
  </conditionalFormatting>
  <conditionalFormatting sqref="D418">
    <cfRule type="duplicateValues" dxfId="160" priority="128"/>
  </conditionalFormatting>
  <conditionalFormatting sqref="C419:D419">
    <cfRule type="duplicateValues" dxfId="159" priority="19"/>
    <cfRule type="duplicateValues" dxfId="158" priority="37"/>
    <cfRule type="duplicateValues" dxfId="157" priority="55"/>
    <cfRule type="duplicateValues" dxfId="156" priority="73"/>
    <cfRule type="duplicateValues" dxfId="155" priority="91"/>
    <cfRule type="duplicateValues" dxfId="154" priority="109"/>
  </conditionalFormatting>
  <conditionalFormatting sqref="D419">
    <cfRule type="duplicateValues" dxfId="153" priority="127"/>
  </conditionalFormatting>
  <conditionalFormatting sqref="C420:D420">
    <cfRule type="duplicateValues" dxfId="152" priority="18"/>
    <cfRule type="duplicateValues" dxfId="151" priority="36"/>
    <cfRule type="duplicateValues" dxfId="150" priority="54"/>
    <cfRule type="duplicateValues" dxfId="149" priority="72"/>
    <cfRule type="duplicateValues" dxfId="148" priority="90"/>
    <cfRule type="duplicateValues" dxfId="147" priority="108"/>
  </conditionalFormatting>
  <conditionalFormatting sqref="D420">
    <cfRule type="duplicateValues" dxfId="146" priority="126"/>
  </conditionalFormatting>
  <conditionalFormatting sqref="C421:D421">
    <cfRule type="duplicateValues" dxfId="145" priority="17"/>
    <cfRule type="duplicateValues" dxfId="144" priority="35"/>
    <cfRule type="duplicateValues" dxfId="143" priority="53"/>
    <cfRule type="duplicateValues" dxfId="142" priority="71"/>
    <cfRule type="duplicateValues" dxfId="141" priority="89"/>
    <cfRule type="duplicateValues" dxfId="140" priority="107"/>
  </conditionalFormatting>
  <conditionalFormatting sqref="D421">
    <cfRule type="duplicateValues" dxfId="139" priority="125"/>
  </conditionalFormatting>
  <conditionalFormatting sqref="C422:D422">
    <cfRule type="duplicateValues" dxfId="138" priority="16"/>
    <cfRule type="duplicateValues" dxfId="137" priority="34"/>
    <cfRule type="duplicateValues" dxfId="136" priority="52"/>
    <cfRule type="duplicateValues" dxfId="135" priority="70"/>
    <cfRule type="duplicateValues" dxfId="134" priority="88"/>
    <cfRule type="duplicateValues" dxfId="133" priority="106"/>
  </conditionalFormatting>
  <conditionalFormatting sqref="D422">
    <cfRule type="duplicateValues" dxfId="132" priority="124"/>
  </conditionalFormatting>
  <conditionalFormatting sqref="C423:D423">
    <cfRule type="duplicateValues" dxfId="131" priority="15"/>
    <cfRule type="duplicateValues" dxfId="130" priority="33"/>
    <cfRule type="duplicateValues" dxfId="129" priority="51"/>
    <cfRule type="duplicateValues" dxfId="128" priority="69"/>
    <cfRule type="duplicateValues" dxfId="127" priority="87"/>
    <cfRule type="duplicateValues" dxfId="126" priority="105"/>
  </conditionalFormatting>
  <conditionalFormatting sqref="D423">
    <cfRule type="duplicateValues" dxfId="125" priority="123"/>
  </conditionalFormatting>
  <conditionalFormatting sqref="C424:D424">
    <cfRule type="duplicateValues" dxfId="124" priority="14"/>
    <cfRule type="duplicateValues" dxfId="123" priority="32"/>
    <cfRule type="duplicateValues" dxfId="122" priority="50"/>
    <cfRule type="duplicateValues" dxfId="121" priority="68"/>
    <cfRule type="duplicateValues" dxfId="120" priority="86"/>
    <cfRule type="duplicateValues" dxfId="119" priority="104"/>
  </conditionalFormatting>
  <conditionalFormatting sqref="D424">
    <cfRule type="duplicateValues" dxfId="118" priority="122"/>
  </conditionalFormatting>
  <conditionalFormatting sqref="C425:D425">
    <cfRule type="duplicateValues" dxfId="117" priority="13"/>
    <cfRule type="duplicateValues" dxfId="116" priority="31"/>
    <cfRule type="duplicateValues" dxfId="115" priority="49"/>
    <cfRule type="duplicateValues" dxfId="114" priority="67"/>
    <cfRule type="duplicateValues" dxfId="113" priority="85"/>
    <cfRule type="duplicateValues" dxfId="112" priority="103"/>
  </conditionalFormatting>
  <conditionalFormatting sqref="D425">
    <cfRule type="duplicateValues" dxfId="111" priority="121"/>
  </conditionalFormatting>
  <conditionalFormatting sqref="C426:D426">
    <cfRule type="duplicateValues" dxfId="110" priority="12"/>
    <cfRule type="duplicateValues" dxfId="109" priority="30"/>
    <cfRule type="duplicateValues" dxfId="108" priority="48"/>
    <cfRule type="duplicateValues" dxfId="107" priority="66"/>
    <cfRule type="duplicateValues" dxfId="106" priority="84"/>
    <cfRule type="duplicateValues" dxfId="105" priority="102"/>
  </conditionalFormatting>
  <conditionalFormatting sqref="D426">
    <cfRule type="duplicateValues" dxfId="104" priority="120"/>
  </conditionalFormatting>
  <conditionalFormatting sqref="C427:D427">
    <cfRule type="duplicateValues" dxfId="103" priority="11"/>
    <cfRule type="duplicateValues" dxfId="102" priority="29"/>
    <cfRule type="duplicateValues" dxfId="101" priority="47"/>
    <cfRule type="duplicateValues" dxfId="100" priority="65"/>
    <cfRule type="duplicateValues" dxfId="99" priority="83"/>
    <cfRule type="duplicateValues" dxfId="98" priority="101"/>
  </conditionalFormatting>
  <conditionalFormatting sqref="D427">
    <cfRule type="duplicateValues" dxfId="97" priority="119"/>
  </conditionalFormatting>
  <conditionalFormatting sqref="C428:D428">
    <cfRule type="duplicateValues" dxfId="96" priority="10"/>
    <cfRule type="duplicateValues" dxfId="95" priority="28"/>
    <cfRule type="duplicateValues" dxfId="94" priority="46"/>
    <cfRule type="duplicateValues" dxfId="93" priority="64"/>
    <cfRule type="duplicateValues" dxfId="92" priority="82"/>
    <cfRule type="duplicateValues" dxfId="91" priority="100"/>
  </conditionalFormatting>
  <conditionalFormatting sqref="D428">
    <cfRule type="duplicateValues" dxfId="90" priority="118"/>
  </conditionalFormatting>
  <conditionalFormatting sqref="C429:D429">
    <cfRule type="duplicateValues" dxfId="89" priority="9"/>
    <cfRule type="duplicateValues" dxfId="88" priority="27"/>
    <cfRule type="duplicateValues" dxfId="87" priority="45"/>
    <cfRule type="duplicateValues" dxfId="86" priority="63"/>
    <cfRule type="duplicateValues" dxfId="85" priority="81"/>
    <cfRule type="duplicateValues" dxfId="84" priority="99"/>
  </conditionalFormatting>
  <conditionalFormatting sqref="D429">
    <cfRule type="duplicateValues" dxfId="83" priority="117"/>
  </conditionalFormatting>
  <conditionalFormatting sqref="C430:D430">
    <cfRule type="duplicateValues" dxfId="82" priority="8"/>
    <cfRule type="duplicateValues" dxfId="81" priority="26"/>
    <cfRule type="duplicateValues" dxfId="80" priority="44"/>
    <cfRule type="duplicateValues" dxfId="79" priority="62"/>
    <cfRule type="duplicateValues" dxfId="78" priority="80"/>
    <cfRule type="duplicateValues" dxfId="77" priority="98"/>
  </conditionalFormatting>
  <conditionalFormatting sqref="D430">
    <cfRule type="duplicateValues" dxfId="76" priority="116"/>
  </conditionalFormatting>
  <conditionalFormatting sqref="D208:D210">
    <cfRule type="duplicateValues" dxfId="75" priority="168"/>
  </conditionalFormatting>
  <conditionalFormatting sqref="D213:D214">
    <cfRule type="duplicateValues" dxfId="74" priority="162"/>
  </conditionalFormatting>
  <conditionalFormatting sqref="C1:D207 C392:D407 D408 C409:D412 C217:D387 C431:D1048576">
    <cfRule type="duplicateValues" dxfId="73" priority="169"/>
  </conditionalFormatting>
  <conditionalFormatting sqref="C1:D214 C392:D407 D408 C409:D412 C217:D387 C431:D1048576">
    <cfRule type="duplicateValues" dxfId="72" priority="160"/>
  </conditionalFormatting>
  <conditionalFormatting sqref="C1:D387 C392:D407 D408 C409:D412 C431:D1048576">
    <cfRule type="duplicateValues" dxfId="71" priority="153"/>
  </conditionalFormatting>
  <conditionalFormatting sqref="C1:D407 D408 C409:D412 C431:D1048576">
    <cfRule type="duplicateValues" dxfId="70" priority="134"/>
    <cfRule type="duplicateValues" dxfId="69" priority="135"/>
    <cfRule type="duplicateValues" dxfId="68" priority="136"/>
  </conditionalFormatting>
  <conditionalFormatting sqref="C1:D1048576">
    <cfRule type="duplicateValues" dxfId="67" priority="7"/>
  </conditionalFormatting>
  <conditionalFormatting sqref="D1:D207 D217:D218 D221:D346 D431:D1048576">
    <cfRule type="duplicateValues" dxfId="66" priority="234"/>
  </conditionalFormatting>
  <conditionalFormatting sqref="C208:D210">
    <cfRule type="duplicateValues" dxfId="65" priority="167"/>
  </conditionalFormatting>
  <conditionalFormatting sqref="C213:D214">
    <cfRule type="duplicateValues" dxfId="64" priority="161"/>
  </conditionalFormatting>
  <pageMargins left="0.75" right="0.75" top="1" bottom="1" header="0.5" footer="0.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E540A-0981-4C50-94F0-D768ABCE2B5E}">
  <dimension ref="A1:XFA79"/>
  <sheetViews>
    <sheetView view="pageBreakPreview" zoomScale="90" zoomScaleNormal="100" zoomScaleSheetLayoutView="90" workbookViewId="0">
      <pane ySplit="3" topLeftCell="A69" activePane="bottomLeft" state="frozen"/>
      <selection pane="bottomLeft" activeCell="A4" sqref="A4:A75"/>
    </sheetView>
  </sheetViews>
  <sheetFormatPr defaultColWidth="9" defaultRowHeight="27" customHeight="1" x14ac:dyDescent="0.25"/>
  <cols>
    <col min="1" max="1" width="6.21875" style="105" customWidth="1"/>
    <col min="2" max="2" width="10.88671875" style="105" customWidth="1"/>
    <col min="3" max="3" width="40.21875" style="105" customWidth="1"/>
    <col min="4" max="4" width="16.33203125" style="105" hidden="1" customWidth="1"/>
    <col min="5" max="6" width="15.109375" style="105" hidden="1" customWidth="1"/>
    <col min="7" max="7" width="14.21875" style="105" hidden="1" customWidth="1"/>
    <col min="8" max="8" width="20" style="105" customWidth="1"/>
    <col min="9" max="9" width="17.109375" style="105" customWidth="1"/>
    <col min="10" max="10" width="18.109375" style="105" customWidth="1"/>
    <col min="11" max="11" width="44.44140625" style="105" customWidth="1"/>
    <col min="12" max="12" width="28.5546875" style="105" customWidth="1"/>
    <col min="13" max="13" width="17.109375" style="105" customWidth="1"/>
    <col min="14" max="14" width="16.88671875" style="105" customWidth="1"/>
    <col min="15" max="16384" width="9" style="105"/>
  </cols>
  <sheetData>
    <row r="1" spans="1:16381" ht="20.399999999999999" x14ac:dyDescent="0.25">
      <c r="A1" s="163" t="s">
        <v>1055</v>
      </c>
      <c r="B1" s="163"/>
      <c r="C1" s="163"/>
      <c r="D1" s="102">
        <f t="shared" ref="D1:J1" si="0">SUM(D$49:D$1048576)</f>
        <v>0</v>
      </c>
      <c r="E1" s="102">
        <f t="shared" si="0"/>
        <v>0</v>
      </c>
      <c r="F1" s="102">
        <f t="shared" si="0"/>
        <v>0</v>
      </c>
      <c r="G1" s="102">
        <f t="shared" si="0"/>
        <v>0</v>
      </c>
      <c r="H1" s="102">
        <f t="shared" si="0"/>
        <v>0</v>
      </c>
      <c r="I1" s="102">
        <f t="shared" si="0"/>
        <v>0</v>
      </c>
      <c r="J1" s="102">
        <f t="shared" si="0"/>
        <v>0</v>
      </c>
      <c r="K1" s="103"/>
      <c r="L1" s="104"/>
    </row>
    <row r="2" spans="1:16381" s="107" customFormat="1" ht="16.2" x14ac:dyDescent="0.25">
      <c r="A2" s="164" t="s">
        <v>24</v>
      </c>
      <c r="B2" s="164" t="s">
        <v>25</v>
      </c>
      <c r="C2" s="164" t="s">
        <v>1039</v>
      </c>
      <c r="D2" s="106" t="s">
        <v>1040</v>
      </c>
      <c r="E2" s="106" t="s">
        <v>1041</v>
      </c>
      <c r="F2" s="106" t="s">
        <v>1042</v>
      </c>
      <c r="G2" s="106" t="s">
        <v>1042</v>
      </c>
      <c r="H2" s="106" t="s">
        <v>1043</v>
      </c>
      <c r="I2" s="106" t="s">
        <v>1043</v>
      </c>
      <c r="J2" s="165" t="s">
        <v>1044</v>
      </c>
      <c r="K2" s="106" t="s">
        <v>1040</v>
      </c>
      <c r="L2" s="167" t="s">
        <v>14</v>
      </c>
    </row>
    <row r="3" spans="1:16381" s="109" customFormat="1" ht="16.2" x14ac:dyDescent="0.25">
      <c r="A3" s="164"/>
      <c r="B3" s="164"/>
      <c r="C3" s="164"/>
      <c r="D3" s="108" t="s">
        <v>1045</v>
      </c>
      <c r="E3" s="108" t="s">
        <v>1046</v>
      </c>
      <c r="F3" s="108" t="s">
        <v>1046</v>
      </c>
      <c r="G3" s="108" t="s">
        <v>1047</v>
      </c>
      <c r="H3" s="108" t="s">
        <v>1048</v>
      </c>
      <c r="I3" s="108" t="s">
        <v>1049</v>
      </c>
      <c r="J3" s="166"/>
      <c r="K3" s="108" t="s">
        <v>1050</v>
      </c>
      <c r="L3" s="168"/>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c r="EA3" s="107"/>
      <c r="EB3" s="107"/>
      <c r="EC3" s="107"/>
      <c r="ED3" s="107"/>
      <c r="EE3" s="107"/>
      <c r="EF3" s="107"/>
      <c r="EG3" s="107"/>
      <c r="EH3" s="107"/>
      <c r="EI3" s="107"/>
      <c r="EJ3" s="107"/>
      <c r="EK3" s="107"/>
      <c r="EL3" s="107"/>
      <c r="EM3" s="107"/>
      <c r="EN3" s="107"/>
      <c r="EO3" s="107"/>
      <c r="EP3" s="107"/>
      <c r="EQ3" s="107"/>
      <c r="ER3" s="107"/>
      <c r="ES3" s="107"/>
      <c r="ET3" s="107"/>
      <c r="EU3" s="107"/>
      <c r="EV3" s="107"/>
      <c r="EW3" s="107"/>
      <c r="EX3" s="107"/>
      <c r="EY3" s="107"/>
      <c r="EZ3" s="107"/>
      <c r="FA3" s="107"/>
      <c r="FB3" s="107"/>
      <c r="FC3" s="107"/>
      <c r="FD3" s="107"/>
      <c r="FE3" s="107"/>
      <c r="FF3" s="107"/>
      <c r="FG3" s="107"/>
      <c r="FH3" s="107"/>
      <c r="FI3" s="107"/>
      <c r="FJ3" s="107"/>
      <c r="FK3" s="107"/>
      <c r="FL3" s="107"/>
      <c r="FM3" s="107"/>
      <c r="FN3" s="107"/>
      <c r="FO3" s="107"/>
      <c r="FP3" s="107"/>
      <c r="FQ3" s="107"/>
      <c r="FR3" s="107"/>
      <c r="FS3" s="107"/>
      <c r="FT3" s="107"/>
      <c r="FU3" s="107"/>
      <c r="FV3" s="107"/>
      <c r="FW3" s="107"/>
      <c r="FX3" s="107"/>
      <c r="FY3" s="107"/>
      <c r="FZ3" s="107"/>
      <c r="GA3" s="107"/>
      <c r="GB3" s="107"/>
      <c r="GC3" s="107"/>
      <c r="GD3" s="107"/>
      <c r="GE3" s="107"/>
      <c r="GF3" s="107"/>
      <c r="GG3" s="107"/>
      <c r="GH3" s="107"/>
      <c r="GI3" s="107"/>
      <c r="GJ3" s="107"/>
      <c r="GK3" s="107"/>
      <c r="GL3" s="107"/>
      <c r="GM3" s="107"/>
      <c r="GN3" s="107"/>
      <c r="GO3" s="107"/>
      <c r="GP3" s="107"/>
      <c r="GQ3" s="107"/>
      <c r="GR3" s="107"/>
      <c r="GS3" s="107"/>
      <c r="GT3" s="107"/>
      <c r="GU3" s="107"/>
      <c r="GV3" s="107"/>
      <c r="GW3" s="107"/>
      <c r="GX3" s="107"/>
      <c r="GY3" s="107"/>
      <c r="GZ3" s="107"/>
      <c r="HA3" s="107"/>
      <c r="HB3" s="107"/>
      <c r="HC3" s="107"/>
      <c r="HD3" s="107"/>
      <c r="HE3" s="107"/>
      <c r="HF3" s="107"/>
      <c r="HG3" s="107"/>
      <c r="HH3" s="107"/>
      <c r="HI3" s="107"/>
      <c r="HJ3" s="107"/>
      <c r="HK3" s="107"/>
      <c r="HL3" s="107"/>
      <c r="HM3" s="107"/>
      <c r="HN3" s="107"/>
      <c r="HO3" s="107"/>
      <c r="HP3" s="107"/>
      <c r="HQ3" s="107"/>
      <c r="HR3" s="107"/>
      <c r="HS3" s="107"/>
      <c r="HT3" s="107"/>
      <c r="HU3" s="107"/>
      <c r="HV3" s="107"/>
      <c r="HW3" s="107"/>
      <c r="HX3" s="107"/>
      <c r="HY3" s="107"/>
      <c r="HZ3" s="107"/>
      <c r="IA3" s="107"/>
      <c r="IB3" s="107"/>
      <c r="IC3" s="107"/>
      <c r="ID3" s="107"/>
      <c r="IE3" s="107"/>
      <c r="IF3" s="107"/>
      <c r="IG3" s="107"/>
      <c r="IH3" s="107"/>
      <c r="II3" s="107"/>
      <c r="IJ3" s="107"/>
      <c r="IK3" s="107"/>
      <c r="IL3" s="107"/>
      <c r="IM3" s="107"/>
      <c r="IN3" s="107"/>
      <c r="IO3" s="107"/>
      <c r="IP3" s="107"/>
      <c r="IQ3" s="107"/>
      <c r="IR3" s="107"/>
      <c r="IS3" s="107"/>
      <c r="IT3" s="107"/>
      <c r="IU3" s="107"/>
      <c r="IV3" s="107"/>
      <c r="IW3" s="107"/>
      <c r="IX3" s="107"/>
      <c r="IY3" s="107"/>
      <c r="IZ3" s="107"/>
      <c r="JA3" s="107"/>
      <c r="JB3" s="107"/>
      <c r="JC3" s="107"/>
      <c r="JD3" s="107"/>
      <c r="JE3" s="107"/>
      <c r="JF3" s="107"/>
      <c r="JG3" s="107"/>
      <c r="JH3" s="107"/>
      <c r="JI3" s="107"/>
      <c r="JJ3" s="107"/>
      <c r="JK3" s="107"/>
      <c r="JL3" s="107"/>
      <c r="JM3" s="107"/>
      <c r="JN3" s="107"/>
      <c r="JO3" s="107"/>
      <c r="JP3" s="107"/>
      <c r="JQ3" s="107"/>
      <c r="JR3" s="107"/>
      <c r="JS3" s="107"/>
      <c r="JT3" s="107"/>
      <c r="JU3" s="107"/>
      <c r="JV3" s="107"/>
      <c r="JW3" s="107"/>
      <c r="JX3" s="107"/>
      <c r="JY3" s="107"/>
      <c r="JZ3" s="107"/>
      <c r="KA3" s="107"/>
      <c r="KB3" s="107"/>
      <c r="KC3" s="107"/>
      <c r="KD3" s="107"/>
      <c r="KE3" s="107"/>
      <c r="KF3" s="107"/>
      <c r="KG3" s="107"/>
      <c r="KH3" s="107"/>
      <c r="KI3" s="107"/>
      <c r="KJ3" s="107"/>
      <c r="KK3" s="107"/>
      <c r="KL3" s="107"/>
      <c r="KM3" s="107"/>
      <c r="KN3" s="107"/>
      <c r="KO3" s="107"/>
      <c r="KP3" s="107"/>
      <c r="KQ3" s="107"/>
      <c r="KR3" s="107"/>
      <c r="KS3" s="107"/>
      <c r="KT3" s="107"/>
      <c r="KU3" s="107"/>
      <c r="KV3" s="107"/>
      <c r="KW3" s="107"/>
      <c r="KX3" s="107"/>
      <c r="KY3" s="107"/>
      <c r="KZ3" s="107"/>
      <c r="LA3" s="107"/>
      <c r="LB3" s="107"/>
      <c r="LC3" s="107"/>
      <c r="LD3" s="107"/>
      <c r="LE3" s="107"/>
      <c r="LF3" s="107"/>
      <c r="LG3" s="107"/>
      <c r="LH3" s="107"/>
      <c r="LI3" s="107"/>
      <c r="LJ3" s="107"/>
      <c r="LK3" s="107"/>
      <c r="LL3" s="107"/>
      <c r="LM3" s="107"/>
      <c r="LN3" s="107"/>
      <c r="LO3" s="107"/>
      <c r="LP3" s="107"/>
      <c r="LQ3" s="107"/>
      <c r="LR3" s="107"/>
      <c r="LS3" s="107"/>
      <c r="LT3" s="107"/>
      <c r="LU3" s="107"/>
      <c r="LV3" s="107"/>
      <c r="LW3" s="107"/>
      <c r="LX3" s="107"/>
      <c r="LY3" s="107"/>
      <c r="LZ3" s="107"/>
      <c r="MA3" s="107"/>
      <c r="MB3" s="107"/>
      <c r="MC3" s="107"/>
      <c r="MD3" s="107"/>
      <c r="ME3" s="107"/>
      <c r="MF3" s="107"/>
      <c r="MG3" s="107"/>
      <c r="MH3" s="107"/>
      <c r="MI3" s="107"/>
      <c r="MJ3" s="107"/>
      <c r="MK3" s="107"/>
      <c r="ML3" s="107"/>
      <c r="MM3" s="107"/>
      <c r="MN3" s="107"/>
      <c r="MO3" s="107"/>
      <c r="MP3" s="107"/>
      <c r="MQ3" s="107"/>
      <c r="MR3" s="107"/>
      <c r="MS3" s="107"/>
      <c r="MT3" s="107"/>
      <c r="MU3" s="107"/>
      <c r="MV3" s="107"/>
      <c r="MW3" s="107"/>
      <c r="MX3" s="107"/>
      <c r="MY3" s="107"/>
      <c r="MZ3" s="107"/>
      <c r="NA3" s="107"/>
      <c r="NB3" s="107"/>
      <c r="NC3" s="107"/>
      <c r="ND3" s="107"/>
      <c r="NE3" s="107"/>
      <c r="NF3" s="107"/>
      <c r="NG3" s="107"/>
      <c r="NH3" s="107"/>
      <c r="NI3" s="107"/>
      <c r="NJ3" s="107"/>
      <c r="NK3" s="107"/>
      <c r="NL3" s="107"/>
      <c r="NM3" s="107"/>
      <c r="NN3" s="107"/>
      <c r="NO3" s="107"/>
      <c r="NP3" s="107"/>
      <c r="NQ3" s="107"/>
      <c r="NR3" s="107"/>
      <c r="NS3" s="107"/>
      <c r="NT3" s="107"/>
      <c r="NU3" s="107"/>
      <c r="NV3" s="107"/>
      <c r="NW3" s="107"/>
      <c r="NX3" s="107"/>
      <c r="NY3" s="107"/>
      <c r="NZ3" s="107"/>
      <c r="OA3" s="107"/>
      <c r="OB3" s="107"/>
      <c r="OC3" s="107"/>
      <c r="OD3" s="107"/>
      <c r="OE3" s="107"/>
      <c r="OF3" s="107"/>
      <c r="OG3" s="107"/>
      <c r="OH3" s="107"/>
      <c r="OI3" s="107"/>
      <c r="OJ3" s="107"/>
      <c r="OK3" s="107"/>
      <c r="OL3" s="107"/>
      <c r="OM3" s="107"/>
      <c r="ON3" s="107"/>
      <c r="OO3" s="107"/>
      <c r="OP3" s="107"/>
      <c r="OQ3" s="107"/>
      <c r="OR3" s="107"/>
      <c r="OS3" s="107"/>
      <c r="OT3" s="107"/>
      <c r="OU3" s="107"/>
      <c r="OV3" s="107"/>
      <c r="OW3" s="107"/>
      <c r="OX3" s="107"/>
      <c r="OY3" s="107"/>
      <c r="OZ3" s="107"/>
      <c r="PA3" s="107"/>
      <c r="PB3" s="107"/>
      <c r="PC3" s="107"/>
      <c r="PD3" s="107"/>
      <c r="PE3" s="107"/>
      <c r="PF3" s="107"/>
      <c r="PG3" s="107"/>
      <c r="PH3" s="107"/>
      <c r="PI3" s="107"/>
      <c r="PJ3" s="107"/>
      <c r="PK3" s="107"/>
      <c r="PL3" s="107"/>
      <c r="PM3" s="107"/>
      <c r="PN3" s="107"/>
      <c r="PO3" s="107"/>
      <c r="PP3" s="107"/>
      <c r="PQ3" s="107"/>
      <c r="PR3" s="107"/>
      <c r="PS3" s="107"/>
      <c r="PT3" s="107"/>
      <c r="PU3" s="107"/>
      <c r="PV3" s="107"/>
      <c r="PW3" s="107"/>
      <c r="PX3" s="107"/>
      <c r="PY3" s="107"/>
      <c r="PZ3" s="107"/>
      <c r="QA3" s="107"/>
      <c r="QB3" s="107"/>
      <c r="QC3" s="107"/>
      <c r="QD3" s="107"/>
      <c r="QE3" s="107"/>
      <c r="QF3" s="107"/>
      <c r="QG3" s="107"/>
      <c r="QH3" s="107"/>
      <c r="QI3" s="107"/>
      <c r="QJ3" s="107"/>
      <c r="QK3" s="107"/>
      <c r="QL3" s="107"/>
      <c r="QM3" s="107"/>
      <c r="QN3" s="107"/>
      <c r="QO3" s="107"/>
      <c r="QP3" s="107"/>
      <c r="QQ3" s="107"/>
      <c r="QR3" s="107"/>
      <c r="QS3" s="107"/>
      <c r="QT3" s="107"/>
      <c r="QU3" s="107"/>
      <c r="QV3" s="107"/>
      <c r="QW3" s="107"/>
      <c r="QX3" s="107"/>
      <c r="QY3" s="107"/>
      <c r="QZ3" s="107"/>
      <c r="RA3" s="107"/>
      <c r="RB3" s="107"/>
      <c r="RC3" s="107"/>
      <c r="RD3" s="107"/>
      <c r="RE3" s="107"/>
      <c r="RF3" s="107"/>
      <c r="RG3" s="107"/>
      <c r="RH3" s="107"/>
      <c r="RI3" s="107"/>
      <c r="RJ3" s="107"/>
      <c r="RK3" s="107"/>
      <c r="RL3" s="107"/>
      <c r="RM3" s="107"/>
      <c r="RN3" s="107"/>
      <c r="RO3" s="107"/>
      <c r="RP3" s="107"/>
      <c r="RQ3" s="107"/>
      <c r="RR3" s="107"/>
      <c r="RS3" s="107"/>
      <c r="RT3" s="107"/>
      <c r="RU3" s="107"/>
      <c r="RV3" s="107"/>
      <c r="RW3" s="107"/>
      <c r="RX3" s="107"/>
      <c r="RY3" s="107"/>
      <c r="RZ3" s="107"/>
      <c r="SA3" s="107"/>
      <c r="SB3" s="107"/>
      <c r="SC3" s="107"/>
      <c r="SD3" s="107"/>
      <c r="SE3" s="107"/>
      <c r="SF3" s="107"/>
      <c r="SG3" s="107"/>
      <c r="SH3" s="107"/>
      <c r="SI3" s="107"/>
      <c r="SJ3" s="107"/>
      <c r="SK3" s="107"/>
      <c r="SL3" s="107"/>
      <c r="SM3" s="107"/>
      <c r="SN3" s="107"/>
      <c r="SO3" s="107"/>
      <c r="SP3" s="107"/>
      <c r="SQ3" s="107"/>
      <c r="SR3" s="107"/>
      <c r="SS3" s="107"/>
      <c r="ST3" s="107"/>
      <c r="SU3" s="107"/>
      <c r="SV3" s="107"/>
      <c r="SW3" s="107"/>
      <c r="SX3" s="107"/>
      <c r="SY3" s="107"/>
      <c r="SZ3" s="107"/>
      <c r="TA3" s="107"/>
      <c r="TB3" s="107"/>
      <c r="TC3" s="107"/>
      <c r="TD3" s="107"/>
      <c r="TE3" s="107"/>
      <c r="TF3" s="107"/>
      <c r="TG3" s="107"/>
      <c r="TH3" s="107"/>
      <c r="TI3" s="107"/>
      <c r="TJ3" s="107"/>
      <c r="TK3" s="107"/>
      <c r="TL3" s="107"/>
      <c r="TM3" s="107"/>
      <c r="TN3" s="107"/>
      <c r="TO3" s="107"/>
      <c r="TP3" s="107"/>
      <c r="TQ3" s="107"/>
      <c r="TR3" s="107"/>
      <c r="TS3" s="107"/>
      <c r="TT3" s="107"/>
      <c r="TU3" s="107"/>
      <c r="TV3" s="107"/>
      <c r="TW3" s="107"/>
      <c r="TX3" s="107"/>
      <c r="TY3" s="107"/>
      <c r="TZ3" s="107"/>
      <c r="UA3" s="107"/>
      <c r="UB3" s="107"/>
      <c r="UC3" s="107"/>
      <c r="UD3" s="107"/>
      <c r="UE3" s="107"/>
      <c r="UF3" s="107"/>
      <c r="UG3" s="107"/>
      <c r="UH3" s="107"/>
      <c r="UI3" s="107"/>
      <c r="UJ3" s="107"/>
      <c r="UK3" s="107"/>
      <c r="UL3" s="107"/>
      <c r="UM3" s="107"/>
      <c r="UN3" s="107"/>
      <c r="UO3" s="107"/>
      <c r="UP3" s="107"/>
      <c r="UQ3" s="107"/>
      <c r="UR3" s="107"/>
      <c r="US3" s="107"/>
      <c r="UT3" s="107"/>
      <c r="UU3" s="107"/>
      <c r="UV3" s="107"/>
      <c r="UW3" s="107"/>
      <c r="UX3" s="107"/>
      <c r="UY3" s="107"/>
      <c r="UZ3" s="107"/>
      <c r="VA3" s="107"/>
      <c r="VB3" s="107"/>
      <c r="VC3" s="107"/>
      <c r="VD3" s="107"/>
      <c r="VE3" s="107"/>
      <c r="VF3" s="107"/>
      <c r="VG3" s="107"/>
      <c r="VH3" s="107"/>
      <c r="VI3" s="107"/>
      <c r="VJ3" s="107"/>
      <c r="VK3" s="107"/>
      <c r="VL3" s="107"/>
      <c r="VM3" s="107"/>
      <c r="VN3" s="107"/>
      <c r="VO3" s="107"/>
      <c r="VP3" s="107"/>
      <c r="VQ3" s="107"/>
      <c r="VR3" s="107"/>
      <c r="VS3" s="107"/>
      <c r="VT3" s="107"/>
      <c r="VU3" s="107"/>
      <c r="VV3" s="107"/>
      <c r="VW3" s="107"/>
      <c r="VX3" s="107"/>
      <c r="VY3" s="107"/>
      <c r="VZ3" s="107"/>
      <c r="WA3" s="107"/>
      <c r="WB3" s="107"/>
      <c r="WC3" s="107"/>
      <c r="WD3" s="107"/>
      <c r="WE3" s="107"/>
      <c r="WF3" s="107"/>
      <c r="WG3" s="107"/>
      <c r="WH3" s="107"/>
      <c r="WI3" s="107"/>
      <c r="WJ3" s="107"/>
      <c r="WK3" s="107"/>
      <c r="WL3" s="107"/>
      <c r="WM3" s="107"/>
      <c r="WN3" s="107"/>
      <c r="WO3" s="107"/>
      <c r="WP3" s="107"/>
      <c r="WQ3" s="107"/>
      <c r="WR3" s="107"/>
      <c r="WS3" s="107"/>
      <c r="WT3" s="107"/>
      <c r="WU3" s="107"/>
      <c r="WV3" s="107"/>
      <c r="WW3" s="107"/>
      <c r="WX3" s="107"/>
      <c r="WY3" s="107"/>
      <c r="WZ3" s="107"/>
      <c r="XA3" s="107"/>
      <c r="XB3" s="107"/>
      <c r="XC3" s="107"/>
      <c r="XD3" s="107"/>
      <c r="XE3" s="107"/>
      <c r="XF3" s="107"/>
      <c r="XG3" s="107"/>
      <c r="XH3" s="107"/>
      <c r="XI3" s="107"/>
      <c r="XJ3" s="107"/>
      <c r="XK3" s="107"/>
      <c r="XL3" s="107"/>
      <c r="XM3" s="107"/>
      <c r="XN3" s="107"/>
      <c r="XO3" s="107"/>
      <c r="XP3" s="107"/>
      <c r="XQ3" s="107"/>
      <c r="XR3" s="107"/>
      <c r="XS3" s="107"/>
      <c r="XT3" s="107"/>
      <c r="XU3" s="107"/>
      <c r="XV3" s="107"/>
      <c r="XW3" s="107"/>
      <c r="XX3" s="107"/>
      <c r="XY3" s="107"/>
      <c r="XZ3" s="107"/>
      <c r="YA3" s="107"/>
      <c r="YB3" s="107"/>
      <c r="YC3" s="107"/>
      <c r="YD3" s="107"/>
      <c r="YE3" s="107"/>
      <c r="YF3" s="107"/>
      <c r="YG3" s="107"/>
      <c r="YH3" s="107"/>
      <c r="YI3" s="107"/>
      <c r="YJ3" s="107"/>
      <c r="YK3" s="107"/>
      <c r="YL3" s="107"/>
      <c r="YM3" s="107"/>
      <c r="YN3" s="107"/>
      <c r="YO3" s="107"/>
      <c r="YP3" s="107"/>
      <c r="YQ3" s="107"/>
      <c r="YR3" s="107"/>
      <c r="YS3" s="107"/>
      <c r="YT3" s="107"/>
      <c r="YU3" s="107"/>
      <c r="YV3" s="107"/>
      <c r="YW3" s="107"/>
      <c r="YX3" s="107"/>
      <c r="YY3" s="107"/>
      <c r="YZ3" s="107"/>
      <c r="ZA3" s="107"/>
      <c r="ZB3" s="107"/>
      <c r="ZC3" s="107"/>
      <c r="ZD3" s="107"/>
      <c r="ZE3" s="107"/>
      <c r="ZF3" s="107"/>
      <c r="ZG3" s="107"/>
      <c r="ZH3" s="107"/>
      <c r="ZI3" s="107"/>
      <c r="ZJ3" s="107"/>
      <c r="ZK3" s="107"/>
      <c r="ZL3" s="107"/>
      <c r="ZM3" s="107"/>
      <c r="ZN3" s="107"/>
      <c r="ZO3" s="107"/>
      <c r="ZP3" s="107"/>
      <c r="ZQ3" s="107"/>
      <c r="ZR3" s="107"/>
      <c r="ZS3" s="107"/>
      <c r="ZT3" s="107"/>
      <c r="ZU3" s="107"/>
      <c r="ZV3" s="107"/>
      <c r="ZW3" s="107"/>
      <c r="ZX3" s="107"/>
      <c r="ZY3" s="107"/>
      <c r="ZZ3" s="107"/>
      <c r="AAA3" s="107"/>
      <c r="AAB3" s="107"/>
      <c r="AAC3" s="107"/>
      <c r="AAD3" s="107"/>
      <c r="AAE3" s="107"/>
      <c r="AAF3" s="107"/>
      <c r="AAG3" s="107"/>
      <c r="AAH3" s="107"/>
      <c r="AAI3" s="107"/>
      <c r="AAJ3" s="107"/>
      <c r="AAK3" s="107"/>
      <c r="AAL3" s="107"/>
      <c r="AAM3" s="107"/>
      <c r="AAN3" s="107"/>
      <c r="AAO3" s="107"/>
      <c r="AAP3" s="107"/>
      <c r="AAQ3" s="107"/>
      <c r="AAR3" s="107"/>
      <c r="AAS3" s="107"/>
      <c r="AAT3" s="107"/>
      <c r="AAU3" s="107"/>
      <c r="AAV3" s="107"/>
      <c r="AAW3" s="107"/>
      <c r="AAX3" s="107"/>
      <c r="AAY3" s="107"/>
      <c r="AAZ3" s="107"/>
      <c r="ABA3" s="107"/>
      <c r="ABB3" s="107"/>
      <c r="ABC3" s="107"/>
      <c r="ABD3" s="107"/>
      <c r="ABE3" s="107"/>
      <c r="ABF3" s="107"/>
      <c r="ABG3" s="107"/>
      <c r="ABH3" s="107"/>
      <c r="ABI3" s="107"/>
      <c r="ABJ3" s="107"/>
      <c r="ABK3" s="107"/>
      <c r="ABL3" s="107"/>
      <c r="ABM3" s="107"/>
      <c r="ABN3" s="107"/>
      <c r="ABO3" s="107"/>
      <c r="ABP3" s="107"/>
      <c r="ABQ3" s="107"/>
      <c r="ABR3" s="107"/>
      <c r="ABS3" s="107"/>
      <c r="ABT3" s="107"/>
      <c r="ABU3" s="107"/>
      <c r="ABV3" s="107"/>
      <c r="ABW3" s="107"/>
      <c r="ABX3" s="107"/>
      <c r="ABY3" s="107"/>
      <c r="ABZ3" s="107"/>
      <c r="ACA3" s="107"/>
      <c r="ACB3" s="107"/>
      <c r="ACC3" s="107"/>
      <c r="ACD3" s="107"/>
      <c r="ACE3" s="107"/>
      <c r="ACF3" s="107"/>
      <c r="ACG3" s="107"/>
      <c r="ACH3" s="107"/>
      <c r="ACI3" s="107"/>
      <c r="ACJ3" s="107"/>
      <c r="ACK3" s="107"/>
      <c r="ACL3" s="107"/>
      <c r="ACM3" s="107"/>
      <c r="ACN3" s="107"/>
      <c r="ACO3" s="107"/>
      <c r="ACP3" s="107"/>
      <c r="ACQ3" s="107"/>
      <c r="ACR3" s="107"/>
      <c r="ACS3" s="107"/>
      <c r="ACT3" s="107"/>
      <c r="ACU3" s="107"/>
      <c r="ACV3" s="107"/>
      <c r="ACW3" s="107"/>
      <c r="ACX3" s="107"/>
      <c r="ACY3" s="107"/>
      <c r="ACZ3" s="107"/>
      <c r="ADA3" s="107"/>
      <c r="ADB3" s="107"/>
      <c r="ADC3" s="107"/>
      <c r="ADD3" s="107"/>
      <c r="ADE3" s="107"/>
      <c r="ADF3" s="107"/>
      <c r="ADG3" s="107"/>
      <c r="ADH3" s="107"/>
      <c r="ADI3" s="107"/>
      <c r="ADJ3" s="107"/>
      <c r="ADK3" s="107"/>
      <c r="ADL3" s="107"/>
      <c r="ADM3" s="107"/>
      <c r="ADN3" s="107"/>
      <c r="ADO3" s="107"/>
      <c r="ADP3" s="107"/>
      <c r="ADQ3" s="107"/>
      <c r="ADR3" s="107"/>
      <c r="ADS3" s="107"/>
      <c r="ADT3" s="107"/>
      <c r="ADU3" s="107"/>
      <c r="ADV3" s="107"/>
      <c r="ADW3" s="107"/>
      <c r="ADX3" s="107"/>
      <c r="ADY3" s="107"/>
      <c r="ADZ3" s="107"/>
      <c r="AEA3" s="107"/>
      <c r="AEB3" s="107"/>
      <c r="AEC3" s="107"/>
      <c r="AED3" s="107"/>
      <c r="AEE3" s="107"/>
      <c r="AEF3" s="107"/>
      <c r="AEG3" s="107"/>
      <c r="AEH3" s="107"/>
      <c r="AEI3" s="107"/>
      <c r="AEJ3" s="107"/>
      <c r="AEK3" s="107"/>
      <c r="AEL3" s="107"/>
      <c r="AEM3" s="107"/>
      <c r="AEN3" s="107"/>
      <c r="AEO3" s="107"/>
      <c r="AEP3" s="107"/>
      <c r="AEQ3" s="107"/>
      <c r="AER3" s="107"/>
      <c r="AES3" s="107"/>
      <c r="AET3" s="107"/>
      <c r="AEU3" s="107"/>
      <c r="AEV3" s="107"/>
      <c r="AEW3" s="107"/>
      <c r="AEX3" s="107"/>
      <c r="AEY3" s="107"/>
      <c r="AEZ3" s="107"/>
      <c r="AFA3" s="107"/>
      <c r="AFB3" s="107"/>
      <c r="AFC3" s="107"/>
      <c r="AFD3" s="107"/>
      <c r="AFE3" s="107"/>
      <c r="AFF3" s="107"/>
      <c r="AFG3" s="107"/>
      <c r="AFH3" s="107"/>
      <c r="AFI3" s="107"/>
      <c r="AFJ3" s="107"/>
      <c r="AFK3" s="107"/>
      <c r="AFL3" s="107"/>
      <c r="AFM3" s="107"/>
      <c r="AFN3" s="107"/>
      <c r="AFO3" s="107"/>
      <c r="AFP3" s="107"/>
      <c r="AFQ3" s="107"/>
      <c r="AFR3" s="107"/>
      <c r="AFS3" s="107"/>
      <c r="AFT3" s="107"/>
      <c r="AFU3" s="107"/>
      <c r="AFV3" s="107"/>
      <c r="AFW3" s="107"/>
      <c r="AFX3" s="107"/>
      <c r="AFY3" s="107"/>
      <c r="AFZ3" s="107"/>
      <c r="AGA3" s="107"/>
      <c r="AGB3" s="107"/>
      <c r="AGC3" s="107"/>
      <c r="AGD3" s="107"/>
      <c r="AGE3" s="107"/>
      <c r="AGF3" s="107"/>
      <c r="AGG3" s="107"/>
      <c r="AGH3" s="107"/>
      <c r="AGI3" s="107"/>
      <c r="AGJ3" s="107"/>
      <c r="AGK3" s="107"/>
      <c r="AGL3" s="107"/>
      <c r="AGM3" s="107"/>
      <c r="AGN3" s="107"/>
      <c r="AGO3" s="107"/>
      <c r="AGP3" s="107"/>
      <c r="AGQ3" s="107"/>
      <c r="AGR3" s="107"/>
      <c r="AGS3" s="107"/>
      <c r="AGT3" s="107"/>
      <c r="AGU3" s="107"/>
      <c r="AGV3" s="107"/>
      <c r="AGW3" s="107"/>
      <c r="AGX3" s="107"/>
      <c r="AGY3" s="107"/>
      <c r="AGZ3" s="107"/>
      <c r="AHA3" s="107"/>
      <c r="AHB3" s="107"/>
      <c r="AHC3" s="107"/>
      <c r="AHD3" s="107"/>
      <c r="AHE3" s="107"/>
      <c r="AHF3" s="107"/>
      <c r="AHG3" s="107"/>
      <c r="AHH3" s="107"/>
      <c r="AHI3" s="107"/>
      <c r="AHJ3" s="107"/>
      <c r="AHK3" s="107"/>
      <c r="AHL3" s="107"/>
      <c r="AHM3" s="107"/>
      <c r="AHN3" s="107"/>
      <c r="AHO3" s="107"/>
      <c r="AHP3" s="107"/>
      <c r="AHQ3" s="107"/>
      <c r="AHR3" s="107"/>
      <c r="AHS3" s="107"/>
      <c r="AHT3" s="107"/>
      <c r="AHU3" s="107"/>
      <c r="AHV3" s="107"/>
      <c r="AHW3" s="107"/>
      <c r="AHX3" s="107"/>
      <c r="AHY3" s="107"/>
      <c r="AHZ3" s="107"/>
      <c r="AIA3" s="107"/>
      <c r="AIB3" s="107"/>
      <c r="AIC3" s="107"/>
      <c r="AID3" s="107"/>
      <c r="AIE3" s="107"/>
      <c r="AIF3" s="107"/>
      <c r="AIG3" s="107"/>
      <c r="AIH3" s="107"/>
      <c r="AII3" s="107"/>
      <c r="AIJ3" s="107"/>
      <c r="AIK3" s="107"/>
      <c r="AIL3" s="107"/>
      <c r="AIM3" s="107"/>
      <c r="AIN3" s="107"/>
      <c r="AIO3" s="107"/>
      <c r="AIP3" s="107"/>
      <c r="AIQ3" s="107"/>
      <c r="AIR3" s="107"/>
      <c r="AIS3" s="107"/>
      <c r="AIT3" s="107"/>
      <c r="AIU3" s="107"/>
      <c r="AIV3" s="107"/>
      <c r="AIW3" s="107"/>
      <c r="AIX3" s="107"/>
      <c r="AIY3" s="107"/>
      <c r="AIZ3" s="107"/>
      <c r="AJA3" s="107"/>
      <c r="AJB3" s="107"/>
      <c r="AJC3" s="107"/>
      <c r="AJD3" s="107"/>
      <c r="AJE3" s="107"/>
      <c r="AJF3" s="107"/>
      <c r="AJG3" s="107"/>
      <c r="AJH3" s="107"/>
      <c r="AJI3" s="107"/>
      <c r="AJJ3" s="107"/>
      <c r="AJK3" s="107"/>
      <c r="AJL3" s="107"/>
      <c r="AJM3" s="107"/>
      <c r="AJN3" s="107"/>
      <c r="AJO3" s="107"/>
      <c r="AJP3" s="107"/>
      <c r="AJQ3" s="107"/>
      <c r="AJR3" s="107"/>
      <c r="AJS3" s="107"/>
      <c r="AJT3" s="107"/>
      <c r="AJU3" s="107"/>
      <c r="AJV3" s="107"/>
      <c r="AJW3" s="107"/>
      <c r="AJX3" s="107"/>
      <c r="AJY3" s="107"/>
      <c r="AJZ3" s="107"/>
      <c r="AKA3" s="107"/>
      <c r="AKB3" s="107"/>
      <c r="AKC3" s="107"/>
      <c r="AKD3" s="107"/>
      <c r="AKE3" s="107"/>
      <c r="AKF3" s="107"/>
      <c r="AKG3" s="107"/>
      <c r="AKH3" s="107"/>
      <c r="AKI3" s="107"/>
      <c r="AKJ3" s="107"/>
      <c r="AKK3" s="107"/>
      <c r="AKL3" s="107"/>
      <c r="AKM3" s="107"/>
      <c r="AKN3" s="107"/>
      <c r="AKO3" s="107"/>
      <c r="AKP3" s="107"/>
      <c r="AKQ3" s="107"/>
      <c r="AKR3" s="107"/>
      <c r="AKS3" s="107"/>
      <c r="AKT3" s="107"/>
      <c r="AKU3" s="107"/>
      <c r="AKV3" s="107"/>
      <c r="AKW3" s="107"/>
      <c r="AKX3" s="107"/>
      <c r="AKY3" s="107"/>
      <c r="AKZ3" s="107"/>
      <c r="ALA3" s="107"/>
      <c r="ALB3" s="107"/>
      <c r="ALC3" s="107"/>
      <c r="ALD3" s="107"/>
      <c r="ALE3" s="107"/>
      <c r="ALF3" s="107"/>
      <c r="ALG3" s="107"/>
      <c r="ALH3" s="107"/>
      <c r="ALI3" s="107"/>
      <c r="ALJ3" s="107"/>
      <c r="ALK3" s="107"/>
      <c r="ALL3" s="107"/>
      <c r="ALM3" s="107"/>
      <c r="ALN3" s="107"/>
      <c r="ALO3" s="107"/>
      <c r="ALP3" s="107"/>
      <c r="ALQ3" s="107"/>
      <c r="ALR3" s="107"/>
      <c r="ALS3" s="107"/>
      <c r="ALT3" s="107"/>
      <c r="ALU3" s="107"/>
      <c r="ALV3" s="107"/>
      <c r="ALW3" s="107"/>
      <c r="ALX3" s="107"/>
      <c r="ALY3" s="107"/>
      <c r="ALZ3" s="107"/>
      <c r="AMA3" s="107"/>
      <c r="AMB3" s="107"/>
      <c r="AMC3" s="107"/>
      <c r="AMD3" s="107"/>
      <c r="AME3" s="107"/>
      <c r="AMF3" s="107"/>
      <c r="AMG3" s="107"/>
      <c r="AMH3" s="107"/>
      <c r="AMI3" s="107"/>
      <c r="AMJ3" s="107"/>
      <c r="AMK3" s="107"/>
      <c r="AML3" s="107"/>
      <c r="AMM3" s="107"/>
      <c r="AMN3" s="107"/>
      <c r="AMO3" s="107"/>
      <c r="AMP3" s="107"/>
      <c r="AMQ3" s="107"/>
      <c r="AMR3" s="107"/>
      <c r="AMS3" s="107"/>
      <c r="AMT3" s="107"/>
      <c r="AMU3" s="107"/>
      <c r="AMV3" s="107"/>
      <c r="AMW3" s="107"/>
      <c r="AMX3" s="107"/>
      <c r="AMY3" s="107"/>
      <c r="AMZ3" s="107"/>
      <c r="ANA3" s="107"/>
      <c r="ANB3" s="107"/>
      <c r="ANC3" s="107"/>
      <c r="AND3" s="107"/>
      <c r="ANE3" s="107"/>
      <c r="ANF3" s="107"/>
      <c r="ANG3" s="107"/>
      <c r="ANH3" s="107"/>
      <c r="ANI3" s="107"/>
      <c r="ANJ3" s="107"/>
      <c r="ANK3" s="107"/>
      <c r="ANL3" s="107"/>
      <c r="ANM3" s="107"/>
      <c r="ANN3" s="107"/>
      <c r="ANO3" s="107"/>
      <c r="ANP3" s="107"/>
      <c r="ANQ3" s="107"/>
      <c r="ANR3" s="107"/>
      <c r="ANS3" s="107"/>
      <c r="ANT3" s="107"/>
      <c r="ANU3" s="107"/>
      <c r="ANV3" s="107"/>
      <c r="ANW3" s="107"/>
      <c r="ANX3" s="107"/>
      <c r="ANY3" s="107"/>
      <c r="ANZ3" s="107"/>
      <c r="AOA3" s="107"/>
      <c r="AOB3" s="107"/>
      <c r="AOC3" s="107"/>
      <c r="AOD3" s="107"/>
      <c r="AOE3" s="107"/>
      <c r="AOF3" s="107"/>
      <c r="AOG3" s="107"/>
      <c r="AOH3" s="107"/>
      <c r="AOI3" s="107"/>
      <c r="AOJ3" s="107"/>
      <c r="AOK3" s="107"/>
      <c r="AOL3" s="107"/>
      <c r="AOM3" s="107"/>
      <c r="AON3" s="107"/>
      <c r="AOO3" s="107"/>
      <c r="AOP3" s="107"/>
      <c r="AOQ3" s="107"/>
      <c r="AOR3" s="107"/>
      <c r="AOS3" s="107"/>
      <c r="AOT3" s="107"/>
      <c r="AOU3" s="107"/>
      <c r="AOV3" s="107"/>
      <c r="AOW3" s="107"/>
      <c r="AOX3" s="107"/>
      <c r="AOY3" s="107"/>
      <c r="AOZ3" s="107"/>
      <c r="APA3" s="107"/>
      <c r="APB3" s="107"/>
      <c r="APC3" s="107"/>
      <c r="APD3" s="107"/>
      <c r="APE3" s="107"/>
      <c r="APF3" s="107"/>
      <c r="APG3" s="107"/>
      <c r="APH3" s="107"/>
      <c r="API3" s="107"/>
      <c r="APJ3" s="107"/>
      <c r="APK3" s="107"/>
      <c r="APL3" s="107"/>
      <c r="APM3" s="107"/>
      <c r="APN3" s="107"/>
      <c r="APO3" s="107"/>
      <c r="APP3" s="107"/>
      <c r="APQ3" s="107"/>
      <c r="APR3" s="107"/>
      <c r="APS3" s="107"/>
      <c r="APT3" s="107"/>
      <c r="APU3" s="107"/>
      <c r="APV3" s="107"/>
      <c r="APW3" s="107"/>
      <c r="APX3" s="107"/>
      <c r="APY3" s="107"/>
      <c r="APZ3" s="107"/>
      <c r="AQA3" s="107"/>
      <c r="AQB3" s="107"/>
      <c r="AQC3" s="107"/>
      <c r="AQD3" s="107"/>
      <c r="AQE3" s="107"/>
      <c r="AQF3" s="107"/>
      <c r="AQG3" s="107"/>
      <c r="AQH3" s="107"/>
      <c r="AQI3" s="107"/>
      <c r="AQJ3" s="107"/>
      <c r="AQK3" s="107"/>
      <c r="AQL3" s="107"/>
      <c r="AQM3" s="107"/>
      <c r="AQN3" s="107"/>
      <c r="AQO3" s="107"/>
      <c r="AQP3" s="107"/>
      <c r="AQQ3" s="107"/>
      <c r="AQR3" s="107"/>
      <c r="AQS3" s="107"/>
      <c r="AQT3" s="107"/>
      <c r="AQU3" s="107"/>
      <c r="AQV3" s="107"/>
      <c r="AQW3" s="107"/>
      <c r="AQX3" s="107"/>
      <c r="AQY3" s="107"/>
      <c r="AQZ3" s="107"/>
      <c r="ARA3" s="107"/>
      <c r="ARB3" s="107"/>
      <c r="ARC3" s="107"/>
      <c r="ARD3" s="107"/>
      <c r="ARE3" s="107"/>
      <c r="ARF3" s="107"/>
      <c r="ARG3" s="107"/>
      <c r="ARH3" s="107"/>
      <c r="ARI3" s="107"/>
      <c r="ARJ3" s="107"/>
      <c r="ARK3" s="107"/>
      <c r="ARL3" s="107"/>
      <c r="ARM3" s="107"/>
      <c r="ARN3" s="107"/>
      <c r="ARO3" s="107"/>
      <c r="ARP3" s="107"/>
      <c r="ARQ3" s="107"/>
      <c r="ARR3" s="107"/>
      <c r="ARS3" s="107"/>
      <c r="ART3" s="107"/>
      <c r="ARU3" s="107"/>
      <c r="ARV3" s="107"/>
      <c r="ARW3" s="107"/>
      <c r="ARX3" s="107"/>
      <c r="ARY3" s="107"/>
      <c r="ARZ3" s="107"/>
      <c r="ASA3" s="107"/>
      <c r="ASB3" s="107"/>
      <c r="ASC3" s="107"/>
      <c r="ASD3" s="107"/>
      <c r="ASE3" s="107"/>
      <c r="ASF3" s="107"/>
      <c r="ASG3" s="107"/>
      <c r="ASH3" s="107"/>
      <c r="ASI3" s="107"/>
      <c r="ASJ3" s="107"/>
      <c r="ASK3" s="107"/>
      <c r="ASL3" s="107"/>
      <c r="ASM3" s="107"/>
      <c r="ASN3" s="107"/>
      <c r="ASO3" s="107"/>
      <c r="ASP3" s="107"/>
      <c r="ASQ3" s="107"/>
      <c r="ASR3" s="107"/>
      <c r="ASS3" s="107"/>
      <c r="AST3" s="107"/>
      <c r="ASU3" s="107"/>
      <c r="ASV3" s="107"/>
      <c r="ASW3" s="107"/>
      <c r="ASX3" s="107"/>
      <c r="ASY3" s="107"/>
      <c r="ASZ3" s="107"/>
      <c r="ATA3" s="107"/>
      <c r="ATB3" s="107"/>
      <c r="ATC3" s="107"/>
      <c r="ATD3" s="107"/>
      <c r="ATE3" s="107"/>
      <c r="ATF3" s="107"/>
      <c r="ATG3" s="107"/>
      <c r="ATH3" s="107"/>
      <c r="ATI3" s="107"/>
      <c r="ATJ3" s="107"/>
      <c r="ATK3" s="107"/>
      <c r="ATL3" s="107"/>
      <c r="ATM3" s="107"/>
      <c r="ATN3" s="107"/>
      <c r="ATO3" s="107"/>
      <c r="ATP3" s="107"/>
      <c r="ATQ3" s="107"/>
      <c r="ATR3" s="107"/>
      <c r="ATS3" s="107"/>
      <c r="ATT3" s="107"/>
      <c r="ATU3" s="107"/>
      <c r="ATV3" s="107"/>
      <c r="ATW3" s="107"/>
      <c r="ATX3" s="107"/>
      <c r="ATY3" s="107"/>
      <c r="ATZ3" s="107"/>
      <c r="AUA3" s="107"/>
      <c r="AUB3" s="107"/>
      <c r="AUC3" s="107"/>
      <c r="AUD3" s="107"/>
      <c r="AUE3" s="107"/>
      <c r="AUF3" s="107"/>
      <c r="AUG3" s="107"/>
      <c r="AUH3" s="107"/>
      <c r="AUI3" s="107"/>
      <c r="AUJ3" s="107"/>
      <c r="AUK3" s="107"/>
      <c r="AUL3" s="107"/>
      <c r="AUM3" s="107"/>
      <c r="AUN3" s="107"/>
      <c r="AUO3" s="107"/>
      <c r="AUP3" s="107"/>
      <c r="AUQ3" s="107"/>
      <c r="AUR3" s="107"/>
      <c r="AUS3" s="107"/>
      <c r="AUT3" s="107"/>
      <c r="AUU3" s="107"/>
      <c r="AUV3" s="107"/>
      <c r="AUW3" s="107"/>
      <c r="AUX3" s="107"/>
      <c r="AUY3" s="107"/>
      <c r="AUZ3" s="107"/>
      <c r="AVA3" s="107"/>
      <c r="AVB3" s="107"/>
      <c r="AVC3" s="107"/>
      <c r="AVD3" s="107"/>
      <c r="AVE3" s="107"/>
      <c r="AVF3" s="107"/>
      <c r="AVG3" s="107"/>
      <c r="AVH3" s="107"/>
      <c r="AVI3" s="107"/>
      <c r="AVJ3" s="107"/>
      <c r="AVK3" s="107"/>
      <c r="AVL3" s="107"/>
      <c r="AVM3" s="107"/>
      <c r="AVN3" s="107"/>
      <c r="AVO3" s="107"/>
      <c r="AVP3" s="107"/>
      <c r="AVQ3" s="107"/>
      <c r="AVR3" s="107"/>
      <c r="AVS3" s="107"/>
      <c r="AVT3" s="107"/>
      <c r="AVU3" s="107"/>
      <c r="AVV3" s="107"/>
      <c r="AVW3" s="107"/>
      <c r="AVX3" s="107"/>
      <c r="AVY3" s="107"/>
      <c r="AVZ3" s="107"/>
      <c r="AWA3" s="107"/>
      <c r="AWB3" s="107"/>
      <c r="AWC3" s="107"/>
      <c r="AWD3" s="107"/>
      <c r="AWE3" s="107"/>
      <c r="AWF3" s="107"/>
      <c r="AWG3" s="107"/>
      <c r="AWH3" s="107"/>
      <c r="AWI3" s="107"/>
      <c r="AWJ3" s="107"/>
      <c r="AWK3" s="107"/>
      <c r="AWL3" s="107"/>
      <c r="AWM3" s="107"/>
      <c r="AWN3" s="107"/>
      <c r="AWO3" s="107"/>
      <c r="AWP3" s="107"/>
      <c r="AWQ3" s="107"/>
      <c r="AWR3" s="107"/>
      <c r="AWS3" s="107"/>
      <c r="AWT3" s="107"/>
      <c r="AWU3" s="107"/>
      <c r="AWV3" s="107"/>
      <c r="AWW3" s="107"/>
      <c r="AWX3" s="107"/>
      <c r="AWY3" s="107"/>
      <c r="AWZ3" s="107"/>
      <c r="AXA3" s="107"/>
      <c r="AXB3" s="107"/>
      <c r="AXC3" s="107"/>
      <c r="AXD3" s="107"/>
      <c r="AXE3" s="107"/>
      <c r="AXF3" s="107"/>
      <c r="AXG3" s="107"/>
      <c r="AXH3" s="107"/>
      <c r="AXI3" s="107"/>
      <c r="AXJ3" s="107"/>
      <c r="AXK3" s="107"/>
      <c r="AXL3" s="107"/>
      <c r="AXM3" s="107"/>
      <c r="AXN3" s="107"/>
      <c r="AXO3" s="107"/>
      <c r="AXP3" s="107"/>
      <c r="AXQ3" s="107"/>
      <c r="AXR3" s="107"/>
      <c r="AXS3" s="107"/>
      <c r="AXT3" s="107"/>
      <c r="AXU3" s="107"/>
      <c r="AXV3" s="107"/>
      <c r="AXW3" s="107"/>
      <c r="AXX3" s="107"/>
      <c r="AXY3" s="107"/>
      <c r="AXZ3" s="107"/>
      <c r="AYA3" s="107"/>
      <c r="AYB3" s="107"/>
      <c r="AYC3" s="107"/>
      <c r="AYD3" s="107"/>
      <c r="AYE3" s="107"/>
      <c r="AYF3" s="107"/>
      <c r="AYG3" s="107"/>
      <c r="AYH3" s="107"/>
      <c r="AYI3" s="107"/>
      <c r="AYJ3" s="107"/>
      <c r="AYK3" s="107"/>
      <c r="AYL3" s="107"/>
      <c r="AYM3" s="107"/>
      <c r="AYN3" s="107"/>
      <c r="AYO3" s="107"/>
      <c r="AYP3" s="107"/>
      <c r="AYQ3" s="107"/>
      <c r="AYR3" s="107"/>
      <c r="AYS3" s="107"/>
      <c r="AYT3" s="107"/>
      <c r="AYU3" s="107"/>
      <c r="AYV3" s="107"/>
      <c r="AYW3" s="107"/>
      <c r="AYX3" s="107"/>
      <c r="AYY3" s="107"/>
      <c r="AYZ3" s="107"/>
      <c r="AZA3" s="107"/>
      <c r="AZB3" s="107"/>
      <c r="AZC3" s="107"/>
      <c r="AZD3" s="107"/>
      <c r="AZE3" s="107"/>
      <c r="AZF3" s="107"/>
      <c r="AZG3" s="107"/>
      <c r="AZH3" s="107"/>
      <c r="AZI3" s="107"/>
      <c r="AZJ3" s="107"/>
      <c r="AZK3" s="107"/>
      <c r="AZL3" s="107"/>
      <c r="AZM3" s="107"/>
      <c r="AZN3" s="107"/>
      <c r="AZO3" s="107"/>
      <c r="AZP3" s="107"/>
      <c r="AZQ3" s="107"/>
      <c r="AZR3" s="107"/>
      <c r="AZS3" s="107"/>
      <c r="AZT3" s="107"/>
      <c r="AZU3" s="107"/>
      <c r="AZV3" s="107"/>
      <c r="AZW3" s="107"/>
      <c r="AZX3" s="107"/>
      <c r="AZY3" s="107"/>
      <c r="AZZ3" s="107"/>
      <c r="BAA3" s="107"/>
      <c r="BAB3" s="107"/>
      <c r="BAC3" s="107"/>
      <c r="BAD3" s="107"/>
      <c r="BAE3" s="107"/>
      <c r="BAF3" s="107"/>
      <c r="BAG3" s="107"/>
      <c r="BAH3" s="107"/>
      <c r="BAI3" s="107"/>
      <c r="BAJ3" s="107"/>
      <c r="BAK3" s="107"/>
      <c r="BAL3" s="107"/>
      <c r="BAM3" s="107"/>
      <c r="BAN3" s="107"/>
      <c r="BAO3" s="107"/>
      <c r="BAP3" s="107"/>
      <c r="BAQ3" s="107"/>
      <c r="BAR3" s="107"/>
      <c r="BAS3" s="107"/>
      <c r="BAT3" s="107"/>
      <c r="BAU3" s="107"/>
      <c r="BAV3" s="107"/>
      <c r="BAW3" s="107"/>
      <c r="BAX3" s="107"/>
      <c r="BAY3" s="107"/>
      <c r="BAZ3" s="107"/>
      <c r="BBA3" s="107"/>
      <c r="BBB3" s="107"/>
      <c r="BBC3" s="107"/>
      <c r="BBD3" s="107"/>
      <c r="BBE3" s="107"/>
      <c r="BBF3" s="107"/>
      <c r="BBG3" s="107"/>
      <c r="BBH3" s="107"/>
      <c r="BBI3" s="107"/>
      <c r="BBJ3" s="107"/>
      <c r="BBK3" s="107"/>
      <c r="BBL3" s="107"/>
      <c r="BBM3" s="107"/>
      <c r="BBN3" s="107"/>
      <c r="BBO3" s="107"/>
      <c r="BBP3" s="107"/>
      <c r="BBQ3" s="107"/>
      <c r="BBR3" s="107"/>
      <c r="BBS3" s="107"/>
      <c r="BBT3" s="107"/>
      <c r="BBU3" s="107"/>
      <c r="BBV3" s="107"/>
      <c r="BBW3" s="107"/>
      <c r="BBX3" s="107"/>
      <c r="BBY3" s="107"/>
      <c r="BBZ3" s="107"/>
      <c r="BCA3" s="107"/>
      <c r="BCB3" s="107"/>
      <c r="BCC3" s="107"/>
      <c r="BCD3" s="107"/>
      <c r="BCE3" s="107"/>
      <c r="BCF3" s="107"/>
      <c r="BCG3" s="107"/>
      <c r="BCH3" s="107"/>
      <c r="BCI3" s="107"/>
      <c r="BCJ3" s="107"/>
      <c r="BCK3" s="107"/>
      <c r="BCL3" s="107"/>
      <c r="BCM3" s="107"/>
      <c r="BCN3" s="107"/>
      <c r="BCO3" s="107"/>
      <c r="BCP3" s="107"/>
      <c r="BCQ3" s="107"/>
      <c r="BCR3" s="107"/>
      <c r="BCS3" s="107"/>
      <c r="BCT3" s="107"/>
      <c r="BCU3" s="107"/>
      <c r="BCV3" s="107"/>
      <c r="BCW3" s="107"/>
      <c r="BCX3" s="107"/>
      <c r="BCY3" s="107"/>
      <c r="BCZ3" s="107"/>
      <c r="BDA3" s="107"/>
      <c r="BDB3" s="107"/>
      <c r="BDC3" s="107"/>
      <c r="BDD3" s="107"/>
      <c r="BDE3" s="107"/>
      <c r="BDF3" s="107"/>
      <c r="BDG3" s="107"/>
      <c r="BDH3" s="107"/>
      <c r="BDI3" s="107"/>
      <c r="BDJ3" s="107"/>
      <c r="BDK3" s="107"/>
      <c r="BDL3" s="107"/>
      <c r="BDM3" s="107"/>
      <c r="BDN3" s="107"/>
      <c r="BDO3" s="107"/>
      <c r="BDP3" s="107"/>
      <c r="BDQ3" s="107"/>
      <c r="BDR3" s="107"/>
      <c r="BDS3" s="107"/>
      <c r="BDT3" s="107"/>
      <c r="BDU3" s="107"/>
      <c r="BDV3" s="107"/>
      <c r="BDW3" s="107"/>
      <c r="BDX3" s="107"/>
      <c r="BDY3" s="107"/>
      <c r="BDZ3" s="107"/>
      <c r="BEA3" s="107"/>
      <c r="BEB3" s="107"/>
      <c r="BEC3" s="107"/>
      <c r="BED3" s="107"/>
      <c r="BEE3" s="107"/>
      <c r="BEF3" s="107"/>
      <c r="BEG3" s="107"/>
      <c r="BEH3" s="107"/>
      <c r="BEI3" s="107"/>
      <c r="BEJ3" s="107"/>
      <c r="BEK3" s="107"/>
      <c r="BEL3" s="107"/>
      <c r="BEM3" s="107"/>
      <c r="BEN3" s="107"/>
      <c r="BEO3" s="107"/>
      <c r="BEP3" s="107"/>
      <c r="BEQ3" s="107"/>
      <c r="BER3" s="107"/>
      <c r="BES3" s="107"/>
      <c r="BET3" s="107"/>
      <c r="BEU3" s="107"/>
      <c r="BEV3" s="107"/>
      <c r="BEW3" s="107"/>
      <c r="BEX3" s="107"/>
      <c r="BEY3" s="107"/>
      <c r="BEZ3" s="107"/>
      <c r="BFA3" s="107"/>
      <c r="BFB3" s="107"/>
      <c r="BFC3" s="107"/>
      <c r="BFD3" s="107"/>
      <c r="BFE3" s="107"/>
      <c r="BFF3" s="107"/>
      <c r="BFG3" s="107"/>
      <c r="BFH3" s="107"/>
      <c r="BFI3" s="107"/>
      <c r="BFJ3" s="107"/>
      <c r="BFK3" s="107"/>
      <c r="BFL3" s="107"/>
      <c r="BFM3" s="107"/>
      <c r="BFN3" s="107"/>
      <c r="BFO3" s="107"/>
      <c r="BFP3" s="107"/>
      <c r="BFQ3" s="107"/>
      <c r="BFR3" s="107"/>
      <c r="BFS3" s="107"/>
      <c r="BFT3" s="107"/>
      <c r="BFU3" s="107"/>
      <c r="BFV3" s="107"/>
      <c r="BFW3" s="107"/>
      <c r="BFX3" s="107"/>
      <c r="BFY3" s="107"/>
      <c r="BFZ3" s="107"/>
      <c r="BGA3" s="107"/>
      <c r="BGB3" s="107"/>
      <c r="BGC3" s="107"/>
      <c r="BGD3" s="107"/>
      <c r="BGE3" s="107"/>
      <c r="BGF3" s="107"/>
      <c r="BGG3" s="107"/>
      <c r="BGH3" s="107"/>
      <c r="BGI3" s="107"/>
      <c r="BGJ3" s="107"/>
      <c r="BGK3" s="107"/>
      <c r="BGL3" s="107"/>
      <c r="BGM3" s="107"/>
      <c r="BGN3" s="107"/>
      <c r="BGO3" s="107"/>
      <c r="BGP3" s="107"/>
      <c r="BGQ3" s="107"/>
      <c r="BGR3" s="107"/>
      <c r="BGS3" s="107"/>
      <c r="BGT3" s="107"/>
      <c r="BGU3" s="107"/>
      <c r="BGV3" s="107"/>
      <c r="BGW3" s="107"/>
      <c r="BGX3" s="107"/>
      <c r="BGY3" s="107"/>
      <c r="BGZ3" s="107"/>
      <c r="BHA3" s="107"/>
      <c r="BHB3" s="107"/>
      <c r="BHC3" s="107"/>
      <c r="BHD3" s="107"/>
      <c r="BHE3" s="107"/>
      <c r="BHF3" s="107"/>
      <c r="BHG3" s="107"/>
      <c r="BHH3" s="107"/>
      <c r="BHI3" s="107"/>
      <c r="BHJ3" s="107"/>
      <c r="BHK3" s="107"/>
      <c r="BHL3" s="107"/>
      <c r="BHM3" s="107"/>
      <c r="BHN3" s="107"/>
      <c r="BHO3" s="107"/>
      <c r="BHP3" s="107"/>
      <c r="BHQ3" s="107"/>
      <c r="BHR3" s="107"/>
      <c r="BHS3" s="107"/>
      <c r="BHT3" s="107"/>
      <c r="BHU3" s="107"/>
      <c r="BHV3" s="107"/>
      <c r="BHW3" s="107"/>
      <c r="BHX3" s="107"/>
      <c r="BHY3" s="107"/>
      <c r="BHZ3" s="107"/>
      <c r="BIA3" s="107"/>
      <c r="BIB3" s="107"/>
      <c r="BIC3" s="107"/>
      <c r="BID3" s="107"/>
      <c r="BIE3" s="107"/>
      <c r="BIF3" s="107"/>
      <c r="BIG3" s="107"/>
      <c r="BIH3" s="107"/>
      <c r="BII3" s="107"/>
      <c r="BIJ3" s="107"/>
      <c r="BIK3" s="107"/>
      <c r="BIL3" s="107"/>
      <c r="BIM3" s="107"/>
      <c r="BIN3" s="107"/>
      <c r="BIO3" s="107"/>
      <c r="BIP3" s="107"/>
      <c r="BIQ3" s="107"/>
      <c r="BIR3" s="107"/>
      <c r="BIS3" s="107"/>
      <c r="BIT3" s="107"/>
      <c r="BIU3" s="107"/>
      <c r="BIV3" s="107"/>
      <c r="BIW3" s="107"/>
      <c r="BIX3" s="107"/>
      <c r="BIY3" s="107"/>
      <c r="BIZ3" s="107"/>
      <c r="BJA3" s="107"/>
      <c r="BJB3" s="107"/>
      <c r="BJC3" s="107"/>
      <c r="BJD3" s="107"/>
      <c r="BJE3" s="107"/>
      <c r="BJF3" s="107"/>
      <c r="BJG3" s="107"/>
      <c r="BJH3" s="107"/>
      <c r="BJI3" s="107"/>
      <c r="BJJ3" s="107"/>
      <c r="BJK3" s="107"/>
      <c r="BJL3" s="107"/>
      <c r="BJM3" s="107"/>
      <c r="BJN3" s="107"/>
      <c r="BJO3" s="107"/>
      <c r="BJP3" s="107"/>
      <c r="BJQ3" s="107"/>
      <c r="BJR3" s="107"/>
      <c r="BJS3" s="107"/>
      <c r="BJT3" s="107"/>
      <c r="BJU3" s="107"/>
      <c r="BJV3" s="107"/>
      <c r="BJW3" s="107"/>
      <c r="BJX3" s="107"/>
      <c r="BJY3" s="107"/>
      <c r="BJZ3" s="107"/>
      <c r="BKA3" s="107"/>
      <c r="BKB3" s="107"/>
      <c r="BKC3" s="107"/>
      <c r="BKD3" s="107"/>
      <c r="BKE3" s="107"/>
      <c r="BKF3" s="107"/>
      <c r="BKG3" s="107"/>
      <c r="BKH3" s="107"/>
      <c r="BKI3" s="107"/>
      <c r="BKJ3" s="107"/>
      <c r="BKK3" s="107"/>
      <c r="BKL3" s="107"/>
      <c r="BKM3" s="107"/>
      <c r="BKN3" s="107"/>
      <c r="BKO3" s="107"/>
      <c r="BKP3" s="107"/>
      <c r="BKQ3" s="107"/>
      <c r="BKR3" s="107"/>
      <c r="BKS3" s="107"/>
      <c r="BKT3" s="107"/>
      <c r="BKU3" s="107"/>
      <c r="BKV3" s="107"/>
      <c r="BKW3" s="107"/>
      <c r="BKX3" s="107"/>
      <c r="BKY3" s="107"/>
      <c r="BKZ3" s="107"/>
      <c r="BLA3" s="107"/>
      <c r="BLB3" s="107"/>
      <c r="BLC3" s="107"/>
      <c r="BLD3" s="107"/>
      <c r="BLE3" s="107"/>
      <c r="BLF3" s="107"/>
      <c r="BLG3" s="107"/>
      <c r="BLH3" s="107"/>
      <c r="BLI3" s="107"/>
      <c r="BLJ3" s="107"/>
      <c r="BLK3" s="107"/>
      <c r="BLL3" s="107"/>
      <c r="BLM3" s="107"/>
      <c r="BLN3" s="107"/>
      <c r="BLO3" s="107"/>
      <c r="BLP3" s="107"/>
      <c r="BLQ3" s="107"/>
      <c r="BLR3" s="107"/>
      <c r="BLS3" s="107"/>
      <c r="BLT3" s="107"/>
      <c r="BLU3" s="107"/>
      <c r="BLV3" s="107"/>
      <c r="BLW3" s="107"/>
      <c r="BLX3" s="107"/>
      <c r="BLY3" s="107"/>
      <c r="BLZ3" s="107"/>
      <c r="BMA3" s="107"/>
      <c r="BMB3" s="107"/>
      <c r="BMC3" s="107"/>
      <c r="BMD3" s="107"/>
      <c r="BME3" s="107"/>
      <c r="BMF3" s="107"/>
      <c r="BMG3" s="107"/>
      <c r="BMH3" s="107"/>
      <c r="BMI3" s="107"/>
      <c r="BMJ3" s="107"/>
      <c r="BMK3" s="107"/>
      <c r="BML3" s="107"/>
      <c r="BMM3" s="107"/>
      <c r="BMN3" s="107"/>
      <c r="BMO3" s="107"/>
      <c r="BMP3" s="107"/>
      <c r="BMQ3" s="107"/>
      <c r="BMR3" s="107"/>
      <c r="BMS3" s="107"/>
      <c r="BMT3" s="107"/>
      <c r="BMU3" s="107"/>
      <c r="BMV3" s="107"/>
      <c r="BMW3" s="107"/>
      <c r="BMX3" s="107"/>
      <c r="BMY3" s="107"/>
      <c r="BMZ3" s="107"/>
      <c r="BNA3" s="107"/>
      <c r="BNB3" s="107"/>
      <c r="BNC3" s="107"/>
      <c r="BND3" s="107"/>
      <c r="BNE3" s="107"/>
      <c r="BNF3" s="107"/>
      <c r="BNG3" s="107"/>
      <c r="BNH3" s="107"/>
      <c r="BNI3" s="107"/>
      <c r="BNJ3" s="107"/>
      <c r="BNK3" s="107"/>
      <c r="BNL3" s="107"/>
      <c r="BNM3" s="107"/>
      <c r="BNN3" s="107"/>
      <c r="BNO3" s="107"/>
      <c r="BNP3" s="107"/>
      <c r="BNQ3" s="107"/>
      <c r="BNR3" s="107"/>
      <c r="BNS3" s="107"/>
      <c r="BNT3" s="107"/>
      <c r="BNU3" s="107"/>
      <c r="BNV3" s="107"/>
      <c r="BNW3" s="107"/>
      <c r="BNX3" s="107"/>
      <c r="BNY3" s="107"/>
      <c r="BNZ3" s="107"/>
      <c r="BOA3" s="107"/>
      <c r="BOB3" s="107"/>
      <c r="BOC3" s="107"/>
      <c r="BOD3" s="107"/>
      <c r="BOE3" s="107"/>
      <c r="BOF3" s="107"/>
      <c r="BOG3" s="107"/>
      <c r="BOH3" s="107"/>
      <c r="BOI3" s="107"/>
      <c r="BOJ3" s="107"/>
      <c r="BOK3" s="107"/>
      <c r="BOL3" s="107"/>
      <c r="BOM3" s="107"/>
      <c r="BON3" s="107"/>
      <c r="BOO3" s="107"/>
      <c r="BOP3" s="107"/>
      <c r="BOQ3" s="107"/>
      <c r="BOR3" s="107"/>
      <c r="BOS3" s="107"/>
      <c r="BOT3" s="107"/>
      <c r="BOU3" s="107"/>
      <c r="BOV3" s="107"/>
      <c r="BOW3" s="107"/>
      <c r="BOX3" s="107"/>
      <c r="BOY3" s="107"/>
      <c r="BOZ3" s="107"/>
      <c r="BPA3" s="107"/>
      <c r="BPB3" s="107"/>
      <c r="BPC3" s="107"/>
      <c r="BPD3" s="107"/>
      <c r="BPE3" s="107"/>
      <c r="BPF3" s="107"/>
      <c r="BPG3" s="107"/>
      <c r="BPH3" s="107"/>
      <c r="BPI3" s="107"/>
      <c r="BPJ3" s="107"/>
      <c r="BPK3" s="107"/>
      <c r="BPL3" s="107"/>
      <c r="BPM3" s="107"/>
      <c r="BPN3" s="107"/>
      <c r="BPO3" s="107"/>
      <c r="BPP3" s="107"/>
      <c r="BPQ3" s="107"/>
      <c r="BPR3" s="107"/>
      <c r="BPS3" s="107"/>
      <c r="BPT3" s="107"/>
      <c r="BPU3" s="107"/>
      <c r="BPV3" s="107"/>
      <c r="BPW3" s="107"/>
      <c r="BPX3" s="107"/>
      <c r="BPY3" s="107"/>
      <c r="BPZ3" s="107"/>
      <c r="BQA3" s="107"/>
      <c r="BQB3" s="107"/>
      <c r="BQC3" s="107"/>
      <c r="BQD3" s="107"/>
      <c r="BQE3" s="107"/>
      <c r="BQF3" s="107"/>
      <c r="BQG3" s="107"/>
      <c r="BQH3" s="107"/>
      <c r="BQI3" s="107"/>
      <c r="BQJ3" s="107"/>
      <c r="BQK3" s="107"/>
      <c r="BQL3" s="107"/>
      <c r="BQM3" s="107"/>
      <c r="BQN3" s="107"/>
      <c r="BQO3" s="107"/>
      <c r="BQP3" s="107"/>
      <c r="BQQ3" s="107"/>
      <c r="BQR3" s="107"/>
      <c r="BQS3" s="107"/>
      <c r="BQT3" s="107"/>
      <c r="BQU3" s="107"/>
      <c r="BQV3" s="107"/>
      <c r="BQW3" s="107"/>
      <c r="BQX3" s="107"/>
      <c r="BQY3" s="107"/>
      <c r="BQZ3" s="107"/>
      <c r="BRA3" s="107"/>
      <c r="BRB3" s="107"/>
      <c r="BRC3" s="107"/>
      <c r="BRD3" s="107"/>
      <c r="BRE3" s="107"/>
      <c r="BRF3" s="107"/>
      <c r="BRG3" s="107"/>
      <c r="BRH3" s="107"/>
      <c r="BRI3" s="107"/>
      <c r="BRJ3" s="107"/>
      <c r="BRK3" s="107"/>
      <c r="BRL3" s="107"/>
      <c r="BRM3" s="107"/>
      <c r="BRN3" s="107"/>
      <c r="BRO3" s="107"/>
      <c r="BRP3" s="107"/>
      <c r="BRQ3" s="107"/>
      <c r="BRR3" s="107"/>
      <c r="BRS3" s="107"/>
      <c r="BRT3" s="107"/>
      <c r="BRU3" s="107"/>
      <c r="BRV3" s="107"/>
      <c r="BRW3" s="107"/>
      <c r="BRX3" s="107"/>
      <c r="BRY3" s="107"/>
      <c r="BRZ3" s="107"/>
      <c r="BSA3" s="107"/>
      <c r="BSB3" s="107"/>
      <c r="BSC3" s="107"/>
      <c r="BSD3" s="107"/>
      <c r="BSE3" s="107"/>
      <c r="BSF3" s="107"/>
      <c r="BSG3" s="107"/>
      <c r="BSH3" s="107"/>
      <c r="BSI3" s="107"/>
      <c r="BSJ3" s="107"/>
      <c r="BSK3" s="107"/>
      <c r="BSL3" s="107"/>
      <c r="BSM3" s="107"/>
      <c r="BSN3" s="107"/>
      <c r="BSO3" s="107"/>
      <c r="BSP3" s="107"/>
      <c r="BSQ3" s="107"/>
      <c r="BSR3" s="107"/>
      <c r="BSS3" s="107"/>
      <c r="BST3" s="107"/>
      <c r="BSU3" s="107"/>
      <c r="BSV3" s="107"/>
      <c r="BSW3" s="107"/>
      <c r="BSX3" s="107"/>
      <c r="BSY3" s="107"/>
      <c r="BSZ3" s="107"/>
      <c r="BTA3" s="107"/>
      <c r="BTB3" s="107"/>
      <c r="BTC3" s="107"/>
      <c r="BTD3" s="107"/>
      <c r="BTE3" s="107"/>
      <c r="BTF3" s="107"/>
      <c r="BTG3" s="107"/>
      <c r="BTH3" s="107"/>
      <c r="BTI3" s="107"/>
      <c r="BTJ3" s="107"/>
      <c r="BTK3" s="107"/>
      <c r="BTL3" s="107"/>
      <c r="BTM3" s="107"/>
      <c r="BTN3" s="107"/>
      <c r="BTO3" s="107"/>
      <c r="BTP3" s="107"/>
      <c r="BTQ3" s="107"/>
      <c r="BTR3" s="107"/>
      <c r="BTS3" s="107"/>
      <c r="BTT3" s="107"/>
      <c r="BTU3" s="107"/>
      <c r="BTV3" s="107"/>
      <c r="BTW3" s="107"/>
      <c r="BTX3" s="107"/>
      <c r="BTY3" s="107"/>
      <c r="BTZ3" s="107"/>
      <c r="BUA3" s="107"/>
      <c r="BUB3" s="107"/>
      <c r="BUC3" s="107"/>
      <c r="BUD3" s="107"/>
      <c r="BUE3" s="107"/>
      <c r="BUF3" s="107"/>
      <c r="BUG3" s="107"/>
      <c r="BUH3" s="107"/>
      <c r="BUI3" s="107"/>
      <c r="BUJ3" s="107"/>
      <c r="BUK3" s="107"/>
      <c r="BUL3" s="107"/>
      <c r="BUM3" s="107"/>
      <c r="BUN3" s="107"/>
      <c r="BUO3" s="107"/>
      <c r="BUP3" s="107"/>
      <c r="BUQ3" s="107"/>
      <c r="BUR3" s="107"/>
      <c r="BUS3" s="107"/>
      <c r="BUT3" s="107"/>
      <c r="BUU3" s="107"/>
      <c r="BUV3" s="107"/>
      <c r="BUW3" s="107"/>
      <c r="BUX3" s="107"/>
      <c r="BUY3" s="107"/>
      <c r="BUZ3" s="107"/>
      <c r="BVA3" s="107"/>
      <c r="BVB3" s="107"/>
      <c r="BVC3" s="107"/>
      <c r="BVD3" s="107"/>
      <c r="BVE3" s="107"/>
      <c r="BVF3" s="107"/>
      <c r="BVG3" s="107"/>
      <c r="BVH3" s="107"/>
      <c r="BVI3" s="107"/>
      <c r="BVJ3" s="107"/>
      <c r="BVK3" s="107"/>
      <c r="BVL3" s="107"/>
      <c r="BVM3" s="107"/>
      <c r="BVN3" s="107"/>
      <c r="BVO3" s="107"/>
      <c r="BVP3" s="107"/>
      <c r="BVQ3" s="107"/>
      <c r="BVR3" s="107"/>
      <c r="BVS3" s="107"/>
      <c r="BVT3" s="107"/>
      <c r="BVU3" s="107"/>
      <c r="BVV3" s="107"/>
      <c r="BVW3" s="107"/>
      <c r="BVX3" s="107"/>
      <c r="BVY3" s="107"/>
      <c r="BVZ3" s="107"/>
      <c r="BWA3" s="107"/>
      <c r="BWB3" s="107"/>
      <c r="BWC3" s="107"/>
      <c r="BWD3" s="107"/>
      <c r="BWE3" s="107"/>
      <c r="BWF3" s="107"/>
      <c r="BWG3" s="107"/>
      <c r="BWH3" s="107"/>
      <c r="BWI3" s="107"/>
      <c r="BWJ3" s="107"/>
      <c r="BWK3" s="107"/>
      <c r="BWL3" s="107"/>
      <c r="BWM3" s="107"/>
      <c r="BWN3" s="107"/>
      <c r="BWO3" s="107"/>
      <c r="BWP3" s="107"/>
      <c r="BWQ3" s="107"/>
      <c r="BWR3" s="107"/>
      <c r="BWS3" s="107"/>
      <c r="BWT3" s="107"/>
      <c r="BWU3" s="107"/>
      <c r="BWV3" s="107"/>
      <c r="BWW3" s="107"/>
      <c r="BWX3" s="107"/>
      <c r="BWY3" s="107"/>
      <c r="BWZ3" s="107"/>
      <c r="BXA3" s="107"/>
      <c r="BXB3" s="107"/>
      <c r="BXC3" s="107"/>
      <c r="BXD3" s="107"/>
      <c r="BXE3" s="107"/>
      <c r="BXF3" s="107"/>
      <c r="BXG3" s="107"/>
      <c r="BXH3" s="107"/>
      <c r="BXI3" s="107"/>
      <c r="BXJ3" s="107"/>
      <c r="BXK3" s="107"/>
      <c r="BXL3" s="107"/>
      <c r="BXM3" s="107"/>
      <c r="BXN3" s="107"/>
      <c r="BXO3" s="107"/>
      <c r="BXP3" s="107"/>
      <c r="BXQ3" s="107"/>
      <c r="BXR3" s="107"/>
      <c r="BXS3" s="107"/>
      <c r="BXT3" s="107"/>
      <c r="BXU3" s="107"/>
      <c r="BXV3" s="107"/>
      <c r="BXW3" s="107"/>
      <c r="BXX3" s="107"/>
      <c r="BXY3" s="107"/>
      <c r="BXZ3" s="107"/>
      <c r="BYA3" s="107"/>
      <c r="BYB3" s="107"/>
      <c r="BYC3" s="107"/>
      <c r="BYD3" s="107"/>
      <c r="BYE3" s="107"/>
      <c r="BYF3" s="107"/>
      <c r="BYG3" s="107"/>
      <c r="BYH3" s="107"/>
      <c r="BYI3" s="107"/>
      <c r="BYJ3" s="107"/>
      <c r="BYK3" s="107"/>
      <c r="BYL3" s="107"/>
      <c r="BYM3" s="107"/>
      <c r="BYN3" s="107"/>
      <c r="BYO3" s="107"/>
      <c r="BYP3" s="107"/>
      <c r="BYQ3" s="107"/>
      <c r="BYR3" s="107"/>
      <c r="BYS3" s="107"/>
      <c r="BYT3" s="107"/>
      <c r="BYU3" s="107"/>
      <c r="BYV3" s="107"/>
      <c r="BYW3" s="107"/>
      <c r="BYX3" s="107"/>
      <c r="BYY3" s="107"/>
      <c r="BYZ3" s="107"/>
      <c r="BZA3" s="107"/>
      <c r="BZB3" s="107"/>
      <c r="BZC3" s="107"/>
      <c r="BZD3" s="107"/>
      <c r="BZE3" s="107"/>
      <c r="BZF3" s="107"/>
      <c r="BZG3" s="107"/>
      <c r="BZH3" s="107"/>
      <c r="BZI3" s="107"/>
      <c r="BZJ3" s="107"/>
      <c r="BZK3" s="107"/>
      <c r="BZL3" s="107"/>
      <c r="BZM3" s="107"/>
      <c r="BZN3" s="107"/>
      <c r="BZO3" s="107"/>
      <c r="BZP3" s="107"/>
      <c r="BZQ3" s="107"/>
      <c r="BZR3" s="107"/>
      <c r="BZS3" s="107"/>
      <c r="BZT3" s="107"/>
      <c r="BZU3" s="107"/>
      <c r="BZV3" s="107"/>
      <c r="BZW3" s="107"/>
      <c r="BZX3" s="107"/>
      <c r="BZY3" s="107"/>
      <c r="BZZ3" s="107"/>
      <c r="CAA3" s="107"/>
      <c r="CAB3" s="107"/>
      <c r="CAC3" s="107"/>
      <c r="CAD3" s="107"/>
      <c r="CAE3" s="107"/>
      <c r="CAF3" s="107"/>
      <c r="CAG3" s="107"/>
      <c r="CAH3" s="107"/>
      <c r="CAI3" s="107"/>
      <c r="CAJ3" s="107"/>
      <c r="CAK3" s="107"/>
      <c r="CAL3" s="107"/>
      <c r="CAM3" s="107"/>
      <c r="CAN3" s="107"/>
      <c r="CAO3" s="107"/>
      <c r="CAP3" s="107"/>
      <c r="CAQ3" s="107"/>
      <c r="CAR3" s="107"/>
      <c r="CAS3" s="107"/>
      <c r="CAT3" s="107"/>
      <c r="CAU3" s="107"/>
      <c r="CAV3" s="107"/>
      <c r="CAW3" s="107"/>
      <c r="CAX3" s="107"/>
      <c r="CAY3" s="107"/>
      <c r="CAZ3" s="107"/>
      <c r="CBA3" s="107"/>
      <c r="CBB3" s="107"/>
      <c r="CBC3" s="107"/>
      <c r="CBD3" s="107"/>
      <c r="CBE3" s="107"/>
      <c r="CBF3" s="107"/>
      <c r="CBG3" s="107"/>
      <c r="CBH3" s="107"/>
      <c r="CBI3" s="107"/>
      <c r="CBJ3" s="107"/>
      <c r="CBK3" s="107"/>
      <c r="CBL3" s="107"/>
      <c r="CBM3" s="107"/>
      <c r="CBN3" s="107"/>
      <c r="CBO3" s="107"/>
      <c r="CBP3" s="107"/>
      <c r="CBQ3" s="107"/>
      <c r="CBR3" s="107"/>
      <c r="CBS3" s="107"/>
      <c r="CBT3" s="107"/>
      <c r="CBU3" s="107"/>
      <c r="CBV3" s="107"/>
      <c r="CBW3" s="107"/>
      <c r="CBX3" s="107"/>
      <c r="CBY3" s="107"/>
      <c r="CBZ3" s="107"/>
      <c r="CCA3" s="107"/>
      <c r="CCB3" s="107"/>
      <c r="CCC3" s="107"/>
      <c r="CCD3" s="107"/>
      <c r="CCE3" s="107"/>
      <c r="CCF3" s="107"/>
      <c r="CCG3" s="107"/>
      <c r="CCH3" s="107"/>
      <c r="CCI3" s="107"/>
      <c r="CCJ3" s="107"/>
      <c r="CCK3" s="107"/>
      <c r="CCL3" s="107"/>
      <c r="CCM3" s="107"/>
      <c r="CCN3" s="107"/>
      <c r="CCO3" s="107"/>
      <c r="CCP3" s="107"/>
      <c r="CCQ3" s="107"/>
      <c r="CCR3" s="107"/>
      <c r="CCS3" s="107"/>
      <c r="CCT3" s="107"/>
      <c r="CCU3" s="107"/>
      <c r="CCV3" s="107"/>
      <c r="CCW3" s="107"/>
      <c r="CCX3" s="107"/>
      <c r="CCY3" s="107"/>
      <c r="CCZ3" s="107"/>
      <c r="CDA3" s="107"/>
      <c r="CDB3" s="107"/>
      <c r="CDC3" s="107"/>
      <c r="CDD3" s="107"/>
      <c r="CDE3" s="107"/>
      <c r="CDF3" s="107"/>
      <c r="CDG3" s="107"/>
      <c r="CDH3" s="107"/>
      <c r="CDI3" s="107"/>
      <c r="CDJ3" s="107"/>
      <c r="CDK3" s="107"/>
      <c r="CDL3" s="107"/>
      <c r="CDM3" s="107"/>
      <c r="CDN3" s="107"/>
      <c r="CDO3" s="107"/>
      <c r="CDP3" s="107"/>
      <c r="CDQ3" s="107"/>
      <c r="CDR3" s="107"/>
      <c r="CDS3" s="107"/>
      <c r="CDT3" s="107"/>
      <c r="CDU3" s="107"/>
      <c r="CDV3" s="107"/>
      <c r="CDW3" s="107"/>
      <c r="CDX3" s="107"/>
      <c r="CDY3" s="107"/>
      <c r="CDZ3" s="107"/>
      <c r="CEA3" s="107"/>
      <c r="CEB3" s="107"/>
      <c r="CEC3" s="107"/>
      <c r="CED3" s="107"/>
      <c r="CEE3" s="107"/>
      <c r="CEF3" s="107"/>
      <c r="CEG3" s="107"/>
      <c r="CEH3" s="107"/>
      <c r="CEI3" s="107"/>
      <c r="CEJ3" s="107"/>
      <c r="CEK3" s="107"/>
      <c r="CEL3" s="107"/>
      <c r="CEM3" s="107"/>
      <c r="CEN3" s="107"/>
      <c r="CEO3" s="107"/>
      <c r="CEP3" s="107"/>
      <c r="CEQ3" s="107"/>
      <c r="CER3" s="107"/>
      <c r="CES3" s="107"/>
      <c r="CET3" s="107"/>
      <c r="CEU3" s="107"/>
      <c r="CEV3" s="107"/>
      <c r="CEW3" s="107"/>
      <c r="CEX3" s="107"/>
      <c r="CEY3" s="107"/>
      <c r="CEZ3" s="107"/>
      <c r="CFA3" s="107"/>
      <c r="CFB3" s="107"/>
      <c r="CFC3" s="107"/>
      <c r="CFD3" s="107"/>
      <c r="CFE3" s="107"/>
      <c r="CFF3" s="107"/>
      <c r="CFG3" s="107"/>
      <c r="CFH3" s="107"/>
      <c r="CFI3" s="107"/>
      <c r="CFJ3" s="107"/>
      <c r="CFK3" s="107"/>
      <c r="CFL3" s="107"/>
      <c r="CFM3" s="107"/>
      <c r="CFN3" s="107"/>
      <c r="CFO3" s="107"/>
      <c r="CFP3" s="107"/>
      <c r="CFQ3" s="107"/>
      <c r="CFR3" s="107"/>
      <c r="CFS3" s="107"/>
      <c r="CFT3" s="107"/>
      <c r="CFU3" s="107"/>
      <c r="CFV3" s="107"/>
      <c r="CFW3" s="107"/>
      <c r="CFX3" s="107"/>
      <c r="CFY3" s="107"/>
      <c r="CFZ3" s="107"/>
      <c r="CGA3" s="107"/>
      <c r="CGB3" s="107"/>
      <c r="CGC3" s="107"/>
      <c r="CGD3" s="107"/>
      <c r="CGE3" s="107"/>
      <c r="CGF3" s="107"/>
      <c r="CGG3" s="107"/>
      <c r="CGH3" s="107"/>
      <c r="CGI3" s="107"/>
      <c r="CGJ3" s="107"/>
      <c r="CGK3" s="107"/>
      <c r="CGL3" s="107"/>
      <c r="CGM3" s="107"/>
      <c r="CGN3" s="107"/>
      <c r="CGO3" s="107"/>
      <c r="CGP3" s="107"/>
      <c r="CGQ3" s="107"/>
      <c r="CGR3" s="107"/>
      <c r="CGS3" s="107"/>
      <c r="CGT3" s="107"/>
      <c r="CGU3" s="107"/>
      <c r="CGV3" s="107"/>
      <c r="CGW3" s="107"/>
      <c r="CGX3" s="107"/>
      <c r="CGY3" s="107"/>
      <c r="CGZ3" s="107"/>
      <c r="CHA3" s="107"/>
      <c r="CHB3" s="107"/>
      <c r="CHC3" s="107"/>
      <c r="CHD3" s="107"/>
      <c r="CHE3" s="107"/>
      <c r="CHF3" s="107"/>
      <c r="CHG3" s="107"/>
      <c r="CHH3" s="107"/>
      <c r="CHI3" s="107"/>
      <c r="CHJ3" s="107"/>
      <c r="CHK3" s="107"/>
      <c r="CHL3" s="107"/>
      <c r="CHM3" s="107"/>
      <c r="CHN3" s="107"/>
      <c r="CHO3" s="107"/>
      <c r="CHP3" s="107"/>
      <c r="CHQ3" s="107"/>
      <c r="CHR3" s="107"/>
      <c r="CHS3" s="107"/>
      <c r="CHT3" s="107"/>
      <c r="CHU3" s="107"/>
      <c r="CHV3" s="107"/>
      <c r="CHW3" s="107"/>
      <c r="CHX3" s="107"/>
      <c r="CHY3" s="107"/>
      <c r="CHZ3" s="107"/>
      <c r="CIA3" s="107"/>
      <c r="CIB3" s="107"/>
      <c r="CIC3" s="107"/>
      <c r="CID3" s="107"/>
      <c r="CIE3" s="107"/>
      <c r="CIF3" s="107"/>
      <c r="CIG3" s="107"/>
      <c r="CIH3" s="107"/>
      <c r="CII3" s="107"/>
      <c r="CIJ3" s="107"/>
      <c r="CIK3" s="107"/>
      <c r="CIL3" s="107"/>
      <c r="CIM3" s="107"/>
      <c r="CIN3" s="107"/>
      <c r="CIO3" s="107"/>
      <c r="CIP3" s="107"/>
      <c r="CIQ3" s="107"/>
      <c r="CIR3" s="107"/>
      <c r="CIS3" s="107"/>
      <c r="CIT3" s="107"/>
      <c r="CIU3" s="107"/>
      <c r="CIV3" s="107"/>
      <c r="CIW3" s="107"/>
      <c r="CIX3" s="107"/>
      <c r="CIY3" s="107"/>
      <c r="CIZ3" s="107"/>
      <c r="CJA3" s="107"/>
      <c r="CJB3" s="107"/>
      <c r="CJC3" s="107"/>
      <c r="CJD3" s="107"/>
      <c r="CJE3" s="107"/>
      <c r="CJF3" s="107"/>
      <c r="CJG3" s="107"/>
      <c r="CJH3" s="107"/>
      <c r="CJI3" s="107"/>
      <c r="CJJ3" s="107"/>
      <c r="CJK3" s="107"/>
      <c r="CJL3" s="107"/>
      <c r="CJM3" s="107"/>
      <c r="CJN3" s="107"/>
      <c r="CJO3" s="107"/>
      <c r="CJP3" s="107"/>
      <c r="CJQ3" s="107"/>
      <c r="CJR3" s="107"/>
      <c r="CJS3" s="107"/>
      <c r="CJT3" s="107"/>
      <c r="CJU3" s="107"/>
      <c r="CJV3" s="107"/>
      <c r="CJW3" s="107"/>
      <c r="CJX3" s="107"/>
      <c r="CJY3" s="107"/>
      <c r="CJZ3" s="107"/>
      <c r="CKA3" s="107"/>
      <c r="CKB3" s="107"/>
      <c r="CKC3" s="107"/>
      <c r="CKD3" s="107"/>
      <c r="CKE3" s="107"/>
      <c r="CKF3" s="107"/>
      <c r="CKG3" s="107"/>
      <c r="CKH3" s="107"/>
      <c r="CKI3" s="107"/>
      <c r="CKJ3" s="107"/>
      <c r="CKK3" s="107"/>
      <c r="CKL3" s="107"/>
      <c r="CKM3" s="107"/>
      <c r="CKN3" s="107"/>
      <c r="CKO3" s="107"/>
      <c r="CKP3" s="107"/>
      <c r="CKQ3" s="107"/>
      <c r="CKR3" s="107"/>
      <c r="CKS3" s="107"/>
      <c r="CKT3" s="107"/>
      <c r="CKU3" s="107"/>
      <c r="CKV3" s="107"/>
      <c r="CKW3" s="107"/>
      <c r="CKX3" s="107"/>
      <c r="CKY3" s="107"/>
      <c r="CKZ3" s="107"/>
      <c r="CLA3" s="107"/>
      <c r="CLB3" s="107"/>
      <c r="CLC3" s="107"/>
      <c r="CLD3" s="107"/>
      <c r="CLE3" s="107"/>
      <c r="CLF3" s="107"/>
      <c r="CLG3" s="107"/>
      <c r="CLH3" s="107"/>
      <c r="CLI3" s="107"/>
      <c r="CLJ3" s="107"/>
      <c r="CLK3" s="107"/>
      <c r="CLL3" s="107"/>
      <c r="CLM3" s="107"/>
      <c r="CLN3" s="107"/>
      <c r="CLO3" s="107"/>
      <c r="CLP3" s="107"/>
      <c r="CLQ3" s="107"/>
      <c r="CLR3" s="107"/>
      <c r="CLS3" s="107"/>
      <c r="CLT3" s="107"/>
      <c r="CLU3" s="107"/>
      <c r="CLV3" s="107"/>
      <c r="CLW3" s="107"/>
      <c r="CLX3" s="107"/>
      <c r="CLY3" s="107"/>
      <c r="CLZ3" s="107"/>
      <c r="CMA3" s="107"/>
      <c r="CMB3" s="107"/>
      <c r="CMC3" s="107"/>
      <c r="CMD3" s="107"/>
      <c r="CME3" s="107"/>
      <c r="CMF3" s="107"/>
      <c r="CMG3" s="107"/>
      <c r="CMH3" s="107"/>
      <c r="CMI3" s="107"/>
      <c r="CMJ3" s="107"/>
      <c r="CMK3" s="107"/>
      <c r="CML3" s="107"/>
      <c r="CMM3" s="107"/>
      <c r="CMN3" s="107"/>
      <c r="CMO3" s="107"/>
      <c r="CMP3" s="107"/>
      <c r="CMQ3" s="107"/>
      <c r="CMR3" s="107"/>
      <c r="CMS3" s="107"/>
      <c r="CMT3" s="107"/>
      <c r="CMU3" s="107"/>
      <c r="CMV3" s="107"/>
      <c r="CMW3" s="107"/>
      <c r="CMX3" s="107"/>
      <c r="CMY3" s="107"/>
      <c r="CMZ3" s="107"/>
      <c r="CNA3" s="107"/>
      <c r="CNB3" s="107"/>
      <c r="CNC3" s="107"/>
      <c r="CND3" s="107"/>
      <c r="CNE3" s="107"/>
      <c r="CNF3" s="107"/>
      <c r="CNG3" s="107"/>
      <c r="CNH3" s="107"/>
      <c r="CNI3" s="107"/>
      <c r="CNJ3" s="107"/>
      <c r="CNK3" s="107"/>
      <c r="CNL3" s="107"/>
      <c r="CNM3" s="107"/>
      <c r="CNN3" s="107"/>
      <c r="CNO3" s="107"/>
      <c r="CNP3" s="107"/>
      <c r="CNQ3" s="107"/>
      <c r="CNR3" s="107"/>
      <c r="CNS3" s="107"/>
      <c r="CNT3" s="107"/>
      <c r="CNU3" s="107"/>
      <c r="CNV3" s="107"/>
      <c r="CNW3" s="107"/>
      <c r="CNX3" s="107"/>
      <c r="CNY3" s="107"/>
      <c r="CNZ3" s="107"/>
      <c r="COA3" s="107"/>
      <c r="COB3" s="107"/>
      <c r="COC3" s="107"/>
      <c r="COD3" s="107"/>
      <c r="COE3" s="107"/>
      <c r="COF3" s="107"/>
      <c r="COG3" s="107"/>
      <c r="COH3" s="107"/>
      <c r="COI3" s="107"/>
      <c r="COJ3" s="107"/>
      <c r="COK3" s="107"/>
      <c r="COL3" s="107"/>
      <c r="COM3" s="107"/>
      <c r="CON3" s="107"/>
      <c r="COO3" s="107"/>
      <c r="COP3" s="107"/>
      <c r="COQ3" s="107"/>
      <c r="COR3" s="107"/>
      <c r="COS3" s="107"/>
      <c r="COT3" s="107"/>
      <c r="COU3" s="107"/>
      <c r="COV3" s="107"/>
      <c r="COW3" s="107"/>
      <c r="COX3" s="107"/>
      <c r="COY3" s="107"/>
      <c r="COZ3" s="107"/>
      <c r="CPA3" s="107"/>
      <c r="CPB3" s="107"/>
      <c r="CPC3" s="107"/>
      <c r="CPD3" s="107"/>
      <c r="CPE3" s="107"/>
      <c r="CPF3" s="107"/>
      <c r="CPG3" s="107"/>
      <c r="CPH3" s="107"/>
      <c r="CPI3" s="107"/>
      <c r="CPJ3" s="107"/>
      <c r="CPK3" s="107"/>
      <c r="CPL3" s="107"/>
      <c r="CPM3" s="107"/>
      <c r="CPN3" s="107"/>
      <c r="CPO3" s="107"/>
      <c r="CPP3" s="107"/>
      <c r="CPQ3" s="107"/>
      <c r="CPR3" s="107"/>
      <c r="CPS3" s="107"/>
      <c r="CPT3" s="107"/>
      <c r="CPU3" s="107"/>
      <c r="CPV3" s="107"/>
      <c r="CPW3" s="107"/>
      <c r="CPX3" s="107"/>
      <c r="CPY3" s="107"/>
      <c r="CPZ3" s="107"/>
      <c r="CQA3" s="107"/>
      <c r="CQB3" s="107"/>
      <c r="CQC3" s="107"/>
      <c r="CQD3" s="107"/>
      <c r="CQE3" s="107"/>
      <c r="CQF3" s="107"/>
      <c r="CQG3" s="107"/>
      <c r="CQH3" s="107"/>
      <c r="CQI3" s="107"/>
      <c r="CQJ3" s="107"/>
      <c r="CQK3" s="107"/>
      <c r="CQL3" s="107"/>
      <c r="CQM3" s="107"/>
      <c r="CQN3" s="107"/>
      <c r="CQO3" s="107"/>
      <c r="CQP3" s="107"/>
      <c r="CQQ3" s="107"/>
      <c r="CQR3" s="107"/>
      <c r="CQS3" s="107"/>
      <c r="CQT3" s="107"/>
      <c r="CQU3" s="107"/>
      <c r="CQV3" s="107"/>
      <c r="CQW3" s="107"/>
      <c r="CQX3" s="107"/>
      <c r="CQY3" s="107"/>
      <c r="CQZ3" s="107"/>
      <c r="CRA3" s="107"/>
      <c r="CRB3" s="107"/>
      <c r="CRC3" s="107"/>
      <c r="CRD3" s="107"/>
      <c r="CRE3" s="107"/>
      <c r="CRF3" s="107"/>
      <c r="CRG3" s="107"/>
      <c r="CRH3" s="107"/>
      <c r="CRI3" s="107"/>
      <c r="CRJ3" s="107"/>
      <c r="CRK3" s="107"/>
      <c r="CRL3" s="107"/>
      <c r="CRM3" s="107"/>
      <c r="CRN3" s="107"/>
      <c r="CRO3" s="107"/>
      <c r="CRP3" s="107"/>
      <c r="CRQ3" s="107"/>
      <c r="CRR3" s="107"/>
      <c r="CRS3" s="107"/>
      <c r="CRT3" s="107"/>
      <c r="CRU3" s="107"/>
      <c r="CRV3" s="107"/>
      <c r="CRW3" s="107"/>
      <c r="CRX3" s="107"/>
      <c r="CRY3" s="107"/>
      <c r="CRZ3" s="107"/>
      <c r="CSA3" s="107"/>
      <c r="CSB3" s="107"/>
      <c r="CSC3" s="107"/>
      <c r="CSD3" s="107"/>
      <c r="CSE3" s="107"/>
      <c r="CSF3" s="107"/>
      <c r="CSG3" s="107"/>
      <c r="CSH3" s="107"/>
      <c r="CSI3" s="107"/>
      <c r="CSJ3" s="107"/>
      <c r="CSK3" s="107"/>
      <c r="CSL3" s="107"/>
      <c r="CSM3" s="107"/>
      <c r="CSN3" s="107"/>
      <c r="CSO3" s="107"/>
      <c r="CSP3" s="107"/>
      <c r="CSQ3" s="107"/>
      <c r="CSR3" s="107"/>
      <c r="CSS3" s="107"/>
      <c r="CST3" s="107"/>
      <c r="CSU3" s="107"/>
      <c r="CSV3" s="107"/>
      <c r="CSW3" s="107"/>
      <c r="CSX3" s="107"/>
      <c r="CSY3" s="107"/>
      <c r="CSZ3" s="107"/>
      <c r="CTA3" s="107"/>
      <c r="CTB3" s="107"/>
      <c r="CTC3" s="107"/>
      <c r="CTD3" s="107"/>
      <c r="CTE3" s="107"/>
      <c r="CTF3" s="107"/>
      <c r="CTG3" s="107"/>
      <c r="CTH3" s="107"/>
      <c r="CTI3" s="107"/>
      <c r="CTJ3" s="107"/>
      <c r="CTK3" s="107"/>
      <c r="CTL3" s="107"/>
      <c r="CTM3" s="107"/>
      <c r="CTN3" s="107"/>
      <c r="CTO3" s="107"/>
      <c r="CTP3" s="107"/>
      <c r="CTQ3" s="107"/>
      <c r="CTR3" s="107"/>
      <c r="CTS3" s="107"/>
      <c r="CTT3" s="107"/>
      <c r="CTU3" s="107"/>
      <c r="CTV3" s="107"/>
      <c r="CTW3" s="107"/>
      <c r="CTX3" s="107"/>
      <c r="CTY3" s="107"/>
      <c r="CTZ3" s="107"/>
      <c r="CUA3" s="107"/>
      <c r="CUB3" s="107"/>
      <c r="CUC3" s="107"/>
      <c r="CUD3" s="107"/>
      <c r="CUE3" s="107"/>
      <c r="CUF3" s="107"/>
      <c r="CUG3" s="107"/>
      <c r="CUH3" s="107"/>
      <c r="CUI3" s="107"/>
      <c r="CUJ3" s="107"/>
      <c r="CUK3" s="107"/>
      <c r="CUL3" s="107"/>
      <c r="CUM3" s="107"/>
      <c r="CUN3" s="107"/>
      <c r="CUO3" s="107"/>
      <c r="CUP3" s="107"/>
      <c r="CUQ3" s="107"/>
      <c r="CUR3" s="107"/>
      <c r="CUS3" s="107"/>
      <c r="CUT3" s="107"/>
      <c r="CUU3" s="107"/>
      <c r="CUV3" s="107"/>
      <c r="CUW3" s="107"/>
      <c r="CUX3" s="107"/>
      <c r="CUY3" s="107"/>
      <c r="CUZ3" s="107"/>
      <c r="CVA3" s="107"/>
      <c r="CVB3" s="107"/>
      <c r="CVC3" s="107"/>
      <c r="CVD3" s="107"/>
      <c r="CVE3" s="107"/>
      <c r="CVF3" s="107"/>
      <c r="CVG3" s="107"/>
      <c r="CVH3" s="107"/>
      <c r="CVI3" s="107"/>
      <c r="CVJ3" s="107"/>
      <c r="CVK3" s="107"/>
      <c r="CVL3" s="107"/>
      <c r="CVM3" s="107"/>
      <c r="CVN3" s="107"/>
      <c r="CVO3" s="107"/>
      <c r="CVP3" s="107"/>
      <c r="CVQ3" s="107"/>
      <c r="CVR3" s="107"/>
      <c r="CVS3" s="107"/>
      <c r="CVT3" s="107"/>
      <c r="CVU3" s="107"/>
      <c r="CVV3" s="107"/>
      <c r="CVW3" s="107"/>
      <c r="CVX3" s="107"/>
      <c r="CVY3" s="107"/>
      <c r="CVZ3" s="107"/>
      <c r="CWA3" s="107"/>
      <c r="CWB3" s="107"/>
      <c r="CWC3" s="107"/>
      <c r="CWD3" s="107"/>
      <c r="CWE3" s="107"/>
      <c r="CWF3" s="107"/>
      <c r="CWG3" s="107"/>
      <c r="CWH3" s="107"/>
      <c r="CWI3" s="107"/>
      <c r="CWJ3" s="107"/>
      <c r="CWK3" s="107"/>
      <c r="CWL3" s="107"/>
      <c r="CWM3" s="107"/>
      <c r="CWN3" s="107"/>
      <c r="CWO3" s="107"/>
      <c r="CWP3" s="107"/>
      <c r="CWQ3" s="107"/>
      <c r="CWR3" s="107"/>
      <c r="CWS3" s="107"/>
      <c r="CWT3" s="107"/>
      <c r="CWU3" s="107"/>
      <c r="CWV3" s="107"/>
      <c r="CWW3" s="107"/>
      <c r="CWX3" s="107"/>
      <c r="CWY3" s="107"/>
      <c r="CWZ3" s="107"/>
      <c r="CXA3" s="107"/>
      <c r="CXB3" s="107"/>
      <c r="CXC3" s="107"/>
      <c r="CXD3" s="107"/>
      <c r="CXE3" s="107"/>
      <c r="CXF3" s="107"/>
      <c r="CXG3" s="107"/>
      <c r="CXH3" s="107"/>
      <c r="CXI3" s="107"/>
      <c r="CXJ3" s="107"/>
      <c r="CXK3" s="107"/>
      <c r="CXL3" s="107"/>
      <c r="CXM3" s="107"/>
      <c r="CXN3" s="107"/>
      <c r="CXO3" s="107"/>
      <c r="CXP3" s="107"/>
      <c r="CXQ3" s="107"/>
      <c r="CXR3" s="107"/>
      <c r="CXS3" s="107"/>
      <c r="CXT3" s="107"/>
      <c r="CXU3" s="107"/>
      <c r="CXV3" s="107"/>
      <c r="CXW3" s="107"/>
      <c r="CXX3" s="107"/>
      <c r="CXY3" s="107"/>
      <c r="CXZ3" s="107"/>
      <c r="CYA3" s="107"/>
      <c r="CYB3" s="107"/>
      <c r="CYC3" s="107"/>
      <c r="CYD3" s="107"/>
      <c r="CYE3" s="107"/>
      <c r="CYF3" s="107"/>
      <c r="CYG3" s="107"/>
      <c r="CYH3" s="107"/>
      <c r="CYI3" s="107"/>
      <c r="CYJ3" s="107"/>
      <c r="CYK3" s="107"/>
      <c r="CYL3" s="107"/>
      <c r="CYM3" s="107"/>
      <c r="CYN3" s="107"/>
      <c r="CYO3" s="107"/>
      <c r="CYP3" s="107"/>
      <c r="CYQ3" s="107"/>
      <c r="CYR3" s="107"/>
      <c r="CYS3" s="107"/>
      <c r="CYT3" s="107"/>
      <c r="CYU3" s="107"/>
      <c r="CYV3" s="107"/>
      <c r="CYW3" s="107"/>
      <c r="CYX3" s="107"/>
      <c r="CYY3" s="107"/>
      <c r="CYZ3" s="107"/>
      <c r="CZA3" s="107"/>
      <c r="CZB3" s="107"/>
      <c r="CZC3" s="107"/>
      <c r="CZD3" s="107"/>
      <c r="CZE3" s="107"/>
      <c r="CZF3" s="107"/>
      <c r="CZG3" s="107"/>
      <c r="CZH3" s="107"/>
      <c r="CZI3" s="107"/>
      <c r="CZJ3" s="107"/>
      <c r="CZK3" s="107"/>
      <c r="CZL3" s="107"/>
      <c r="CZM3" s="107"/>
      <c r="CZN3" s="107"/>
      <c r="CZO3" s="107"/>
      <c r="CZP3" s="107"/>
      <c r="CZQ3" s="107"/>
      <c r="CZR3" s="107"/>
      <c r="CZS3" s="107"/>
      <c r="CZT3" s="107"/>
      <c r="CZU3" s="107"/>
      <c r="CZV3" s="107"/>
      <c r="CZW3" s="107"/>
      <c r="CZX3" s="107"/>
      <c r="CZY3" s="107"/>
      <c r="CZZ3" s="107"/>
      <c r="DAA3" s="107"/>
      <c r="DAB3" s="107"/>
      <c r="DAC3" s="107"/>
      <c r="DAD3" s="107"/>
      <c r="DAE3" s="107"/>
      <c r="DAF3" s="107"/>
      <c r="DAG3" s="107"/>
      <c r="DAH3" s="107"/>
      <c r="DAI3" s="107"/>
      <c r="DAJ3" s="107"/>
      <c r="DAK3" s="107"/>
      <c r="DAL3" s="107"/>
      <c r="DAM3" s="107"/>
      <c r="DAN3" s="107"/>
      <c r="DAO3" s="107"/>
      <c r="DAP3" s="107"/>
      <c r="DAQ3" s="107"/>
      <c r="DAR3" s="107"/>
      <c r="DAS3" s="107"/>
      <c r="DAT3" s="107"/>
      <c r="DAU3" s="107"/>
      <c r="DAV3" s="107"/>
      <c r="DAW3" s="107"/>
      <c r="DAX3" s="107"/>
      <c r="DAY3" s="107"/>
      <c r="DAZ3" s="107"/>
      <c r="DBA3" s="107"/>
      <c r="DBB3" s="107"/>
      <c r="DBC3" s="107"/>
      <c r="DBD3" s="107"/>
      <c r="DBE3" s="107"/>
      <c r="DBF3" s="107"/>
      <c r="DBG3" s="107"/>
      <c r="DBH3" s="107"/>
      <c r="DBI3" s="107"/>
      <c r="DBJ3" s="107"/>
      <c r="DBK3" s="107"/>
      <c r="DBL3" s="107"/>
      <c r="DBM3" s="107"/>
      <c r="DBN3" s="107"/>
      <c r="DBO3" s="107"/>
      <c r="DBP3" s="107"/>
      <c r="DBQ3" s="107"/>
      <c r="DBR3" s="107"/>
      <c r="DBS3" s="107"/>
      <c r="DBT3" s="107"/>
      <c r="DBU3" s="107"/>
      <c r="DBV3" s="107"/>
      <c r="DBW3" s="107"/>
      <c r="DBX3" s="107"/>
      <c r="DBY3" s="107"/>
      <c r="DBZ3" s="107"/>
      <c r="DCA3" s="107"/>
      <c r="DCB3" s="107"/>
      <c r="DCC3" s="107"/>
      <c r="DCD3" s="107"/>
      <c r="DCE3" s="107"/>
      <c r="DCF3" s="107"/>
      <c r="DCG3" s="107"/>
      <c r="DCH3" s="107"/>
      <c r="DCI3" s="107"/>
      <c r="DCJ3" s="107"/>
      <c r="DCK3" s="107"/>
      <c r="DCL3" s="107"/>
      <c r="DCM3" s="107"/>
      <c r="DCN3" s="107"/>
      <c r="DCO3" s="107"/>
      <c r="DCP3" s="107"/>
      <c r="DCQ3" s="107"/>
      <c r="DCR3" s="107"/>
      <c r="DCS3" s="107"/>
      <c r="DCT3" s="107"/>
      <c r="DCU3" s="107"/>
      <c r="DCV3" s="107"/>
      <c r="DCW3" s="107"/>
      <c r="DCX3" s="107"/>
      <c r="DCY3" s="107"/>
      <c r="DCZ3" s="107"/>
      <c r="DDA3" s="107"/>
      <c r="DDB3" s="107"/>
      <c r="DDC3" s="107"/>
      <c r="DDD3" s="107"/>
      <c r="DDE3" s="107"/>
      <c r="DDF3" s="107"/>
      <c r="DDG3" s="107"/>
      <c r="DDH3" s="107"/>
      <c r="DDI3" s="107"/>
      <c r="DDJ3" s="107"/>
      <c r="DDK3" s="107"/>
      <c r="DDL3" s="107"/>
      <c r="DDM3" s="107"/>
      <c r="DDN3" s="107"/>
      <c r="DDO3" s="107"/>
      <c r="DDP3" s="107"/>
      <c r="DDQ3" s="107"/>
      <c r="DDR3" s="107"/>
      <c r="DDS3" s="107"/>
      <c r="DDT3" s="107"/>
      <c r="DDU3" s="107"/>
      <c r="DDV3" s="107"/>
      <c r="DDW3" s="107"/>
      <c r="DDX3" s="107"/>
      <c r="DDY3" s="107"/>
      <c r="DDZ3" s="107"/>
      <c r="DEA3" s="107"/>
      <c r="DEB3" s="107"/>
      <c r="DEC3" s="107"/>
      <c r="DED3" s="107"/>
      <c r="DEE3" s="107"/>
      <c r="DEF3" s="107"/>
      <c r="DEG3" s="107"/>
      <c r="DEH3" s="107"/>
      <c r="DEI3" s="107"/>
      <c r="DEJ3" s="107"/>
      <c r="DEK3" s="107"/>
      <c r="DEL3" s="107"/>
      <c r="DEM3" s="107"/>
      <c r="DEN3" s="107"/>
      <c r="DEO3" s="107"/>
      <c r="DEP3" s="107"/>
      <c r="DEQ3" s="107"/>
      <c r="DER3" s="107"/>
      <c r="DES3" s="107"/>
      <c r="DET3" s="107"/>
      <c r="DEU3" s="107"/>
      <c r="DEV3" s="107"/>
      <c r="DEW3" s="107"/>
      <c r="DEX3" s="107"/>
      <c r="DEY3" s="107"/>
      <c r="DEZ3" s="107"/>
      <c r="DFA3" s="107"/>
      <c r="DFB3" s="107"/>
      <c r="DFC3" s="107"/>
      <c r="DFD3" s="107"/>
      <c r="DFE3" s="107"/>
      <c r="DFF3" s="107"/>
      <c r="DFG3" s="107"/>
      <c r="DFH3" s="107"/>
      <c r="DFI3" s="107"/>
      <c r="DFJ3" s="107"/>
      <c r="DFK3" s="107"/>
      <c r="DFL3" s="107"/>
      <c r="DFM3" s="107"/>
      <c r="DFN3" s="107"/>
      <c r="DFO3" s="107"/>
      <c r="DFP3" s="107"/>
      <c r="DFQ3" s="107"/>
      <c r="DFR3" s="107"/>
      <c r="DFS3" s="107"/>
      <c r="DFT3" s="107"/>
      <c r="DFU3" s="107"/>
      <c r="DFV3" s="107"/>
      <c r="DFW3" s="107"/>
      <c r="DFX3" s="107"/>
      <c r="DFY3" s="107"/>
      <c r="DFZ3" s="107"/>
      <c r="DGA3" s="107"/>
      <c r="DGB3" s="107"/>
      <c r="DGC3" s="107"/>
      <c r="DGD3" s="107"/>
      <c r="DGE3" s="107"/>
      <c r="DGF3" s="107"/>
      <c r="DGG3" s="107"/>
      <c r="DGH3" s="107"/>
      <c r="DGI3" s="107"/>
      <c r="DGJ3" s="107"/>
      <c r="DGK3" s="107"/>
      <c r="DGL3" s="107"/>
      <c r="DGM3" s="107"/>
      <c r="DGN3" s="107"/>
      <c r="DGO3" s="107"/>
      <c r="DGP3" s="107"/>
      <c r="DGQ3" s="107"/>
      <c r="DGR3" s="107"/>
      <c r="DGS3" s="107"/>
      <c r="DGT3" s="107"/>
      <c r="DGU3" s="107"/>
      <c r="DGV3" s="107"/>
      <c r="DGW3" s="107"/>
      <c r="DGX3" s="107"/>
      <c r="DGY3" s="107"/>
      <c r="DGZ3" s="107"/>
      <c r="DHA3" s="107"/>
      <c r="DHB3" s="107"/>
      <c r="DHC3" s="107"/>
      <c r="DHD3" s="107"/>
      <c r="DHE3" s="107"/>
      <c r="DHF3" s="107"/>
      <c r="DHG3" s="107"/>
      <c r="DHH3" s="107"/>
      <c r="DHI3" s="107"/>
      <c r="DHJ3" s="107"/>
      <c r="DHK3" s="107"/>
      <c r="DHL3" s="107"/>
      <c r="DHM3" s="107"/>
      <c r="DHN3" s="107"/>
      <c r="DHO3" s="107"/>
      <c r="DHP3" s="107"/>
      <c r="DHQ3" s="107"/>
      <c r="DHR3" s="107"/>
      <c r="DHS3" s="107"/>
      <c r="DHT3" s="107"/>
      <c r="DHU3" s="107"/>
      <c r="DHV3" s="107"/>
      <c r="DHW3" s="107"/>
      <c r="DHX3" s="107"/>
      <c r="DHY3" s="107"/>
      <c r="DHZ3" s="107"/>
      <c r="DIA3" s="107"/>
      <c r="DIB3" s="107"/>
      <c r="DIC3" s="107"/>
      <c r="DID3" s="107"/>
      <c r="DIE3" s="107"/>
      <c r="DIF3" s="107"/>
      <c r="DIG3" s="107"/>
      <c r="DIH3" s="107"/>
      <c r="DII3" s="107"/>
      <c r="DIJ3" s="107"/>
      <c r="DIK3" s="107"/>
      <c r="DIL3" s="107"/>
      <c r="DIM3" s="107"/>
      <c r="DIN3" s="107"/>
      <c r="DIO3" s="107"/>
      <c r="DIP3" s="107"/>
      <c r="DIQ3" s="107"/>
      <c r="DIR3" s="107"/>
      <c r="DIS3" s="107"/>
      <c r="DIT3" s="107"/>
      <c r="DIU3" s="107"/>
      <c r="DIV3" s="107"/>
      <c r="DIW3" s="107"/>
      <c r="DIX3" s="107"/>
      <c r="DIY3" s="107"/>
      <c r="DIZ3" s="107"/>
      <c r="DJA3" s="107"/>
      <c r="DJB3" s="107"/>
      <c r="DJC3" s="107"/>
      <c r="DJD3" s="107"/>
      <c r="DJE3" s="107"/>
      <c r="DJF3" s="107"/>
      <c r="DJG3" s="107"/>
      <c r="DJH3" s="107"/>
      <c r="DJI3" s="107"/>
      <c r="DJJ3" s="107"/>
      <c r="DJK3" s="107"/>
      <c r="DJL3" s="107"/>
      <c r="DJM3" s="107"/>
      <c r="DJN3" s="107"/>
      <c r="DJO3" s="107"/>
      <c r="DJP3" s="107"/>
      <c r="DJQ3" s="107"/>
      <c r="DJR3" s="107"/>
      <c r="DJS3" s="107"/>
      <c r="DJT3" s="107"/>
      <c r="DJU3" s="107"/>
      <c r="DJV3" s="107"/>
      <c r="DJW3" s="107"/>
      <c r="DJX3" s="107"/>
      <c r="DJY3" s="107"/>
      <c r="DJZ3" s="107"/>
      <c r="DKA3" s="107"/>
      <c r="DKB3" s="107"/>
      <c r="DKC3" s="107"/>
      <c r="DKD3" s="107"/>
      <c r="DKE3" s="107"/>
      <c r="DKF3" s="107"/>
      <c r="DKG3" s="107"/>
      <c r="DKH3" s="107"/>
      <c r="DKI3" s="107"/>
      <c r="DKJ3" s="107"/>
      <c r="DKK3" s="107"/>
      <c r="DKL3" s="107"/>
      <c r="DKM3" s="107"/>
      <c r="DKN3" s="107"/>
      <c r="DKO3" s="107"/>
      <c r="DKP3" s="107"/>
      <c r="DKQ3" s="107"/>
      <c r="DKR3" s="107"/>
      <c r="DKS3" s="107"/>
      <c r="DKT3" s="107"/>
      <c r="DKU3" s="107"/>
      <c r="DKV3" s="107"/>
      <c r="DKW3" s="107"/>
      <c r="DKX3" s="107"/>
      <c r="DKY3" s="107"/>
      <c r="DKZ3" s="107"/>
      <c r="DLA3" s="107"/>
      <c r="DLB3" s="107"/>
      <c r="DLC3" s="107"/>
      <c r="DLD3" s="107"/>
      <c r="DLE3" s="107"/>
      <c r="DLF3" s="107"/>
      <c r="DLG3" s="107"/>
      <c r="DLH3" s="107"/>
      <c r="DLI3" s="107"/>
      <c r="DLJ3" s="107"/>
      <c r="DLK3" s="107"/>
      <c r="DLL3" s="107"/>
      <c r="DLM3" s="107"/>
      <c r="DLN3" s="107"/>
      <c r="DLO3" s="107"/>
      <c r="DLP3" s="107"/>
      <c r="DLQ3" s="107"/>
      <c r="DLR3" s="107"/>
      <c r="DLS3" s="107"/>
      <c r="DLT3" s="107"/>
      <c r="DLU3" s="107"/>
      <c r="DLV3" s="107"/>
      <c r="DLW3" s="107"/>
      <c r="DLX3" s="107"/>
      <c r="DLY3" s="107"/>
      <c r="DLZ3" s="107"/>
      <c r="DMA3" s="107"/>
      <c r="DMB3" s="107"/>
      <c r="DMC3" s="107"/>
      <c r="DMD3" s="107"/>
      <c r="DME3" s="107"/>
      <c r="DMF3" s="107"/>
      <c r="DMG3" s="107"/>
      <c r="DMH3" s="107"/>
      <c r="DMI3" s="107"/>
      <c r="DMJ3" s="107"/>
      <c r="DMK3" s="107"/>
      <c r="DML3" s="107"/>
      <c r="DMM3" s="107"/>
      <c r="DMN3" s="107"/>
      <c r="DMO3" s="107"/>
      <c r="DMP3" s="107"/>
      <c r="DMQ3" s="107"/>
      <c r="DMR3" s="107"/>
      <c r="DMS3" s="107"/>
      <c r="DMT3" s="107"/>
      <c r="DMU3" s="107"/>
      <c r="DMV3" s="107"/>
      <c r="DMW3" s="107"/>
      <c r="DMX3" s="107"/>
      <c r="DMY3" s="107"/>
      <c r="DMZ3" s="107"/>
      <c r="DNA3" s="107"/>
      <c r="DNB3" s="107"/>
      <c r="DNC3" s="107"/>
      <c r="DND3" s="107"/>
      <c r="DNE3" s="107"/>
      <c r="DNF3" s="107"/>
      <c r="DNG3" s="107"/>
      <c r="DNH3" s="107"/>
      <c r="DNI3" s="107"/>
      <c r="DNJ3" s="107"/>
      <c r="DNK3" s="107"/>
      <c r="DNL3" s="107"/>
      <c r="DNM3" s="107"/>
      <c r="DNN3" s="107"/>
      <c r="DNO3" s="107"/>
      <c r="DNP3" s="107"/>
      <c r="DNQ3" s="107"/>
      <c r="DNR3" s="107"/>
      <c r="DNS3" s="107"/>
      <c r="DNT3" s="107"/>
      <c r="DNU3" s="107"/>
      <c r="DNV3" s="107"/>
      <c r="DNW3" s="107"/>
      <c r="DNX3" s="107"/>
      <c r="DNY3" s="107"/>
      <c r="DNZ3" s="107"/>
      <c r="DOA3" s="107"/>
      <c r="DOB3" s="107"/>
      <c r="DOC3" s="107"/>
      <c r="DOD3" s="107"/>
      <c r="DOE3" s="107"/>
      <c r="DOF3" s="107"/>
      <c r="DOG3" s="107"/>
      <c r="DOH3" s="107"/>
      <c r="DOI3" s="107"/>
      <c r="DOJ3" s="107"/>
      <c r="DOK3" s="107"/>
      <c r="DOL3" s="107"/>
      <c r="DOM3" s="107"/>
      <c r="DON3" s="107"/>
      <c r="DOO3" s="107"/>
      <c r="DOP3" s="107"/>
      <c r="DOQ3" s="107"/>
      <c r="DOR3" s="107"/>
      <c r="DOS3" s="107"/>
      <c r="DOT3" s="107"/>
      <c r="DOU3" s="107"/>
      <c r="DOV3" s="107"/>
      <c r="DOW3" s="107"/>
      <c r="DOX3" s="107"/>
      <c r="DOY3" s="107"/>
      <c r="DOZ3" s="107"/>
      <c r="DPA3" s="107"/>
      <c r="DPB3" s="107"/>
      <c r="DPC3" s="107"/>
      <c r="DPD3" s="107"/>
      <c r="DPE3" s="107"/>
      <c r="DPF3" s="107"/>
      <c r="DPG3" s="107"/>
      <c r="DPH3" s="107"/>
      <c r="DPI3" s="107"/>
      <c r="DPJ3" s="107"/>
      <c r="DPK3" s="107"/>
      <c r="DPL3" s="107"/>
      <c r="DPM3" s="107"/>
      <c r="DPN3" s="107"/>
      <c r="DPO3" s="107"/>
      <c r="DPP3" s="107"/>
      <c r="DPQ3" s="107"/>
      <c r="DPR3" s="107"/>
      <c r="DPS3" s="107"/>
      <c r="DPT3" s="107"/>
      <c r="DPU3" s="107"/>
      <c r="DPV3" s="107"/>
      <c r="DPW3" s="107"/>
      <c r="DPX3" s="107"/>
      <c r="DPY3" s="107"/>
      <c r="DPZ3" s="107"/>
      <c r="DQA3" s="107"/>
      <c r="DQB3" s="107"/>
      <c r="DQC3" s="107"/>
      <c r="DQD3" s="107"/>
      <c r="DQE3" s="107"/>
      <c r="DQF3" s="107"/>
      <c r="DQG3" s="107"/>
      <c r="DQH3" s="107"/>
      <c r="DQI3" s="107"/>
      <c r="DQJ3" s="107"/>
      <c r="DQK3" s="107"/>
      <c r="DQL3" s="107"/>
      <c r="DQM3" s="107"/>
      <c r="DQN3" s="107"/>
      <c r="DQO3" s="107"/>
      <c r="DQP3" s="107"/>
      <c r="DQQ3" s="107"/>
      <c r="DQR3" s="107"/>
      <c r="DQS3" s="107"/>
      <c r="DQT3" s="107"/>
      <c r="DQU3" s="107"/>
      <c r="DQV3" s="107"/>
      <c r="DQW3" s="107"/>
      <c r="DQX3" s="107"/>
      <c r="DQY3" s="107"/>
      <c r="DQZ3" s="107"/>
      <c r="DRA3" s="107"/>
      <c r="DRB3" s="107"/>
      <c r="DRC3" s="107"/>
      <c r="DRD3" s="107"/>
      <c r="DRE3" s="107"/>
      <c r="DRF3" s="107"/>
      <c r="DRG3" s="107"/>
      <c r="DRH3" s="107"/>
      <c r="DRI3" s="107"/>
      <c r="DRJ3" s="107"/>
      <c r="DRK3" s="107"/>
      <c r="DRL3" s="107"/>
      <c r="DRM3" s="107"/>
      <c r="DRN3" s="107"/>
      <c r="DRO3" s="107"/>
      <c r="DRP3" s="107"/>
      <c r="DRQ3" s="107"/>
      <c r="DRR3" s="107"/>
      <c r="DRS3" s="107"/>
      <c r="DRT3" s="107"/>
      <c r="DRU3" s="107"/>
      <c r="DRV3" s="107"/>
      <c r="DRW3" s="107"/>
      <c r="DRX3" s="107"/>
      <c r="DRY3" s="107"/>
      <c r="DRZ3" s="107"/>
      <c r="DSA3" s="107"/>
      <c r="DSB3" s="107"/>
      <c r="DSC3" s="107"/>
      <c r="DSD3" s="107"/>
      <c r="DSE3" s="107"/>
      <c r="DSF3" s="107"/>
      <c r="DSG3" s="107"/>
      <c r="DSH3" s="107"/>
      <c r="DSI3" s="107"/>
      <c r="DSJ3" s="107"/>
      <c r="DSK3" s="107"/>
      <c r="DSL3" s="107"/>
      <c r="DSM3" s="107"/>
      <c r="DSN3" s="107"/>
      <c r="DSO3" s="107"/>
      <c r="DSP3" s="107"/>
      <c r="DSQ3" s="107"/>
      <c r="DSR3" s="107"/>
      <c r="DSS3" s="107"/>
      <c r="DST3" s="107"/>
      <c r="DSU3" s="107"/>
      <c r="DSV3" s="107"/>
      <c r="DSW3" s="107"/>
      <c r="DSX3" s="107"/>
      <c r="DSY3" s="107"/>
      <c r="DSZ3" s="107"/>
      <c r="DTA3" s="107"/>
      <c r="DTB3" s="107"/>
      <c r="DTC3" s="107"/>
      <c r="DTD3" s="107"/>
      <c r="DTE3" s="107"/>
      <c r="DTF3" s="107"/>
      <c r="DTG3" s="107"/>
      <c r="DTH3" s="107"/>
      <c r="DTI3" s="107"/>
      <c r="DTJ3" s="107"/>
      <c r="DTK3" s="107"/>
      <c r="DTL3" s="107"/>
      <c r="DTM3" s="107"/>
      <c r="DTN3" s="107"/>
      <c r="DTO3" s="107"/>
      <c r="DTP3" s="107"/>
      <c r="DTQ3" s="107"/>
      <c r="DTR3" s="107"/>
      <c r="DTS3" s="107"/>
      <c r="DTT3" s="107"/>
      <c r="DTU3" s="107"/>
      <c r="DTV3" s="107"/>
      <c r="DTW3" s="107"/>
      <c r="DTX3" s="107"/>
      <c r="DTY3" s="107"/>
      <c r="DTZ3" s="107"/>
      <c r="DUA3" s="107"/>
      <c r="DUB3" s="107"/>
      <c r="DUC3" s="107"/>
      <c r="DUD3" s="107"/>
      <c r="DUE3" s="107"/>
      <c r="DUF3" s="107"/>
      <c r="DUG3" s="107"/>
      <c r="DUH3" s="107"/>
      <c r="DUI3" s="107"/>
      <c r="DUJ3" s="107"/>
      <c r="DUK3" s="107"/>
      <c r="DUL3" s="107"/>
      <c r="DUM3" s="107"/>
      <c r="DUN3" s="107"/>
      <c r="DUO3" s="107"/>
      <c r="DUP3" s="107"/>
      <c r="DUQ3" s="107"/>
      <c r="DUR3" s="107"/>
      <c r="DUS3" s="107"/>
      <c r="DUT3" s="107"/>
      <c r="DUU3" s="107"/>
      <c r="DUV3" s="107"/>
      <c r="DUW3" s="107"/>
      <c r="DUX3" s="107"/>
      <c r="DUY3" s="107"/>
      <c r="DUZ3" s="107"/>
      <c r="DVA3" s="107"/>
      <c r="DVB3" s="107"/>
      <c r="DVC3" s="107"/>
      <c r="DVD3" s="107"/>
      <c r="DVE3" s="107"/>
      <c r="DVF3" s="107"/>
      <c r="DVG3" s="107"/>
      <c r="DVH3" s="107"/>
      <c r="DVI3" s="107"/>
      <c r="DVJ3" s="107"/>
      <c r="DVK3" s="107"/>
      <c r="DVL3" s="107"/>
      <c r="DVM3" s="107"/>
      <c r="DVN3" s="107"/>
      <c r="DVO3" s="107"/>
      <c r="DVP3" s="107"/>
      <c r="DVQ3" s="107"/>
      <c r="DVR3" s="107"/>
      <c r="DVS3" s="107"/>
      <c r="DVT3" s="107"/>
      <c r="DVU3" s="107"/>
      <c r="DVV3" s="107"/>
      <c r="DVW3" s="107"/>
      <c r="DVX3" s="107"/>
      <c r="DVY3" s="107"/>
      <c r="DVZ3" s="107"/>
      <c r="DWA3" s="107"/>
      <c r="DWB3" s="107"/>
      <c r="DWC3" s="107"/>
      <c r="DWD3" s="107"/>
      <c r="DWE3" s="107"/>
      <c r="DWF3" s="107"/>
      <c r="DWG3" s="107"/>
      <c r="DWH3" s="107"/>
      <c r="DWI3" s="107"/>
      <c r="DWJ3" s="107"/>
      <c r="DWK3" s="107"/>
      <c r="DWL3" s="107"/>
      <c r="DWM3" s="107"/>
      <c r="DWN3" s="107"/>
      <c r="DWO3" s="107"/>
      <c r="DWP3" s="107"/>
      <c r="DWQ3" s="107"/>
      <c r="DWR3" s="107"/>
      <c r="DWS3" s="107"/>
      <c r="DWT3" s="107"/>
      <c r="DWU3" s="107"/>
      <c r="DWV3" s="107"/>
      <c r="DWW3" s="107"/>
      <c r="DWX3" s="107"/>
      <c r="DWY3" s="107"/>
      <c r="DWZ3" s="107"/>
      <c r="DXA3" s="107"/>
      <c r="DXB3" s="107"/>
      <c r="DXC3" s="107"/>
      <c r="DXD3" s="107"/>
      <c r="DXE3" s="107"/>
      <c r="DXF3" s="107"/>
      <c r="DXG3" s="107"/>
      <c r="DXH3" s="107"/>
      <c r="DXI3" s="107"/>
      <c r="DXJ3" s="107"/>
      <c r="DXK3" s="107"/>
      <c r="DXL3" s="107"/>
      <c r="DXM3" s="107"/>
      <c r="DXN3" s="107"/>
      <c r="DXO3" s="107"/>
      <c r="DXP3" s="107"/>
      <c r="DXQ3" s="107"/>
      <c r="DXR3" s="107"/>
      <c r="DXS3" s="107"/>
      <c r="DXT3" s="107"/>
      <c r="DXU3" s="107"/>
      <c r="DXV3" s="107"/>
      <c r="DXW3" s="107"/>
      <c r="DXX3" s="107"/>
      <c r="DXY3" s="107"/>
      <c r="DXZ3" s="107"/>
      <c r="DYA3" s="107"/>
      <c r="DYB3" s="107"/>
      <c r="DYC3" s="107"/>
      <c r="DYD3" s="107"/>
      <c r="DYE3" s="107"/>
      <c r="DYF3" s="107"/>
      <c r="DYG3" s="107"/>
      <c r="DYH3" s="107"/>
      <c r="DYI3" s="107"/>
      <c r="DYJ3" s="107"/>
      <c r="DYK3" s="107"/>
      <c r="DYL3" s="107"/>
      <c r="DYM3" s="107"/>
      <c r="DYN3" s="107"/>
      <c r="DYO3" s="107"/>
      <c r="DYP3" s="107"/>
      <c r="DYQ3" s="107"/>
      <c r="DYR3" s="107"/>
      <c r="DYS3" s="107"/>
      <c r="DYT3" s="107"/>
      <c r="DYU3" s="107"/>
      <c r="DYV3" s="107"/>
      <c r="DYW3" s="107"/>
      <c r="DYX3" s="107"/>
      <c r="DYY3" s="107"/>
      <c r="DYZ3" s="107"/>
      <c r="DZA3" s="107"/>
      <c r="DZB3" s="107"/>
      <c r="DZC3" s="107"/>
      <c r="DZD3" s="107"/>
      <c r="DZE3" s="107"/>
      <c r="DZF3" s="107"/>
      <c r="DZG3" s="107"/>
      <c r="DZH3" s="107"/>
      <c r="DZI3" s="107"/>
      <c r="DZJ3" s="107"/>
      <c r="DZK3" s="107"/>
      <c r="DZL3" s="107"/>
      <c r="DZM3" s="107"/>
      <c r="DZN3" s="107"/>
      <c r="DZO3" s="107"/>
      <c r="DZP3" s="107"/>
      <c r="DZQ3" s="107"/>
      <c r="DZR3" s="107"/>
      <c r="DZS3" s="107"/>
      <c r="DZT3" s="107"/>
      <c r="DZU3" s="107"/>
      <c r="DZV3" s="107"/>
      <c r="DZW3" s="107"/>
      <c r="DZX3" s="107"/>
      <c r="DZY3" s="107"/>
      <c r="DZZ3" s="107"/>
      <c r="EAA3" s="107"/>
      <c r="EAB3" s="107"/>
      <c r="EAC3" s="107"/>
      <c r="EAD3" s="107"/>
      <c r="EAE3" s="107"/>
      <c r="EAF3" s="107"/>
      <c r="EAG3" s="107"/>
      <c r="EAH3" s="107"/>
      <c r="EAI3" s="107"/>
      <c r="EAJ3" s="107"/>
      <c r="EAK3" s="107"/>
      <c r="EAL3" s="107"/>
      <c r="EAM3" s="107"/>
      <c r="EAN3" s="107"/>
      <c r="EAO3" s="107"/>
      <c r="EAP3" s="107"/>
      <c r="EAQ3" s="107"/>
      <c r="EAR3" s="107"/>
      <c r="EAS3" s="107"/>
      <c r="EAT3" s="107"/>
      <c r="EAU3" s="107"/>
      <c r="EAV3" s="107"/>
      <c r="EAW3" s="107"/>
      <c r="EAX3" s="107"/>
      <c r="EAY3" s="107"/>
      <c r="EAZ3" s="107"/>
      <c r="EBA3" s="107"/>
      <c r="EBB3" s="107"/>
      <c r="EBC3" s="107"/>
      <c r="EBD3" s="107"/>
      <c r="EBE3" s="107"/>
      <c r="EBF3" s="107"/>
      <c r="EBG3" s="107"/>
      <c r="EBH3" s="107"/>
      <c r="EBI3" s="107"/>
      <c r="EBJ3" s="107"/>
      <c r="EBK3" s="107"/>
      <c r="EBL3" s="107"/>
      <c r="EBM3" s="107"/>
      <c r="EBN3" s="107"/>
      <c r="EBO3" s="107"/>
      <c r="EBP3" s="107"/>
      <c r="EBQ3" s="107"/>
      <c r="EBR3" s="107"/>
      <c r="EBS3" s="107"/>
      <c r="EBT3" s="107"/>
      <c r="EBU3" s="107"/>
      <c r="EBV3" s="107"/>
      <c r="EBW3" s="107"/>
      <c r="EBX3" s="107"/>
      <c r="EBY3" s="107"/>
      <c r="EBZ3" s="107"/>
      <c r="ECA3" s="107"/>
      <c r="ECB3" s="107"/>
      <c r="ECC3" s="107"/>
      <c r="ECD3" s="107"/>
      <c r="ECE3" s="107"/>
      <c r="ECF3" s="107"/>
      <c r="ECG3" s="107"/>
      <c r="ECH3" s="107"/>
      <c r="ECI3" s="107"/>
      <c r="ECJ3" s="107"/>
      <c r="ECK3" s="107"/>
      <c r="ECL3" s="107"/>
      <c r="ECM3" s="107"/>
      <c r="ECN3" s="107"/>
      <c r="ECO3" s="107"/>
      <c r="ECP3" s="107"/>
      <c r="ECQ3" s="107"/>
      <c r="ECR3" s="107"/>
      <c r="ECS3" s="107"/>
      <c r="ECT3" s="107"/>
      <c r="ECU3" s="107"/>
      <c r="ECV3" s="107"/>
      <c r="ECW3" s="107"/>
      <c r="ECX3" s="107"/>
      <c r="ECY3" s="107"/>
      <c r="ECZ3" s="107"/>
      <c r="EDA3" s="107"/>
      <c r="EDB3" s="107"/>
      <c r="EDC3" s="107"/>
      <c r="EDD3" s="107"/>
      <c r="EDE3" s="107"/>
      <c r="EDF3" s="107"/>
      <c r="EDG3" s="107"/>
      <c r="EDH3" s="107"/>
      <c r="EDI3" s="107"/>
      <c r="EDJ3" s="107"/>
      <c r="EDK3" s="107"/>
      <c r="EDL3" s="107"/>
      <c r="EDM3" s="107"/>
      <c r="EDN3" s="107"/>
      <c r="EDO3" s="107"/>
      <c r="EDP3" s="107"/>
      <c r="EDQ3" s="107"/>
      <c r="EDR3" s="107"/>
      <c r="EDS3" s="107"/>
      <c r="EDT3" s="107"/>
      <c r="EDU3" s="107"/>
      <c r="EDV3" s="107"/>
      <c r="EDW3" s="107"/>
      <c r="EDX3" s="107"/>
      <c r="EDY3" s="107"/>
      <c r="EDZ3" s="107"/>
      <c r="EEA3" s="107"/>
      <c r="EEB3" s="107"/>
      <c r="EEC3" s="107"/>
      <c r="EED3" s="107"/>
      <c r="EEE3" s="107"/>
      <c r="EEF3" s="107"/>
      <c r="EEG3" s="107"/>
      <c r="EEH3" s="107"/>
      <c r="EEI3" s="107"/>
      <c r="EEJ3" s="107"/>
      <c r="EEK3" s="107"/>
      <c r="EEL3" s="107"/>
      <c r="EEM3" s="107"/>
      <c r="EEN3" s="107"/>
      <c r="EEO3" s="107"/>
      <c r="EEP3" s="107"/>
      <c r="EEQ3" s="107"/>
      <c r="EER3" s="107"/>
      <c r="EES3" s="107"/>
      <c r="EET3" s="107"/>
      <c r="EEU3" s="107"/>
      <c r="EEV3" s="107"/>
      <c r="EEW3" s="107"/>
      <c r="EEX3" s="107"/>
      <c r="EEY3" s="107"/>
      <c r="EEZ3" s="107"/>
      <c r="EFA3" s="107"/>
      <c r="EFB3" s="107"/>
      <c r="EFC3" s="107"/>
      <c r="EFD3" s="107"/>
      <c r="EFE3" s="107"/>
      <c r="EFF3" s="107"/>
      <c r="EFG3" s="107"/>
      <c r="EFH3" s="107"/>
      <c r="EFI3" s="107"/>
      <c r="EFJ3" s="107"/>
      <c r="EFK3" s="107"/>
      <c r="EFL3" s="107"/>
      <c r="EFM3" s="107"/>
      <c r="EFN3" s="107"/>
      <c r="EFO3" s="107"/>
      <c r="EFP3" s="107"/>
      <c r="EFQ3" s="107"/>
      <c r="EFR3" s="107"/>
      <c r="EFS3" s="107"/>
      <c r="EFT3" s="107"/>
      <c r="EFU3" s="107"/>
      <c r="EFV3" s="107"/>
      <c r="EFW3" s="107"/>
      <c r="EFX3" s="107"/>
      <c r="EFY3" s="107"/>
      <c r="EFZ3" s="107"/>
      <c r="EGA3" s="107"/>
      <c r="EGB3" s="107"/>
      <c r="EGC3" s="107"/>
      <c r="EGD3" s="107"/>
      <c r="EGE3" s="107"/>
      <c r="EGF3" s="107"/>
      <c r="EGG3" s="107"/>
      <c r="EGH3" s="107"/>
      <c r="EGI3" s="107"/>
      <c r="EGJ3" s="107"/>
      <c r="EGK3" s="107"/>
      <c r="EGL3" s="107"/>
      <c r="EGM3" s="107"/>
      <c r="EGN3" s="107"/>
      <c r="EGO3" s="107"/>
      <c r="EGP3" s="107"/>
      <c r="EGQ3" s="107"/>
      <c r="EGR3" s="107"/>
      <c r="EGS3" s="107"/>
      <c r="EGT3" s="107"/>
      <c r="EGU3" s="107"/>
      <c r="EGV3" s="107"/>
      <c r="EGW3" s="107"/>
      <c r="EGX3" s="107"/>
      <c r="EGY3" s="107"/>
      <c r="EGZ3" s="107"/>
      <c r="EHA3" s="107"/>
      <c r="EHB3" s="107"/>
      <c r="EHC3" s="107"/>
      <c r="EHD3" s="107"/>
      <c r="EHE3" s="107"/>
      <c r="EHF3" s="107"/>
      <c r="EHG3" s="107"/>
      <c r="EHH3" s="107"/>
      <c r="EHI3" s="107"/>
      <c r="EHJ3" s="107"/>
      <c r="EHK3" s="107"/>
      <c r="EHL3" s="107"/>
      <c r="EHM3" s="107"/>
      <c r="EHN3" s="107"/>
      <c r="EHO3" s="107"/>
      <c r="EHP3" s="107"/>
      <c r="EHQ3" s="107"/>
      <c r="EHR3" s="107"/>
      <c r="EHS3" s="107"/>
      <c r="EHT3" s="107"/>
      <c r="EHU3" s="107"/>
      <c r="EHV3" s="107"/>
      <c r="EHW3" s="107"/>
      <c r="EHX3" s="107"/>
      <c r="EHY3" s="107"/>
      <c r="EHZ3" s="107"/>
      <c r="EIA3" s="107"/>
      <c r="EIB3" s="107"/>
      <c r="EIC3" s="107"/>
      <c r="EID3" s="107"/>
      <c r="EIE3" s="107"/>
      <c r="EIF3" s="107"/>
      <c r="EIG3" s="107"/>
      <c r="EIH3" s="107"/>
      <c r="EII3" s="107"/>
      <c r="EIJ3" s="107"/>
      <c r="EIK3" s="107"/>
      <c r="EIL3" s="107"/>
      <c r="EIM3" s="107"/>
      <c r="EIN3" s="107"/>
      <c r="EIO3" s="107"/>
      <c r="EIP3" s="107"/>
      <c r="EIQ3" s="107"/>
      <c r="EIR3" s="107"/>
      <c r="EIS3" s="107"/>
      <c r="EIT3" s="107"/>
      <c r="EIU3" s="107"/>
      <c r="EIV3" s="107"/>
      <c r="EIW3" s="107"/>
      <c r="EIX3" s="107"/>
      <c r="EIY3" s="107"/>
      <c r="EIZ3" s="107"/>
      <c r="EJA3" s="107"/>
      <c r="EJB3" s="107"/>
      <c r="EJC3" s="107"/>
      <c r="EJD3" s="107"/>
      <c r="EJE3" s="107"/>
      <c r="EJF3" s="107"/>
      <c r="EJG3" s="107"/>
      <c r="EJH3" s="107"/>
      <c r="EJI3" s="107"/>
      <c r="EJJ3" s="107"/>
      <c r="EJK3" s="107"/>
      <c r="EJL3" s="107"/>
      <c r="EJM3" s="107"/>
      <c r="EJN3" s="107"/>
      <c r="EJO3" s="107"/>
      <c r="EJP3" s="107"/>
      <c r="EJQ3" s="107"/>
      <c r="EJR3" s="107"/>
      <c r="EJS3" s="107"/>
      <c r="EJT3" s="107"/>
      <c r="EJU3" s="107"/>
      <c r="EJV3" s="107"/>
      <c r="EJW3" s="107"/>
      <c r="EJX3" s="107"/>
      <c r="EJY3" s="107"/>
      <c r="EJZ3" s="107"/>
      <c r="EKA3" s="107"/>
      <c r="EKB3" s="107"/>
      <c r="EKC3" s="107"/>
      <c r="EKD3" s="107"/>
      <c r="EKE3" s="107"/>
      <c r="EKF3" s="107"/>
      <c r="EKG3" s="107"/>
      <c r="EKH3" s="107"/>
      <c r="EKI3" s="107"/>
      <c r="EKJ3" s="107"/>
      <c r="EKK3" s="107"/>
      <c r="EKL3" s="107"/>
      <c r="EKM3" s="107"/>
      <c r="EKN3" s="107"/>
      <c r="EKO3" s="107"/>
      <c r="EKP3" s="107"/>
      <c r="EKQ3" s="107"/>
      <c r="EKR3" s="107"/>
      <c r="EKS3" s="107"/>
      <c r="EKT3" s="107"/>
      <c r="EKU3" s="107"/>
      <c r="EKV3" s="107"/>
      <c r="EKW3" s="107"/>
      <c r="EKX3" s="107"/>
      <c r="EKY3" s="107"/>
      <c r="EKZ3" s="107"/>
      <c r="ELA3" s="107"/>
      <c r="ELB3" s="107"/>
      <c r="ELC3" s="107"/>
      <c r="ELD3" s="107"/>
      <c r="ELE3" s="107"/>
      <c r="ELF3" s="107"/>
      <c r="ELG3" s="107"/>
      <c r="ELH3" s="107"/>
      <c r="ELI3" s="107"/>
      <c r="ELJ3" s="107"/>
      <c r="ELK3" s="107"/>
      <c r="ELL3" s="107"/>
      <c r="ELM3" s="107"/>
      <c r="ELN3" s="107"/>
      <c r="ELO3" s="107"/>
      <c r="ELP3" s="107"/>
      <c r="ELQ3" s="107"/>
      <c r="ELR3" s="107"/>
      <c r="ELS3" s="107"/>
      <c r="ELT3" s="107"/>
      <c r="ELU3" s="107"/>
      <c r="ELV3" s="107"/>
      <c r="ELW3" s="107"/>
      <c r="ELX3" s="107"/>
      <c r="ELY3" s="107"/>
      <c r="ELZ3" s="107"/>
      <c r="EMA3" s="107"/>
      <c r="EMB3" s="107"/>
      <c r="EMC3" s="107"/>
      <c r="EMD3" s="107"/>
      <c r="EME3" s="107"/>
      <c r="EMF3" s="107"/>
      <c r="EMG3" s="107"/>
      <c r="EMH3" s="107"/>
      <c r="EMI3" s="107"/>
      <c r="EMJ3" s="107"/>
      <c r="EMK3" s="107"/>
      <c r="EML3" s="107"/>
      <c r="EMM3" s="107"/>
      <c r="EMN3" s="107"/>
      <c r="EMO3" s="107"/>
      <c r="EMP3" s="107"/>
      <c r="EMQ3" s="107"/>
      <c r="EMR3" s="107"/>
      <c r="EMS3" s="107"/>
      <c r="EMT3" s="107"/>
      <c r="EMU3" s="107"/>
      <c r="EMV3" s="107"/>
      <c r="EMW3" s="107"/>
      <c r="EMX3" s="107"/>
      <c r="EMY3" s="107"/>
      <c r="EMZ3" s="107"/>
      <c r="ENA3" s="107"/>
      <c r="ENB3" s="107"/>
      <c r="ENC3" s="107"/>
      <c r="END3" s="107"/>
      <c r="ENE3" s="107"/>
      <c r="ENF3" s="107"/>
      <c r="ENG3" s="107"/>
      <c r="ENH3" s="107"/>
      <c r="ENI3" s="107"/>
      <c r="ENJ3" s="107"/>
      <c r="ENK3" s="107"/>
      <c r="ENL3" s="107"/>
      <c r="ENM3" s="107"/>
      <c r="ENN3" s="107"/>
      <c r="ENO3" s="107"/>
      <c r="ENP3" s="107"/>
      <c r="ENQ3" s="107"/>
      <c r="ENR3" s="107"/>
      <c r="ENS3" s="107"/>
      <c r="ENT3" s="107"/>
      <c r="ENU3" s="107"/>
      <c r="ENV3" s="107"/>
      <c r="ENW3" s="107"/>
      <c r="ENX3" s="107"/>
      <c r="ENY3" s="107"/>
      <c r="ENZ3" s="107"/>
      <c r="EOA3" s="107"/>
      <c r="EOB3" s="107"/>
      <c r="EOC3" s="107"/>
      <c r="EOD3" s="107"/>
      <c r="EOE3" s="107"/>
      <c r="EOF3" s="107"/>
      <c r="EOG3" s="107"/>
      <c r="EOH3" s="107"/>
      <c r="EOI3" s="107"/>
      <c r="EOJ3" s="107"/>
      <c r="EOK3" s="107"/>
      <c r="EOL3" s="107"/>
      <c r="EOM3" s="107"/>
      <c r="EON3" s="107"/>
      <c r="EOO3" s="107"/>
      <c r="EOP3" s="107"/>
      <c r="EOQ3" s="107"/>
      <c r="EOR3" s="107"/>
      <c r="EOS3" s="107"/>
      <c r="EOT3" s="107"/>
      <c r="EOU3" s="107"/>
      <c r="EOV3" s="107"/>
      <c r="EOW3" s="107"/>
      <c r="EOX3" s="107"/>
      <c r="EOY3" s="107"/>
      <c r="EOZ3" s="107"/>
      <c r="EPA3" s="107"/>
      <c r="EPB3" s="107"/>
      <c r="EPC3" s="107"/>
      <c r="EPD3" s="107"/>
      <c r="EPE3" s="107"/>
      <c r="EPF3" s="107"/>
      <c r="EPG3" s="107"/>
      <c r="EPH3" s="107"/>
      <c r="EPI3" s="107"/>
      <c r="EPJ3" s="107"/>
      <c r="EPK3" s="107"/>
      <c r="EPL3" s="107"/>
      <c r="EPM3" s="107"/>
      <c r="EPN3" s="107"/>
      <c r="EPO3" s="107"/>
      <c r="EPP3" s="107"/>
      <c r="EPQ3" s="107"/>
      <c r="EPR3" s="107"/>
      <c r="EPS3" s="107"/>
      <c r="EPT3" s="107"/>
      <c r="EPU3" s="107"/>
      <c r="EPV3" s="107"/>
      <c r="EPW3" s="107"/>
      <c r="EPX3" s="107"/>
      <c r="EPY3" s="107"/>
      <c r="EPZ3" s="107"/>
      <c r="EQA3" s="107"/>
      <c r="EQB3" s="107"/>
      <c r="EQC3" s="107"/>
      <c r="EQD3" s="107"/>
      <c r="EQE3" s="107"/>
      <c r="EQF3" s="107"/>
      <c r="EQG3" s="107"/>
      <c r="EQH3" s="107"/>
      <c r="EQI3" s="107"/>
      <c r="EQJ3" s="107"/>
      <c r="EQK3" s="107"/>
      <c r="EQL3" s="107"/>
      <c r="EQM3" s="107"/>
      <c r="EQN3" s="107"/>
      <c r="EQO3" s="107"/>
      <c r="EQP3" s="107"/>
      <c r="EQQ3" s="107"/>
      <c r="EQR3" s="107"/>
      <c r="EQS3" s="107"/>
      <c r="EQT3" s="107"/>
      <c r="EQU3" s="107"/>
      <c r="EQV3" s="107"/>
      <c r="EQW3" s="107"/>
      <c r="EQX3" s="107"/>
      <c r="EQY3" s="107"/>
      <c r="EQZ3" s="107"/>
      <c r="ERA3" s="107"/>
      <c r="ERB3" s="107"/>
      <c r="ERC3" s="107"/>
      <c r="ERD3" s="107"/>
      <c r="ERE3" s="107"/>
      <c r="ERF3" s="107"/>
      <c r="ERG3" s="107"/>
      <c r="ERH3" s="107"/>
      <c r="ERI3" s="107"/>
      <c r="ERJ3" s="107"/>
      <c r="ERK3" s="107"/>
      <c r="ERL3" s="107"/>
      <c r="ERM3" s="107"/>
      <c r="ERN3" s="107"/>
      <c r="ERO3" s="107"/>
      <c r="ERP3" s="107"/>
      <c r="ERQ3" s="107"/>
      <c r="ERR3" s="107"/>
      <c r="ERS3" s="107"/>
      <c r="ERT3" s="107"/>
      <c r="ERU3" s="107"/>
      <c r="ERV3" s="107"/>
      <c r="ERW3" s="107"/>
      <c r="ERX3" s="107"/>
      <c r="ERY3" s="107"/>
      <c r="ERZ3" s="107"/>
      <c r="ESA3" s="107"/>
      <c r="ESB3" s="107"/>
      <c r="ESC3" s="107"/>
      <c r="ESD3" s="107"/>
      <c r="ESE3" s="107"/>
      <c r="ESF3" s="107"/>
      <c r="ESG3" s="107"/>
      <c r="ESH3" s="107"/>
      <c r="ESI3" s="107"/>
      <c r="ESJ3" s="107"/>
      <c r="ESK3" s="107"/>
      <c r="ESL3" s="107"/>
      <c r="ESM3" s="107"/>
      <c r="ESN3" s="107"/>
      <c r="ESO3" s="107"/>
      <c r="ESP3" s="107"/>
      <c r="ESQ3" s="107"/>
      <c r="ESR3" s="107"/>
      <c r="ESS3" s="107"/>
      <c r="EST3" s="107"/>
      <c r="ESU3" s="107"/>
      <c r="ESV3" s="107"/>
      <c r="ESW3" s="107"/>
      <c r="ESX3" s="107"/>
      <c r="ESY3" s="107"/>
      <c r="ESZ3" s="107"/>
      <c r="ETA3" s="107"/>
      <c r="ETB3" s="107"/>
      <c r="ETC3" s="107"/>
      <c r="ETD3" s="107"/>
      <c r="ETE3" s="107"/>
      <c r="ETF3" s="107"/>
      <c r="ETG3" s="107"/>
      <c r="ETH3" s="107"/>
      <c r="ETI3" s="107"/>
      <c r="ETJ3" s="107"/>
      <c r="ETK3" s="107"/>
      <c r="ETL3" s="107"/>
      <c r="ETM3" s="107"/>
      <c r="ETN3" s="107"/>
      <c r="ETO3" s="107"/>
      <c r="ETP3" s="107"/>
      <c r="ETQ3" s="107"/>
      <c r="ETR3" s="107"/>
      <c r="ETS3" s="107"/>
      <c r="ETT3" s="107"/>
      <c r="ETU3" s="107"/>
      <c r="ETV3" s="107"/>
      <c r="ETW3" s="107"/>
      <c r="ETX3" s="107"/>
      <c r="ETY3" s="107"/>
      <c r="ETZ3" s="107"/>
      <c r="EUA3" s="107"/>
      <c r="EUB3" s="107"/>
      <c r="EUC3" s="107"/>
      <c r="EUD3" s="107"/>
      <c r="EUE3" s="107"/>
      <c r="EUF3" s="107"/>
      <c r="EUG3" s="107"/>
      <c r="EUH3" s="107"/>
      <c r="EUI3" s="107"/>
      <c r="EUJ3" s="107"/>
      <c r="EUK3" s="107"/>
      <c r="EUL3" s="107"/>
      <c r="EUM3" s="107"/>
      <c r="EUN3" s="107"/>
      <c r="EUO3" s="107"/>
      <c r="EUP3" s="107"/>
      <c r="EUQ3" s="107"/>
      <c r="EUR3" s="107"/>
      <c r="EUS3" s="107"/>
      <c r="EUT3" s="107"/>
      <c r="EUU3" s="107"/>
      <c r="EUV3" s="107"/>
      <c r="EUW3" s="107"/>
      <c r="EUX3" s="107"/>
      <c r="EUY3" s="107"/>
      <c r="EUZ3" s="107"/>
      <c r="EVA3" s="107"/>
      <c r="EVB3" s="107"/>
      <c r="EVC3" s="107"/>
      <c r="EVD3" s="107"/>
      <c r="EVE3" s="107"/>
      <c r="EVF3" s="107"/>
      <c r="EVG3" s="107"/>
      <c r="EVH3" s="107"/>
      <c r="EVI3" s="107"/>
      <c r="EVJ3" s="107"/>
      <c r="EVK3" s="107"/>
      <c r="EVL3" s="107"/>
      <c r="EVM3" s="107"/>
      <c r="EVN3" s="107"/>
      <c r="EVO3" s="107"/>
      <c r="EVP3" s="107"/>
      <c r="EVQ3" s="107"/>
      <c r="EVR3" s="107"/>
      <c r="EVS3" s="107"/>
      <c r="EVT3" s="107"/>
      <c r="EVU3" s="107"/>
      <c r="EVV3" s="107"/>
      <c r="EVW3" s="107"/>
      <c r="EVX3" s="107"/>
      <c r="EVY3" s="107"/>
      <c r="EVZ3" s="107"/>
      <c r="EWA3" s="107"/>
      <c r="EWB3" s="107"/>
      <c r="EWC3" s="107"/>
      <c r="EWD3" s="107"/>
      <c r="EWE3" s="107"/>
      <c r="EWF3" s="107"/>
      <c r="EWG3" s="107"/>
      <c r="EWH3" s="107"/>
      <c r="EWI3" s="107"/>
      <c r="EWJ3" s="107"/>
      <c r="EWK3" s="107"/>
      <c r="EWL3" s="107"/>
      <c r="EWM3" s="107"/>
      <c r="EWN3" s="107"/>
      <c r="EWO3" s="107"/>
      <c r="EWP3" s="107"/>
      <c r="EWQ3" s="107"/>
      <c r="EWR3" s="107"/>
      <c r="EWS3" s="107"/>
      <c r="EWT3" s="107"/>
      <c r="EWU3" s="107"/>
      <c r="EWV3" s="107"/>
      <c r="EWW3" s="107"/>
      <c r="EWX3" s="107"/>
      <c r="EWY3" s="107"/>
      <c r="EWZ3" s="107"/>
      <c r="EXA3" s="107"/>
      <c r="EXB3" s="107"/>
      <c r="EXC3" s="107"/>
      <c r="EXD3" s="107"/>
      <c r="EXE3" s="107"/>
      <c r="EXF3" s="107"/>
      <c r="EXG3" s="107"/>
      <c r="EXH3" s="107"/>
      <c r="EXI3" s="107"/>
      <c r="EXJ3" s="107"/>
      <c r="EXK3" s="107"/>
      <c r="EXL3" s="107"/>
      <c r="EXM3" s="107"/>
      <c r="EXN3" s="107"/>
      <c r="EXO3" s="107"/>
      <c r="EXP3" s="107"/>
      <c r="EXQ3" s="107"/>
      <c r="EXR3" s="107"/>
      <c r="EXS3" s="107"/>
      <c r="EXT3" s="107"/>
      <c r="EXU3" s="107"/>
      <c r="EXV3" s="107"/>
      <c r="EXW3" s="107"/>
      <c r="EXX3" s="107"/>
      <c r="EXY3" s="107"/>
      <c r="EXZ3" s="107"/>
      <c r="EYA3" s="107"/>
      <c r="EYB3" s="107"/>
      <c r="EYC3" s="107"/>
      <c r="EYD3" s="107"/>
      <c r="EYE3" s="107"/>
      <c r="EYF3" s="107"/>
      <c r="EYG3" s="107"/>
      <c r="EYH3" s="107"/>
      <c r="EYI3" s="107"/>
      <c r="EYJ3" s="107"/>
      <c r="EYK3" s="107"/>
      <c r="EYL3" s="107"/>
      <c r="EYM3" s="107"/>
      <c r="EYN3" s="107"/>
      <c r="EYO3" s="107"/>
      <c r="EYP3" s="107"/>
      <c r="EYQ3" s="107"/>
      <c r="EYR3" s="107"/>
      <c r="EYS3" s="107"/>
      <c r="EYT3" s="107"/>
      <c r="EYU3" s="107"/>
      <c r="EYV3" s="107"/>
      <c r="EYW3" s="107"/>
      <c r="EYX3" s="107"/>
      <c r="EYY3" s="107"/>
      <c r="EYZ3" s="107"/>
      <c r="EZA3" s="107"/>
      <c r="EZB3" s="107"/>
      <c r="EZC3" s="107"/>
      <c r="EZD3" s="107"/>
      <c r="EZE3" s="107"/>
      <c r="EZF3" s="107"/>
      <c r="EZG3" s="107"/>
      <c r="EZH3" s="107"/>
      <c r="EZI3" s="107"/>
      <c r="EZJ3" s="107"/>
      <c r="EZK3" s="107"/>
      <c r="EZL3" s="107"/>
      <c r="EZM3" s="107"/>
      <c r="EZN3" s="107"/>
      <c r="EZO3" s="107"/>
      <c r="EZP3" s="107"/>
      <c r="EZQ3" s="107"/>
      <c r="EZR3" s="107"/>
      <c r="EZS3" s="107"/>
      <c r="EZT3" s="107"/>
      <c r="EZU3" s="107"/>
      <c r="EZV3" s="107"/>
      <c r="EZW3" s="107"/>
      <c r="EZX3" s="107"/>
      <c r="EZY3" s="107"/>
      <c r="EZZ3" s="107"/>
      <c r="FAA3" s="107"/>
      <c r="FAB3" s="107"/>
      <c r="FAC3" s="107"/>
      <c r="FAD3" s="107"/>
      <c r="FAE3" s="107"/>
      <c r="FAF3" s="107"/>
      <c r="FAG3" s="107"/>
      <c r="FAH3" s="107"/>
      <c r="FAI3" s="107"/>
      <c r="FAJ3" s="107"/>
      <c r="FAK3" s="107"/>
      <c r="FAL3" s="107"/>
      <c r="FAM3" s="107"/>
      <c r="FAN3" s="107"/>
      <c r="FAO3" s="107"/>
      <c r="FAP3" s="107"/>
      <c r="FAQ3" s="107"/>
      <c r="FAR3" s="107"/>
      <c r="FAS3" s="107"/>
      <c r="FAT3" s="107"/>
      <c r="FAU3" s="107"/>
      <c r="FAV3" s="107"/>
      <c r="FAW3" s="107"/>
      <c r="FAX3" s="107"/>
      <c r="FAY3" s="107"/>
      <c r="FAZ3" s="107"/>
      <c r="FBA3" s="107"/>
      <c r="FBB3" s="107"/>
      <c r="FBC3" s="107"/>
      <c r="FBD3" s="107"/>
      <c r="FBE3" s="107"/>
      <c r="FBF3" s="107"/>
      <c r="FBG3" s="107"/>
      <c r="FBH3" s="107"/>
      <c r="FBI3" s="107"/>
      <c r="FBJ3" s="107"/>
      <c r="FBK3" s="107"/>
      <c r="FBL3" s="107"/>
      <c r="FBM3" s="107"/>
      <c r="FBN3" s="107"/>
      <c r="FBO3" s="107"/>
      <c r="FBP3" s="107"/>
      <c r="FBQ3" s="107"/>
      <c r="FBR3" s="107"/>
      <c r="FBS3" s="107"/>
      <c r="FBT3" s="107"/>
      <c r="FBU3" s="107"/>
      <c r="FBV3" s="107"/>
      <c r="FBW3" s="107"/>
      <c r="FBX3" s="107"/>
      <c r="FBY3" s="107"/>
      <c r="FBZ3" s="107"/>
      <c r="FCA3" s="107"/>
      <c r="FCB3" s="107"/>
      <c r="FCC3" s="107"/>
      <c r="FCD3" s="107"/>
      <c r="FCE3" s="107"/>
      <c r="FCF3" s="107"/>
      <c r="FCG3" s="107"/>
      <c r="FCH3" s="107"/>
      <c r="FCI3" s="107"/>
      <c r="FCJ3" s="107"/>
      <c r="FCK3" s="107"/>
      <c r="FCL3" s="107"/>
      <c r="FCM3" s="107"/>
      <c r="FCN3" s="107"/>
      <c r="FCO3" s="107"/>
      <c r="FCP3" s="107"/>
      <c r="FCQ3" s="107"/>
      <c r="FCR3" s="107"/>
      <c r="FCS3" s="107"/>
      <c r="FCT3" s="107"/>
      <c r="FCU3" s="107"/>
      <c r="FCV3" s="107"/>
      <c r="FCW3" s="107"/>
      <c r="FCX3" s="107"/>
      <c r="FCY3" s="107"/>
      <c r="FCZ3" s="107"/>
      <c r="FDA3" s="107"/>
      <c r="FDB3" s="107"/>
      <c r="FDC3" s="107"/>
      <c r="FDD3" s="107"/>
      <c r="FDE3" s="107"/>
      <c r="FDF3" s="107"/>
      <c r="FDG3" s="107"/>
      <c r="FDH3" s="107"/>
      <c r="FDI3" s="107"/>
      <c r="FDJ3" s="107"/>
      <c r="FDK3" s="107"/>
      <c r="FDL3" s="107"/>
      <c r="FDM3" s="107"/>
      <c r="FDN3" s="107"/>
      <c r="FDO3" s="107"/>
      <c r="FDP3" s="107"/>
      <c r="FDQ3" s="107"/>
      <c r="FDR3" s="107"/>
      <c r="FDS3" s="107"/>
      <c r="FDT3" s="107"/>
      <c r="FDU3" s="107"/>
      <c r="FDV3" s="107"/>
      <c r="FDW3" s="107"/>
      <c r="FDX3" s="107"/>
      <c r="FDY3" s="107"/>
      <c r="FDZ3" s="107"/>
      <c r="FEA3" s="107"/>
      <c r="FEB3" s="107"/>
      <c r="FEC3" s="107"/>
      <c r="FED3" s="107"/>
      <c r="FEE3" s="107"/>
      <c r="FEF3" s="107"/>
      <c r="FEG3" s="107"/>
      <c r="FEH3" s="107"/>
      <c r="FEI3" s="107"/>
      <c r="FEJ3" s="107"/>
      <c r="FEK3" s="107"/>
      <c r="FEL3" s="107"/>
      <c r="FEM3" s="107"/>
      <c r="FEN3" s="107"/>
      <c r="FEO3" s="107"/>
      <c r="FEP3" s="107"/>
      <c r="FEQ3" s="107"/>
      <c r="FER3" s="107"/>
      <c r="FES3" s="107"/>
      <c r="FET3" s="107"/>
      <c r="FEU3" s="107"/>
      <c r="FEV3" s="107"/>
      <c r="FEW3" s="107"/>
      <c r="FEX3" s="107"/>
      <c r="FEY3" s="107"/>
      <c r="FEZ3" s="107"/>
      <c r="FFA3" s="107"/>
      <c r="FFB3" s="107"/>
      <c r="FFC3" s="107"/>
      <c r="FFD3" s="107"/>
      <c r="FFE3" s="107"/>
      <c r="FFF3" s="107"/>
      <c r="FFG3" s="107"/>
      <c r="FFH3" s="107"/>
      <c r="FFI3" s="107"/>
      <c r="FFJ3" s="107"/>
      <c r="FFK3" s="107"/>
      <c r="FFL3" s="107"/>
      <c r="FFM3" s="107"/>
      <c r="FFN3" s="107"/>
      <c r="FFO3" s="107"/>
      <c r="FFP3" s="107"/>
      <c r="FFQ3" s="107"/>
      <c r="FFR3" s="107"/>
      <c r="FFS3" s="107"/>
      <c r="FFT3" s="107"/>
      <c r="FFU3" s="107"/>
      <c r="FFV3" s="107"/>
      <c r="FFW3" s="107"/>
      <c r="FFX3" s="107"/>
      <c r="FFY3" s="107"/>
      <c r="FFZ3" s="107"/>
      <c r="FGA3" s="107"/>
      <c r="FGB3" s="107"/>
      <c r="FGC3" s="107"/>
      <c r="FGD3" s="107"/>
      <c r="FGE3" s="107"/>
      <c r="FGF3" s="107"/>
      <c r="FGG3" s="107"/>
      <c r="FGH3" s="107"/>
      <c r="FGI3" s="107"/>
      <c r="FGJ3" s="107"/>
      <c r="FGK3" s="107"/>
      <c r="FGL3" s="107"/>
      <c r="FGM3" s="107"/>
      <c r="FGN3" s="107"/>
      <c r="FGO3" s="107"/>
      <c r="FGP3" s="107"/>
      <c r="FGQ3" s="107"/>
      <c r="FGR3" s="107"/>
      <c r="FGS3" s="107"/>
      <c r="FGT3" s="107"/>
      <c r="FGU3" s="107"/>
      <c r="FGV3" s="107"/>
      <c r="FGW3" s="107"/>
      <c r="FGX3" s="107"/>
      <c r="FGY3" s="107"/>
      <c r="FGZ3" s="107"/>
      <c r="FHA3" s="107"/>
      <c r="FHB3" s="107"/>
      <c r="FHC3" s="107"/>
      <c r="FHD3" s="107"/>
      <c r="FHE3" s="107"/>
      <c r="FHF3" s="107"/>
      <c r="FHG3" s="107"/>
      <c r="FHH3" s="107"/>
      <c r="FHI3" s="107"/>
      <c r="FHJ3" s="107"/>
      <c r="FHK3" s="107"/>
      <c r="FHL3" s="107"/>
      <c r="FHM3" s="107"/>
      <c r="FHN3" s="107"/>
      <c r="FHO3" s="107"/>
      <c r="FHP3" s="107"/>
      <c r="FHQ3" s="107"/>
      <c r="FHR3" s="107"/>
      <c r="FHS3" s="107"/>
      <c r="FHT3" s="107"/>
      <c r="FHU3" s="107"/>
      <c r="FHV3" s="107"/>
      <c r="FHW3" s="107"/>
      <c r="FHX3" s="107"/>
      <c r="FHY3" s="107"/>
      <c r="FHZ3" s="107"/>
      <c r="FIA3" s="107"/>
      <c r="FIB3" s="107"/>
      <c r="FIC3" s="107"/>
      <c r="FID3" s="107"/>
      <c r="FIE3" s="107"/>
      <c r="FIF3" s="107"/>
      <c r="FIG3" s="107"/>
      <c r="FIH3" s="107"/>
      <c r="FII3" s="107"/>
      <c r="FIJ3" s="107"/>
      <c r="FIK3" s="107"/>
      <c r="FIL3" s="107"/>
      <c r="FIM3" s="107"/>
      <c r="FIN3" s="107"/>
      <c r="FIO3" s="107"/>
      <c r="FIP3" s="107"/>
      <c r="FIQ3" s="107"/>
      <c r="FIR3" s="107"/>
      <c r="FIS3" s="107"/>
      <c r="FIT3" s="107"/>
      <c r="FIU3" s="107"/>
      <c r="FIV3" s="107"/>
      <c r="FIW3" s="107"/>
      <c r="FIX3" s="107"/>
      <c r="FIY3" s="107"/>
      <c r="FIZ3" s="107"/>
      <c r="FJA3" s="107"/>
      <c r="FJB3" s="107"/>
      <c r="FJC3" s="107"/>
      <c r="FJD3" s="107"/>
      <c r="FJE3" s="107"/>
      <c r="FJF3" s="107"/>
      <c r="FJG3" s="107"/>
      <c r="FJH3" s="107"/>
      <c r="FJI3" s="107"/>
      <c r="FJJ3" s="107"/>
      <c r="FJK3" s="107"/>
      <c r="FJL3" s="107"/>
      <c r="FJM3" s="107"/>
      <c r="FJN3" s="107"/>
      <c r="FJO3" s="107"/>
      <c r="FJP3" s="107"/>
      <c r="FJQ3" s="107"/>
      <c r="FJR3" s="107"/>
      <c r="FJS3" s="107"/>
      <c r="FJT3" s="107"/>
      <c r="FJU3" s="107"/>
      <c r="FJV3" s="107"/>
      <c r="FJW3" s="107"/>
      <c r="FJX3" s="107"/>
      <c r="FJY3" s="107"/>
      <c r="FJZ3" s="107"/>
      <c r="FKA3" s="107"/>
      <c r="FKB3" s="107"/>
      <c r="FKC3" s="107"/>
      <c r="FKD3" s="107"/>
      <c r="FKE3" s="107"/>
      <c r="FKF3" s="107"/>
      <c r="FKG3" s="107"/>
      <c r="FKH3" s="107"/>
      <c r="FKI3" s="107"/>
      <c r="FKJ3" s="107"/>
      <c r="FKK3" s="107"/>
      <c r="FKL3" s="107"/>
      <c r="FKM3" s="107"/>
      <c r="FKN3" s="107"/>
      <c r="FKO3" s="107"/>
      <c r="FKP3" s="107"/>
      <c r="FKQ3" s="107"/>
      <c r="FKR3" s="107"/>
      <c r="FKS3" s="107"/>
      <c r="FKT3" s="107"/>
      <c r="FKU3" s="107"/>
      <c r="FKV3" s="107"/>
      <c r="FKW3" s="107"/>
      <c r="FKX3" s="107"/>
      <c r="FKY3" s="107"/>
      <c r="FKZ3" s="107"/>
      <c r="FLA3" s="107"/>
      <c r="FLB3" s="107"/>
      <c r="FLC3" s="107"/>
      <c r="FLD3" s="107"/>
      <c r="FLE3" s="107"/>
      <c r="FLF3" s="107"/>
      <c r="FLG3" s="107"/>
      <c r="FLH3" s="107"/>
      <c r="FLI3" s="107"/>
      <c r="FLJ3" s="107"/>
      <c r="FLK3" s="107"/>
      <c r="FLL3" s="107"/>
      <c r="FLM3" s="107"/>
      <c r="FLN3" s="107"/>
      <c r="FLO3" s="107"/>
      <c r="FLP3" s="107"/>
      <c r="FLQ3" s="107"/>
      <c r="FLR3" s="107"/>
      <c r="FLS3" s="107"/>
      <c r="FLT3" s="107"/>
      <c r="FLU3" s="107"/>
      <c r="FLV3" s="107"/>
      <c r="FLW3" s="107"/>
      <c r="FLX3" s="107"/>
      <c r="FLY3" s="107"/>
      <c r="FLZ3" s="107"/>
      <c r="FMA3" s="107"/>
      <c r="FMB3" s="107"/>
      <c r="FMC3" s="107"/>
      <c r="FMD3" s="107"/>
      <c r="FME3" s="107"/>
      <c r="FMF3" s="107"/>
      <c r="FMG3" s="107"/>
      <c r="FMH3" s="107"/>
      <c r="FMI3" s="107"/>
      <c r="FMJ3" s="107"/>
      <c r="FMK3" s="107"/>
      <c r="FML3" s="107"/>
      <c r="FMM3" s="107"/>
      <c r="FMN3" s="107"/>
      <c r="FMO3" s="107"/>
      <c r="FMP3" s="107"/>
      <c r="FMQ3" s="107"/>
      <c r="FMR3" s="107"/>
      <c r="FMS3" s="107"/>
      <c r="FMT3" s="107"/>
      <c r="FMU3" s="107"/>
      <c r="FMV3" s="107"/>
      <c r="FMW3" s="107"/>
      <c r="FMX3" s="107"/>
      <c r="FMY3" s="107"/>
      <c r="FMZ3" s="107"/>
      <c r="FNA3" s="107"/>
      <c r="FNB3" s="107"/>
      <c r="FNC3" s="107"/>
      <c r="FND3" s="107"/>
      <c r="FNE3" s="107"/>
      <c r="FNF3" s="107"/>
      <c r="FNG3" s="107"/>
      <c r="FNH3" s="107"/>
      <c r="FNI3" s="107"/>
      <c r="FNJ3" s="107"/>
      <c r="FNK3" s="107"/>
      <c r="FNL3" s="107"/>
      <c r="FNM3" s="107"/>
      <c r="FNN3" s="107"/>
      <c r="FNO3" s="107"/>
      <c r="FNP3" s="107"/>
      <c r="FNQ3" s="107"/>
      <c r="FNR3" s="107"/>
      <c r="FNS3" s="107"/>
      <c r="FNT3" s="107"/>
      <c r="FNU3" s="107"/>
      <c r="FNV3" s="107"/>
      <c r="FNW3" s="107"/>
      <c r="FNX3" s="107"/>
      <c r="FNY3" s="107"/>
      <c r="FNZ3" s="107"/>
      <c r="FOA3" s="107"/>
      <c r="FOB3" s="107"/>
      <c r="FOC3" s="107"/>
      <c r="FOD3" s="107"/>
      <c r="FOE3" s="107"/>
      <c r="FOF3" s="107"/>
      <c r="FOG3" s="107"/>
      <c r="FOH3" s="107"/>
      <c r="FOI3" s="107"/>
      <c r="FOJ3" s="107"/>
      <c r="FOK3" s="107"/>
      <c r="FOL3" s="107"/>
      <c r="FOM3" s="107"/>
      <c r="FON3" s="107"/>
      <c r="FOO3" s="107"/>
      <c r="FOP3" s="107"/>
      <c r="FOQ3" s="107"/>
      <c r="FOR3" s="107"/>
      <c r="FOS3" s="107"/>
      <c r="FOT3" s="107"/>
      <c r="FOU3" s="107"/>
      <c r="FOV3" s="107"/>
      <c r="FOW3" s="107"/>
      <c r="FOX3" s="107"/>
      <c r="FOY3" s="107"/>
      <c r="FOZ3" s="107"/>
      <c r="FPA3" s="107"/>
      <c r="FPB3" s="107"/>
      <c r="FPC3" s="107"/>
      <c r="FPD3" s="107"/>
      <c r="FPE3" s="107"/>
      <c r="FPF3" s="107"/>
      <c r="FPG3" s="107"/>
      <c r="FPH3" s="107"/>
      <c r="FPI3" s="107"/>
      <c r="FPJ3" s="107"/>
      <c r="FPK3" s="107"/>
      <c r="FPL3" s="107"/>
      <c r="FPM3" s="107"/>
      <c r="FPN3" s="107"/>
      <c r="FPO3" s="107"/>
      <c r="FPP3" s="107"/>
      <c r="FPQ3" s="107"/>
      <c r="FPR3" s="107"/>
      <c r="FPS3" s="107"/>
      <c r="FPT3" s="107"/>
      <c r="FPU3" s="107"/>
      <c r="FPV3" s="107"/>
      <c r="FPW3" s="107"/>
      <c r="FPX3" s="107"/>
      <c r="FPY3" s="107"/>
      <c r="FPZ3" s="107"/>
      <c r="FQA3" s="107"/>
      <c r="FQB3" s="107"/>
      <c r="FQC3" s="107"/>
      <c r="FQD3" s="107"/>
      <c r="FQE3" s="107"/>
      <c r="FQF3" s="107"/>
      <c r="FQG3" s="107"/>
      <c r="FQH3" s="107"/>
      <c r="FQI3" s="107"/>
      <c r="FQJ3" s="107"/>
      <c r="FQK3" s="107"/>
      <c r="FQL3" s="107"/>
      <c r="FQM3" s="107"/>
      <c r="FQN3" s="107"/>
      <c r="FQO3" s="107"/>
      <c r="FQP3" s="107"/>
      <c r="FQQ3" s="107"/>
      <c r="FQR3" s="107"/>
      <c r="FQS3" s="107"/>
      <c r="FQT3" s="107"/>
      <c r="FQU3" s="107"/>
      <c r="FQV3" s="107"/>
      <c r="FQW3" s="107"/>
      <c r="FQX3" s="107"/>
      <c r="FQY3" s="107"/>
      <c r="FQZ3" s="107"/>
      <c r="FRA3" s="107"/>
      <c r="FRB3" s="107"/>
      <c r="FRC3" s="107"/>
      <c r="FRD3" s="107"/>
      <c r="FRE3" s="107"/>
      <c r="FRF3" s="107"/>
      <c r="FRG3" s="107"/>
      <c r="FRH3" s="107"/>
      <c r="FRI3" s="107"/>
      <c r="FRJ3" s="107"/>
      <c r="FRK3" s="107"/>
      <c r="FRL3" s="107"/>
      <c r="FRM3" s="107"/>
      <c r="FRN3" s="107"/>
      <c r="FRO3" s="107"/>
      <c r="FRP3" s="107"/>
      <c r="FRQ3" s="107"/>
      <c r="FRR3" s="107"/>
      <c r="FRS3" s="107"/>
      <c r="FRT3" s="107"/>
      <c r="FRU3" s="107"/>
      <c r="FRV3" s="107"/>
      <c r="FRW3" s="107"/>
      <c r="FRX3" s="107"/>
      <c r="FRY3" s="107"/>
      <c r="FRZ3" s="107"/>
      <c r="FSA3" s="107"/>
      <c r="FSB3" s="107"/>
      <c r="FSC3" s="107"/>
      <c r="FSD3" s="107"/>
      <c r="FSE3" s="107"/>
      <c r="FSF3" s="107"/>
      <c r="FSG3" s="107"/>
      <c r="FSH3" s="107"/>
      <c r="FSI3" s="107"/>
      <c r="FSJ3" s="107"/>
      <c r="FSK3" s="107"/>
      <c r="FSL3" s="107"/>
      <c r="FSM3" s="107"/>
      <c r="FSN3" s="107"/>
      <c r="FSO3" s="107"/>
      <c r="FSP3" s="107"/>
      <c r="FSQ3" s="107"/>
      <c r="FSR3" s="107"/>
      <c r="FSS3" s="107"/>
      <c r="FST3" s="107"/>
      <c r="FSU3" s="107"/>
      <c r="FSV3" s="107"/>
      <c r="FSW3" s="107"/>
      <c r="FSX3" s="107"/>
      <c r="FSY3" s="107"/>
      <c r="FSZ3" s="107"/>
      <c r="FTA3" s="107"/>
      <c r="FTB3" s="107"/>
      <c r="FTC3" s="107"/>
      <c r="FTD3" s="107"/>
      <c r="FTE3" s="107"/>
      <c r="FTF3" s="107"/>
      <c r="FTG3" s="107"/>
      <c r="FTH3" s="107"/>
      <c r="FTI3" s="107"/>
      <c r="FTJ3" s="107"/>
      <c r="FTK3" s="107"/>
      <c r="FTL3" s="107"/>
      <c r="FTM3" s="107"/>
      <c r="FTN3" s="107"/>
      <c r="FTO3" s="107"/>
      <c r="FTP3" s="107"/>
      <c r="FTQ3" s="107"/>
      <c r="FTR3" s="107"/>
      <c r="FTS3" s="107"/>
      <c r="FTT3" s="107"/>
      <c r="FTU3" s="107"/>
      <c r="FTV3" s="107"/>
      <c r="FTW3" s="107"/>
      <c r="FTX3" s="107"/>
      <c r="FTY3" s="107"/>
      <c r="FTZ3" s="107"/>
      <c r="FUA3" s="107"/>
      <c r="FUB3" s="107"/>
      <c r="FUC3" s="107"/>
      <c r="FUD3" s="107"/>
      <c r="FUE3" s="107"/>
      <c r="FUF3" s="107"/>
      <c r="FUG3" s="107"/>
      <c r="FUH3" s="107"/>
      <c r="FUI3" s="107"/>
      <c r="FUJ3" s="107"/>
      <c r="FUK3" s="107"/>
      <c r="FUL3" s="107"/>
      <c r="FUM3" s="107"/>
      <c r="FUN3" s="107"/>
      <c r="FUO3" s="107"/>
      <c r="FUP3" s="107"/>
      <c r="FUQ3" s="107"/>
      <c r="FUR3" s="107"/>
      <c r="FUS3" s="107"/>
      <c r="FUT3" s="107"/>
      <c r="FUU3" s="107"/>
      <c r="FUV3" s="107"/>
      <c r="FUW3" s="107"/>
      <c r="FUX3" s="107"/>
      <c r="FUY3" s="107"/>
      <c r="FUZ3" s="107"/>
      <c r="FVA3" s="107"/>
      <c r="FVB3" s="107"/>
      <c r="FVC3" s="107"/>
      <c r="FVD3" s="107"/>
      <c r="FVE3" s="107"/>
      <c r="FVF3" s="107"/>
      <c r="FVG3" s="107"/>
      <c r="FVH3" s="107"/>
      <c r="FVI3" s="107"/>
      <c r="FVJ3" s="107"/>
      <c r="FVK3" s="107"/>
      <c r="FVL3" s="107"/>
      <c r="FVM3" s="107"/>
      <c r="FVN3" s="107"/>
      <c r="FVO3" s="107"/>
      <c r="FVP3" s="107"/>
      <c r="FVQ3" s="107"/>
      <c r="FVR3" s="107"/>
      <c r="FVS3" s="107"/>
      <c r="FVT3" s="107"/>
      <c r="FVU3" s="107"/>
      <c r="FVV3" s="107"/>
      <c r="FVW3" s="107"/>
      <c r="FVX3" s="107"/>
      <c r="FVY3" s="107"/>
      <c r="FVZ3" s="107"/>
      <c r="FWA3" s="107"/>
      <c r="FWB3" s="107"/>
      <c r="FWC3" s="107"/>
      <c r="FWD3" s="107"/>
      <c r="FWE3" s="107"/>
      <c r="FWF3" s="107"/>
      <c r="FWG3" s="107"/>
      <c r="FWH3" s="107"/>
      <c r="FWI3" s="107"/>
      <c r="FWJ3" s="107"/>
      <c r="FWK3" s="107"/>
      <c r="FWL3" s="107"/>
      <c r="FWM3" s="107"/>
      <c r="FWN3" s="107"/>
      <c r="FWO3" s="107"/>
      <c r="FWP3" s="107"/>
      <c r="FWQ3" s="107"/>
      <c r="FWR3" s="107"/>
      <c r="FWS3" s="107"/>
      <c r="FWT3" s="107"/>
      <c r="FWU3" s="107"/>
      <c r="FWV3" s="107"/>
      <c r="FWW3" s="107"/>
      <c r="FWX3" s="107"/>
      <c r="FWY3" s="107"/>
      <c r="FWZ3" s="107"/>
      <c r="FXA3" s="107"/>
      <c r="FXB3" s="107"/>
      <c r="FXC3" s="107"/>
      <c r="FXD3" s="107"/>
      <c r="FXE3" s="107"/>
      <c r="FXF3" s="107"/>
      <c r="FXG3" s="107"/>
      <c r="FXH3" s="107"/>
      <c r="FXI3" s="107"/>
      <c r="FXJ3" s="107"/>
      <c r="FXK3" s="107"/>
      <c r="FXL3" s="107"/>
      <c r="FXM3" s="107"/>
      <c r="FXN3" s="107"/>
      <c r="FXO3" s="107"/>
      <c r="FXP3" s="107"/>
      <c r="FXQ3" s="107"/>
      <c r="FXR3" s="107"/>
      <c r="FXS3" s="107"/>
      <c r="FXT3" s="107"/>
      <c r="FXU3" s="107"/>
      <c r="FXV3" s="107"/>
      <c r="FXW3" s="107"/>
      <c r="FXX3" s="107"/>
      <c r="FXY3" s="107"/>
      <c r="FXZ3" s="107"/>
      <c r="FYA3" s="107"/>
      <c r="FYB3" s="107"/>
      <c r="FYC3" s="107"/>
      <c r="FYD3" s="107"/>
      <c r="FYE3" s="107"/>
      <c r="FYF3" s="107"/>
      <c r="FYG3" s="107"/>
      <c r="FYH3" s="107"/>
      <c r="FYI3" s="107"/>
      <c r="FYJ3" s="107"/>
      <c r="FYK3" s="107"/>
      <c r="FYL3" s="107"/>
      <c r="FYM3" s="107"/>
      <c r="FYN3" s="107"/>
      <c r="FYO3" s="107"/>
      <c r="FYP3" s="107"/>
      <c r="FYQ3" s="107"/>
      <c r="FYR3" s="107"/>
      <c r="FYS3" s="107"/>
      <c r="FYT3" s="107"/>
      <c r="FYU3" s="107"/>
      <c r="FYV3" s="107"/>
      <c r="FYW3" s="107"/>
      <c r="FYX3" s="107"/>
      <c r="FYY3" s="107"/>
      <c r="FYZ3" s="107"/>
      <c r="FZA3" s="107"/>
      <c r="FZB3" s="107"/>
      <c r="FZC3" s="107"/>
      <c r="FZD3" s="107"/>
      <c r="FZE3" s="107"/>
      <c r="FZF3" s="107"/>
      <c r="FZG3" s="107"/>
      <c r="FZH3" s="107"/>
      <c r="FZI3" s="107"/>
      <c r="FZJ3" s="107"/>
      <c r="FZK3" s="107"/>
      <c r="FZL3" s="107"/>
      <c r="FZM3" s="107"/>
      <c r="FZN3" s="107"/>
      <c r="FZO3" s="107"/>
      <c r="FZP3" s="107"/>
      <c r="FZQ3" s="107"/>
      <c r="FZR3" s="107"/>
      <c r="FZS3" s="107"/>
      <c r="FZT3" s="107"/>
      <c r="FZU3" s="107"/>
      <c r="FZV3" s="107"/>
      <c r="FZW3" s="107"/>
      <c r="FZX3" s="107"/>
      <c r="FZY3" s="107"/>
      <c r="FZZ3" s="107"/>
      <c r="GAA3" s="107"/>
      <c r="GAB3" s="107"/>
      <c r="GAC3" s="107"/>
      <c r="GAD3" s="107"/>
      <c r="GAE3" s="107"/>
      <c r="GAF3" s="107"/>
      <c r="GAG3" s="107"/>
      <c r="GAH3" s="107"/>
      <c r="GAI3" s="107"/>
      <c r="GAJ3" s="107"/>
      <c r="GAK3" s="107"/>
      <c r="GAL3" s="107"/>
      <c r="GAM3" s="107"/>
      <c r="GAN3" s="107"/>
      <c r="GAO3" s="107"/>
      <c r="GAP3" s="107"/>
      <c r="GAQ3" s="107"/>
      <c r="GAR3" s="107"/>
      <c r="GAS3" s="107"/>
      <c r="GAT3" s="107"/>
      <c r="GAU3" s="107"/>
      <c r="GAV3" s="107"/>
      <c r="GAW3" s="107"/>
      <c r="GAX3" s="107"/>
      <c r="GAY3" s="107"/>
      <c r="GAZ3" s="107"/>
      <c r="GBA3" s="107"/>
      <c r="GBB3" s="107"/>
      <c r="GBC3" s="107"/>
      <c r="GBD3" s="107"/>
      <c r="GBE3" s="107"/>
      <c r="GBF3" s="107"/>
      <c r="GBG3" s="107"/>
      <c r="GBH3" s="107"/>
      <c r="GBI3" s="107"/>
      <c r="GBJ3" s="107"/>
      <c r="GBK3" s="107"/>
      <c r="GBL3" s="107"/>
      <c r="GBM3" s="107"/>
      <c r="GBN3" s="107"/>
      <c r="GBO3" s="107"/>
      <c r="GBP3" s="107"/>
      <c r="GBQ3" s="107"/>
      <c r="GBR3" s="107"/>
      <c r="GBS3" s="107"/>
      <c r="GBT3" s="107"/>
      <c r="GBU3" s="107"/>
      <c r="GBV3" s="107"/>
      <c r="GBW3" s="107"/>
      <c r="GBX3" s="107"/>
      <c r="GBY3" s="107"/>
      <c r="GBZ3" s="107"/>
      <c r="GCA3" s="107"/>
      <c r="GCB3" s="107"/>
      <c r="GCC3" s="107"/>
      <c r="GCD3" s="107"/>
      <c r="GCE3" s="107"/>
      <c r="GCF3" s="107"/>
      <c r="GCG3" s="107"/>
      <c r="GCH3" s="107"/>
      <c r="GCI3" s="107"/>
      <c r="GCJ3" s="107"/>
      <c r="GCK3" s="107"/>
      <c r="GCL3" s="107"/>
      <c r="GCM3" s="107"/>
      <c r="GCN3" s="107"/>
      <c r="GCO3" s="107"/>
      <c r="GCP3" s="107"/>
      <c r="GCQ3" s="107"/>
      <c r="GCR3" s="107"/>
      <c r="GCS3" s="107"/>
      <c r="GCT3" s="107"/>
      <c r="GCU3" s="107"/>
      <c r="GCV3" s="107"/>
      <c r="GCW3" s="107"/>
      <c r="GCX3" s="107"/>
      <c r="GCY3" s="107"/>
      <c r="GCZ3" s="107"/>
      <c r="GDA3" s="107"/>
      <c r="GDB3" s="107"/>
      <c r="GDC3" s="107"/>
      <c r="GDD3" s="107"/>
      <c r="GDE3" s="107"/>
      <c r="GDF3" s="107"/>
      <c r="GDG3" s="107"/>
      <c r="GDH3" s="107"/>
      <c r="GDI3" s="107"/>
      <c r="GDJ3" s="107"/>
      <c r="GDK3" s="107"/>
      <c r="GDL3" s="107"/>
      <c r="GDM3" s="107"/>
      <c r="GDN3" s="107"/>
      <c r="GDO3" s="107"/>
      <c r="GDP3" s="107"/>
      <c r="GDQ3" s="107"/>
      <c r="GDR3" s="107"/>
      <c r="GDS3" s="107"/>
      <c r="GDT3" s="107"/>
      <c r="GDU3" s="107"/>
      <c r="GDV3" s="107"/>
      <c r="GDW3" s="107"/>
      <c r="GDX3" s="107"/>
      <c r="GDY3" s="107"/>
      <c r="GDZ3" s="107"/>
      <c r="GEA3" s="107"/>
      <c r="GEB3" s="107"/>
      <c r="GEC3" s="107"/>
      <c r="GED3" s="107"/>
      <c r="GEE3" s="107"/>
      <c r="GEF3" s="107"/>
      <c r="GEG3" s="107"/>
      <c r="GEH3" s="107"/>
      <c r="GEI3" s="107"/>
      <c r="GEJ3" s="107"/>
      <c r="GEK3" s="107"/>
      <c r="GEL3" s="107"/>
      <c r="GEM3" s="107"/>
      <c r="GEN3" s="107"/>
      <c r="GEO3" s="107"/>
      <c r="GEP3" s="107"/>
      <c r="GEQ3" s="107"/>
      <c r="GER3" s="107"/>
      <c r="GES3" s="107"/>
      <c r="GET3" s="107"/>
      <c r="GEU3" s="107"/>
      <c r="GEV3" s="107"/>
      <c r="GEW3" s="107"/>
      <c r="GEX3" s="107"/>
      <c r="GEY3" s="107"/>
      <c r="GEZ3" s="107"/>
      <c r="GFA3" s="107"/>
      <c r="GFB3" s="107"/>
      <c r="GFC3" s="107"/>
      <c r="GFD3" s="107"/>
      <c r="GFE3" s="107"/>
      <c r="GFF3" s="107"/>
      <c r="GFG3" s="107"/>
      <c r="GFH3" s="107"/>
      <c r="GFI3" s="107"/>
      <c r="GFJ3" s="107"/>
      <c r="GFK3" s="107"/>
      <c r="GFL3" s="107"/>
      <c r="GFM3" s="107"/>
      <c r="GFN3" s="107"/>
      <c r="GFO3" s="107"/>
      <c r="GFP3" s="107"/>
      <c r="GFQ3" s="107"/>
      <c r="GFR3" s="107"/>
      <c r="GFS3" s="107"/>
      <c r="GFT3" s="107"/>
      <c r="GFU3" s="107"/>
      <c r="GFV3" s="107"/>
      <c r="GFW3" s="107"/>
      <c r="GFX3" s="107"/>
      <c r="GFY3" s="107"/>
      <c r="GFZ3" s="107"/>
      <c r="GGA3" s="107"/>
      <c r="GGB3" s="107"/>
      <c r="GGC3" s="107"/>
      <c r="GGD3" s="107"/>
      <c r="GGE3" s="107"/>
      <c r="GGF3" s="107"/>
      <c r="GGG3" s="107"/>
      <c r="GGH3" s="107"/>
      <c r="GGI3" s="107"/>
      <c r="GGJ3" s="107"/>
      <c r="GGK3" s="107"/>
      <c r="GGL3" s="107"/>
      <c r="GGM3" s="107"/>
      <c r="GGN3" s="107"/>
      <c r="GGO3" s="107"/>
      <c r="GGP3" s="107"/>
      <c r="GGQ3" s="107"/>
      <c r="GGR3" s="107"/>
      <c r="GGS3" s="107"/>
      <c r="GGT3" s="107"/>
      <c r="GGU3" s="107"/>
      <c r="GGV3" s="107"/>
      <c r="GGW3" s="107"/>
      <c r="GGX3" s="107"/>
      <c r="GGY3" s="107"/>
      <c r="GGZ3" s="107"/>
      <c r="GHA3" s="107"/>
      <c r="GHB3" s="107"/>
      <c r="GHC3" s="107"/>
      <c r="GHD3" s="107"/>
      <c r="GHE3" s="107"/>
      <c r="GHF3" s="107"/>
      <c r="GHG3" s="107"/>
      <c r="GHH3" s="107"/>
      <c r="GHI3" s="107"/>
      <c r="GHJ3" s="107"/>
      <c r="GHK3" s="107"/>
      <c r="GHL3" s="107"/>
      <c r="GHM3" s="107"/>
      <c r="GHN3" s="107"/>
      <c r="GHO3" s="107"/>
      <c r="GHP3" s="107"/>
      <c r="GHQ3" s="107"/>
      <c r="GHR3" s="107"/>
      <c r="GHS3" s="107"/>
      <c r="GHT3" s="107"/>
      <c r="GHU3" s="107"/>
      <c r="GHV3" s="107"/>
      <c r="GHW3" s="107"/>
      <c r="GHX3" s="107"/>
      <c r="GHY3" s="107"/>
      <c r="GHZ3" s="107"/>
      <c r="GIA3" s="107"/>
      <c r="GIB3" s="107"/>
      <c r="GIC3" s="107"/>
      <c r="GID3" s="107"/>
      <c r="GIE3" s="107"/>
      <c r="GIF3" s="107"/>
      <c r="GIG3" s="107"/>
      <c r="GIH3" s="107"/>
      <c r="GII3" s="107"/>
      <c r="GIJ3" s="107"/>
      <c r="GIK3" s="107"/>
      <c r="GIL3" s="107"/>
      <c r="GIM3" s="107"/>
      <c r="GIN3" s="107"/>
      <c r="GIO3" s="107"/>
      <c r="GIP3" s="107"/>
      <c r="GIQ3" s="107"/>
      <c r="GIR3" s="107"/>
      <c r="GIS3" s="107"/>
      <c r="GIT3" s="107"/>
      <c r="GIU3" s="107"/>
      <c r="GIV3" s="107"/>
      <c r="GIW3" s="107"/>
      <c r="GIX3" s="107"/>
      <c r="GIY3" s="107"/>
      <c r="GIZ3" s="107"/>
      <c r="GJA3" s="107"/>
      <c r="GJB3" s="107"/>
      <c r="GJC3" s="107"/>
      <c r="GJD3" s="107"/>
      <c r="GJE3" s="107"/>
      <c r="GJF3" s="107"/>
      <c r="GJG3" s="107"/>
      <c r="GJH3" s="107"/>
      <c r="GJI3" s="107"/>
      <c r="GJJ3" s="107"/>
      <c r="GJK3" s="107"/>
      <c r="GJL3" s="107"/>
      <c r="GJM3" s="107"/>
      <c r="GJN3" s="107"/>
      <c r="GJO3" s="107"/>
      <c r="GJP3" s="107"/>
      <c r="GJQ3" s="107"/>
      <c r="GJR3" s="107"/>
      <c r="GJS3" s="107"/>
      <c r="GJT3" s="107"/>
      <c r="GJU3" s="107"/>
      <c r="GJV3" s="107"/>
      <c r="GJW3" s="107"/>
      <c r="GJX3" s="107"/>
      <c r="GJY3" s="107"/>
      <c r="GJZ3" s="107"/>
      <c r="GKA3" s="107"/>
      <c r="GKB3" s="107"/>
      <c r="GKC3" s="107"/>
      <c r="GKD3" s="107"/>
      <c r="GKE3" s="107"/>
      <c r="GKF3" s="107"/>
      <c r="GKG3" s="107"/>
      <c r="GKH3" s="107"/>
      <c r="GKI3" s="107"/>
      <c r="GKJ3" s="107"/>
      <c r="GKK3" s="107"/>
      <c r="GKL3" s="107"/>
      <c r="GKM3" s="107"/>
      <c r="GKN3" s="107"/>
      <c r="GKO3" s="107"/>
      <c r="GKP3" s="107"/>
      <c r="GKQ3" s="107"/>
      <c r="GKR3" s="107"/>
      <c r="GKS3" s="107"/>
      <c r="GKT3" s="107"/>
      <c r="GKU3" s="107"/>
      <c r="GKV3" s="107"/>
      <c r="GKW3" s="107"/>
      <c r="GKX3" s="107"/>
      <c r="GKY3" s="107"/>
      <c r="GKZ3" s="107"/>
      <c r="GLA3" s="107"/>
      <c r="GLB3" s="107"/>
      <c r="GLC3" s="107"/>
      <c r="GLD3" s="107"/>
      <c r="GLE3" s="107"/>
      <c r="GLF3" s="107"/>
      <c r="GLG3" s="107"/>
      <c r="GLH3" s="107"/>
      <c r="GLI3" s="107"/>
      <c r="GLJ3" s="107"/>
      <c r="GLK3" s="107"/>
      <c r="GLL3" s="107"/>
      <c r="GLM3" s="107"/>
      <c r="GLN3" s="107"/>
      <c r="GLO3" s="107"/>
      <c r="GLP3" s="107"/>
      <c r="GLQ3" s="107"/>
      <c r="GLR3" s="107"/>
      <c r="GLS3" s="107"/>
      <c r="GLT3" s="107"/>
      <c r="GLU3" s="107"/>
      <c r="GLV3" s="107"/>
      <c r="GLW3" s="107"/>
      <c r="GLX3" s="107"/>
      <c r="GLY3" s="107"/>
      <c r="GLZ3" s="107"/>
      <c r="GMA3" s="107"/>
      <c r="GMB3" s="107"/>
      <c r="GMC3" s="107"/>
      <c r="GMD3" s="107"/>
      <c r="GME3" s="107"/>
      <c r="GMF3" s="107"/>
      <c r="GMG3" s="107"/>
      <c r="GMH3" s="107"/>
      <c r="GMI3" s="107"/>
      <c r="GMJ3" s="107"/>
      <c r="GMK3" s="107"/>
      <c r="GML3" s="107"/>
      <c r="GMM3" s="107"/>
      <c r="GMN3" s="107"/>
      <c r="GMO3" s="107"/>
      <c r="GMP3" s="107"/>
      <c r="GMQ3" s="107"/>
      <c r="GMR3" s="107"/>
      <c r="GMS3" s="107"/>
      <c r="GMT3" s="107"/>
      <c r="GMU3" s="107"/>
      <c r="GMV3" s="107"/>
      <c r="GMW3" s="107"/>
      <c r="GMX3" s="107"/>
      <c r="GMY3" s="107"/>
      <c r="GMZ3" s="107"/>
      <c r="GNA3" s="107"/>
      <c r="GNB3" s="107"/>
      <c r="GNC3" s="107"/>
      <c r="GND3" s="107"/>
      <c r="GNE3" s="107"/>
      <c r="GNF3" s="107"/>
      <c r="GNG3" s="107"/>
      <c r="GNH3" s="107"/>
      <c r="GNI3" s="107"/>
      <c r="GNJ3" s="107"/>
      <c r="GNK3" s="107"/>
      <c r="GNL3" s="107"/>
      <c r="GNM3" s="107"/>
      <c r="GNN3" s="107"/>
      <c r="GNO3" s="107"/>
      <c r="GNP3" s="107"/>
      <c r="GNQ3" s="107"/>
      <c r="GNR3" s="107"/>
      <c r="GNS3" s="107"/>
      <c r="GNT3" s="107"/>
      <c r="GNU3" s="107"/>
      <c r="GNV3" s="107"/>
      <c r="GNW3" s="107"/>
      <c r="GNX3" s="107"/>
      <c r="GNY3" s="107"/>
      <c r="GNZ3" s="107"/>
      <c r="GOA3" s="107"/>
      <c r="GOB3" s="107"/>
      <c r="GOC3" s="107"/>
      <c r="GOD3" s="107"/>
      <c r="GOE3" s="107"/>
      <c r="GOF3" s="107"/>
      <c r="GOG3" s="107"/>
      <c r="GOH3" s="107"/>
      <c r="GOI3" s="107"/>
      <c r="GOJ3" s="107"/>
      <c r="GOK3" s="107"/>
      <c r="GOL3" s="107"/>
      <c r="GOM3" s="107"/>
      <c r="GON3" s="107"/>
      <c r="GOO3" s="107"/>
      <c r="GOP3" s="107"/>
      <c r="GOQ3" s="107"/>
      <c r="GOR3" s="107"/>
      <c r="GOS3" s="107"/>
      <c r="GOT3" s="107"/>
      <c r="GOU3" s="107"/>
      <c r="GOV3" s="107"/>
      <c r="GOW3" s="107"/>
      <c r="GOX3" s="107"/>
      <c r="GOY3" s="107"/>
      <c r="GOZ3" s="107"/>
      <c r="GPA3" s="107"/>
      <c r="GPB3" s="107"/>
      <c r="GPC3" s="107"/>
      <c r="GPD3" s="107"/>
      <c r="GPE3" s="107"/>
      <c r="GPF3" s="107"/>
      <c r="GPG3" s="107"/>
      <c r="GPH3" s="107"/>
      <c r="GPI3" s="107"/>
      <c r="GPJ3" s="107"/>
      <c r="GPK3" s="107"/>
      <c r="GPL3" s="107"/>
      <c r="GPM3" s="107"/>
      <c r="GPN3" s="107"/>
      <c r="GPO3" s="107"/>
      <c r="GPP3" s="107"/>
      <c r="GPQ3" s="107"/>
      <c r="GPR3" s="107"/>
      <c r="GPS3" s="107"/>
      <c r="GPT3" s="107"/>
      <c r="GPU3" s="107"/>
      <c r="GPV3" s="107"/>
      <c r="GPW3" s="107"/>
      <c r="GPX3" s="107"/>
      <c r="GPY3" s="107"/>
      <c r="GPZ3" s="107"/>
      <c r="GQA3" s="107"/>
      <c r="GQB3" s="107"/>
      <c r="GQC3" s="107"/>
      <c r="GQD3" s="107"/>
      <c r="GQE3" s="107"/>
      <c r="GQF3" s="107"/>
      <c r="GQG3" s="107"/>
      <c r="GQH3" s="107"/>
      <c r="GQI3" s="107"/>
      <c r="GQJ3" s="107"/>
      <c r="GQK3" s="107"/>
      <c r="GQL3" s="107"/>
      <c r="GQM3" s="107"/>
      <c r="GQN3" s="107"/>
      <c r="GQO3" s="107"/>
      <c r="GQP3" s="107"/>
      <c r="GQQ3" s="107"/>
      <c r="GQR3" s="107"/>
      <c r="GQS3" s="107"/>
      <c r="GQT3" s="107"/>
      <c r="GQU3" s="107"/>
      <c r="GQV3" s="107"/>
      <c r="GQW3" s="107"/>
      <c r="GQX3" s="107"/>
      <c r="GQY3" s="107"/>
      <c r="GQZ3" s="107"/>
      <c r="GRA3" s="107"/>
      <c r="GRB3" s="107"/>
      <c r="GRC3" s="107"/>
      <c r="GRD3" s="107"/>
      <c r="GRE3" s="107"/>
      <c r="GRF3" s="107"/>
      <c r="GRG3" s="107"/>
      <c r="GRH3" s="107"/>
      <c r="GRI3" s="107"/>
      <c r="GRJ3" s="107"/>
      <c r="GRK3" s="107"/>
      <c r="GRL3" s="107"/>
      <c r="GRM3" s="107"/>
      <c r="GRN3" s="107"/>
      <c r="GRO3" s="107"/>
      <c r="GRP3" s="107"/>
      <c r="GRQ3" s="107"/>
      <c r="GRR3" s="107"/>
      <c r="GRS3" s="107"/>
      <c r="GRT3" s="107"/>
      <c r="GRU3" s="107"/>
      <c r="GRV3" s="107"/>
      <c r="GRW3" s="107"/>
      <c r="GRX3" s="107"/>
      <c r="GRY3" s="107"/>
      <c r="GRZ3" s="107"/>
      <c r="GSA3" s="107"/>
      <c r="GSB3" s="107"/>
      <c r="GSC3" s="107"/>
      <c r="GSD3" s="107"/>
      <c r="GSE3" s="107"/>
      <c r="GSF3" s="107"/>
      <c r="GSG3" s="107"/>
      <c r="GSH3" s="107"/>
      <c r="GSI3" s="107"/>
      <c r="GSJ3" s="107"/>
      <c r="GSK3" s="107"/>
      <c r="GSL3" s="107"/>
      <c r="GSM3" s="107"/>
      <c r="GSN3" s="107"/>
      <c r="GSO3" s="107"/>
      <c r="GSP3" s="107"/>
      <c r="GSQ3" s="107"/>
      <c r="GSR3" s="107"/>
      <c r="GSS3" s="107"/>
      <c r="GST3" s="107"/>
      <c r="GSU3" s="107"/>
      <c r="GSV3" s="107"/>
      <c r="GSW3" s="107"/>
      <c r="GSX3" s="107"/>
      <c r="GSY3" s="107"/>
      <c r="GSZ3" s="107"/>
      <c r="GTA3" s="107"/>
      <c r="GTB3" s="107"/>
      <c r="GTC3" s="107"/>
      <c r="GTD3" s="107"/>
      <c r="GTE3" s="107"/>
      <c r="GTF3" s="107"/>
      <c r="GTG3" s="107"/>
      <c r="GTH3" s="107"/>
      <c r="GTI3" s="107"/>
      <c r="GTJ3" s="107"/>
      <c r="GTK3" s="107"/>
      <c r="GTL3" s="107"/>
      <c r="GTM3" s="107"/>
      <c r="GTN3" s="107"/>
      <c r="GTO3" s="107"/>
      <c r="GTP3" s="107"/>
      <c r="GTQ3" s="107"/>
      <c r="GTR3" s="107"/>
      <c r="GTS3" s="107"/>
      <c r="GTT3" s="107"/>
      <c r="GTU3" s="107"/>
      <c r="GTV3" s="107"/>
      <c r="GTW3" s="107"/>
      <c r="GTX3" s="107"/>
      <c r="GTY3" s="107"/>
      <c r="GTZ3" s="107"/>
      <c r="GUA3" s="107"/>
      <c r="GUB3" s="107"/>
      <c r="GUC3" s="107"/>
      <c r="GUD3" s="107"/>
      <c r="GUE3" s="107"/>
      <c r="GUF3" s="107"/>
      <c r="GUG3" s="107"/>
      <c r="GUH3" s="107"/>
      <c r="GUI3" s="107"/>
      <c r="GUJ3" s="107"/>
      <c r="GUK3" s="107"/>
      <c r="GUL3" s="107"/>
      <c r="GUM3" s="107"/>
      <c r="GUN3" s="107"/>
      <c r="GUO3" s="107"/>
      <c r="GUP3" s="107"/>
      <c r="GUQ3" s="107"/>
      <c r="GUR3" s="107"/>
      <c r="GUS3" s="107"/>
      <c r="GUT3" s="107"/>
      <c r="GUU3" s="107"/>
      <c r="GUV3" s="107"/>
      <c r="GUW3" s="107"/>
      <c r="GUX3" s="107"/>
      <c r="GUY3" s="107"/>
      <c r="GUZ3" s="107"/>
      <c r="GVA3" s="107"/>
      <c r="GVB3" s="107"/>
      <c r="GVC3" s="107"/>
      <c r="GVD3" s="107"/>
      <c r="GVE3" s="107"/>
      <c r="GVF3" s="107"/>
      <c r="GVG3" s="107"/>
      <c r="GVH3" s="107"/>
      <c r="GVI3" s="107"/>
      <c r="GVJ3" s="107"/>
      <c r="GVK3" s="107"/>
      <c r="GVL3" s="107"/>
      <c r="GVM3" s="107"/>
      <c r="GVN3" s="107"/>
      <c r="GVO3" s="107"/>
      <c r="GVP3" s="107"/>
      <c r="GVQ3" s="107"/>
      <c r="GVR3" s="107"/>
      <c r="GVS3" s="107"/>
      <c r="GVT3" s="107"/>
      <c r="GVU3" s="107"/>
      <c r="GVV3" s="107"/>
      <c r="GVW3" s="107"/>
      <c r="GVX3" s="107"/>
      <c r="GVY3" s="107"/>
      <c r="GVZ3" s="107"/>
      <c r="GWA3" s="107"/>
      <c r="GWB3" s="107"/>
      <c r="GWC3" s="107"/>
      <c r="GWD3" s="107"/>
      <c r="GWE3" s="107"/>
      <c r="GWF3" s="107"/>
      <c r="GWG3" s="107"/>
      <c r="GWH3" s="107"/>
      <c r="GWI3" s="107"/>
      <c r="GWJ3" s="107"/>
      <c r="GWK3" s="107"/>
      <c r="GWL3" s="107"/>
      <c r="GWM3" s="107"/>
      <c r="GWN3" s="107"/>
      <c r="GWO3" s="107"/>
      <c r="GWP3" s="107"/>
      <c r="GWQ3" s="107"/>
      <c r="GWR3" s="107"/>
      <c r="GWS3" s="107"/>
      <c r="GWT3" s="107"/>
      <c r="GWU3" s="107"/>
      <c r="GWV3" s="107"/>
      <c r="GWW3" s="107"/>
      <c r="GWX3" s="107"/>
      <c r="GWY3" s="107"/>
      <c r="GWZ3" s="107"/>
      <c r="GXA3" s="107"/>
      <c r="GXB3" s="107"/>
      <c r="GXC3" s="107"/>
      <c r="GXD3" s="107"/>
      <c r="GXE3" s="107"/>
      <c r="GXF3" s="107"/>
      <c r="GXG3" s="107"/>
      <c r="GXH3" s="107"/>
      <c r="GXI3" s="107"/>
      <c r="GXJ3" s="107"/>
      <c r="GXK3" s="107"/>
      <c r="GXL3" s="107"/>
      <c r="GXM3" s="107"/>
      <c r="GXN3" s="107"/>
      <c r="GXO3" s="107"/>
      <c r="GXP3" s="107"/>
      <c r="GXQ3" s="107"/>
      <c r="GXR3" s="107"/>
      <c r="GXS3" s="107"/>
      <c r="GXT3" s="107"/>
      <c r="GXU3" s="107"/>
      <c r="GXV3" s="107"/>
      <c r="GXW3" s="107"/>
      <c r="GXX3" s="107"/>
      <c r="GXY3" s="107"/>
      <c r="GXZ3" s="107"/>
      <c r="GYA3" s="107"/>
      <c r="GYB3" s="107"/>
      <c r="GYC3" s="107"/>
      <c r="GYD3" s="107"/>
      <c r="GYE3" s="107"/>
      <c r="GYF3" s="107"/>
      <c r="GYG3" s="107"/>
      <c r="GYH3" s="107"/>
      <c r="GYI3" s="107"/>
      <c r="GYJ3" s="107"/>
      <c r="GYK3" s="107"/>
      <c r="GYL3" s="107"/>
      <c r="GYM3" s="107"/>
      <c r="GYN3" s="107"/>
      <c r="GYO3" s="107"/>
      <c r="GYP3" s="107"/>
      <c r="GYQ3" s="107"/>
      <c r="GYR3" s="107"/>
      <c r="GYS3" s="107"/>
      <c r="GYT3" s="107"/>
      <c r="GYU3" s="107"/>
      <c r="GYV3" s="107"/>
      <c r="GYW3" s="107"/>
      <c r="GYX3" s="107"/>
      <c r="GYY3" s="107"/>
      <c r="GYZ3" s="107"/>
      <c r="GZA3" s="107"/>
      <c r="GZB3" s="107"/>
      <c r="GZC3" s="107"/>
      <c r="GZD3" s="107"/>
      <c r="GZE3" s="107"/>
      <c r="GZF3" s="107"/>
      <c r="GZG3" s="107"/>
      <c r="GZH3" s="107"/>
      <c r="GZI3" s="107"/>
      <c r="GZJ3" s="107"/>
      <c r="GZK3" s="107"/>
      <c r="GZL3" s="107"/>
      <c r="GZM3" s="107"/>
      <c r="GZN3" s="107"/>
      <c r="GZO3" s="107"/>
      <c r="GZP3" s="107"/>
      <c r="GZQ3" s="107"/>
      <c r="GZR3" s="107"/>
      <c r="GZS3" s="107"/>
      <c r="GZT3" s="107"/>
      <c r="GZU3" s="107"/>
      <c r="GZV3" s="107"/>
      <c r="GZW3" s="107"/>
      <c r="GZX3" s="107"/>
      <c r="GZY3" s="107"/>
      <c r="GZZ3" s="107"/>
      <c r="HAA3" s="107"/>
      <c r="HAB3" s="107"/>
      <c r="HAC3" s="107"/>
      <c r="HAD3" s="107"/>
      <c r="HAE3" s="107"/>
      <c r="HAF3" s="107"/>
      <c r="HAG3" s="107"/>
      <c r="HAH3" s="107"/>
      <c r="HAI3" s="107"/>
      <c r="HAJ3" s="107"/>
      <c r="HAK3" s="107"/>
      <c r="HAL3" s="107"/>
      <c r="HAM3" s="107"/>
      <c r="HAN3" s="107"/>
      <c r="HAO3" s="107"/>
      <c r="HAP3" s="107"/>
      <c r="HAQ3" s="107"/>
      <c r="HAR3" s="107"/>
      <c r="HAS3" s="107"/>
      <c r="HAT3" s="107"/>
      <c r="HAU3" s="107"/>
      <c r="HAV3" s="107"/>
      <c r="HAW3" s="107"/>
      <c r="HAX3" s="107"/>
      <c r="HAY3" s="107"/>
      <c r="HAZ3" s="107"/>
      <c r="HBA3" s="107"/>
      <c r="HBB3" s="107"/>
      <c r="HBC3" s="107"/>
      <c r="HBD3" s="107"/>
      <c r="HBE3" s="107"/>
      <c r="HBF3" s="107"/>
      <c r="HBG3" s="107"/>
      <c r="HBH3" s="107"/>
      <c r="HBI3" s="107"/>
      <c r="HBJ3" s="107"/>
      <c r="HBK3" s="107"/>
      <c r="HBL3" s="107"/>
      <c r="HBM3" s="107"/>
      <c r="HBN3" s="107"/>
      <c r="HBO3" s="107"/>
      <c r="HBP3" s="107"/>
      <c r="HBQ3" s="107"/>
      <c r="HBR3" s="107"/>
      <c r="HBS3" s="107"/>
      <c r="HBT3" s="107"/>
      <c r="HBU3" s="107"/>
      <c r="HBV3" s="107"/>
      <c r="HBW3" s="107"/>
      <c r="HBX3" s="107"/>
      <c r="HBY3" s="107"/>
      <c r="HBZ3" s="107"/>
      <c r="HCA3" s="107"/>
      <c r="HCB3" s="107"/>
      <c r="HCC3" s="107"/>
      <c r="HCD3" s="107"/>
      <c r="HCE3" s="107"/>
      <c r="HCF3" s="107"/>
      <c r="HCG3" s="107"/>
      <c r="HCH3" s="107"/>
      <c r="HCI3" s="107"/>
      <c r="HCJ3" s="107"/>
      <c r="HCK3" s="107"/>
      <c r="HCL3" s="107"/>
      <c r="HCM3" s="107"/>
      <c r="HCN3" s="107"/>
      <c r="HCO3" s="107"/>
      <c r="HCP3" s="107"/>
      <c r="HCQ3" s="107"/>
      <c r="HCR3" s="107"/>
      <c r="HCS3" s="107"/>
      <c r="HCT3" s="107"/>
      <c r="HCU3" s="107"/>
      <c r="HCV3" s="107"/>
      <c r="HCW3" s="107"/>
      <c r="HCX3" s="107"/>
      <c r="HCY3" s="107"/>
      <c r="HCZ3" s="107"/>
      <c r="HDA3" s="107"/>
      <c r="HDB3" s="107"/>
      <c r="HDC3" s="107"/>
      <c r="HDD3" s="107"/>
      <c r="HDE3" s="107"/>
      <c r="HDF3" s="107"/>
      <c r="HDG3" s="107"/>
      <c r="HDH3" s="107"/>
      <c r="HDI3" s="107"/>
      <c r="HDJ3" s="107"/>
      <c r="HDK3" s="107"/>
      <c r="HDL3" s="107"/>
      <c r="HDM3" s="107"/>
      <c r="HDN3" s="107"/>
      <c r="HDO3" s="107"/>
      <c r="HDP3" s="107"/>
      <c r="HDQ3" s="107"/>
      <c r="HDR3" s="107"/>
      <c r="HDS3" s="107"/>
      <c r="HDT3" s="107"/>
      <c r="HDU3" s="107"/>
      <c r="HDV3" s="107"/>
      <c r="HDW3" s="107"/>
      <c r="HDX3" s="107"/>
      <c r="HDY3" s="107"/>
      <c r="HDZ3" s="107"/>
      <c r="HEA3" s="107"/>
      <c r="HEB3" s="107"/>
      <c r="HEC3" s="107"/>
      <c r="HED3" s="107"/>
      <c r="HEE3" s="107"/>
      <c r="HEF3" s="107"/>
      <c r="HEG3" s="107"/>
      <c r="HEH3" s="107"/>
      <c r="HEI3" s="107"/>
      <c r="HEJ3" s="107"/>
      <c r="HEK3" s="107"/>
      <c r="HEL3" s="107"/>
      <c r="HEM3" s="107"/>
      <c r="HEN3" s="107"/>
      <c r="HEO3" s="107"/>
      <c r="HEP3" s="107"/>
      <c r="HEQ3" s="107"/>
      <c r="HER3" s="107"/>
      <c r="HES3" s="107"/>
      <c r="HET3" s="107"/>
      <c r="HEU3" s="107"/>
      <c r="HEV3" s="107"/>
      <c r="HEW3" s="107"/>
      <c r="HEX3" s="107"/>
      <c r="HEY3" s="107"/>
      <c r="HEZ3" s="107"/>
      <c r="HFA3" s="107"/>
      <c r="HFB3" s="107"/>
      <c r="HFC3" s="107"/>
      <c r="HFD3" s="107"/>
      <c r="HFE3" s="107"/>
      <c r="HFF3" s="107"/>
      <c r="HFG3" s="107"/>
      <c r="HFH3" s="107"/>
      <c r="HFI3" s="107"/>
      <c r="HFJ3" s="107"/>
      <c r="HFK3" s="107"/>
      <c r="HFL3" s="107"/>
      <c r="HFM3" s="107"/>
      <c r="HFN3" s="107"/>
      <c r="HFO3" s="107"/>
      <c r="HFP3" s="107"/>
      <c r="HFQ3" s="107"/>
      <c r="HFR3" s="107"/>
      <c r="HFS3" s="107"/>
      <c r="HFT3" s="107"/>
      <c r="HFU3" s="107"/>
      <c r="HFV3" s="107"/>
      <c r="HFW3" s="107"/>
      <c r="HFX3" s="107"/>
      <c r="HFY3" s="107"/>
      <c r="HFZ3" s="107"/>
      <c r="HGA3" s="107"/>
      <c r="HGB3" s="107"/>
      <c r="HGC3" s="107"/>
      <c r="HGD3" s="107"/>
      <c r="HGE3" s="107"/>
      <c r="HGF3" s="107"/>
      <c r="HGG3" s="107"/>
      <c r="HGH3" s="107"/>
      <c r="HGI3" s="107"/>
      <c r="HGJ3" s="107"/>
      <c r="HGK3" s="107"/>
      <c r="HGL3" s="107"/>
      <c r="HGM3" s="107"/>
      <c r="HGN3" s="107"/>
      <c r="HGO3" s="107"/>
      <c r="HGP3" s="107"/>
      <c r="HGQ3" s="107"/>
      <c r="HGR3" s="107"/>
      <c r="HGS3" s="107"/>
      <c r="HGT3" s="107"/>
      <c r="HGU3" s="107"/>
      <c r="HGV3" s="107"/>
      <c r="HGW3" s="107"/>
      <c r="HGX3" s="107"/>
      <c r="HGY3" s="107"/>
      <c r="HGZ3" s="107"/>
      <c r="HHA3" s="107"/>
      <c r="HHB3" s="107"/>
      <c r="HHC3" s="107"/>
      <c r="HHD3" s="107"/>
      <c r="HHE3" s="107"/>
      <c r="HHF3" s="107"/>
      <c r="HHG3" s="107"/>
      <c r="HHH3" s="107"/>
      <c r="HHI3" s="107"/>
      <c r="HHJ3" s="107"/>
      <c r="HHK3" s="107"/>
      <c r="HHL3" s="107"/>
      <c r="HHM3" s="107"/>
      <c r="HHN3" s="107"/>
      <c r="HHO3" s="107"/>
      <c r="HHP3" s="107"/>
      <c r="HHQ3" s="107"/>
      <c r="HHR3" s="107"/>
      <c r="HHS3" s="107"/>
      <c r="HHT3" s="107"/>
      <c r="HHU3" s="107"/>
      <c r="HHV3" s="107"/>
      <c r="HHW3" s="107"/>
      <c r="HHX3" s="107"/>
      <c r="HHY3" s="107"/>
      <c r="HHZ3" s="107"/>
      <c r="HIA3" s="107"/>
      <c r="HIB3" s="107"/>
      <c r="HIC3" s="107"/>
      <c r="HID3" s="107"/>
      <c r="HIE3" s="107"/>
      <c r="HIF3" s="107"/>
      <c r="HIG3" s="107"/>
      <c r="HIH3" s="107"/>
      <c r="HII3" s="107"/>
      <c r="HIJ3" s="107"/>
      <c r="HIK3" s="107"/>
      <c r="HIL3" s="107"/>
      <c r="HIM3" s="107"/>
      <c r="HIN3" s="107"/>
      <c r="HIO3" s="107"/>
      <c r="HIP3" s="107"/>
      <c r="HIQ3" s="107"/>
      <c r="HIR3" s="107"/>
      <c r="HIS3" s="107"/>
      <c r="HIT3" s="107"/>
      <c r="HIU3" s="107"/>
      <c r="HIV3" s="107"/>
      <c r="HIW3" s="107"/>
      <c r="HIX3" s="107"/>
      <c r="HIY3" s="107"/>
      <c r="HIZ3" s="107"/>
      <c r="HJA3" s="107"/>
      <c r="HJB3" s="107"/>
      <c r="HJC3" s="107"/>
      <c r="HJD3" s="107"/>
      <c r="HJE3" s="107"/>
      <c r="HJF3" s="107"/>
      <c r="HJG3" s="107"/>
      <c r="HJH3" s="107"/>
      <c r="HJI3" s="107"/>
      <c r="HJJ3" s="107"/>
      <c r="HJK3" s="107"/>
      <c r="HJL3" s="107"/>
      <c r="HJM3" s="107"/>
      <c r="HJN3" s="107"/>
      <c r="HJO3" s="107"/>
      <c r="HJP3" s="107"/>
      <c r="HJQ3" s="107"/>
      <c r="HJR3" s="107"/>
      <c r="HJS3" s="107"/>
      <c r="HJT3" s="107"/>
      <c r="HJU3" s="107"/>
      <c r="HJV3" s="107"/>
      <c r="HJW3" s="107"/>
      <c r="HJX3" s="107"/>
      <c r="HJY3" s="107"/>
      <c r="HJZ3" s="107"/>
      <c r="HKA3" s="107"/>
      <c r="HKB3" s="107"/>
      <c r="HKC3" s="107"/>
      <c r="HKD3" s="107"/>
      <c r="HKE3" s="107"/>
      <c r="HKF3" s="107"/>
      <c r="HKG3" s="107"/>
      <c r="HKH3" s="107"/>
      <c r="HKI3" s="107"/>
      <c r="HKJ3" s="107"/>
      <c r="HKK3" s="107"/>
      <c r="HKL3" s="107"/>
      <c r="HKM3" s="107"/>
      <c r="HKN3" s="107"/>
      <c r="HKO3" s="107"/>
      <c r="HKP3" s="107"/>
      <c r="HKQ3" s="107"/>
      <c r="HKR3" s="107"/>
      <c r="HKS3" s="107"/>
      <c r="HKT3" s="107"/>
      <c r="HKU3" s="107"/>
      <c r="HKV3" s="107"/>
      <c r="HKW3" s="107"/>
      <c r="HKX3" s="107"/>
      <c r="HKY3" s="107"/>
      <c r="HKZ3" s="107"/>
      <c r="HLA3" s="107"/>
      <c r="HLB3" s="107"/>
      <c r="HLC3" s="107"/>
      <c r="HLD3" s="107"/>
      <c r="HLE3" s="107"/>
      <c r="HLF3" s="107"/>
      <c r="HLG3" s="107"/>
      <c r="HLH3" s="107"/>
      <c r="HLI3" s="107"/>
      <c r="HLJ3" s="107"/>
      <c r="HLK3" s="107"/>
      <c r="HLL3" s="107"/>
      <c r="HLM3" s="107"/>
      <c r="HLN3" s="107"/>
      <c r="HLO3" s="107"/>
      <c r="HLP3" s="107"/>
      <c r="HLQ3" s="107"/>
      <c r="HLR3" s="107"/>
      <c r="HLS3" s="107"/>
      <c r="HLT3" s="107"/>
      <c r="HLU3" s="107"/>
      <c r="HLV3" s="107"/>
      <c r="HLW3" s="107"/>
      <c r="HLX3" s="107"/>
      <c r="HLY3" s="107"/>
      <c r="HLZ3" s="107"/>
      <c r="HMA3" s="107"/>
      <c r="HMB3" s="107"/>
      <c r="HMC3" s="107"/>
      <c r="HMD3" s="107"/>
      <c r="HME3" s="107"/>
      <c r="HMF3" s="107"/>
      <c r="HMG3" s="107"/>
      <c r="HMH3" s="107"/>
      <c r="HMI3" s="107"/>
      <c r="HMJ3" s="107"/>
      <c r="HMK3" s="107"/>
      <c r="HML3" s="107"/>
      <c r="HMM3" s="107"/>
      <c r="HMN3" s="107"/>
      <c r="HMO3" s="107"/>
      <c r="HMP3" s="107"/>
      <c r="HMQ3" s="107"/>
      <c r="HMR3" s="107"/>
      <c r="HMS3" s="107"/>
      <c r="HMT3" s="107"/>
      <c r="HMU3" s="107"/>
      <c r="HMV3" s="107"/>
      <c r="HMW3" s="107"/>
      <c r="HMX3" s="107"/>
      <c r="HMY3" s="107"/>
      <c r="HMZ3" s="107"/>
      <c r="HNA3" s="107"/>
      <c r="HNB3" s="107"/>
      <c r="HNC3" s="107"/>
      <c r="HND3" s="107"/>
      <c r="HNE3" s="107"/>
      <c r="HNF3" s="107"/>
      <c r="HNG3" s="107"/>
      <c r="HNH3" s="107"/>
      <c r="HNI3" s="107"/>
      <c r="HNJ3" s="107"/>
      <c r="HNK3" s="107"/>
      <c r="HNL3" s="107"/>
      <c r="HNM3" s="107"/>
      <c r="HNN3" s="107"/>
      <c r="HNO3" s="107"/>
      <c r="HNP3" s="107"/>
      <c r="HNQ3" s="107"/>
      <c r="HNR3" s="107"/>
      <c r="HNS3" s="107"/>
      <c r="HNT3" s="107"/>
      <c r="HNU3" s="107"/>
      <c r="HNV3" s="107"/>
      <c r="HNW3" s="107"/>
      <c r="HNX3" s="107"/>
      <c r="HNY3" s="107"/>
      <c r="HNZ3" s="107"/>
      <c r="HOA3" s="107"/>
      <c r="HOB3" s="107"/>
      <c r="HOC3" s="107"/>
      <c r="HOD3" s="107"/>
      <c r="HOE3" s="107"/>
      <c r="HOF3" s="107"/>
      <c r="HOG3" s="107"/>
      <c r="HOH3" s="107"/>
      <c r="HOI3" s="107"/>
      <c r="HOJ3" s="107"/>
      <c r="HOK3" s="107"/>
      <c r="HOL3" s="107"/>
      <c r="HOM3" s="107"/>
      <c r="HON3" s="107"/>
      <c r="HOO3" s="107"/>
      <c r="HOP3" s="107"/>
      <c r="HOQ3" s="107"/>
      <c r="HOR3" s="107"/>
      <c r="HOS3" s="107"/>
      <c r="HOT3" s="107"/>
      <c r="HOU3" s="107"/>
      <c r="HOV3" s="107"/>
      <c r="HOW3" s="107"/>
      <c r="HOX3" s="107"/>
      <c r="HOY3" s="107"/>
      <c r="HOZ3" s="107"/>
      <c r="HPA3" s="107"/>
      <c r="HPB3" s="107"/>
      <c r="HPC3" s="107"/>
      <c r="HPD3" s="107"/>
      <c r="HPE3" s="107"/>
      <c r="HPF3" s="107"/>
      <c r="HPG3" s="107"/>
      <c r="HPH3" s="107"/>
      <c r="HPI3" s="107"/>
      <c r="HPJ3" s="107"/>
      <c r="HPK3" s="107"/>
      <c r="HPL3" s="107"/>
      <c r="HPM3" s="107"/>
      <c r="HPN3" s="107"/>
      <c r="HPO3" s="107"/>
      <c r="HPP3" s="107"/>
      <c r="HPQ3" s="107"/>
      <c r="HPR3" s="107"/>
      <c r="HPS3" s="107"/>
      <c r="HPT3" s="107"/>
      <c r="HPU3" s="107"/>
      <c r="HPV3" s="107"/>
      <c r="HPW3" s="107"/>
      <c r="HPX3" s="107"/>
      <c r="HPY3" s="107"/>
      <c r="HPZ3" s="107"/>
      <c r="HQA3" s="107"/>
      <c r="HQB3" s="107"/>
      <c r="HQC3" s="107"/>
      <c r="HQD3" s="107"/>
      <c r="HQE3" s="107"/>
      <c r="HQF3" s="107"/>
      <c r="HQG3" s="107"/>
      <c r="HQH3" s="107"/>
      <c r="HQI3" s="107"/>
      <c r="HQJ3" s="107"/>
      <c r="HQK3" s="107"/>
      <c r="HQL3" s="107"/>
      <c r="HQM3" s="107"/>
      <c r="HQN3" s="107"/>
      <c r="HQO3" s="107"/>
      <c r="HQP3" s="107"/>
      <c r="HQQ3" s="107"/>
      <c r="HQR3" s="107"/>
      <c r="HQS3" s="107"/>
      <c r="HQT3" s="107"/>
      <c r="HQU3" s="107"/>
      <c r="HQV3" s="107"/>
      <c r="HQW3" s="107"/>
      <c r="HQX3" s="107"/>
      <c r="HQY3" s="107"/>
      <c r="HQZ3" s="107"/>
      <c r="HRA3" s="107"/>
      <c r="HRB3" s="107"/>
      <c r="HRC3" s="107"/>
      <c r="HRD3" s="107"/>
      <c r="HRE3" s="107"/>
      <c r="HRF3" s="107"/>
      <c r="HRG3" s="107"/>
      <c r="HRH3" s="107"/>
      <c r="HRI3" s="107"/>
      <c r="HRJ3" s="107"/>
      <c r="HRK3" s="107"/>
      <c r="HRL3" s="107"/>
      <c r="HRM3" s="107"/>
      <c r="HRN3" s="107"/>
      <c r="HRO3" s="107"/>
      <c r="HRP3" s="107"/>
      <c r="HRQ3" s="107"/>
      <c r="HRR3" s="107"/>
      <c r="HRS3" s="107"/>
      <c r="HRT3" s="107"/>
      <c r="HRU3" s="107"/>
      <c r="HRV3" s="107"/>
      <c r="HRW3" s="107"/>
      <c r="HRX3" s="107"/>
      <c r="HRY3" s="107"/>
      <c r="HRZ3" s="107"/>
      <c r="HSA3" s="107"/>
      <c r="HSB3" s="107"/>
      <c r="HSC3" s="107"/>
      <c r="HSD3" s="107"/>
      <c r="HSE3" s="107"/>
      <c r="HSF3" s="107"/>
      <c r="HSG3" s="107"/>
      <c r="HSH3" s="107"/>
      <c r="HSI3" s="107"/>
      <c r="HSJ3" s="107"/>
      <c r="HSK3" s="107"/>
      <c r="HSL3" s="107"/>
      <c r="HSM3" s="107"/>
      <c r="HSN3" s="107"/>
      <c r="HSO3" s="107"/>
      <c r="HSP3" s="107"/>
      <c r="HSQ3" s="107"/>
      <c r="HSR3" s="107"/>
      <c r="HSS3" s="107"/>
      <c r="HST3" s="107"/>
      <c r="HSU3" s="107"/>
      <c r="HSV3" s="107"/>
      <c r="HSW3" s="107"/>
      <c r="HSX3" s="107"/>
      <c r="HSY3" s="107"/>
      <c r="HSZ3" s="107"/>
      <c r="HTA3" s="107"/>
      <c r="HTB3" s="107"/>
      <c r="HTC3" s="107"/>
      <c r="HTD3" s="107"/>
      <c r="HTE3" s="107"/>
      <c r="HTF3" s="107"/>
      <c r="HTG3" s="107"/>
      <c r="HTH3" s="107"/>
      <c r="HTI3" s="107"/>
      <c r="HTJ3" s="107"/>
      <c r="HTK3" s="107"/>
      <c r="HTL3" s="107"/>
      <c r="HTM3" s="107"/>
      <c r="HTN3" s="107"/>
      <c r="HTO3" s="107"/>
      <c r="HTP3" s="107"/>
      <c r="HTQ3" s="107"/>
      <c r="HTR3" s="107"/>
      <c r="HTS3" s="107"/>
      <c r="HTT3" s="107"/>
      <c r="HTU3" s="107"/>
      <c r="HTV3" s="107"/>
      <c r="HTW3" s="107"/>
      <c r="HTX3" s="107"/>
      <c r="HTY3" s="107"/>
      <c r="HTZ3" s="107"/>
      <c r="HUA3" s="107"/>
      <c r="HUB3" s="107"/>
      <c r="HUC3" s="107"/>
      <c r="HUD3" s="107"/>
      <c r="HUE3" s="107"/>
      <c r="HUF3" s="107"/>
      <c r="HUG3" s="107"/>
      <c r="HUH3" s="107"/>
      <c r="HUI3" s="107"/>
      <c r="HUJ3" s="107"/>
      <c r="HUK3" s="107"/>
      <c r="HUL3" s="107"/>
      <c r="HUM3" s="107"/>
      <c r="HUN3" s="107"/>
      <c r="HUO3" s="107"/>
      <c r="HUP3" s="107"/>
      <c r="HUQ3" s="107"/>
      <c r="HUR3" s="107"/>
      <c r="HUS3" s="107"/>
      <c r="HUT3" s="107"/>
      <c r="HUU3" s="107"/>
      <c r="HUV3" s="107"/>
      <c r="HUW3" s="107"/>
      <c r="HUX3" s="107"/>
      <c r="HUY3" s="107"/>
      <c r="HUZ3" s="107"/>
      <c r="HVA3" s="107"/>
      <c r="HVB3" s="107"/>
      <c r="HVC3" s="107"/>
      <c r="HVD3" s="107"/>
      <c r="HVE3" s="107"/>
      <c r="HVF3" s="107"/>
      <c r="HVG3" s="107"/>
      <c r="HVH3" s="107"/>
      <c r="HVI3" s="107"/>
      <c r="HVJ3" s="107"/>
      <c r="HVK3" s="107"/>
      <c r="HVL3" s="107"/>
      <c r="HVM3" s="107"/>
      <c r="HVN3" s="107"/>
      <c r="HVO3" s="107"/>
      <c r="HVP3" s="107"/>
      <c r="HVQ3" s="107"/>
      <c r="HVR3" s="107"/>
      <c r="HVS3" s="107"/>
      <c r="HVT3" s="107"/>
      <c r="HVU3" s="107"/>
      <c r="HVV3" s="107"/>
      <c r="HVW3" s="107"/>
      <c r="HVX3" s="107"/>
      <c r="HVY3" s="107"/>
      <c r="HVZ3" s="107"/>
      <c r="HWA3" s="107"/>
      <c r="HWB3" s="107"/>
      <c r="HWC3" s="107"/>
      <c r="HWD3" s="107"/>
      <c r="HWE3" s="107"/>
      <c r="HWF3" s="107"/>
      <c r="HWG3" s="107"/>
      <c r="HWH3" s="107"/>
      <c r="HWI3" s="107"/>
      <c r="HWJ3" s="107"/>
      <c r="HWK3" s="107"/>
      <c r="HWL3" s="107"/>
      <c r="HWM3" s="107"/>
      <c r="HWN3" s="107"/>
      <c r="HWO3" s="107"/>
      <c r="HWP3" s="107"/>
      <c r="HWQ3" s="107"/>
      <c r="HWR3" s="107"/>
      <c r="HWS3" s="107"/>
      <c r="HWT3" s="107"/>
      <c r="HWU3" s="107"/>
      <c r="HWV3" s="107"/>
      <c r="HWW3" s="107"/>
      <c r="HWX3" s="107"/>
      <c r="HWY3" s="107"/>
      <c r="HWZ3" s="107"/>
      <c r="HXA3" s="107"/>
      <c r="HXB3" s="107"/>
      <c r="HXC3" s="107"/>
      <c r="HXD3" s="107"/>
      <c r="HXE3" s="107"/>
      <c r="HXF3" s="107"/>
      <c r="HXG3" s="107"/>
      <c r="HXH3" s="107"/>
      <c r="HXI3" s="107"/>
      <c r="HXJ3" s="107"/>
      <c r="HXK3" s="107"/>
      <c r="HXL3" s="107"/>
      <c r="HXM3" s="107"/>
      <c r="HXN3" s="107"/>
      <c r="HXO3" s="107"/>
      <c r="HXP3" s="107"/>
      <c r="HXQ3" s="107"/>
      <c r="HXR3" s="107"/>
      <c r="HXS3" s="107"/>
      <c r="HXT3" s="107"/>
      <c r="HXU3" s="107"/>
      <c r="HXV3" s="107"/>
      <c r="HXW3" s="107"/>
      <c r="HXX3" s="107"/>
      <c r="HXY3" s="107"/>
      <c r="HXZ3" s="107"/>
      <c r="HYA3" s="107"/>
      <c r="HYB3" s="107"/>
      <c r="HYC3" s="107"/>
      <c r="HYD3" s="107"/>
      <c r="HYE3" s="107"/>
      <c r="HYF3" s="107"/>
      <c r="HYG3" s="107"/>
      <c r="HYH3" s="107"/>
      <c r="HYI3" s="107"/>
      <c r="HYJ3" s="107"/>
      <c r="HYK3" s="107"/>
      <c r="HYL3" s="107"/>
      <c r="HYM3" s="107"/>
      <c r="HYN3" s="107"/>
      <c r="HYO3" s="107"/>
      <c r="HYP3" s="107"/>
      <c r="HYQ3" s="107"/>
      <c r="HYR3" s="107"/>
      <c r="HYS3" s="107"/>
      <c r="HYT3" s="107"/>
      <c r="HYU3" s="107"/>
      <c r="HYV3" s="107"/>
      <c r="HYW3" s="107"/>
      <c r="HYX3" s="107"/>
      <c r="HYY3" s="107"/>
      <c r="HYZ3" s="107"/>
      <c r="HZA3" s="107"/>
      <c r="HZB3" s="107"/>
      <c r="HZC3" s="107"/>
      <c r="HZD3" s="107"/>
      <c r="HZE3" s="107"/>
      <c r="HZF3" s="107"/>
      <c r="HZG3" s="107"/>
      <c r="HZH3" s="107"/>
      <c r="HZI3" s="107"/>
      <c r="HZJ3" s="107"/>
      <c r="HZK3" s="107"/>
      <c r="HZL3" s="107"/>
      <c r="HZM3" s="107"/>
      <c r="HZN3" s="107"/>
      <c r="HZO3" s="107"/>
      <c r="HZP3" s="107"/>
      <c r="HZQ3" s="107"/>
      <c r="HZR3" s="107"/>
      <c r="HZS3" s="107"/>
      <c r="HZT3" s="107"/>
      <c r="HZU3" s="107"/>
      <c r="HZV3" s="107"/>
      <c r="HZW3" s="107"/>
      <c r="HZX3" s="107"/>
      <c r="HZY3" s="107"/>
      <c r="HZZ3" s="107"/>
      <c r="IAA3" s="107"/>
      <c r="IAB3" s="107"/>
      <c r="IAC3" s="107"/>
      <c r="IAD3" s="107"/>
      <c r="IAE3" s="107"/>
      <c r="IAF3" s="107"/>
      <c r="IAG3" s="107"/>
      <c r="IAH3" s="107"/>
      <c r="IAI3" s="107"/>
      <c r="IAJ3" s="107"/>
      <c r="IAK3" s="107"/>
      <c r="IAL3" s="107"/>
      <c r="IAM3" s="107"/>
      <c r="IAN3" s="107"/>
      <c r="IAO3" s="107"/>
      <c r="IAP3" s="107"/>
      <c r="IAQ3" s="107"/>
      <c r="IAR3" s="107"/>
      <c r="IAS3" s="107"/>
      <c r="IAT3" s="107"/>
      <c r="IAU3" s="107"/>
      <c r="IAV3" s="107"/>
      <c r="IAW3" s="107"/>
      <c r="IAX3" s="107"/>
      <c r="IAY3" s="107"/>
      <c r="IAZ3" s="107"/>
      <c r="IBA3" s="107"/>
      <c r="IBB3" s="107"/>
      <c r="IBC3" s="107"/>
      <c r="IBD3" s="107"/>
      <c r="IBE3" s="107"/>
      <c r="IBF3" s="107"/>
      <c r="IBG3" s="107"/>
      <c r="IBH3" s="107"/>
      <c r="IBI3" s="107"/>
      <c r="IBJ3" s="107"/>
      <c r="IBK3" s="107"/>
      <c r="IBL3" s="107"/>
      <c r="IBM3" s="107"/>
      <c r="IBN3" s="107"/>
      <c r="IBO3" s="107"/>
      <c r="IBP3" s="107"/>
      <c r="IBQ3" s="107"/>
      <c r="IBR3" s="107"/>
      <c r="IBS3" s="107"/>
      <c r="IBT3" s="107"/>
      <c r="IBU3" s="107"/>
      <c r="IBV3" s="107"/>
      <c r="IBW3" s="107"/>
      <c r="IBX3" s="107"/>
      <c r="IBY3" s="107"/>
      <c r="IBZ3" s="107"/>
      <c r="ICA3" s="107"/>
      <c r="ICB3" s="107"/>
      <c r="ICC3" s="107"/>
      <c r="ICD3" s="107"/>
      <c r="ICE3" s="107"/>
      <c r="ICF3" s="107"/>
      <c r="ICG3" s="107"/>
      <c r="ICH3" s="107"/>
      <c r="ICI3" s="107"/>
      <c r="ICJ3" s="107"/>
      <c r="ICK3" s="107"/>
      <c r="ICL3" s="107"/>
      <c r="ICM3" s="107"/>
      <c r="ICN3" s="107"/>
      <c r="ICO3" s="107"/>
      <c r="ICP3" s="107"/>
      <c r="ICQ3" s="107"/>
      <c r="ICR3" s="107"/>
      <c r="ICS3" s="107"/>
      <c r="ICT3" s="107"/>
      <c r="ICU3" s="107"/>
      <c r="ICV3" s="107"/>
      <c r="ICW3" s="107"/>
      <c r="ICX3" s="107"/>
      <c r="ICY3" s="107"/>
      <c r="ICZ3" s="107"/>
      <c r="IDA3" s="107"/>
      <c r="IDB3" s="107"/>
      <c r="IDC3" s="107"/>
      <c r="IDD3" s="107"/>
      <c r="IDE3" s="107"/>
      <c r="IDF3" s="107"/>
      <c r="IDG3" s="107"/>
      <c r="IDH3" s="107"/>
      <c r="IDI3" s="107"/>
      <c r="IDJ3" s="107"/>
      <c r="IDK3" s="107"/>
      <c r="IDL3" s="107"/>
      <c r="IDM3" s="107"/>
      <c r="IDN3" s="107"/>
      <c r="IDO3" s="107"/>
      <c r="IDP3" s="107"/>
      <c r="IDQ3" s="107"/>
      <c r="IDR3" s="107"/>
      <c r="IDS3" s="107"/>
      <c r="IDT3" s="107"/>
      <c r="IDU3" s="107"/>
      <c r="IDV3" s="107"/>
      <c r="IDW3" s="107"/>
      <c r="IDX3" s="107"/>
      <c r="IDY3" s="107"/>
      <c r="IDZ3" s="107"/>
      <c r="IEA3" s="107"/>
      <c r="IEB3" s="107"/>
      <c r="IEC3" s="107"/>
      <c r="IED3" s="107"/>
      <c r="IEE3" s="107"/>
      <c r="IEF3" s="107"/>
      <c r="IEG3" s="107"/>
      <c r="IEH3" s="107"/>
      <c r="IEI3" s="107"/>
      <c r="IEJ3" s="107"/>
      <c r="IEK3" s="107"/>
      <c r="IEL3" s="107"/>
      <c r="IEM3" s="107"/>
      <c r="IEN3" s="107"/>
      <c r="IEO3" s="107"/>
      <c r="IEP3" s="107"/>
      <c r="IEQ3" s="107"/>
      <c r="IER3" s="107"/>
      <c r="IES3" s="107"/>
      <c r="IET3" s="107"/>
      <c r="IEU3" s="107"/>
      <c r="IEV3" s="107"/>
      <c r="IEW3" s="107"/>
      <c r="IEX3" s="107"/>
      <c r="IEY3" s="107"/>
      <c r="IEZ3" s="107"/>
      <c r="IFA3" s="107"/>
      <c r="IFB3" s="107"/>
      <c r="IFC3" s="107"/>
      <c r="IFD3" s="107"/>
      <c r="IFE3" s="107"/>
      <c r="IFF3" s="107"/>
      <c r="IFG3" s="107"/>
      <c r="IFH3" s="107"/>
      <c r="IFI3" s="107"/>
      <c r="IFJ3" s="107"/>
      <c r="IFK3" s="107"/>
      <c r="IFL3" s="107"/>
      <c r="IFM3" s="107"/>
      <c r="IFN3" s="107"/>
      <c r="IFO3" s="107"/>
      <c r="IFP3" s="107"/>
      <c r="IFQ3" s="107"/>
      <c r="IFR3" s="107"/>
      <c r="IFS3" s="107"/>
      <c r="IFT3" s="107"/>
      <c r="IFU3" s="107"/>
      <c r="IFV3" s="107"/>
      <c r="IFW3" s="107"/>
      <c r="IFX3" s="107"/>
      <c r="IFY3" s="107"/>
      <c r="IFZ3" s="107"/>
      <c r="IGA3" s="107"/>
      <c r="IGB3" s="107"/>
      <c r="IGC3" s="107"/>
      <c r="IGD3" s="107"/>
      <c r="IGE3" s="107"/>
      <c r="IGF3" s="107"/>
      <c r="IGG3" s="107"/>
      <c r="IGH3" s="107"/>
      <c r="IGI3" s="107"/>
      <c r="IGJ3" s="107"/>
      <c r="IGK3" s="107"/>
      <c r="IGL3" s="107"/>
      <c r="IGM3" s="107"/>
      <c r="IGN3" s="107"/>
      <c r="IGO3" s="107"/>
      <c r="IGP3" s="107"/>
      <c r="IGQ3" s="107"/>
      <c r="IGR3" s="107"/>
      <c r="IGS3" s="107"/>
      <c r="IGT3" s="107"/>
      <c r="IGU3" s="107"/>
      <c r="IGV3" s="107"/>
      <c r="IGW3" s="107"/>
      <c r="IGX3" s="107"/>
      <c r="IGY3" s="107"/>
      <c r="IGZ3" s="107"/>
      <c r="IHA3" s="107"/>
      <c r="IHB3" s="107"/>
      <c r="IHC3" s="107"/>
      <c r="IHD3" s="107"/>
      <c r="IHE3" s="107"/>
      <c r="IHF3" s="107"/>
      <c r="IHG3" s="107"/>
      <c r="IHH3" s="107"/>
      <c r="IHI3" s="107"/>
      <c r="IHJ3" s="107"/>
      <c r="IHK3" s="107"/>
      <c r="IHL3" s="107"/>
      <c r="IHM3" s="107"/>
      <c r="IHN3" s="107"/>
      <c r="IHO3" s="107"/>
      <c r="IHP3" s="107"/>
      <c r="IHQ3" s="107"/>
      <c r="IHR3" s="107"/>
      <c r="IHS3" s="107"/>
      <c r="IHT3" s="107"/>
      <c r="IHU3" s="107"/>
      <c r="IHV3" s="107"/>
      <c r="IHW3" s="107"/>
      <c r="IHX3" s="107"/>
      <c r="IHY3" s="107"/>
      <c r="IHZ3" s="107"/>
      <c r="IIA3" s="107"/>
      <c r="IIB3" s="107"/>
      <c r="IIC3" s="107"/>
      <c r="IID3" s="107"/>
      <c r="IIE3" s="107"/>
      <c r="IIF3" s="107"/>
      <c r="IIG3" s="107"/>
      <c r="IIH3" s="107"/>
      <c r="III3" s="107"/>
      <c r="IIJ3" s="107"/>
      <c r="IIK3" s="107"/>
      <c r="IIL3" s="107"/>
      <c r="IIM3" s="107"/>
      <c r="IIN3" s="107"/>
      <c r="IIO3" s="107"/>
      <c r="IIP3" s="107"/>
      <c r="IIQ3" s="107"/>
      <c r="IIR3" s="107"/>
      <c r="IIS3" s="107"/>
      <c r="IIT3" s="107"/>
      <c r="IIU3" s="107"/>
      <c r="IIV3" s="107"/>
      <c r="IIW3" s="107"/>
      <c r="IIX3" s="107"/>
      <c r="IIY3" s="107"/>
      <c r="IIZ3" s="107"/>
      <c r="IJA3" s="107"/>
      <c r="IJB3" s="107"/>
      <c r="IJC3" s="107"/>
      <c r="IJD3" s="107"/>
      <c r="IJE3" s="107"/>
      <c r="IJF3" s="107"/>
      <c r="IJG3" s="107"/>
      <c r="IJH3" s="107"/>
      <c r="IJI3" s="107"/>
      <c r="IJJ3" s="107"/>
      <c r="IJK3" s="107"/>
      <c r="IJL3" s="107"/>
      <c r="IJM3" s="107"/>
      <c r="IJN3" s="107"/>
      <c r="IJO3" s="107"/>
      <c r="IJP3" s="107"/>
      <c r="IJQ3" s="107"/>
      <c r="IJR3" s="107"/>
      <c r="IJS3" s="107"/>
      <c r="IJT3" s="107"/>
      <c r="IJU3" s="107"/>
      <c r="IJV3" s="107"/>
      <c r="IJW3" s="107"/>
      <c r="IJX3" s="107"/>
      <c r="IJY3" s="107"/>
      <c r="IJZ3" s="107"/>
      <c r="IKA3" s="107"/>
      <c r="IKB3" s="107"/>
      <c r="IKC3" s="107"/>
      <c r="IKD3" s="107"/>
      <c r="IKE3" s="107"/>
      <c r="IKF3" s="107"/>
      <c r="IKG3" s="107"/>
      <c r="IKH3" s="107"/>
      <c r="IKI3" s="107"/>
      <c r="IKJ3" s="107"/>
      <c r="IKK3" s="107"/>
      <c r="IKL3" s="107"/>
      <c r="IKM3" s="107"/>
      <c r="IKN3" s="107"/>
      <c r="IKO3" s="107"/>
      <c r="IKP3" s="107"/>
      <c r="IKQ3" s="107"/>
      <c r="IKR3" s="107"/>
      <c r="IKS3" s="107"/>
      <c r="IKT3" s="107"/>
      <c r="IKU3" s="107"/>
      <c r="IKV3" s="107"/>
      <c r="IKW3" s="107"/>
      <c r="IKX3" s="107"/>
      <c r="IKY3" s="107"/>
      <c r="IKZ3" s="107"/>
      <c r="ILA3" s="107"/>
      <c r="ILB3" s="107"/>
      <c r="ILC3" s="107"/>
      <c r="ILD3" s="107"/>
      <c r="ILE3" s="107"/>
      <c r="ILF3" s="107"/>
      <c r="ILG3" s="107"/>
      <c r="ILH3" s="107"/>
      <c r="ILI3" s="107"/>
      <c r="ILJ3" s="107"/>
      <c r="ILK3" s="107"/>
      <c r="ILL3" s="107"/>
      <c r="ILM3" s="107"/>
      <c r="ILN3" s="107"/>
      <c r="ILO3" s="107"/>
      <c r="ILP3" s="107"/>
      <c r="ILQ3" s="107"/>
      <c r="ILR3" s="107"/>
      <c r="ILS3" s="107"/>
      <c r="ILT3" s="107"/>
      <c r="ILU3" s="107"/>
      <c r="ILV3" s="107"/>
      <c r="ILW3" s="107"/>
      <c r="ILX3" s="107"/>
      <c r="ILY3" s="107"/>
      <c r="ILZ3" s="107"/>
      <c r="IMA3" s="107"/>
      <c r="IMB3" s="107"/>
      <c r="IMC3" s="107"/>
      <c r="IMD3" s="107"/>
      <c r="IME3" s="107"/>
      <c r="IMF3" s="107"/>
      <c r="IMG3" s="107"/>
      <c r="IMH3" s="107"/>
      <c r="IMI3" s="107"/>
      <c r="IMJ3" s="107"/>
      <c r="IMK3" s="107"/>
      <c r="IML3" s="107"/>
      <c r="IMM3" s="107"/>
      <c r="IMN3" s="107"/>
      <c r="IMO3" s="107"/>
      <c r="IMP3" s="107"/>
      <c r="IMQ3" s="107"/>
      <c r="IMR3" s="107"/>
      <c r="IMS3" s="107"/>
      <c r="IMT3" s="107"/>
      <c r="IMU3" s="107"/>
      <c r="IMV3" s="107"/>
      <c r="IMW3" s="107"/>
      <c r="IMX3" s="107"/>
      <c r="IMY3" s="107"/>
      <c r="IMZ3" s="107"/>
      <c r="INA3" s="107"/>
      <c r="INB3" s="107"/>
      <c r="INC3" s="107"/>
      <c r="IND3" s="107"/>
      <c r="INE3" s="107"/>
      <c r="INF3" s="107"/>
      <c r="ING3" s="107"/>
      <c r="INH3" s="107"/>
      <c r="INI3" s="107"/>
      <c r="INJ3" s="107"/>
      <c r="INK3" s="107"/>
      <c r="INL3" s="107"/>
      <c r="INM3" s="107"/>
      <c r="INN3" s="107"/>
      <c r="INO3" s="107"/>
      <c r="INP3" s="107"/>
      <c r="INQ3" s="107"/>
      <c r="INR3" s="107"/>
      <c r="INS3" s="107"/>
      <c r="INT3" s="107"/>
      <c r="INU3" s="107"/>
      <c r="INV3" s="107"/>
      <c r="INW3" s="107"/>
      <c r="INX3" s="107"/>
      <c r="INY3" s="107"/>
      <c r="INZ3" s="107"/>
      <c r="IOA3" s="107"/>
      <c r="IOB3" s="107"/>
      <c r="IOC3" s="107"/>
      <c r="IOD3" s="107"/>
      <c r="IOE3" s="107"/>
      <c r="IOF3" s="107"/>
      <c r="IOG3" s="107"/>
      <c r="IOH3" s="107"/>
      <c r="IOI3" s="107"/>
      <c r="IOJ3" s="107"/>
      <c r="IOK3" s="107"/>
      <c r="IOL3" s="107"/>
      <c r="IOM3" s="107"/>
      <c r="ION3" s="107"/>
      <c r="IOO3" s="107"/>
      <c r="IOP3" s="107"/>
      <c r="IOQ3" s="107"/>
      <c r="IOR3" s="107"/>
      <c r="IOS3" s="107"/>
      <c r="IOT3" s="107"/>
      <c r="IOU3" s="107"/>
      <c r="IOV3" s="107"/>
      <c r="IOW3" s="107"/>
      <c r="IOX3" s="107"/>
      <c r="IOY3" s="107"/>
      <c r="IOZ3" s="107"/>
      <c r="IPA3" s="107"/>
      <c r="IPB3" s="107"/>
      <c r="IPC3" s="107"/>
      <c r="IPD3" s="107"/>
      <c r="IPE3" s="107"/>
      <c r="IPF3" s="107"/>
      <c r="IPG3" s="107"/>
      <c r="IPH3" s="107"/>
      <c r="IPI3" s="107"/>
      <c r="IPJ3" s="107"/>
      <c r="IPK3" s="107"/>
      <c r="IPL3" s="107"/>
      <c r="IPM3" s="107"/>
      <c r="IPN3" s="107"/>
      <c r="IPO3" s="107"/>
      <c r="IPP3" s="107"/>
      <c r="IPQ3" s="107"/>
      <c r="IPR3" s="107"/>
      <c r="IPS3" s="107"/>
      <c r="IPT3" s="107"/>
      <c r="IPU3" s="107"/>
      <c r="IPV3" s="107"/>
      <c r="IPW3" s="107"/>
      <c r="IPX3" s="107"/>
      <c r="IPY3" s="107"/>
      <c r="IPZ3" s="107"/>
      <c r="IQA3" s="107"/>
      <c r="IQB3" s="107"/>
      <c r="IQC3" s="107"/>
      <c r="IQD3" s="107"/>
      <c r="IQE3" s="107"/>
      <c r="IQF3" s="107"/>
      <c r="IQG3" s="107"/>
      <c r="IQH3" s="107"/>
      <c r="IQI3" s="107"/>
      <c r="IQJ3" s="107"/>
      <c r="IQK3" s="107"/>
      <c r="IQL3" s="107"/>
      <c r="IQM3" s="107"/>
      <c r="IQN3" s="107"/>
      <c r="IQO3" s="107"/>
      <c r="IQP3" s="107"/>
      <c r="IQQ3" s="107"/>
      <c r="IQR3" s="107"/>
      <c r="IQS3" s="107"/>
      <c r="IQT3" s="107"/>
      <c r="IQU3" s="107"/>
      <c r="IQV3" s="107"/>
      <c r="IQW3" s="107"/>
      <c r="IQX3" s="107"/>
      <c r="IQY3" s="107"/>
      <c r="IQZ3" s="107"/>
      <c r="IRA3" s="107"/>
      <c r="IRB3" s="107"/>
      <c r="IRC3" s="107"/>
      <c r="IRD3" s="107"/>
      <c r="IRE3" s="107"/>
      <c r="IRF3" s="107"/>
      <c r="IRG3" s="107"/>
      <c r="IRH3" s="107"/>
      <c r="IRI3" s="107"/>
      <c r="IRJ3" s="107"/>
      <c r="IRK3" s="107"/>
      <c r="IRL3" s="107"/>
      <c r="IRM3" s="107"/>
      <c r="IRN3" s="107"/>
      <c r="IRO3" s="107"/>
      <c r="IRP3" s="107"/>
      <c r="IRQ3" s="107"/>
      <c r="IRR3" s="107"/>
      <c r="IRS3" s="107"/>
      <c r="IRT3" s="107"/>
      <c r="IRU3" s="107"/>
      <c r="IRV3" s="107"/>
      <c r="IRW3" s="107"/>
      <c r="IRX3" s="107"/>
      <c r="IRY3" s="107"/>
      <c r="IRZ3" s="107"/>
      <c r="ISA3" s="107"/>
      <c r="ISB3" s="107"/>
      <c r="ISC3" s="107"/>
      <c r="ISD3" s="107"/>
      <c r="ISE3" s="107"/>
      <c r="ISF3" s="107"/>
      <c r="ISG3" s="107"/>
      <c r="ISH3" s="107"/>
      <c r="ISI3" s="107"/>
      <c r="ISJ3" s="107"/>
      <c r="ISK3" s="107"/>
      <c r="ISL3" s="107"/>
      <c r="ISM3" s="107"/>
      <c r="ISN3" s="107"/>
      <c r="ISO3" s="107"/>
      <c r="ISP3" s="107"/>
      <c r="ISQ3" s="107"/>
      <c r="ISR3" s="107"/>
      <c r="ISS3" s="107"/>
      <c r="IST3" s="107"/>
      <c r="ISU3" s="107"/>
      <c r="ISV3" s="107"/>
      <c r="ISW3" s="107"/>
      <c r="ISX3" s="107"/>
      <c r="ISY3" s="107"/>
      <c r="ISZ3" s="107"/>
      <c r="ITA3" s="107"/>
      <c r="ITB3" s="107"/>
      <c r="ITC3" s="107"/>
      <c r="ITD3" s="107"/>
      <c r="ITE3" s="107"/>
      <c r="ITF3" s="107"/>
      <c r="ITG3" s="107"/>
      <c r="ITH3" s="107"/>
      <c r="ITI3" s="107"/>
      <c r="ITJ3" s="107"/>
      <c r="ITK3" s="107"/>
      <c r="ITL3" s="107"/>
      <c r="ITM3" s="107"/>
      <c r="ITN3" s="107"/>
      <c r="ITO3" s="107"/>
      <c r="ITP3" s="107"/>
      <c r="ITQ3" s="107"/>
      <c r="ITR3" s="107"/>
      <c r="ITS3" s="107"/>
      <c r="ITT3" s="107"/>
      <c r="ITU3" s="107"/>
      <c r="ITV3" s="107"/>
      <c r="ITW3" s="107"/>
      <c r="ITX3" s="107"/>
      <c r="ITY3" s="107"/>
      <c r="ITZ3" s="107"/>
      <c r="IUA3" s="107"/>
      <c r="IUB3" s="107"/>
      <c r="IUC3" s="107"/>
      <c r="IUD3" s="107"/>
      <c r="IUE3" s="107"/>
      <c r="IUF3" s="107"/>
      <c r="IUG3" s="107"/>
      <c r="IUH3" s="107"/>
      <c r="IUI3" s="107"/>
      <c r="IUJ3" s="107"/>
      <c r="IUK3" s="107"/>
      <c r="IUL3" s="107"/>
      <c r="IUM3" s="107"/>
      <c r="IUN3" s="107"/>
      <c r="IUO3" s="107"/>
      <c r="IUP3" s="107"/>
      <c r="IUQ3" s="107"/>
      <c r="IUR3" s="107"/>
      <c r="IUS3" s="107"/>
      <c r="IUT3" s="107"/>
      <c r="IUU3" s="107"/>
      <c r="IUV3" s="107"/>
      <c r="IUW3" s="107"/>
      <c r="IUX3" s="107"/>
      <c r="IUY3" s="107"/>
      <c r="IUZ3" s="107"/>
      <c r="IVA3" s="107"/>
      <c r="IVB3" s="107"/>
      <c r="IVC3" s="107"/>
      <c r="IVD3" s="107"/>
      <c r="IVE3" s="107"/>
      <c r="IVF3" s="107"/>
      <c r="IVG3" s="107"/>
      <c r="IVH3" s="107"/>
      <c r="IVI3" s="107"/>
      <c r="IVJ3" s="107"/>
      <c r="IVK3" s="107"/>
      <c r="IVL3" s="107"/>
      <c r="IVM3" s="107"/>
      <c r="IVN3" s="107"/>
      <c r="IVO3" s="107"/>
      <c r="IVP3" s="107"/>
      <c r="IVQ3" s="107"/>
      <c r="IVR3" s="107"/>
      <c r="IVS3" s="107"/>
      <c r="IVT3" s="107"/>
      <c r="IVU3" s="107"/>
      <c r="IVV3" s="107"/>
      <c r="IVW3" s="107"/>
      <c r="IVX3" s="107"/>
      <c r="IVY3" s="107"/>
      <c r="IVZ3" s="107"/>
      <c r="IWA3" s="107"/>
      <c r="IWB3" s="107"/>
      <c r="IWC3" s="107"/>
      <c r="IWD3" s="107"/>
      <c r="IWE3" s="107"/>
      <c r="IWF3" s="107"/>
      <c r="IWG3" s="107"/>
      <c r="IWH3" s="107"/>
      <c r="IWI3" s="107"/>
      <c r="IWJ3" s="107"/>
      <c r="IWK3" s="107"/>
      <c r="IWL3" s="107"/>
      <c r="IWM3" s="107"/>
      <c r="IWN3" s="107"/>
      <c r="IWO3" s="107"/>
      <c r="IWP3" s="107"/>
      <c r="IWQ3" s="107"/>
      <c r="IWR3" s="107"/>
      <c r="IWS3" s="107"/>
      <c r="IWT3" s="107"/>
      <c r="IWU3" s="107"/>
      <c r="IWV3" s="107"/>
      <c r="IWW3" s="107"/>
      <c r="IWX3" s="107"/>
      <c r="IWY3" s="107"/>
      <c r="IWZ3" s="107"/>
      <c r="IXA3" s="107"/>
      <c r="IXB3" s="107"/>
      <c r="IXC3" s="107"/>
      <c r="IXD3" s="107"/>
      <c r="IXE3" s="107"/>
      <c r="IXF3" s="107"/>
      <c r="IXG3" s="107"/>
      <c r="IXH3" s="107"/>
      <c r="IXI3" s="107"/>
      <c r="IXJ3" s="107"/>
      <c r="IXK3" s="107"/>
      <c r="IXL3" s="107"/>
      <c r="IXM3" s="107"/>
      <c r="IXN3" s="107"/>
      <c r="IXO3" s="107"/>
      <c r="IXP3" s="107"/>
      <c r="IXQ3" s="107"/>
      <c r="IXR3" s="107"/>
      <c r="IXS3" s="107"/>
      <c r="IXT3" s="107"/>
      <c r="IXU3" s="107"/>
      <c r="IXV3" s="107"/>
      <c r="IXW3" s="107"/>
      <c r="IXX3" s="107"/>
      <c r="IXY3" s="107"/>
      <c r="IXZ3" s="107"/>
      <c r="IYA3" s="107"/>
      <c r="IYB3" s="107"/>
      <c r="IYC3" s="107"/>
      <c r="IYD3" s="107"/>
      <c r="IYE3" s="107"/>
      <c r="IYF3" s="107"/>
      <c r="IYG3" s="107"/>
      <c r="IYH3" s="107"/>
      <c r="IYI3" s="107"/>
      <c r="IYJ3" s="107"/>
      <c r="IYK3" s="107"/>
      <c r="IYL3" s="107"/>
      <c r="IYM3" s="107"/>
      <c r="IYN3" s="107"/>
      <c r="IYO3" s="107"/>
      <c r="IYP3" s="107"/>
      <c r="IYQ3" s="107"/>
      <c r="IYR3" s="107"/>
      <c r="IYS3" s="107"/>
      <c r="IYT3" s="107"/>
      <c r="IYU3" s="107"/>
      <c r="IYV3" s="107"/>
      <c r="IYW3" s="107"/>
      <c r="IYX3" s="107"/>
      <c r="IYY3" s="107"/>
      <c r="IYZ3" s="107"/>
      <c r="IZA3" s="107"/>
      <c r="IZB3" s="107"/>
      <c r="IZC3" s="107"/>
      <c r="IZD3" s="107"/>
      <c r="IZE3" s="107"/>
      <c r="IZF3" s="107"/>
      <c r="IZG3" s="107"/>
      <c r="IZH3" s="107"/>
      <c r="IZI3" s="107"/>
      <c r="IZJ3" s="107"/>
      <c r="IZK3" s="107"/>
      <c r="IZL3" s="107"/>
      <c r="IZM3" s="107"/>
      <c r="IZN3" s="107"/>
      <c r="IZO3" s="107"/>
      <c r="IZP3" s="107"/>
      <c r="IZQ3" s="107"/>
      <c r="IZR3" s="107"/>
      <c r="IZS3" s="107"/>
      <c r="IZT3" s="107"/>
      <c r="IZU3" s="107"/>
      <c r="IZV3" s="107"/>
      <c r="IZW3" s="107"/>
      <c r="IZX3" s="107"/>
      <c r="IZY3" s="107"/>
      <c r="IZZ3" s="107"/>
      <c r="JAA3" s="107"/>
      <c r="JAB3" s="107"/>
      <c r="JAC3" s="107"/>
      <c r="JAD3" s="107"/>
      <c r="JAE3" s="107"/>
      <c r="JAF3" s="107"/>
      <c r="JAG3" s="107"/>
      <c r="JAH3" s="107"/>
      <c r="JAI3" s="107"/>
      <c r="JAJ3" s="107"/>
      <c r="JAK3" s="107"/>
      <c r="JAL3" s="107"/>
      <c r="JAM3" s="107"/>
      <c r="JAN3" s="107"/>
      <c r="JAO3" s="107"/>
      <c r="JAP3" s="107"/>
      <c r="JAQ3" s="107"/>
      <c r="JAR3" s="107"/>
      <c r="JAS3" s="107"/>
      <c r="JAT3" s="107"/>
      <c r="JAU3" s="107"/>
      <c r="JAV3" s="107"/>
      <c r="JAW3" s="107"/>
      <c r="JAX3" s="107"/>
      <c r="JAY3" s="107"/>
      <c r="JAZ3" s="107"/>
      <c r="JBA3" s="107"/>
      <c r="JBB3" s="107"/>
      <c r="JBC3" s="107"/>
      <c r="JBD3" s="107"/>
      <c r="JBE3" s="107"/>
      <c r="JBF3" s="107"/>
      <c r="JBG3" s="107"/>
      <c r="JBH3" s="107"/>
      <c r="JBI3" s="107"/>
      <c r="JBJ3" s="107"/>
      <c r="JBK3" s="107"/>
      <c r="JBL3" s="107"/>
      <c r="JBM3" s="107"/>
      <c r="JBN3" s="107"/>
      <c r="JBO3" s="107"/>
      <c r="JBP3" s="107"/>
      <c r="JBQ3" s="107"/>
      <c r="JBR3" s="107"/>
      <c r="JBS3" s="107"/>
      <c r="JBT3" s="107"/>
      <c r="JBU3" s="107"/>
      <c r="JBV3" s="107"/>
      <c r="JBW3" s="107"/>
      <c r="JBX3" s="107"/>
      <c r="JBY3" s="107"/>
      <c r="JBZ3" s="107"/>
      <c r="JCA3" s="107"/>
      <c r="JCB3" s="107"/>
      <c r="JCC3" s="107"/>
      <c r="JCD3" s="107"/>
      <c r="JCE3" s="107"/>
      <c r="JCF3" s="107"/>
      <c r="JCG3" s="107"/>
      <c r="JCH3" s="107"/>
      <c r="JCI3" s="107"/>
      <c r="JCJ3" s="107"/>
      <c r="JCK3" s="107"/>
      <c r="JCL3" s="107"/>
      <c r="JCM3" s="107"/>
      <c r="JCN3" s="107"/>
      <c r="JCO3" s="107"/>
      <c r="JCP3" s="107"/>
      <c r="JCQ3" s="107"/>
      <c r="JCR3" s="107"/>
      <c r="JCS3" s="107"/>
      <c r="JCT3" s="107"/>
      <c r="JCU3" s="107"/>
      <c r="JCV3" s="107"/>
      <c r="JCW3" s="107"/>
      <c r="JCX3" s="107"/>
      <c r="JCY3" s="107"/>
      <c r="JCZ3" s="107"/>
      <c r="JDA3" s="107"/>
      <c r="JDB3" s="107"/>
      <c r="JDC3" s="107"/>
      <c r="JDD3" s="107"/>
      <c r="JDE3" s="107"/>
      <c r="JDF3" s="107"/>
      <c r="JDG3" s="107"/>
      <c r="JDH3" s="107"/>
      <c r="JDI3" s="107"/>
      <c r="JDJ3" s="107"/>
      <c r="JDK3" s="107"/>
      <c r="JDL3" s="107"/>
      <c r="JDM3" s="107"/>
      <c r="JDN3" s="107"/>
      <c r="JDO3" s="107"/>
      <c r="JDP3" s="107"/>
      <c r="JDQ3" s="107"/>
      <c r="JDR3" s="107"/>
      <c r="JDS3" s="107"/>
      <c r="JDT3" s="107"/>
      <c r="JDU3" s="107"/>
      <c r="JDV3" s="107"/>
      <c r="JDW3" s="107"/>
      <c r="JDX3" s="107"/>
      <c r="JDY3" s="107"/>
      <c r="JDZ3" s="107"/>
      <c r="JEA3" s="107"/>
      <c r="JEB3" s="107"/>
      <c r="JEC3" s="107"/>
      <c r="JED3" s="107"/>
      <c r="JEE3" s="107"/>
      <c r="JEF3" s="107"/>
      <c r="JEG3" s="107"/>
      <c r="JEH3" s="107"/>
      <c r="JEI3" s="107"/>
      <c r="JEJ3" s="107"/>
      <c r="JEK3" s="107"/>
      <c r="JEL3" s="107"/>
      <c r="JEM3" s="107"/>
      <c r="JEN3" s="107"/>
      <c r="JEO3" s="107"/>
      <c r="JEP3" s="107"/>
      <c r="JEQ3" s="107"/>
      <c r="JER3" s="107"/>
      <c r="JES3" s="107"/>
      <c r="JET3" s="107"/>
      <c r="JEU3" s="107"/>
      <c r="JEV3" s="107"/>
      <c r="JEW3" s="107"/>
      <c r="JEX3" s="107"/>
      <c r="JEY3" s="107"/>
      <c r="JEZ3" s="107"/>
      <c r="JFA3" s="107"/>
      <c r="JFB3" s="107"/>
      <c r="JFC3" s="107"/>
      <c r="JFD3" s="107"/>
      <c r="JFE3" s="107"/>
      <c r="JFF3" s="107"/>
      <c r="JFG3" s="107"/>
      <c r="JFH3" s="107"/>
      <c r="JFI3" s="107"/>
      <c r="JFJ3" s="107"/>
      <c r="JFK3" s="107"/>
      <c r="JFL3" s="107"/>
      <c r="JFM3" s="107"/>
      <c r="JFN3" s="107"/>
      <c r="JFO3" s="107"/>
      <c r="JFP3" s="107"/>
      <c r="JFQ3" s="107"/>
      <c r="JFR3" s="107"/>
      <c r="JFS3" s="107"/>
      <c r="JFT3" s="107"/>
      <c r="JFU3" s="107"/>
      <c r="JFV3" s="107"/>
      <c r="JFW3" s="107"/>
      <c r="JFX3" s="107"/>
      <c r="JFY3" s="107"/>
      <c r="JFZ3" s="107"/>
      <c r="JGA3" s="107"/>
      <c r="JGB3" s="107"/>
      <c r="JGC3" s="107"/>
      <c r="JGD3" s="107"/>
      <c r="JGE3" s="107"/>
      <c r="JGF3" s="107"/>
      <c r="JGG3" s="107"/>
      <c r="JGH3" s="107"/>
      <c r="JGI3" s="107"/>
      <c r="JGJ3" s="107"/>
      <c r="JGK3" s="107"/>
      <c r="JGL3" s="107"/>
      <c r="JGM3" s="107"/>
      <c r="JGN3" s="107"/>
      <c r="JGO3" s="107"/>
      <c r="JGP3" s="107"/>
      <c r="JGQ3" s="107"/>
      <c r="JGR3" s="107"/>
      <c r="JGS3" s="107"/>
      <c r="JGT3" s="107"/>
      <c r="JGU3" s="107"/>
      <c r="JGV3" s="107"/>
      <c r="JGW3" s="107"/>
      <c r="JGX3" s="107"/>
      <c r="JGY3" s="107"/>
      <c r="JGZ3" s="107"/>
      <c r="JHA3" s="107"/>
      <c r="JHB3" s="107"/>
      <c r="JHC3" s="107"/>
      <c r="JHD3" s="107"/>
      <c r="JHE3" s="107"/>
      <c r="JHF3" s="107"/>
      <c r="JHG3" s="107"/>
      <c r="JHH3" s="107"/>
      <c r="JHI3" s="107"/>
      <c r="JHJ3" s="107"/>
      <c r="JHK3" s="107"/>
      <c r="JHL3" s="107"/>
      <c r="JHM3" s="107"/>
      <c r="JHN3" s="107"/>
      <c r="JHO3" s="107"/>
      <c r="JHP3" s="107"/>
      <c r="JHQ3" s="107"/>
      <c r="JHR3" s="107"/>
      <c r="JHS3" s="107"/>
      <c r="JHT3" s="107"/>
      <c r="JHU3" s="107"/>
      <c r="JHV3" s="107"/>
      <c r="JHW3" s="107"/>
      <c r="JHX3" s="107"/>
      <c r="JHY3" s="107"/>
      <c r="JHZ3" s="107"/>
      <c r="JIA3" s="107"/>
      <c r="JIB3" s="107"/>
      <c r="JIC3" s="107"/>
      <c r="JID3" s="107"/>
      <c r="JIE3" s="107"/>
      <c r="JIF3" s="107"/>
      <c r="JIG3" s="107"/>
      <c r="JIH3" s="107"/>
      <c r="JII3" s="107"/>
      <c r="JIJ3" s="107"/>
      <c r="JIK3" s="107"/>
      <c r="JIL3" s="107"/>
      <c r="JIM3" s="107"/>
      <c r="JIN3" s="107"/>
      <c r="JIO3" s="107"/>
      <c r="JIP3" s="107"/>
      <c r="JIQ3" s="107"/>
      <c r="JIR3" s="107"/>
      <c r="JIS3" s="107"/>
      <c r="JIT3" s="107"/>
      <c r="JIU3" s="107"/>
      <c r="JIV3" s="107"/>
      <c r="JIW3" s="107"/>
      <c r="JIX3" s="107"/>
      <c r="JIY3" s="107"/>
      <c r="JIZ3" s="107"/>
      <c r="JJA3" s="107"/>
      <c r="JJB3" s="107"/>
      <c r="JJC3" s="107"/>
      <c r="JJD3" s="107"/>
      <c r="JJE3" s="107"/>
      <c r="JJF3" s="107"/>
      <c r="JJG3" s="107"/>
      <c r="JJH3" s="107"/>
      <c r="JJI3" s="107"/>
      <c r="JJJ3" s="107"/>
      <c r="JJK3" s="107"/>
      <c r="JJL3" s="107"/>
      <c r="JJM3" s="107"/>
      <c r="JJN3" s="107"/>
      <c r="JJO3" s="107"/>
      <c r="JJP3" s="107"/>
      <c r="JJQ3" s="107"/>
      <c r="JJR3" s="107"/>
      <c r="JJS3" s="107"/>
      <c r="JJT3" s="107"/>
      <c r="JJU3" s="107"/>
      <c r="JJV3" s="107"/>
      <c r="JJW3" s="107"/>
      <c r="JJX3" s="107"/>
      <c r="JJY3" s="107"/>
      <c r="JJZ3" s="107"/>
      <c r="JKA3" s="107"/>
      <c r="JKB3" s="107"/>
      <c r="JKC3" s="107"/>
      <c r="JKD3" s="107"/>
      <c r="JKE3" s="107"/>
      <c r="JKF3" s="107"/>
      <c r="JKG3" s="107"/>
      <c r="JKH3" s="107"/>
      <c r="JKI3" s="107"/>
      <c r="JKJ3" s="107"/>
      <c r="JKK3" s="107"/>
      <c r="JKL3" s="107"/>
      <c r="JKM3" s="107"/>
      <c r="JKN3" s="107"/>
      <c r="JKO3" s="107"/>
      <c r="JKP3" s="107"/>
      <c r="JKQ3" s="107"/>
      <c r="JKR3" s="107"/>
      <c r="JKS3" s="107"/>
      <c r="JKT3" s="107"/>
      <c r="JKU3" s="107"/>
      <c r="JKV3" s="107"/>
      <c r="JKW3" s="107"/>
      <c r="JKX3" s="107"/>
      <c r="JKY3" s="107"/>
      <c r="JKZ3" s="107"/>
      <c r="JLA3" s="107"/>
      <c r="JLB3" s="107"/>
      <c r="JLC3" s="107"/>
      <c r="JLD3" s="107"/>
      <c r="JLE3" s="107"/>
      <c r="JLF3" s="107"/>
      <c r="JLG3" s="107"/>
      <c r="JLH3" s="107"/>
      <c r="JLI3" s="107"/>
      <c r="JLJ3" s="107"/>
      <c r="JLK3" s="107"/>
      <c r="JLL3" s="107"/>
      <c r="JLM3" s="107"/>
      <c r="JLN3" s="107"/>
      <c r="JLO3" s="107"/>
      <c r="JLP3" s="107"/>
      <c r="JLQ3" s="107"/>
      <c r="JLR3" s="107"/>
      <c r="JLS3" s="107"/>
      <c r="JLT3" s="107"/>
      <c r="JLU3" s="107"/>
      <c r="JLV3" s="107"/>
      <c r="JLW3" s="107"/>
      <c r="JLX3" s="107"/>
      <c r="JLY3" s="107"/>
      <c r="JLZ3" s="107"/>
      <c r="JMA3" s="107"/>
      <c r="JMB3" s="107"/>
      <c r="JMC3" s="107"/>
      <c r="JMD3" s="107"/>
      <c r="JME3" s="107"/>
      <c r="JMF3" s="107"/>
      <c r="JMG3" s="107"/>
      <c r="JMH3" s="107"/>
      <c r="JMI3" s="107"/>
      <c r="JMJ3" s="107"/>
      <c r="JMK3" s="107"/>
      <c r="JML3" s="107"/>
      <c r="JMM3" s="107"/>
      <c r="JMN3" s="107"/>
      <c r="JMO3" s="107"/>
      <c r="JMP3" s="107"/>
      <c r="JMQ3" s="107"/>
      <c r="JMR3" s="107"/>
      <c r="JMS3" s="107"/>
      <c r="JMT3" s="107"/>
      <c r="JMU3" s="107"/>
      <c r="JMV3" s="107"/>
      <c r="JMW3" s="107"/>
      <c r="JMX3" s="107"/>
      <c r="JMY3" s="107"/>
      <c r="JMZ3" s="107"/>
      <c r="JNA3" s="107"/>
      <c r="JNB3" s="107"/>
      <c r="JNC3" s="107"/>
      <c r="JND3" s="107"/>
      <c r="JNE3" s="107"/>
      <c r="JNF3" s="107"/>
      <c r="JNG3" s="107"/>
      <c r="JNH3" s="107"/>
      <c r="JNI3" s="107"/>
      <c r="JNJ3" s="107"/>
      <c r="JNK3" s="107"/>
      <c r="JNL3" s="107"/>
      <c r="JNM3" s="107"/>
      <c r="JNN3" s="107"/>
      <c r="JNO3" s="107"/>
      <c r="JNP3" s="107"/>
      <c r="JNQ3" s="107"/>
      <c r="JNR3" s="107"/>
      <c r="JNS3" s="107"/>
      <c r="JNT3" s="107"/>
      <c r="JNU3" s="107"/>
      <c r="JNV3" s="107"/>
      <c r="JNW3" s="107"/>
      <c r="JNX3" s="107"/>
      <c r="JNY3" s="107"/>
      <c r="JNZ3" s="107"/>
      <c r="JOA3" s="107"/>
      <c r="JOB3" s="107"/>
      <c r="JOC3" s="107"/>
      <c r="JOD3" s="107"/>
      <c r="JOE3" s="107"/>
      <c r="JOF3" s="107"/>
      <c r="JOG3" s="107"/>
      <c r="JOH3" s="107"/>
      <c r="JOI3" s="107"/>
      <c r="JOJ3" s="107"/>
      <c r="JOK3" s="107"/>
      <c r="JOL3" s="107"/>
      <c r="JOM3" s="107"/>
      <c r="JON3" s="107"/>
      <c r="JOO3" s="107"/>
      <c r="JOP3" s="107"/>
      <c r="JOQ3" s="107"/>
      <c r="JOR3" s="107"/>
      <c r="JOS3" s="107"/>
      <c r="JOT3" s="107"/>
      <c r="JOU3" s="107"/>
      <c r="JOV3" s="107"/>
      <c r="JOW3" s="107"/>
      <c r="JOX3" s="107"/>
      <c r="JOY3" s="107"/>
      <c r="JOZ3" s="107"/>
      <c r="JPA3" s="107"/>
      <c r="JPB3" s="107"/>
      <c r="JPC3" s="107"/>
      <c r="JPD3" s="107"/>
      <c r="JPE3" s="107"/>
      <c r="JPF3" s="107"/>
      <c r="JPG3" s="107"/>
      <c r="JPH3" s="107"/>
      <c r="JPI3" s="107"/>
      <c r="JPJ3" s="107"/>
      <c r="JPK3" s="107"/>
      <c r="JPL3" s="107"/>
      <c r="JPM3" s="107"/>
      <c r="JPN3" s="107"/>
      <c r="JPO3" s="107"/>
      <c r="JPP3" s="107"/>
      <c r="JPQ3" s="107"/>
      <c r="JPR3" s="107"/>
      <c r="JPS3" s="107"/>
      <c r="JPT3" s="107"/>
      <c r="JPU3" s="107"/>
      <c r="JPV3" s="107"/>
      <c r="JPW3" s="107"/>
      <c r="JPX3" s="107"/>
      <c r="JPY3" s="107"/>
      <c r="JPZ3" s="107"/>
      <c r="JQA3" s="107"/>
      <c r="JQB3" s="107"/>
      <c r="JQC3" s="107"/>
      <c r="JQD3" s="107"/>
      <c r="JQE3" s="107"/>
      <c r="JQF3" s="107"/>
      <c r="JQG3" s="107"/>
      <c r="JQH3" s="107"/>
      <c r="JQI3" s="107"/>
      <c r="JQJ3" s="107"/>
      <c r="JQK3" s="107"/>
      <c r="JQL3" s="107"/>
      <c r="JQM3" s="107"/>
      <c r="JQN3" s="107"/>
      <c r="JQO3" s="107"/>
      <c r="JQP3" s="107"/>
      <c r="JQQ3" s="107"/>
      <c r="JQR3" s="107"/>
      <c r="JQS3" s="107"/>
      <c r="JQT3" s="107"/>
      <c r="JQU3" s="107"/>
      <c r="JQV3" s="107"/>
      <c r="JQW3" s="107"/>
      <c r="JQX3" s="107"/>
      <c r="JQY3" s="107"/>
      <c r="JQZ3" s="107"/>
      <c r="JRA3" s="107"/>
      <c r="JRB3" s="107"/>
      <c r="JRC3" s="107"/>
      <c r="JRD3" s="107"/>
      <c r="JRE3" s="107"/>
      <c r="JRF3" s="107"/>
      <c r="JRG3" s="107"/>
      <c r="JRH3" s="107"/>
      <c r="JRI3" s="107"/>
      <c r="JRJ3" s="107"/>
      <c r="JRK3" s="107"/>
      <c r="JRL3" s="107"/>
      <c r="JRM3" s="107"/>
      <c r="JRN3" s="107"/>
      <c r="JRO3" s="107"/>
      <c r="JRP3" s="107"/>
      <c r="JRQ3" s="107"/>
      <c r="JRR3" s="107"/>
      <c r="JRS3" s="107"/>
      <c r="JRT3" s="107"/>
      <c r="JRU3" s="107"/>
      <c r="JRV3" s="107"/>
      <c r="JRW3" s="107"/>
      <c r="JRX3" s="107"/>
      <c r="JRY3" s="107"/>
      <c r="JRZ3" s="107"/>
      <c r="JSA3" s="107"/>
      <c r="JSB3" s="107"/>
      <c r="JSC3" s="107"/>
      <c r="JSD3" s="107"/>
      <c r="JSE3" s="107"/>
      <c r="JSF3" s="107"/>
      <c r="JSG3" s="107"/>
      <c r="JSH3" s="107"/>
      <c r="JSI3" s="107"/>
      <c r="JSJ3" s="107"/>
      <c r="JSK3" s="107"/>
      <c r="JSL3" s="107"/>
      <c r="JSM3" s="107"/>
      <c r="JSN3" s="107"/>
      <c r="JSO3" s="107"/>
      <c r="JSP3" s="107"/>
      <c r="JSQ3" s="107"/>
      <c r="JSR3" s="107"/>
      <c r="JSS3" s="107"/>
      <c r="JST3" s="107"/>
      <c r="JSU3" s="107"/>
      <c r="JSV3" s="107"/>
      <c r="JSW3" s="107"/>
      <c r="JSX3" s="107"/>
      <c r="JSY3" s="107"/>
      <c r="JSZ3" s="107"/>
      <c r="JTA3" s="107"/>
      <c r="JTB3" s="107"/>
      <c r="JTC3" s="107"/>
      <c r="JTD3" s="107"/>
      <c r="JTE3" s="107"/>
      <c r="JTF3" s="107"/>
      <c r="JTG3" s="107"/>
      <c r="JTH3" s="107"/>
      <c r="JTI3" s="107"/>
      <c r="JTJ3" s="107"/>
      <c r="JTK3" s="107"/>
      <c r="JTL3" s="107"/>
      <c r="JTM3" s="107"/>
      <c r="JTN3" s="107"/>
      <c r="JTO3" s="107"/>
      <c r="JTP3" s="107"/>
      <c r="JTQ3" s="107"/>
      <c r="JTR3" s="107"/>
      <c r="JTS3" s="107"/>
      <c r="JTT3" s="107"/>
      <c r="JTU3" s="107"/>
      <c r="JTV3" s="107"/>
      <c r="JTW3" s="107"/>
      <c r="JTX3" s="107"/>
      <c r="JTY3" s="107"/>
      <c r="JTZ3" s="107"/>
      <c r="JUA3" s="107"/>
      <c r="JUB3" s="107"/>
      <c r="JUC3" s="107"/>
      <c r="JUD3" s="107"/>
      <c r="JUE3" s="107"/>
      <c r="JUF3" s="107"/>
      <c r="JUG3" s="107"/>
      <c r="JUH3" s="107"/>
      <c r="JUI3" s="107"/>
      <c r="JUJ3" s="107"/>
      <c r="JUK3" s="107"/>
      <c r="JUL3" s="107"/>
      <c r="JUM3" s="107"/>
      <c r="JUN3" s="107"/>
      <c r="JUO3" s="107"/>
      <c r="JUP3" s="107"/>
      <c r="JUQ3" s="107"/>
      <c r="JUR3" s="107"/>
      <c r="JUS3" s="107"/>
      <c r="JUT3" s="107"/>
      <c r="JUU3" s="107"/>
      <c r="JUV3" s="107"/>
      <c r="JUW3" s="107"/>
      <c r="JUX3" s="107"/>
      <c r="JUY3" s="107"/>
      <c r="JUZ3" s="107"/>
      <c r="JVA3" s="107"/>
      <c r="JVB3" s="107"/>
      <c r="JVC3" s="107"/>
      <c r="JVD3" s="107"/>
      <c r="JVE3" s="107"/>
      <c r="JVF3" s="107"/>
      <c r="JVG3" s="107"/>
      <c r="JVH3" s="107"/>
      <c r="JVI3" s="107"/>
      <c r="JVJ3" s="107"/>
      <c r="JVK3" s="107"/>
      <c r="JVL3" s="107"/>
      <c r="JVM3" s="107"/>
      <c r="JVN3" s="107"/>
      <c r="JVO3" s="107"/>
      <c r="JVP3" s="107"/>
      <c r="JVQ3" s="107"/>
      <c r="JVR3" s="107"/>
      <c r="JVS3" s="107"/>
      <c r="JVT3" s="107"/>
      <c r="JVU3" s="107"/>
      <c r="JVV3" s="107"/>
      <c r="JVW3" s="107"/>
      <c r="JVX3" s="107"/>
      <c r="JVY3" s="107"/>
      <c r="JVZ3" s="107"/>
      <c r="JWA3" s="107"/>
      <c r="JWB3" s="107"/>
      <c r="JWC3" s="107"/>
      <c r="JWD3" s="107"/>
      <c r="JWE3" s="107"/>
      <c r="JWF3" s="107"/>
      <c r="JWG3" s="107"/>
      <c r="JWH3" s="107"/>
      <c r="JWI3" s="107"/>
      <c r="JWJ3" s="107"/>
      <c r="JWK3" s="107"/>
      <c r="JWL3" s="107"/>
      <c r="JWM3" s="107"/>
      <c r="JWN3" s="107"/>
      <c r="JWO3" s="107"/>
      <c r="JWP3" s="107"/>
      <c r="JWQ3" s="107"/>
      <c r="JWR3" s="107"/>
      <c r="JWS3" s="107"/>
      <c r="JWT3" s="107"/>
      <c r="JWU3" s="107"/>
      <c r="JWV3" s="107"/>
      <c r="JWW3" s="107"/>
      <c r="JWX3" s="107"/>
      <c r="JWY3" s="107"/>
      <c r="JWZ3" s="107"/>
      <c r="JXA3" s="107"/>
      <c r="JXB3" s="107"/>
      <c r="JXC3" s="107"/>
      <c r="JXD3" s="107"/>
      <c r="JXE3" s="107"/>
      <c r="JXF3" s="107"/>
      <c r="JXG3" s="107"/>
      <c r="JXH3" s="107"/>
      <c r="JXI3" s="107"/>
      <c r="JXJ3" s="107"/>
      <c r="JXK3" s="107"/>
      <c r="JXL3" s="107"/>
      <c r="JXM3" s="107"/>
      <c r="JXN3" s="107"/>
      <c r="JXO3" s="107"/>
      <c r="JXP3" s="107"/>
      <c r="JXQ3" s="107"/>
      <c r="JXR3" s="107"/>
      <c r="JXS3" s="107"/>
      <c r="JXT3" s="107"/>
      <c r="JXU3" s="107"/>
      <c r="JXV3" s="107"/>
      <c r="JXW3" s="107"/>
      <c r="JXX3" s="107"/>
      <c r="JXY3" s="107"/>
      <c r="JXZ3" s="107"/>
      <c r="JYA3" s="107"/>
      <c r="JYB3" s="107"/>
      <c r="JYC3" s="107"/>
      <c r="JYD3" s="107"/>
      <c r="JYE3" s="107"/>
      <c r="JYF3" s="107"/>
      <c r="JYG3" s="107"/>
      <c r="JYH3" s="107"/>
      <c r="JYI3" s="107"/>
      <c r="JYJ3" s="107"/>
      <c r="JYK3" s="107"/>
      <c r="JYL3" s="107"/>
      <c r="JYM3" s="107"/>
      <c r="JYN3" s="107"/>
      <c r="JYO3" s="107"/>
      <c r="JYP3" s="107"/>
      <c r="JYQ3" s="107"/>
      <c r="JYR3" s="107"/>
      <c r="JYS3" s="107"/>
      <c r="JYT3" s="107"/>
      <c r="JYU3" s="107"/>
      <c r="JYV3" s="107"/>
      <c r="JYW3" s="107"/>
      <c r="JYX3" s="107"/>
      <c r="JYY3" s="107"/>
      <c r="JYZ3" s="107"/>
      <c r="JZA3" s="107"/>
      <c r="JZB3" s="107"/>
      <c r="JZC3" s="107"/>
      <c r="JZD3" s="107"/>
      <c r="JZE3" s="107"/>
      <c r="JZF3" s="107"/>
      <c r="JZG3" s="107"/>
      <c r="JZH3" s="107"/>
      <c r="JZI3" s="107"/>
      <c r="JZJ3" s="107"/>
      <c r="JZK3" s="107"/>
      <c r="JZL3" s="107"/>
      <c r="JZM3" s="107"/>
      <c r="JZN3" s="107"/>
      <c r="JZO3" s="107"/>
      <c r="JZP3" s="107"/>
      <c r="JZQ3" s="107"/>
      <c r="JZR3" s="107"/>
      <c r="JZS3" s="107"/>
      <c r="JZT3" s="107"/>
      <c r="JZU3" s="107"/>
      <c r="JZV3" s="107"/>
      <c r="JZW3" s="107"/>
      <c r="JZX3" s="107"/>
      <c r="JZY3" s="107"/>
      <c r="JZZ3" s="107"/>
      <c r="KAA3" s="107"/>
      <c r="KAB3" s="107"/>
      <c r="KAC3" s="107"/>
      <c r="KAD3" s="107"/>
      <c r="KAE3" s="107"/>
      <c r="KAF3" s="107"/>
      <c r="KAG3" s="107"/>
      <c r="KAH3" s="107"/>
      <c r="KAI3" s="107"/>
      <c r="KAJ3" s="107"/>
      <c r="KAK3" s="107"/>
      <c r="KAL3" s="107"/>
      <c r="KAM3" s="107"/>
      <c r="KAN3" s="107"/>
      <c r="KAO3" s="107"/>
      <c r="KAP3" s="107"/>
      <c r="KAQ3" s="107"/>
      <c r="KAR3" s="107"/>
      <c r="KAS3" s="107"/>
      <c r="KAT3" s="107"/>
      <c r="KAU3" s="107"/>
      <c r="KAV3" s="107"/>
      <c r="KAW3" s="107"/>
      <c r="KAX3" s="107"/>
      <c r="KAY3" s="107"/>
      <c r="KAZ3" s="107"/>
      <c r="KBA3" s="107"/>
      <c r="KBB3" s="107"/>
      <c r="KBC3" s="107"/>
      <c r="KBD3" s="107"/>
      <c r="KBE3" s="107"/>
      <c r="KBF3" s="107"/>
      <c r="KBG3" s="107"/>
      <c r="KBH3" s="107"/>
      <c r="KBI3" s="107"/>
      <c r="KBJ3" s="107"/>
      <c r="KBK3" s="107"/>
      <c r="KBL3" s="107"/>
      <c r="KBM3" s="107"/>
      <c r="KBN3" s="107"/>
      <c r="KBO3" s="107"/>
      <c r="KBP3" s="107"/>
      <c r="KBQ3" s="107"/>
      <c r="KBR3" s="107"/>
      <c r="KBS3" s="107"/>
      <c r="KBT3" s="107"/>
      <c r="KBU3" s="107"/>
      <c r="KBV3" s="107"/>
      <c r="KBW3" s="107"/>
      <c r="KBX3" s="107"/>
      <c r="KBY3" s="107"/>
      <c r="KBZ3" s="107"/>
      <c r="KCA3" s="107"/>
      <c r="KCB3" s="107"/>
      <c r="KCC3" s="107"/>
      <c r="KCD3" s="107"/>
      <c r="KCE3" s="107"/>
      <c r="KCF3" s="107"/>
      <c r="KCG3" s="107"/>
      <c r="KCH3" s="107"/>
      <c r="KCI3" s="107"/>
      <c r="KCJ3" s="107"/>
      <c r="KCK3" s="107"/>
      <c r="KCL3" s="107"/>
      <c r="KCM3" s="107"/>
      <c r="KCN3" s="107"/>
      <c r="KCO3" s="107"/>
      <c r="KCP3" s="107"/>
      <c r="KCQ3" s="107"/>
      <c r="KCR3" s="107"/>
      <c r="KCS3" s="107"/>
      <c r="KCT3" s="107"/>
      <c r="KCU3" s="107"/>
      <c r="KCV3" s="107"/>
      <c r="KCW3" s="107"/>
      <c r="KCX3" s="107"/>
      <c r="KCY3" s="107"/>
      <c r="KCZ3" s="107"/>
      <c r="KDA3" s="107"/>
      <c r="KDB3" s="107"/>
      <c r="KDC3" s="107"/>
      <c r="KDD3" s="107"/>
      <c r="KDE3" s="107"/>
      <c r="KDF3" s="107"/>
      <c r="KDG3" s="107"/>
      <c r="KDH3" s="107"/>
      <c r="KDI3" s="107"/>
      <c r="KDJ3" s="107"/>
      <c r="KDK3" s="107"/>
      <c r="KDL3" s="107"/>
      <c r="KDM3" s="107"/>
      <c r="KDN3" s="107"/>
      <c r="KDO3" s="107"/>
      <c r="KDP3" s="107"/>
      <c r="KDQ3" s="107"/>
      <c r="KDR3" s="107"/>
      <c r="KDS3" s="107"/>
      <c r="KDT3" s="107"/>
      <c r="KDU3" s="107"/>
      <c r="KDV3" s="107"/>
      <c r="KDW3" s="107"/>
      <c r="KDX3" s="107"/>
      <c r="KDY3" s="107"/>
      <c r="KDZ3" s="107"/>
      <c r="KEA3" s="107"/>
      <c r="KEB3" s="107"/>
      <c r="KEC3" s="107"/>
      <c r="KED3" s="107"/>
      <c r="KEE3" s="107"/>
      <c r="KEF3" s="107"/>
      <c r="KEG3" s="107"/>
      <c r="KEH3" s="107"/>
      <c r="KEI3" s="107"/>
      <c r="KEJ3" s="107"/>
      <c r="KEK3" s="107"/>
      <c r="KEL3" s="107"/>
      <c r="KEM3" s="107"/>
      <c r="KEN3" s="107"/>
      <c r="KEO3" s="107"/>
      <c r="KEP3" s="107"/>
      <c r="KEQ3" s="107"/>
      <c r="KER3" s="107"/>
      <c r="KES3" s="107"/>
      <c r="KET3" s="107"/>
      <c r="KEU3" s="107"/>
      <c r="KEV3" s="107"/>
      <c r="KEW3" s="107"/>
      <c r="KEX3" s="107"/>
      <c r="KEY3" s="107"/>
      <c r="KEZ3" s="107"/>
      <c r="KFA3" s="107"/>
      <c r="KFB3" s="107"/>
      <c r="KFC3" s="107"/>
      <c r="KFD3" s="107"/>
      <c r="KFE3" s="107"/>
      <c r="KFF3" s="107"/>
      <c r="KFG3" s="107"/>
      <c r="KFH3" s="107"/>
      <c r="KFI3" s="107"/>
      <c r="KFJ3" s="107"/>
      <c r="KFK3" s="107"/>
      <c r="KFL3" s="107"/>
      <c r="KFM3" s="107"/>
      <c r="KFN3" s="107"/>
      <c r="KFO3" s="107"/>
      <c r="KFP3" s="107"/>
      <c r="KFQ3" s="107"/>
      <c r="KFR3" s="107"/>
      <c r="KFS3" s="107"/>
      <c r="KFT3" s="107"/>
      <c r="KFU3" s="107"/>
      <c r="KFV3" s="107"/>
      <c r="KFW3" s="107"/>
      <c r="KFX3" s="107"/>
      <c r="KFY3" s="107"/>
      <c r="KFZ3" s="107"/>
      <c r="KGA3" s="107"/>
      <c r="KGB3" s="107"/>
      <c r="KGC3" s="107"/>
      <c r="KGD3" s="107"/>
      <c r="KGE3" s="107"/>
      <c r="KGF3" s="107"/>
      <c r="KGG3" s="107"/>
      <c r="KGH3" s="107"/>
      <c r="KGI3" s="107"/>
      <c r="KGJ3" s="107"/>
      <c r="KGK3" s="107"/>
      <c r="KGL3" s="107"/>
      <c r="KGM3" s="107"/>
      <c r="KGN3" s="107"/>
      <c r="KGO3" s="107"/>
      <c r="KGP3" s="107"/>
      <c r="KGQ3" s="107"/>
      <c r="KGR3" s="107"/>
      <c r="KGS3" s="107"/>
      <c r="KGT3" s="107"/>
      <c r="KGU3" s="107"/>
      <c r="KGV3" s="107"/>
      <c r="KGW3" s="107"/>
      <c r="KGX3" s="107"/>
      <c r="KGY3" s="107"/>
      <c r="KGZ3" s="107"/>
      <c r="KHA3" s="107"/>
      <c r="KHB3" s="107"/>
      <c r="KHC3" s="107"/>
      <c r="KHD3" s="107"/>
      <c r="KHE3" s="107"/>
      <c r="KHF3" s="107"/>
      <c r="KHG3" s="107"/>
      <c r="KHH3" s="107"/>
      <c r="KHI3" s="107"/>
      <c r="KHJ3" s="107"/>
      <c r="KHK3" s="107"/>
      <c r="KHL3" s="107"/>
      <c r="KHM3" s="107"/>
      <c r="KHN3" s="107"/>
      <c r="KHO3" s="107"/>
      <c r="KHP3" s="107"/>
      <c r="KHQ3" s="107"/>
      <c r="KHR3" s="107"/>
      <c r="KHS3" s="107"/>
      <c r="KHT3" s="107"/>
      <c r="KHU3" s="107"/>
      <c r="KHV3" s="107"/>
      <c r="KHW3" s="107"/>
      <c r="KHX3" s="107"/>
      <c r="KHY3" s="107"/>
      <c r="KHZ3" s="107"/>
      <c r="KIA3" s="107"/>
      <c r="KIB3" s="107"/>
      <c r="KIC3" s="107"/>
      <c r="KID3" s="107"/>
      <c r="KIE3" s="107"/>
      <c r="KIF3" s="107"/>
      <c r="KIG3" s="107"/>
      <c r="KIH3" s="107"/>
      <c r="KII3" s="107"/>
      <c r="KIJ3" s="107"/>
      <c r="KIK3" s="107"/>
      <c r="KIL3" s="107"/>
      <c r="KIM3" s="107"/>
      <c r="KIN3" s="107"/>
      <c r="KIO3" s="107"/>
      <c r="KIP3" s="107"/>
      <c r="KIQ3" s="107"/>
      <c r="KIR3" s="107"/>
      <c r="KIS3" s="107"/>
      <c r="KIT3" s="107"/>
      <c r="KIU3" s="107"/>
      <c r="KIV3" s="107"/>
      <c r="KIW3" s="107"/>
      <c r="KIX3" s="107"/>
      <c r="KIY3" s="107"/>
      <c r="KIZ3" s="107"/>
      <c r="KJA3" s="107"/>
      <c r="KJB3" s="107"/>
      <c r="KJC3" s="107"/>
      <c r="KJD3" s="107"/>
      <c r="KJE3" s="107"/>
      <c r="KJF3" s="107"/>
      <c r="KJG3" s="107"/>
      <c r="KJH3" s="107"/>
      <c r="KJI3" s="107"/>
      <c r="KJJ3" s="107"/>
      <c r="KJK3" s="107"/>
      <c r="KJL3" s="107"/>
      <c r="KJM3" s="107"/>
      <c r="KJN3" s="107"/>
      <c r="KJO3" s="107"/>
      <c r="KJP3" s="107"/>
      <c r="KJQ3" s="107"/>
      <c r="KJR3" s="107"/>
      <c r="KJS3" s="107"/>
      <c r="KJT3" s="107"/>
      <c r="KJU3" s="107"/>
      <c r="KJV3" s="107"/>
      <c r="KJW3" s="107"/>
      <c r="KJX3" s="107"/>
      <c r="KJY3" s="107"/>
      <c r="KJZ3" s="107"/>
      <c r="KKA3" s="107"/>
      <c r="KKB3" s="107"/>
      <c r="KKC3" s="107"/>
      <c r="KKD3" s="107"/>
      <c r="KKE3" s="107"/>
      <c r="KKF3" s="107"/>
      <c r="KKG3" s="107"/>
      <c r="KKH3" s="107"/>
      <c r="KKI3" s="107"/>
      <c r="KKJ3" s="107"/>
      <c r="KKK3" s="107"/>
      <c r="KKL3" s="107"/>
      <c r="KKM3" s="107"/>
      <c r="KKN3" s="107"/>
      <c r="KKO3" s="107"/>
      <c r="KKP3" s="107"/>
      <c r="KKQ3" s="107"/>
      <c r="KKR3" s="107"/>
      <c r="KKS3" s="107"/>
      <c r="KKT3" s="107"/>
      <c r="KKU3" s="107"/>
      <c r="KKV3" s="107"/>
      <c r="KKW3" s="107"/>
      <c r="KKX3" s="107"/>
      <c r="KKY3" s="107"/>
      <c r="KKZ3" s="107"/>
      <c r="KLA3" s="107"/>
      <c r="KLB3" s="107"/>
      <c r="KLC3" s="107"/>
      <c r="KLD3" s="107"/>
      <c r="KLE3" s="107"/>
      <c r="KLF3" s="107"/>
      <c r="KLG3" s="107"/>
      <c r="KLH3" s="107"/>
      <c r="KLI3" s="107"/>
      <c r="KLJ3" s="107"/>
      <c r="KLK3" s="107"/>
      <c r="KLL3" s="107"/>
      <c r="KLM3" s="107"/>
      <c r="KLN3" s="107"/>
      <c r="KLO3" s="107"/>
      <c r="KLP3" s="107"/>
      <c r="KLQ3" s="107"/>
      <c r="KLR3" s="107"/>
      <c r="KLS3" s="107"/>
      <c r="KLT3" s="107"/>
      <c r="KLU3" s="107"/>
      <c r="KLV3" s="107"/>
      <c r="KLW3" s="107"/>
      <c r="KLX3" s="107"/>
      <c r="KLY3" s="107"/>
      <c r="KLZ3" s="107"/>
      <c r="KMA3" s="107"/>
      <c r="KMB3" s="107"/>
      <c r="KMC3" s="107"/>
      <c r="KMD3" s="107"/>
      <c r="KME3" s="107"/>
      <c r="KMF3" s="107"/>
      <c r="KMG3" s="107"/>
      <c r="KMH3" s="107"/>
      <c r="KMI3" s="107"/>
      <c r="KMJ3" s="107"/>
      <c r="KMK3" s="107"/>
      <c r="KML3" s="107"/>
      <c r="KMM3" s="107"/>
      <c r="KMN3" s="107"/>
      <c r="KMO3" s="107"/>
      <c r="KMP3" s="107"/>
      <c r="KMQ3" s="107"/>
      <c r="KMR3" s="107"/>
      <c r="KMS3" s="107"/>
      <c r="KMT3" s="107"/>
      <c r="KMU3" s="107"/>
      <c r="KMV3" s="107"/>
      <c r="KMW3" s="107"/>
      <c r="KMX3" s="107"/>
      <c r="KMY3" s="107"/>
      <c r="KMZ3" s="107"/>
      <c r="KNA3" s="107"/>
      <c r="KNB3" s="107"/>
      <c r="KNC3" s="107"/>
      <c r="KND3" s="107"/>
      <c r="KNE3" s="107"/>
      <c r="KNF3" s="107"/>
      <c r="KNG3" s="107"/>
      <c r="KNH3" s="107"/>
      <c r="KNI3" s="107"/>
      <c r="KNJ3" s="107"/>
      <c r="KNK3" s="107"/>
      <c r="KNL3" s="107"/>
      <c r="KNM3" s="107"/>
      <c r="KNN3" s="107"/>
      <c r="KNO3" s="107"/>
      <c r="KNP3" s="107"/>
      <c r="KNQ3" s="107"/>
      <c r="KNR3" s="107"/>
      <c r="KNS3" s="107"/>
      <c r="KNT3" s="107"/>
      <c r="KNU3" s="107"/>
      <c r="KNV3" s="107"/>
      <c r="KNW3" s="107"/>
      <c r="KNX3" s="107"/>
      <c r="KNY3" s="107"/>
      <c r="KNZ3" s="107"/>
      <c r="KOA3" s="107"/>
      <c r="KOB3" s="107"/>
      <c r="KOC3" s="107"/>
      <c r="KOD3" s="107"/>
      <c r="KOE3" s="107"/>
      <c r="KOF3" s="107"/>
      <c r="KOG3" s="107"/>
      <c r="KOH3" s="107"/>
      <c r="KOI3" s="107"/>
      <c r="KOJ3" s="107"/>
      <c r="KOK3" s="107"/>
      <c r="KOL3" s="107"/>
      <c r="KOM3" s="107"/>
      <c r="KON3" s="107"/>
      <c r="KOO3" s="107"/>
      <c r="KOP3" s="107"/>
      <c r="KOQ3" s="107"/>
      <c r="KOR3" s="107"/>
      <c r="KOS3" s="107"/>
      <c r="KOT3" s="107"/>
      <c r="KOU3" s="107"/>
      <c r="KOV3" s="107"/>
      <c r="KOW3" s="107"/>
      <c r="KOX3" s="107"/>
      <c r="KOY3" s="107"/>
      <c r="KOZ3" s="107"/>
      <c r="KPA3" s="107"/>
      <c r="KPB3" s="107"/>
      <c r="KPC3" s="107"/>
      <c r="KPD3" s="107"/>
      <c r="KPE3" s="107"/>
      <c r="KPF3" s="107"/>
      <c r="KPG3" s="107"/>
      <c r="KPH3" s="107"/>
      <c r="KPI3" s="107"/>
      <c r="KPJ3" s="107"/>
      <c r="KPK3" s="107"/>
      <c r="KPL3" s="107"/>
      <c r="KPM3" s="107"/>
      <c r="KPN3" s="107"/>
      <c r="KPO3" s="107"/>
      <c r="KPP3" s="107"/>
      <c r="KPQ3" s="107"/>
      <c r="KPR3" s="107"/>
      <c r="KPS3" s="107"/>
      <c r="KPT3" s="107"/>
      <c r="KPU3" s="107"/>
      <c r="KPV3" s="107"/>
      <c r="KPW3" s="107"/>
      <c r="KPX3" s="107"/>
      <c r="KPY3" s="107"/>
      <c r="KPZ3" s="107"/>
      <c r="KQA3" s="107"/>
      <c r="KQB3" s="107"/>
      <c r="KQC3" s="107"/>
      <c r="KQD3" s="107"/>
      <c r="KQE3" s="107"/>
      <c r="KQF3" s="107"/>
      <c r="KQG3" s="107"/>
      <c r="KQH3" s="107"/>
      <c r="KQI3" s="107"/>
      <c r="KQJ3" s="107"/>
      <c r="KQK3" s="107"/>
      <c r="KQL3" s="107"/>
      <c r="KQM3" s="107"/>
      <c r="KQN3" s="107"/>
      <c r="KQO3" s="107"/>
      <c r="KQP3" s="107"/>
      <c r="KQQ3" s="107"/>
      <c r="KQR3" s="107"/>
      <c r="KQS3" s="107"/>
      <c r="KQT3" s="107"/>
      <c r="KQU3" s="107"/>
      <c r="KQV3" s="107"/>
      <c r="KQW3" s="107"/>
      <c r="KQX3" s="107"/>
      <c r="KQY3" s="107"/>
      <c r="KQZ3" s="107"/>
      <c r="KRA3" s="107"/>
      <c r="KRB3" s="107"/>
      <c r="KRC3" s="107"/>
      <c r="KRD3" s="107"/>
      <c r="KRE3" s="107"/>
      <c r="KRF3" s="107"/>
      <c r="KRG3" s="107"/>
      <c r="KRH3" s="107"/>
      <c r="KRI3" s="107"/>
      <c r="KRJ3" s="107"/>
      <c r="KRK3" s="107"/>
      <c r="KRL3" s="107"/>
      <c r="KRM3" s="107"/>
      <c r="KRN3" s="107"/>
      <c r="KRO3" s="107"/>
      <c r="KRP3" s="107"/>
      <c r="KRQ3" s="107"/>
      <c r="KRR3" s="107"/>
      <c r="KRS3" s="107"/>
      <c r="KRT3" s="107"/>
      <c r="KRU3" s="107"/>
      <c r="KRV3" s="107"/>
      <c r="KRW3" s="107"/>
      <c r="KRX3" s="107"/>
      <c r="KRY3" s="107"/>
      <c r="KRZ3" s="107"/>
      <c r="KSA3" s="107"/>
      <c r="KSB3" s="107"/>
      <c r="KSC3" s="107"/>
      <c r="KSD3" s="107"/>
      <c r="KSE3" s="107"/>
      <c r="KSF3" s="107"/>
      <c r="KSG3" s="107"/>
      <c r="KSH3" s="107"/>
      <c r="KSI3" s="107"/>
      <c r="KSJ3" s="107"/>
      <c r="KSK3" s="107"/>
      <c r="KSL3" s="107"/>
      <c r="KSM3" s="107"/>
      <c r="KSN3" s="107"/>
      <c r="KSO3" s="107"/>
      <c r="KSP3" s="107"/>
      <c r="KSQ3" s="107"/>
      <c r="KSR3" s="107"/>
      <c r="KSS3" s="107"/>
      <c r="KST3" s="107"/>
      <c r="KSU3" s="107"/>
      <c r="KSV3" s="107"/>
      <c r="KSW3" s="107"/>
      <c r="KSX3" s="107"/>
      <c r="KSY3" s="107"/>
      <c r="KSZ3" s="107"/>
      <c r="KTA3" s="107"/>
      <c r="KTB3" s="107"/>
      <c r="KTC3" s="107"/>
      <c r="KTD3" s="107"/>
      <c r="KTE3" s="107"/>
      <c r="KTF3" s="107"/>
      <c r="KTG3" s="107"/>
      <c r="KTH3" s="107"/>
      <c r="KTI3" s="107"/>
      <c r="KTJ3" s="107"/>
      <c r="KTK3" s="107"/>
      <c r="KTL3" s="107"/>
      <c r="KTM3" s="107"/>
      <c r="KTN3" s="107"/>
      <c r="KTO3" s="107"/>
      <c r="KTP3" s="107"/>
      <c r="KTQ3" s="107"/>
      <c r="KTR3" s="107"/>
      <c r="KTS3" s="107"/>
      <c r="KTT3" s="107"/>
      <c r="KTU3" s="107"/>
      <c r="KTV3" s="107"/>
      <c r="KTW3" s="107"/>
      <c r="KTX3" s="107"/>
      <c r="KTY3" s="107"/>
      <c r="KTZ3" s="107"/>
      <c r="KUA3" s="107"/>
      <c r="KUB3" s="107"/>
      <c r="KUC3" s="107"/>
      <c r="KUD3" s="107"/>
      <c r="KUE3" s="107"/>
      <c r="KUF3" s="107"/>
      <c r="KUG3" s="107"/>
      <c r="KUH3" s="107"/>
      <c r="KUI3" s="107"/>
      <c r="KUJ3" s="107"/>
      <c r="KUK3" s="107"/>
      <c r="KUL3" s="107"/>
      <c r="KUM3" s="107"/>
      <c r="KUN3" s="107"/>
      <c r="KUO3" s="107"/>
      <c r="KUP3" s="107"/>
      <c r="KUQ3" s="107"/>
      <c r="KUR3" s="107"/>
      <c r="KUS3" s="107"/>
      <c r="KUT3" s="107"/>
      <c r="KUU3" s="107"/>
      <c r="KUV3" s="107"/>
      <c r="KUW3" s="107"/>
      <c r="KUX3" s="107"/>
      <c r="KUY3" s="107"/>
      <c r="KUZ3" s="107"/>
      <c r="KVA3" s="107"/>
      <c r="KVB3" s="107"/>
      <c r="KVC3" s="107"/>
      <c r="KVD3" s="107"/>
      <c r="KVE3" s="107"/>
      <c r="KVF3" s="107"/>
      <c r="KVG3" s="107"/>
      <c r="KVH3" s="107"/>
      <c r="KVI3" s="107"/>
      <c r="KVJ3" s="107"/>
      <c r="KVK3" s="107"/>
      <c r="KVL3" s="107"/>
      <c r="KVM3" s="107"/>
      <c r="KVN3" s="107"/>
      <c r="KVO3" s="107"/>
      <c r="KVP3" s="107"/>
      <c r="KVQ3" s="107"/>
      <c r="KVR3" s="107"/>
      <c r="KVS3" s="107"/>
      <c r="KVT3" s="107"/>
      <c r="KVU3" s="107"/>
      <c r="KVV3" s="107"/>
      <c r="KVW3" s="107"/>
      <c r="KVX3" s="107"/>
      <c r="KVY3" s="107"/>
      <c r="KVZ3" s="107"/>
      <c r="KWA3" s="107"/>
      <c r="KWB3" s="107"/>
      <c r="KWC3" s="107"/>
      <c r="KWD3" s="107"/>
      <c r="KWE3" s="107"/>
      <c r="KWF3" s="107"/>
      <c r="KWG3" s="107"/>
      <c r="KWH3" s="107"/>
      <c r="KWI3" s="107"/>
      <c r="KWJ3" s="107"/>
      <c r="KWK3" s="107"/>
      <c r="KWL3" s="107"/>
      <c r="KWM3" s="107"/>
      <c r="KWN3" s="107"/>
      <c r="KWO3" s="107"/>
      <c r="KWP3" s="107"/>
      <c r="KWQ3" s="107"/>
      <c r="KWR3" s="107"/>
      <c r="KWS3" s="107"/>
      <c r="KWT3" s="107"/>
      <c r="KWU3" s="107"/>
      <c r="KWV3" s="107"/>
      <c r="KWW3" s="107"/>
      <c r="KWX3" s="107"/>
      <c r="KWY3" s="107"/>
      <c r="KWZ3" s="107"/>
      <c r="KXA3" s="107"/>
      <c r="KXB3" s="107"/>
      <c r="KXC3" s="107"/>
      <c r="KXD3" s="107"/>
      <c r="KXE3" s="107"/>
      <c r="KXF3" s="107"/>
      <c r="KXG3" s="107"/>
      <c r="KXH3" s="107"/>
      <c r="KXI3" s="107"/>
      <c r="KXJ3" s="107"/>
      <c r="KXK3" s="107"/>
      <c r="KXL3" s="107"/>
      <c r="KXM3" s="107"/>
      <c r="KXN3" s="107"/>
      <c r="KXO3" s="107"/>
      <c r="KXP3" s="107"/>
      <c r="KXQ3" s="107"/>
      <c r="KXR3" s="107"/>
      <c r="KXS3" s="107"/>
      <c r="KXT3" s="107"/>
      <c r="KXU3" s="107"/>
      <c r="KXV3" s="107"/>
      <c r="KXW3" s="107"/>
      <c r="KXX3" s="107"/>
      <c r="KXY3" s="107"/>
      <c r="KXZ3" s="107"/>
      <c r="KYA3" s="107"/>
      <c r="KYB3" s="107"/>
      <c r="KYC3" s="107"/>
      <c r="KYD3" s="107"/>
      <c r="KYE3" s="107"/>
      <c r="KYF3" s="107"/>
      <c r="KYG3" s="107"/>
      <c r="KYH3" s="107"/>
      <c r="KYI3" s="107"/>
      <c r="KYJ3" s="107"/>
      <c r="KYK3" s="107"/>
      <c r="KYL3" s="107"/>
      <c r="KYM3" s="107"/>
      <c r="KYN3" s="107"/>
      <c r="KYO3" s="107"/>
      <c r="KYP3" s="107"/>
      <c r="KYQ3" s="107"/>
      <c r="KYR3" s="107"/>
      <c r="KYS3" s="107"/>
      <c r="KYT3" s="107"/>
      <c r="KYU3" s="107"/>
      <c r="KYV3" s="107"/>
      <c r="KYW3" s="107"/>
      <c r="KYX3" s="107"/>
      <c r="KYY3" s="107"/>
      <c r="KYZ3" s="107"/>
      <c r="KZA3" s="107"/>
      <c r="KZB3" s="107"/>
      <c r="KZC3" s="107"/>
      <c r="KZD3" s="107"/>
      <c r="KZE3" s="107"/>
      <c r="KZF3" s="107"/>
      <c r="KZG3" s="107"/>
      <c r="KZH3" s="107"/>
      <c r="KZI3" s="107"/>
      <c r="KZJ3" s="107"/>
      <c r="KZK3" s="107"/>
      <c r="KZL3" s="107"/>
      <c r="KZM3" s="107"/>
      <c r="KZN3" s="107"/>
      <c r="KZO3" s="107"/>
      <c r="KZP3" s="107"/>
      <c r="KZQ3" s="107"/>
      <c r="KZR3" s="107"/>
      <c r="KZS3" s="107"/>
      <c r="KZT3" s="107"/>
      <c r="KZU3" s="107"/>
      <c r="KZV3" s="107"/>
      <c r="KZW3" s="107"/>
      <c r="KZX3" s="107"/>
      <c r="KZY3" s="107"/>
      <c r="KZZ3" s="107"/>
      <c r="LAA3" s="107"/>
      <c r="LAB3" s="107"/>
      <c r="LAC3" s="107"/>
      <c r="LAD3" s="107"/>
      <c r="LAE3" s="107"/>
      <c r="LAF3" s="107"/>
      <c r="LAG3" s="107"/>
      <c r="LAH3" s="107"/>
      <c r="LAI3" s="107"/>
      <c r="LAJ3" s="107"/>
      <c r="LAK3" s="107"/>
      <c r="LAL3" s="107"/>
      <c r="LAM3" s="107"/>
      <c r="LAN3" s="107"/>
      <c r="LAO3" s="107"/>
      <c r="LAP3" s="107"/>
      <c r="LAQ3" s="107"/>
      <c r="LAR3" s="107"/>
      <c r="LAS3" s="107"/>
      <c r="LAT3" s="107"/>
      <c r="LAU3" s="107"/>
      <c r="LAV3" s="107"/>
      <c r="LAW3" s="107"/>
      <c r="LAX3" s="107"/>
      <c r="LAY3" s="107"/>
      <c r="LAZ3" s="107"/>
      <c r="LBA3" s="107"/>
      <c r="LBB3" s="107"/>
      <c r="LBC3" s="107"/>
      <c r="LBD3" s="107"/>
      <c r="LBE3" s="107"/>
      <c r="LBF3" s="107"/>
      <c r="LBG3" s="107"/>
      <c r="LBH3" s="107"/>
      <c r="LBI3" s="107"/>
      <c r="LBJ3" s="107"/>
      <c r="LBK3" s="107"/>
      <c r="LBL3" s="107"/>
      <c r="LBM3" s="107"/>
      <c r="LBN3" s="107"/>
      <c r="LBO3" s="107"/>
      <c r="LBP3" s="107"/>
      <c r="LBQ3" s="107"/>
      <c r="LBR3" s="107"/>
      <c r="LBS3" s="107"/>
      <c r="LBT3" s="107"/>
      <c r="LBU3" s="107"/>
      <c r="LBV3" s="107"/>
      <c r="LBW3" s="107"/>
      <c r="LBX3" s="107"/>
      <c r="LBY3" s="107"/>
      <c r="LBZ3" s="107"/>
      <c r="LCA3" s="107"/>
      <c r="LCB3" s="107"/>
      <c r="LCC3" s="107"/>
      <c r="LCD3" s="107"/>
      <c r="LCE3" s="107"/>
      <c r="LCF3" s="107"/>
      <c r="LCG3" s="107"/>
      <c r="LCH3" s="107"/>
      <c r="LCI3" s="107"/>
      <c r="LCJ3" s="107"/>
      <c r="LCK3" s="107"/>
      <c r="LCL3" s="107"/>
      <c r="LCM3" s="107"/>
      <c r="LCN3" s="107"/>
      <c r="LCO3" s="107"/>
      <c r="LCP3" s="107"/>
      <c r="LCQ3" s="107"/>
      <c r="LCR3" s="107"/>
      <c r="LCS3" s="107"/>
      <c r="LCT3" s="107"/>
      <c r="LCU3" s="107"/>
      <c r="LCV3" s="107"/>
      <c r="LCW3" s="107"/>
      <c r="LCX3" s="107"/>
      <c r="LCY3" s="107"/>
      <c r="LCZ3" s="107"/>
      <c r="LDA3" s="107"/>
      <c r="LDB3" s="107"/>
      <c r="LDC3" s="107"/>
      <c r="LDD3" s="107"/>
      <c r="LDE3" s="107"/>
      <c r="LDF3" s="107"/>
      <c r="LDG3" s="107"/>
      <c r="LDH3" s="107"/>
      <c r="LDI3" s="107"/>
      <c r="LDJ3" s="107"/>
      <c r="LDK3" s="107"/>
      <c r="LDL3" s="107"/>
      <c r="LDM3" s="107"/>
      <c r="LDN3" s="107"/>
      <c r="LDO3" s="107"/>
      <c r="LDP3" s="107"/>
      <c r="LDQ3" s="107"/>
      <c r="LDR3" s="107"/>
      <c r="LDS3" s="107"/>
      <c r="LDT3" s="107"/>
      <c r="LDU3" s="107"/>
      <c r="LDV3" s="107"/>
      <c r="LDW3" s="107"/>
      <c r="LDX3" s="107"/>
      <c r="LDY3" s="107"/>
      <c r="LDZ3" s="107"/>
      <c r="LEA3" s="107"/>
      <c r="LEB3" s="107"/>
      <c r="LEC3" s="107"/>
      <c r="LED3" s="107"/>
      <c r="LEE3" s="107"/>
      <c r="LEF3" s="107"/>
      <c r="LEG3" s="107"/>
      <c r="LEH3" s="107"/>
      <c r="LEI3" s="107"/>
      <c r="LEJ3" s="107"/>
      <c r="LEK3" s="107"/>
      <c r="LEL3" s="107"/>
      <c r="LEM3" s="107"/>
      <c r="LEN3" s="107"/>
      <c r="LEO3" s="107"/>
      <c r="LEP3" s="107"/>
      <c r="LEQ3" s="107"/>
      <c r="LER3" s="107"/>
      <c r="LES3" s="107"/>
      <c r="LET3" s="107"/>
      <c r="LEU3" s="107"/>
      <c r="LEV3" s="107"/>
      <c r="LEW3" s="107"/>
      <c r="LEX3" s="107"/>
      <c r="LEY3" s="107"/>
      <c r="LEZ3" s="107"/>
      <c r="LFA3" s="107"/>
      <c r="LFB3" s="107"/>
      <c r="LFC3" s="107"/>
      <c r="LFD3" s="107"/>
      <c r="LFE3" s="107"/>
      <c r="LFF3" s="107"/>
      <c r="LFG3" s="107"/>
      <c r="LFH3" s="107"/>
      <c r="LFI3" s="107"/>
      <c r="LFJ3" s="107"/>
      <c r="LFK3" s="107"/>
      <c r="LFL3" s="107"/>
      <c r="LFM3" s="107"/>
      <c r="LFN3" s="107"/>
      <c r="LFO3" s="107"/>
      <c r="LFP3" s="107"/>
      <c r="LFQ3" s="107"/>
      <c r="LFR3" s="107"/>
      <c r="LFS3" s="107"/>
      <c r="LFT3" s="107"/>
      <c r="LFU3" s="107"/>
      <c r="LFV3" s="107"/>
      <c r="LFW3" s="107"/>
      <c r="LFX3" s="107"/>
      <c r="LFY3" s="107"/>
      <c r="LFZ3" s="107"/>
      <c r="LGA3" s="107"/>
      <c r="LGB3" s="107"/>
      <c r="LGC3" s="107"/>
      <c r="LGD3" s="107"/>
      <c r="LGE3" s="107"/>
      <c r="LGF3" s="107"/>
      <c r="LGG3" s="107"/>
      <c r="LGH3" s="107"/>
      <c r="LGI3" s="107"/>
      <c r="LGJ3" s="107"/>
      <c r="LGK3" s="107"/>
      <c r="LGL3" s="107"/>
      <c r="LGM3" s="107"/>
      <c r="LGN3" s="107"/>
      <c r="LGO3" s="107"/>
      <c r="LGP3" s="107"/>
      <c r="LGQ3" s="107"/>
      <c r="LGR3" s="107"/>
      <c r="LGS3" s="107"/>
      <c r="LGT3" s="107"/>
      <c r="LGU3" s="107"/>
      <c r="LGV3" s="107"/>
      <c r="LGW3" s="107"/>
      <c r="LGX3" s="107"/>
      <c r="LGY3" s="107"/>
      <c r="LGZ3" s="107"/>
      <c r="LHA3" s="107"/>
      <c r="LHB3" s="107"/>
      <c r="LHC3" s="107"/>
      <c r="LHD3" s="107"/>
      <c r="LHE3" s="107"/>
      <c r="LHF3" s="107"/>
      <c r="LHG3" s="107"/>
      <c r="LHH3" s="107"/>
      <c r="LHI3" s="107"/>
      <c r="LHJ3" s="107"/>
      <c r="LHK3" s="107"/>
      <c r="LHL3" s="107"/>
      <c r="LHM3" s="107"/>
      <c r="LHN3" s="107"/>
      <c r="LHO3" s="107"/>
      <c r="LHP3" s="107"/>
      <c r="LHQ3" s="107"/>
      <c r="LHR3" s="107"/>
      <c r="LHS3" s="107"/>
      <c r="LHT3" s="107"/>
      <c r="LHU3" s="107"/>
      <c r="LHV3" s="107"/>
      <c r="LHW3" s="107"/>
      <c r="LHX3" s="107"/>
      <c r="LHY3" s="107"/>
      <c r="LHZ3" s="107"/>
      <c r="LIA3" s="107"/>
      <c r="LIB3" s="107"/>
      <c r="LIC3" s="107"/>
      <c r="LID3" s="107"/>
      <c r="LIE3" s="107"/>
      <c r="LIF3" s="107"/>
      <c r="LIG3" s="107"/>
      <c r="LIH3" s="107"/>
      <c r="LII3" s="107"/>
      <c r="LIJ3" s="107"/>
      <c r="LIK3" s="107"/>
      <c r="LIL3" s="107"/>
      <c r="LIM3" s="107"/>
      <c r="LIN3" s="107"/>
      <c r="LIO3" s="107"/>
      <c r="LIP3" s="107"/>
      <c r="LIQ3" s="107"/>
      <c r="LIR3" s="107"/>
      <c r="LIS3" s="107"/>
      <c r="LIT3" s="107"/>
      <c r="LIU3" s="107"/>
      <c r="LIV3" s="107"/>
      <c r="LIW3" s="107"/>
      <c r="LIX3" s="107"/>
      <c r="LIY3" s="107"/>
      <c r="LIZ3" s="107"/>
      <c r="LJA3" s="107"/>
      <c r="LJB3" s="107"/>
      <c r="LJC3" s="107"/>
      <c r="LJD3" s="107"/>
      <c r="LJE3" s="107"/>
      <c r="LJF3" s="107"/>
      <c r="LJG3" s="107"/>
      <c r="LJH3" s="107"/>
      <c r="LJI3" s="107"/>
      <c r="LJJ3" s="107"/>
      <c r="LJK3" s="107"/>
      <c r="LJL3" s="107"/>
      <c r="LJM3" s="107"/>
      <c r="LJN3" s="107"/>
      <c r="LJO3" s="107"/>
      <c r="LJP3" s="107"/>
      <c r="LJQ3" s="107"/>
      <c r="LJR3" s="107"/>
      <c r="LJS3" s="107"/>
      <c r="LJT3" s="107"/>
      <c r="LJU3" s="107"/>
      <c r="LJV3" s="107"/>
      <c r="LJW3" s="107"/>
      <c r="LJX3" s="107"/>
      <c r="LJY3" s="107"/>
      <c r="LJZ3" s="107"/>
      <c r="LKA3" s="107"/>
      <c r="LKB3" s="107"/>
      <c r="LKC3" s="107"/>
      <c r="LKD3" s="107"/>
      <c r="LKE3" s="107"/>
      <c r="LKF3" s="107"/>
      <c r="LKG3" s="107"/>
      <c r="LKH3" s="107"/>
      <c r="LKI3" s="107"/>
      <c r="LKJ3" s="107"/>
      <c r="LKK3" s="107"/>
      <c r="LKL3" s="107"/>
      <c r="LKM3" s="107"/>
      <c r="LKN3" s="107"/>
      <c r="LKO3" s="107"/>
      <c r="LKP3" s="107"/>
      <c r="LKQ3" s="107"/>
      <c r="LKR3" s="107"/>
      <c r="LKS3" s="107"/>
      <c r="LKT3" s="107"/>
      <c r="LKU3" s="107"/>
      <c r="LKV3" s="107"/>
      <c r="LKW3" s="107"/>
      <c r="LKX3" s="107"/>
      <c r="LKY3" s="107"/>
      <c r="LKZ3" s="107"/>
      <c r="LLA3" s="107"/>
      <c r="LLB3" s="107"/>
      <c r="LLC3" s="107"/>
      <c r="LLD3" s="107"/>
      <c r="LLE3" s="107"/>
      <c r="LLF3" s="107"/>
      <c r="LLG3" s="107"/>
      <c r="LLH3" s="107"/>
      <c r="LLI3" s="107"/>
      <c r="LLJ3" s="107"/>
      <c r="LLK3" s="107"/>
      <c r="LLL3" s="107"/>
      <c r="LLM3" s="107"/>
      <c r="LLN3" s="107"/>
      <c r="LLO3" s="107"/>
      <c r="LLP3" s="107"/>
      <c r="LLQ3" s="107"/>
      <c r="LLR3" s="107"/>
      <c r="LLS3" s="107"/>
      <c r="LLT3" s="107"/>
      <c r="LLU3" s="107"/>
      <c r="LLV3" s="107"/>
      <c r="LLW3" s="107"/>
      <c r="LLX3" s="107"/>
      <c r="LLY3" s="107"/>
      <c r="LLZ3" s="107"/>
      <c r="LMA3" s="107"/>
      <c r="LMB3" s="107"/>
      <c r="LMC3" s="107"/>
      <c r="LMD3" s="107"/>
      <c r="LME3" s="107"/>
      <c r="LMF3" s="107"/>
      <c r="LMG3" s="107"/>
      <c r="LMH3" s="107"/>
      <c r="LMI3" s="107"/>
      <c r="LMJ3" s="107"/>
      <c r="LMK3" s="107"/>
      <c r="LML3" s="107"/>
      <c r="LMM3" s="107"/>
      <c r="LMN3" s="107"/>
      <c r="LMO3" s="107"/>
      <c r="LMP3" s="107"/>
      <c r="LMQ3" s="107"/>
      <c r="LMR3" s="107"/>
      <c r="LMS3" s="107"/>
      <c r="LMT3" s="107"/>
      <c r="LMU3" s="107"/>
      <c r="LMV3" s="107"/>
      <c r="LMW3" s="107"/>
      <c r="LMX3" s="107"/>
      <c r="LMY3" s="107"/>
      <c r="LMZ3" s="107"/>
      <c r="LNA3" s="107"/>
      <c r="LNB3" s="107"/>
      <c r="LNC3" s="107"/>
      <c r="LND3" s="107"/>
      <c r="LNE3" s="107"/>
      <c r="LNF3" s="107"/>
      <c r="LNG3" s="107"/>
      <c r="LNH3" s="107"/>
      <c r="LNI3" s="107"/>
      <c r="LNJ3" s="107"/>
      <c r="LNK3" s="107"/>
      <c r="LNL3" s="107"/>
      <c r="LNM3" s="107"/>
      <c r="LNN3" s="107"/>
      <c r="LNO3" s="107"/>
      <c r="LNP3" s="107"/>
      <c r="LNQ3" s="107"/>
      <c r="LNR3" s="107"/>
      <c r="LNS3" s="107"/>
      <c r="LNT3" s="107"/>
      <c r="LNU3" s="107"/>
      <c r="LNV3" s="107"/>
      <c r="LNW3" s="107"/>
      <c r="LNX3" s="107"/>
      <c r="LNY3" s="107"/>
      <c r="LNZ3" s="107"/>
      <c r="LOA3" s="107"/>
      <c r="LOB3" s="107"/>
      <c r="LOC3" s="107"/>
      <c r="LOD3" s="107"/>
      <c r="LOE3" s="107"/>
      <c r="LOF3" s="107"/>
      <c r="LOG3" s="107"/>
      <c r="LOH3" s="107"/>
      <c r="LOI3" s="107"/>
      <c r="LOJ3" s="107"/>
      <c r="LOK3" s="107"/>
      <c r="LOL3" s="107"/>
      <c r="LOM3" s="107"/>
      <c r="LON3" s="107"/>
      <c r="LOO3" s="107"/>
      <c r="LOP3" s="107"/>
      <c r="LOQ3" s="107"/>
      <c r="LOR3" s="107"/>
      <c r="LOS3" s="107"/>
      <c r="LOT3" s="107"/>
      <c r="LOU3" s="107"/>
      <c r="LOV3" s="107"/>
      <c r="LOW3" s="107"/>
      <c r="LOX3" s="107"/>
      <c r="LOY3" s="107"/>
      <c r="LOZ3" s="107"/>
      <c r="LPA3" s="107"/>
      <c r="LPB3" s="107"/>
      <c r="LPC3" s="107"/>
      <c r="LPD3" s="107"/>
      <c r="LPE3" s="107"/>
      <c r="LPF3" s="107"/>
      <c r="LPG3" s="107"/>
      <c r="LPH3" s="107"/>
      <c r="LPI3" s="107"/>
      <c r="LPJ3" s="107"/>
      <c r="LPK3" s="107"/>
      <c r="LPL3" s="107"/>
      <c r="LPM3" s="107"/>
      <c r="LPN3" s="107"/>
      <c r="LPO3" s="107"/>
      <c r="LPP3" s="107"/>
      <c r="LPQ3" s="107"/>
      <c r="LPR3" s="107"/>
      <c r="LPS3" s="107"/>
      <c r="LPT3" s="107"/>
      <c r="LPU3" s="107"/>
      <c r="LPV3" s="107"/>
      <c r="LPW3" s="107"/>
      <c r="LPX3" s="107"/>
      <c r="LPY3" s="107"/>
      <c r="LPZ3" s="107"/>
      <c r="LQA3" s="107"/>
      <c r="LQB3" s="107"/>
      <c r="LQC3" s="107"/>
      <c r="LQD3" s="107"/>
      <c r="LQE3" s="107"/>
      <c r="LQF3" s="107"/>
      <c r="LQG3" s="107"/>
      <c r="LQH3" s="107"/>
      <c r="LQI3" s="107"/>
      <c r="LQJ3" s="107"/>
      <c r="LQK3" s="107"/>
      <c r="LQL3" s="107"/>
      <c r="LQM3" s="107"/>
      <c r="LQN3" s="107"/>
      <c r="LQO3" s="107"/>
      <c r="LQP3" s="107"/>
      <c r="LQQ3" s="107"/>
      <c r="LQR3" s="107"/>
      <c r="LQS3" s="107"/>
      <c r="LQT3" s="107"/>
      <c r="LQU3" s="107"/>
      <c r="LQV3" s="107"/>
      <c r="LQW3" s="107"/>
      <c r="LQX3" s="107"/>
      <c r="LQY3" s="107"/>
      <c r="LQZ3" s="107"/>
      <c r="LRA3" s="107"/>
      <c r="LRB3" s="107"/>
      <c r="LRC3" s="107"/>
      <c r="LRD3" s="107"/>
      <c r="LRE3" s="107"/>
      <c r="LRF3" s="107"/>
      <c r="LRG3" s="107"/>
      <c r="LRH3" s="107"/>
      <c r="LRI3" s="107"/>
      <c r="LRJ3" s="107"/>
      <c r="LRK3" s="107"/>
      <c r="LRL3" s="107"/>
      <c r="LRM3" s="107"/>
      <c r="LRN3" s="107"/>
      <c r="LRO3" s="107"/>
      <c r="LRP3" s="107"/>
      <c r="LRQ3" s="107"/>
      <c r="LRR3" s="107"/>
      <c r="LRS3" s="107"/>
      <c r="LRT3" s="107"/>
      <c r="LRU3" s="107"/>
      <c r="LRV3" s="107"/>
      <c r="LRW3" s="107"/>
      <c r="LRX3" s="107"/>
      <c r="LRY3" s="107"/>
      <c r="LRZ3" s="107"/>
      <c r="LSA3" s="107"/>
      <c r="LSB3" s="107"/>
      <c r="LSC3" s="107"/>
      <c r="LSD3" s="107"/>
      <c r="LSE3" s="107"/>
      <c r="LSF3" s="107"/>
      <c r="LSG3" s="107"/>
      <c r="LSH3" s="107"/>
      <c r="LSI3" s="107"/>
      <c r="LSJ3" s="107"/>
      <c r="LSK3" s="107"/>
      <c r="LSL3" s="107"/>
      <c r="LSM3" s="107"/>
      <c r="LSN3" s="107"/>
      <c r="LSO3" s="107"/>
      <c r="LSP3" s="107"/>
      <c r="LSQ3" s="107"/>
      <c r="LSR3" s="107"/>
      <c r="LSS3" s="107"/>
      <c r="LST3" s="107"/>
      <c r="LSU3" s="107"/>
      <c r="LSV3" s="107"/>
      <c r="LSW3" s="107"/>
      <c r="LSX3" s="107"/>
      <c r="LSY3" s="107"/>
      <c r="LSZ3" s="107"/>
      <c r="LTA3" s="107"/>
      <c r="LTB3" s="107"/>
      <c r="LTC3" s="107"/>
      <c r="LTD3" s="107"/>
      <c r="LTE3" s="107"/>
      <c r="LTF3" s="107"/>
      <c r="LTG3" s="107"/>
      <c r="LTH3" s="107"/>
      <c r="LTI3" s="107"/>
      <c r="LTJ3" s="107"/>
      <c r="LTK3" s="107"/>
      <c r="LTL3" s="107"/>
      <c r="LTM3" s="107"/>
      <c r="LTN3" s="107"/>
      <c r="LTO3" s="107"/>
      <c r="LTP3" s="107"/>
      <c r="LTQ3" s="107"/>
      <c r="LTR3" s="107"/>
      <c r="LTS3" s="107"/>
      <c r="LTT3" s="107"/>
      <c r="LTU3" s="107"/>
      <c r="LTV3" s="107"/>
      <c r="LTW3" s="107"/>
      <c r="LTX3" s="107"/>
      <c r="LTY3" s="107"/>
      <c r="LTZ3" s="107"/>
      <c r="LUA3" s="107"/>
      <c r="LUB3" s="107"/>
      <c r="LUC3" s="107"/>
      <c r="LUD3" s="107"/>
      <c r="LUE3" s="107"/>
      <c r="LUF3" s="107"/>
      <c r="LUG3" s="107"/>
      <c r="LUH3" s="107"/>
      <c r="LUI3" s="107"/>
      <c r="LUJ3" s="107"/>
      <c r="LUK3" s="107"/>
      <c r="LUL3" s="107"/>
      <c r="LUM3" s="107"/>
      <c r="LUN3" s="107"/>
      <c r="LUO3" s="107"/>
      <c r="LUP3" s="107"/>
      <c r="LUQ3" s="107"/>
      <c r="LUR3" s="107"/>
      <c r="LUS3" s="107"/>
      <c r="LUT3" s="107"/>
      <c r="LUU3" s="107"/>
      <c r="LUV3" s="107"/>
      <c r="LUW3" s="107"/>
      <c r="LUX3" s="107"/>
      <c r="LUY3" s="107"/>
      <c r="LUZ3" s="107"/>
      <c r="LVA3" s="107"/>
      <c r="LVB3" s="107"/>
      <c r="LVC3" s="107"/>
      <c r="LVD3" s="107"/>
      <c r="LVE3" s="107"/>
      <c r="LVF3" s="107"/>
      <c r="LVG3" s="107"/>
      <c r="LVH3" s="107"/>
      <c r="LVI3" s="107"/>
      <c r="LVJ3" s="107"/>
      <c r="LVK3" s="107"/>
      <c r="LVL3" s="107"/>
      <c r="LVM3" s="107"/>
      <c r="LVN3" s="107"/>
      <c r="LVO3" s="107"/>
      <c r="LVP3" s="107"/>
      <c r="LVQ3" s="107"/>
      <c r="LVR3" s="107"/>
      <c r="LVS3" s="107"/>
      <c r="LVT3" s="107"/>
      <c r="LVU3" s="107"/>
      <c r="LVV3" s="107"/>
      <c r="LVW3" s="107"/>
      <c r="LVX3" s="107"/>
      <c r="LVY3" s="107"/>
      <c r="LVZ3" s="107"/>
      <c r="LWA3" s="107"/>
      <c r="LWB3" s="107"/>
      <c r="LWC3" s="107"/>
      <c r="LWD3" s="107"/>
      <c r="LWE3" s="107"/>
      <c r="LWF3" s="107"/>
      <c r="LWG3" s="107"/>
      <c r="LWH3" s="107"/>
      <c r="LWI3" s="107"/>
      <c r="LWJ3" s="107"/>
      <c r="LWK3" s="107"/>
      <c r="LWL3" s="107"/>
      <c r="LWM3" s="107"/>
      <c r="LWN3" s="107"/>
      <c r="LWO3" s="107"/>
      <c r="LWP3" s="107"/>
      <c r="LWQ3" s="107"/>
      <c r="LWR3" s="107"/>
      <c r="LWS3" s="107"/>
      <c r="LWT3" s="107"/>
      <c r="LWU3" s="107"/>
      <c r="LWV3" s="107"/>
      <c r="LWW3" s="107"/>
      <c r="LWX3" s="107"/>
      <c r="LWY3" s="107"/>
      <c r="LWZ3" s="107"/>
      <c r="LXA3" s="107"/>
      <c r="LXB3" s="107"/>
      <c r="LXC3" s="107"/>
      <c r="LXD3" s="107"/>
      <c r="LXE3" s="107"/>
      <c r="LXF3" s="107"/>
      <c r="LXG3" s="107"/>
      <c r="LXH3" s="107"/>
      <c r="LXI3" s="107"/>
      <c r="LXJ3" s="107"/>
      <c r="LXK3" s="107"/>
      <c r="LXL3" s="107"/>
      <c r="LXM3" s="107"/>
      <c r="LXN3" s="107"/>
      <c r="LXO3" s="107"/>
      <c r="LXP3" s="107"/>
      <c r="LXQ3" s="107"/>
      <c r="LXR3" s="107"/>
      <c r="LXS3" s="107"/>
      <c r="LXT3" s="107"/>
      <c r="LXU3" s="107"/>
      <c r="LXV3" s="107"/>
      <c r="LXW3" s="107"/>
      <c r="LXX3" s="107"/>
      <c r="LXY3" s="107"/>
      <c r="LXZ3" s="107"/>
      <c r="LYA3" s="107"/>
      <c r="LYB3" s="107"/>
      <c r="LYC3" s="107"/>
      <c r="LYD3" s="107"/>
      <c r="LYE3" s="107"/>
      <c r="LYF3" s="107"/>
      <c r="LYG3" s="107"/>
      <c r="LYH3" s="107"/>
      <c r="LYI3" s="107"/>
      <c r="LYJ3" s="107"/>
      <c r="LYK3" s="107"/>
      <c r="LYL3" s="107"/>
      <c r="LYM3" s="107"/>
      <c r="LYN3" s="107"/>
      <c r="LYO3" s="107"/>
      <c r="LYP3" s="107"/>
      <c r="LYQ3" s="107"/>
      <c r="LYR3" s="107"/>
      <c r="LYS3" s="107"/>
      <c r="LYT3" s="107"/>
      <c r="LYU3" s="107"/>
      <c r="LYV3" s="107"/>
      <c r="LYW3" s="107"/>
      <c r="LYX3" s="107"/>
      <c r="LYY3" s="107"/>
      <c r="LYZ3" s="107"/>
      <c r="LZA3" s="107"/>
      <c r="LZB3" s="107"/>
      <c r="LZC3" s="107"/>
      <c r="LZD3" s="107"/>
      <c r="LZE3" s="107"/>
      <c r="LZF3" s="107"/>
      <c r="LZG3" s="107"/>
      <c r="LZH3" s="107"/>
      <c r="LZI3" s="107"/>
      <c r="LZJ3" s="107"/>
      <c r="LZK3" s="107"/>
      <c r="LZL3" s="107"/>
      <c r="LZM3" s="107"/>
      <c r="LZN3" s="107"/>
      <c r="LZO3" s="107"/>
      <c r="LZP3" s="107"/>
      <c r="LZQ3" s="107"/>
      <c r="LZR3" s="107"/>
      <c r="LZS3" s="107"/>
      <c r="LZT3" s="107"/>
      <c r="LZU3" s="107"/>
      <c r="LZV3" s="107"/>
      <c r="LZW3" s="107"/>
      <c r="LZX3" s="107"/>
      <c r="LZY3" s="107"/>
      <c r="LZZ3" s="107"/>
      <c r="MAA3" s="107"/>
      <c r="MAB3" s="107"/>
      <c r="MAC3" s="107"/>
      <c r="MAD3" s="107"/>
      <c r="MAE3" s="107"/>
      <c r="MAF3" s="107"/>
      <c r="MAG3" s="107"/>
      <c r="MAH3" s="107"/>
      <c r="MAI3" s="107"/>
      <c r="MAJ3" s="107"/>
      <c r="MAK3" s="107"/>
      <c r="MAL3" s="107"/>
      <c r="MAM3" s="107"/>
      <c r="MAN3" s="107"/>
      <c r="MAO3" s="107"/>
      <c r="MAP3" s="107"/>
      <c r="MAQ3" s="107"/>
      <c r="MAR3" s="107"/>
      <c r="MAS3" s="107"/>
      <c r="MAT3" s="107"/>
      <c r="MAU3" s="107"/>
      <c r="MAV3" s="107"/>
      <c r="MAW3" s="107"/>
      <c r="MAX3" s="107"/>
      <c r="MAY3" s="107"/>
      <c r="MAZ3" s="107"/>
      <c r="MBA3" s="107"/>
      <c r="MBB3" s="107"/>
      <c r="MBC3" s="107"/>
      <c r="MBD3" s="107"/>
      <c r="MBE3" s="107"/>
      <c r="MBF3" s="107"/>
      <c r="MBG3" s="107"/>
      <c r="MBH3" s="107"/>
      <c r="MBI3" s="107"/>
      <c r="MBJ3" s="107"/>
      <c r="MBK3" s="107"/>
      <c r="MBL3" s="107"/>
      <c r="MBM3" s="107"/>
      <c r="MBN3" s="107"/>
      <c r="MBO3" s="107"/>
      <c r="MBP3" s="107"/>
      <c r="MBQ3" s="107"/>
      <c r="MBR3" s="107"/>
      <c r="MBS3" s="107"/>
      <c r="MBT3" s="107"/>
      <c r="MBU3" s="107"/>
      <c r="MBV3" s="107"/>
      <c r="MBW3" s="107"/>
      <c r="MBX3" s="107"/>
      <c r="MBY3" s="107"/>
      <c r="MBZ3" s="107"/>
      <c r="MCA3" s="107"/>
      <c r="MCB3" s="107"/>
      <c r="MCC3" s="107"/>
      <c r="MCD3" s="107"/>
      <c r="MCE3" s="107"/>
      <c r="MCF3" s="107"/>
      <c r="MCG3" s="107"/>
      <c r="MCH3" s="107"/>
      <c r="MCI3" s="107"/>
      <c r="MCJ3" s="107"/>
      <c r="MCK3" s="107"/>
      <c r="MCL3" s="107"/>
      <c r="MCM3" s="107"/>
      <c r="MCN3" s="107"/>
      <c r="MCO3" s="107"/>
      <c r="MCP3" s="107"/>
      <c r="MCQ3" s="107"/>
      <c r="MCR3" s="107"/>
      <c r="MCS3" s="107"/>
      <c r="MCT3" s="107"/>
      <c r="MCU3" s="107"/>
      <c r="MCV3" s="107"/>
      <c r="MCW3" s="107"/>
      <c r="MCX3" s="107"/>
      <c r="MCY3" s="107"/>
      <c r="MCZ3" s="107"/>
      <c r="MDA3" s="107"/>
      <c r="MDB3" s="107"/>
      <c r="MDC3" s="107"/>
      <c r="MDD3" s="107"/>
      <c r="MDE3" s="107"/>
      <c r="MDF3" s="107"/>
      <c r="MDG3" s="107"/>
      <c r="MDH3" s="107"/>
      <c r="MDI3" s="107"/>
      <c r="MDJ3" s="107"/>
      <c r="MDK3" s="107"/>
      <c r="MDL3" s="107"/>
      <c r="MDM3" s="107"/>
      <c r="MDN3" s="107"/>
      <c r="MDO3" s="107"/>
      <c r="MDP3" s="107"/>
      <c r="MDQ3" s="107"/>
      <c r="MDR3" s="107"/>
      <c r="MDS3" s="107"/>
      <c r="MDT3" s="107"/>
      <c r="MDU3" s="107"/>
      <c r="MDV3" s="107"/>
      <c r="MDW3" s="107"/>
      <c r="MDX3" s="107"/>
      <c r="MDY3" s="107"/>
      <c r="MDZ3" s="107"/>
      <c r="MEA3" s="107"/>
      <c r="MEB3" s="107"/>
      <c r="MEC3" s="107"/>
      <c r="MED3" s="107"/>
      <c r="MEE3" s="107"/>
      <c r="MEF3" s="107"/>
      <c r="MEG3" s="107"/>
      <c r="MEH3" s="107"/>
      <c r="MEI3" s="107"/>
      <c r="MEJ3" s="107"/>
      <c r="MEK3" s="107"/>
      <c r="MEL3" s="107"/>
      <c r="MEM3" s="107"/>
      <c r="MEN3" s="107"/>
      <c r="MEO3" s="107"/>
      <c r="MEP3" s="107"/>
      <c r="MEQ3" s="107"/>
      <c r="MER3" s="107"/>
      <c r="MES3" s="107"/>
      <c r="MET3" s="107"/>
      <c r="MEU3" s="107"/>
      <c r="MEV3" s="107"/>
      <c r="MEW3" s="107"/>
      <c r="MEX3" s="107"/>
      <c r="MEY3" s="107"/>
      <c r="MEZ3" s="107"/>
      <c r="MFA3" s="107"/>
      <c r="MFB3" s="107"/>
      <c r="MFC3" s="107"/>
      <c r="MFD3" s="107"/>
      <c r="MFE3" s="107"/>
      <c r="MFF3" s="107"/>
      <c r="MFG3" s="107"/>
      <c r="MFH3" s="107"/>
      <c r="MFI3" s="107"/>
      <c r="MFJ3" s="107"/>
      <c r="MFK3" s="107"/>
      <c r="MFL3" s="107"/>
      <c r="MFM3" s="107"/>
      <c r="MFN3" s="107"/>
      <c r="MFO3" s="107"/>
      <c r="MFP3" s="107"/>
      <c r="MFQ3" s="107"/>
      <c r="MFR3" s="107"/>
      <c r="MFS3" s="107"/>
      <c r="MFT3" s="107"/>
      <c r="MFU3" s="107"/>
      <c r="MFV3" s="107"/>
      <c r="MFW3" s="107"/>
      <c r="MFX3" s="107"/>
      <c r="MFY3" s="107"/>
      <c r="MFZ3" s="107"/>
      <c r="MGA3" s="107"/>
      <c r="MGB3" s="107"/>
      <c r="MGC3" s="107"/>
      <c r="MGD3" s="107"/>
      <c r="MGE3" s="107"/>
      <c r="MGF3" s="107"/>
      <c r="MGG3" s="107"/>
      <c r="MGH3" s="107"/>
      <c r="MGI3" s="107"/>
      <c r="MGJ3" s="107"/>
      <c r="MGK3" s="107"/>
      <c r="MGL3" s="107"/>
      <c r="MGM3" s="107"/>
      <c r="MGN3" s="107"/>
      <c r="MGO3" s="107"/>
      <c r="MGP3" s="107"/>
      <c r="MGQ3" s="107"/>
      <c r="MGR3" s="107"/>
      <c r="MGS3" s="107"/>
      <c r="MGT3" s="107"/>
      <c r="MGU3" s="107"/>
      <c r="MGV3" s="107"/>
      <c r="MGW3" s="107"/>
      <c r="MGX3" s="107"/>
      <c r="MGY3" s="107"/>
      <c r="MGZ3" s="107"/>
      <c r="MHA3" s="107"/>
      <c r="MHB3" s="107"/>
      <c r="MHC3" s="107"/>
      <c r="MHD3" s="107"/>
      <c r="MHE3" s="107"/>
      <c r="MHF3" s="107"/>
      <c r="MHG3" s="107"/>
      <c r="MHH3" s="107"/>
      <c r="MHI3" s="107"/>
      <c r="MHJ3" s="107"/>
      <c r="MHK3" s="107"/>
      <c r="MHL3" s="107"/>
      <c r="MHM3" s="107"/>
      <c r="MHN3" s="107"/>
      <c r="MHO3" s="107"/>
      <c r="MHP3" s="107"/>
      <c r="MHQ3" s="107"/>
      <c r="MHR3" s="107"/>
      <c r="MHS3" s="107"/>
      <c r="MHT3" s="107"/>
      <c r="MHU3" s="107"/>
      <c r="MHV3" s="107"/>
      <c r="MHW3" s="107"/>
      <c r="MHX3" s="107"/>
      <c r="MHY3" s="107"/>
      <c r="MHZ3" s="107"/>
      <c r="MIA3" s="107"/>
      <c r="MIB3" s="107"/>
      <c r="MIC3" s="107"/>
      <c r="MID3" s="107"/>
      <c r="MIE3" s="107"/>
      <c r="MIF3" s="107"/>
      <c r="MIG3" s="107"/>
      <c r="MIH3" s="107"/>
      <c r="MII3" s="107"/>
      <c r="MIJ3" s="107"/>
      <c r="MIK3" s="107"/>
      <c r="MIL3" s="107"/>
      <c r="MIM3" s="107"/>
      <c r="MIN3" s="107"/>
      <c r="MIO3" s="107"/>
      <c r="MIP3" s="107"/>
      <c r="MIQ3" s="107"/>
      <c r="MIR3" s="107"/>
      <c r="MIS3" s="107"/>
      <c r="MIT3" s="107"/>
      <c r="MIU3" s="107"/>
      <c r="MIV3" s="107"/>
      <c r="MIW3" s="107"/>
      <c r="MIX3" s="107"/>
      <c r="MIY3" s="107"/>
      <c r="MIZ3" s="107"/>
      <c r="MJA3" s="107"/>
      <c r="MJB3" s="107"/>
      <c r="MJC3" s="107"/>
      <c r="MJD3" s="107"/>
      <c r="MJE3" s="107"/>
      <c r="MJF3" s="107"/>
      <c r="MJG3" s="107"/>
      <c r="MJH3" s="107"/>
      <c r="MJI3" s="107"/>
      <c r="MJJ3" s="107"/>
      <c r="MJK3" s="107"/>
      <c r="MJL3" s="107"/>
      <c r="MJM3" s="107"/>
      <c r="MJN3" s="107"/>
      <c r="MJO3" s="107"/>
      <c r="MJP3" s="107"/>
      <c r="MJQ3" s="107"/>
      <c r="MJR3" s="107"/>
      <c r="MJS3" s="107"/>
      <c r="MJT3" s="107"/>
      <c r="MJU3" s="107"/>
      <c r="MJV3" s="107"/>
      <c r="MJW3" s="107"/>
      <c r="MJX3" s="107"/>
      <c r="MJY3" s="107"/>
      <c r="MJZ3" s="107"/>
      <c r="MKA3" s="107"/>
      <c r="MKB3" s="107"/>
      <c r="MKC3" s="107"/>
      <c r="MKD3" s="107"/>
      <c r="MKE3" s="107"/>
      <c r="MKF3" s="107"/>
      <c r="MKG3" s="107"/>
      <c r="MKH3" s="107"/>
      <c r="MKI3" s="107"/>
      <c r="MKJ3" s="107"/>
      <c r="MKK3" s="107"/>
      <c r="MKL3" s="107"/>
      <c r="MKM3" s="107"/>
      <c r="MKN3" s="107"/>
      <c r="MKO3" s="107"/>
      <c r="MKP3" s="107"/>
      <c r="MKQ3" s="107"/>
      <c r="MKR3" s="107"/>
      <c r="MKS3" s="107"/>
      <c r="MKT3" s="107"/>
      <c r="MKU3" s="107"/>
      <c r="MKV3" s="107"/>
      <c r="MKW3" s="107"/>
      <c r="MKX3" s="107"/>
      <c r="MKY3" s="107"/>
      <c r="MKZ3" s="107"/>
      <c r="MLA3" s="107"/>
      <c r="MLB3" s="107"/>
      <c r="MLC3" s="107"/>
      <c r="MLD3" s="107"/>
      <c r="MLE3" s="107"/>
      <c r="MLF3" s="107"/>
      <c r="MLG3" s="107"/>
      <c r="MLH3" s="107"/>
      <c r="MLI3" s="107"/>
      <c r="MLJ3" s="107"/>
      <c r="MLK3" s="107"/>
      <c r="MLL3" s="107"/>
      <c r="MLM3" s="107"/>
      <c r="MLN3" s="107"/>
      <c r="MLO3" s="107"/>
      <c r="MLP3" s="107"/>
      <c r="MLQ3" s="107"/>
      <c r="MLR3" s="107"/>
      <c r="MLS3" s="107"/>
      <c r="MLT3" s="107"/>
      <c r="MLU3" s="107"/>
      <c r="MLV3" s="107"/>
      <c r="MLW3" s="107"/>
      <c r="MLX3" s="107"/>
      <c r="MLY3" s="107"/>
      <c r="MLZ3" s="107"/>
      <c r="MMA3" s="107"/>
      <c r="MMB3" s="107"/>
      <c r="MMC3" s="107"/>
      <c r="MMD3" s="107"/>
      <c r="MME3" s="107"/>
      <c r="MMF3" s="107"/>
      <c r="MMG3" s="107"/>
      <c r="MMH3" s="107"/>
      <c r="MMI3" s="107"/>
      <c r="MMJ3" s="107"/>
      <c r="MMK3" s="107"/>
      <c r="MML3" s="107"/>
      <c r="MMM3" s="107"/>
      <c r="MMN3" s="107"/>
      <c r="MMO3" s="107"/>
      <c r="MMP3" s="107"/>
      <c r="MMQ3" s="107"/>
      <c r="MMR3" s="107"/>
      <c r="MMS3" s="107"/>
      <c r="MMT3" s="107"/>
      <c r="MMU3" s="107"/>
      <c r="MMV3" s="107"/>
      <c r="MMW3" s="107"/>
      <c r="MMX3" s="107"/>
      <c r="MMY3" s="107"/>
      <c r="MMZ3" s="107"/>
      <c r="MNA3" s="107"/>
      <c r="MNB3" s="107"/>
      <c r="MNC3" s="107"/>
      <c r="MND3" s="107"/>
      <c r="MNE3" s="107"/>
      <c r="MNF3" s="107"/>
      <c r="MNG3" s="107"/>
      <c r="MNH3" s="107"/>
      <c r="MNI3" s="107"/>
      <c r="MNJ3" s="107"/>
      <c r="MNK3" s="107"/>
      <c r="MNL3" s="107"/>
      <c r="MNM3" s="107"/>
      <c r="MNN3" s="107"/>
      <c r="MNO3" s="107"/>
      <c r="MNP3" s="107"/>
      <c r="MNQ3" s="107"/>
      <c r="MNR3" s="107"/>
      <c r="MNS3" s="107"/>
      <c r="MNT3" s="107"/>
      <c r="MNU3" s="107"/>
      <c r="MNV3" s="107"/>
      <c r="MNW3" s="107"/>
      <c r="MNX3" s="107"/>
      <c r="MNY3" s="107"/>
      <c r="MNZ3" s="107"/>
      <c r="MOA3" s="107"/>
      <c r="MOB3" s="107"/>
      <c r="MOC3" s="107"/>
      <c r="MOD3" s="107"/>
      <c r="MOE3" s="107"/>
      <c r="MOF3" s="107"/>
      <c r="MOG3" s="107"/>
      <c r="MOH3" s="107"/>
      <c r="MOI3" s="107"/>
      <c r="MOJ3" s="107"/>
      <c r="MOK3" s="107"/>
      <c r="MOL3" s="107"/>
      <c r="MOM3" s="107"/>
      <c r="MON3" s="107"/>
      <c r="MOO3" s="107"/>
      <c r="MOP3" s="107"/>
      <c r="MOQ3" s="107"/>
      <c r="MOR3" s="107"/>
      <c r="MOS3" s="107"/>
      <c r="MOT3" s="107"/>
      <c r="MOU3" s="107"/>
      <c r="MOV3" s="107"/>
      <c r="MOW3" s="107"/>
      <c r="MOX3" s="107"/>
      <c r="MOY3" s="107"/>
      <c r="MOZ3" s="107"/>
      <c r="MPA3" s="107"/>
      <c r="MPB3" s="107"/>
      <c r="MPC3" s="107"/>
      <c r="MPD3" s="107"/>
      <c r="MPE3" s="107"/>
      <c r="MPF3" s="107"/>
      <c r="MPG3" s="107"/>
      <c r="MPH3" s="107"/>
      <c r="MPI3" s="107"/>
      <c r="MPJ3" s="107"/>
      <c r="MPK3" s="107"/>
      <c r="MPL3" s="107"/>
      <c r="MPM3" s="107"/>
      <c r="MPN3" s="107"/>
      <c r="MPO3" s="107"/>
      <c r="MPP3" s="107"/>
      <c r="MPQ3" s="107"/>
      <c r="MPR3" s="107"/>
      <c r="MPS3" s="107"/>
      <c r="MPT3" s="107"/>
      <c r="MPU3" s="107"/>
      <c r="MPV3" s="107"/>
      <c r="MPW3" s="107"/>
      <c r="MPX3" s="107"/>
      <c r="MPY3" s="107"/>
      <c r="MPZ3" s="107"/>
      <c r="MQA3" s="107"/>
      <c r="MQB3" s="107"/>
      <c r="MQC3" s="107"/>
      <c r="MQD3" s="107"/>
      <c r="MQE3" s="107"/>
      <c r="MQF3" s="107"/>
      <c r="MQG3" s="107"/>
      <c r="MQH3" s="107"/>
      <c r="MQI3" s="107"/>
      <c r="MQJ3" s="107"/>
      <c r="MQK3" s="107"/>
      <c r="MQL3" s="107"/>
      <c r="MQM3" s="107"/>
      <c r="MQN3" s="107"/>
      <c r="MQO3" s="107"/>
      <c r="MQP3" s="107"/>
      <c r="MQQ3" s="107"/>
      <c r="MQR3" s="107"/>
      <c r="MQS3" s="107"/>
      <c r="MQT3" s="107"/>
      <c r="MQU3" s="107"/>
      <c r="MQV3" s="107"/>
      <c r="MQW3" s="107"/>
      <c r="MQX3" s="107"/>
      <c r="MQY3" s="107"/>
      <c r="MQZ3" s="107"/>
      <c r="MRA3" s="107"/>
      <c r="MRB3" s="107"/>
      <c r="MRC3" s="107"/>
      <c r="MRD3" s="107"/>
      <c r="MRE3" s="107"/>
      <c r="MRF3" s="107"/>
      <c r="MRG3" s="107"/>
      <c r="MRH3" s="107"/>
      <c r="MRI3" s="107"/>
      <c r="MRJ3" s="107"/>
      <c r="MRK3" s="107"/>
      <c r="MRL3" s="107"/>
      <c r="MRM3" s="107"/>
      <c r="MRN3" s="107"/>
      <c r="MRO3" s="107"/>
      <c r="MRP3" s="107"/>
      <c r="MRQ3" s="107"/>
      <c r="MRR3" s="107"/>
      <c r="MRS3" s="107"/>
      <c r="MRT3" s="107"/>
      <c r="MRU3" s="107"/>
      <c r="MRV3" s="107"/>
      <c r="MRW3" s="107"/>
      <c r="MRX3" s="107"/>
      <c r="MRY3" s="107"/>
      <c r="MRZ3" s="107"/>
      <c r="MSA3" s="107"/>
      <c r="MSB3" s="107"/>
      <c r="MSC3" s="107"/>
      <c r="MSD3" s="107"/>
      <c r="MSE3" s="107"/>
      <c r="MSF3" s="107"/>
      <c r="MSG3" s="107"/>
      <c r="MSH3" s="107"/>
      <c r="MSI3" s="107"/>
      <c r="MSJ3" s="107"/>
      <c r="MSK3" s="107"/>
      <c r="MSL3" s="107"/>
      <c r="MSM3" s="107"/>
      <c r="MSN3" s="107"/>
      <c r="MSO3" s="107"/>
      <c r="MSP3" s="107"/>
      <c r="MSQ3" s="107"/>
      <c r="MSR3" s="107"/>
      <c r="MSS3" s="107"/>
      <c r="MST3" s="107"/>
      <c r="MSU3" s="107"/>
      <c r="MSV3" s="107"/>
      <c r="MSW3" s="107"/>
      <c r="MSX3" s="107"/>
      <c r="MSY3" s="107"/>
      <c r="MSZ3" s="107"/>
      <c r="MTA3" s="107"/>
      <c r="MTB3" s="107"/>
      <c r="MTC3" s="107"/>
      <c r="MTD3" s="107"/>
      <c r="MTE3" s="107"/>
      <c r="MTF3" s="107"/>
      <c r="MTG3" s="107"/>
      <c r="MTH3" s="107"/>
      <c r="MTI3" s="107"/>
      <c r="MTJ3" s="107"/>
      <c r="MTK3" s="107"/>
      <c r="MTL3" s="107"/>
      <c r="MTM3" s="107"/>
      <c r="MTN3" s="107"/>
      <c r="MTO3" s="107"/>
      <c r="MTP3" s="107"/>
      <c r="MTQ3" s="107"/>
      <c r="MTR3" s="107"/>
      <c r="MTS3" s="107"/>
      <c r="MTT3" s="107"/>
      <c r="MTU3" s="107"/>
      <c r="MTV3" s="107"/>
      <c r="MTW3" s="107"/>
      <c r="MTX3" s="107"/>
      <c r="MTY3" s="107"/>
      <c r="MTZ3" s="107"/>
      <c r="MUA3" s="107"/>
      <c r="MUB3" s="107"/>
      <c r="MUC3" s="107"/>
      <c r="MUD3" s="107"/>
      <c r="MUE3" s="107"/>
      <c r="MUF3" s="107"/>
      <c r="MUG3" s="107"/>
      <c r="MUH3" s="107"/>
      <c r="MUI3" s="107"/>
      <c r="MUJ3" s="107"/>
      <c r="MUK3" s="107"/>
      <c r="MUL3" s="107"/>
      <c r="MUM3" s="107"/>
      <c r="MUN3" s="107"/>
      <c r="MUO3" s="107"/>
      <c r="MUP3" s="107"/>
      <c r="MUQ3" s="107"/>
      <c r="MUR3" s="107"/>
      <c r="MUS3" s="107"/>
      <c r="MUT3" s="107"/>
      <c r="MUU3" s="107"/>
      <c r="MUV3" s="107"/>
      <c r="MUW3" s="107"/>
      <c r="MUX3" s="107"/>
      <c r="MUY3" s="107"/>
      <c r="MUZ3" s="107"/>
      <c r="MVA3" s="107"/>
      <c r="MVB3" s="107"/>
      <c r="MVC3" s="107"/>
      <c r="MVD3" s="107"/>
      <c r="MVE3" s="107"/>
      <c r="MVF3" s="107"/>
      <c r="MVG3" s="107"/>
      <c r="MVH3" s="107"/>
      <c r="MVI3" s="107"/>
      <c r="MVJ3" s="107"/>
      <c r="MVK3" s="107"/>
      <c r="MVL3" s="107"/>
      <c r="MVM3" s="107"/>
      <c r="MVN3" s="107"/>
      <c r="MVO3" s="107"/>
      <c r="MVP3" s="107"/>
      <c r="MVQ3" s="107"/>
      <c r="MVR3" s="107"/>
      <c r="MVS3" s="107"/>
      <c r="MVT3" s="107"/>
      <c r="MVU3" s="107"/>
      <c r="MVV3" s="107"/>
      <c r="MVW3" s="107"/>
      <c r="MVX3" s="107"/>
      <c r="MVY3" s="107"/>
      <c r="MVZ3" s="107"/>
      <c r="MWA3" s="107"/>
      <c r="MWB3" s="107"/>
      <c r="MWC3" s="107"/>
      <c r="MWD3" s="107"/>
      <c r="MWE3" s="107"/>
      <c r="MWF3" s="107"/>
      <c r="MWG3" s="107"/>
      <c r="MWH3" s="107"/>
      <c r="MWI3" s="107"/>
      <c r="MWJ3" s="107"/>
      <c r="MWK3" s="107"/>
      <c r="MWL3" s="107"/>
      <c r="MWM3" s="107"/>
      <c r="MWN3" s="107"/>
      <c r="MWO3" s="107"/>
      <c r="MWP3" s="107"/>
      <c r="MWQ3" s="107"/>
      <c r="MWR3" s="107"/>
      <c r="MWS3" s="107"/>
      <c r="MWT3" s="107"/>
      <c r="MWU3" s="107"/>
      <c r="MWV3" s="107"/>
      <c r="MWW3" s="107"/>
      <c r="MWX3" s="107"/>
      <c r="MWY3" s="107"/>
      <c r="MWZ3" s="107"/>
      <c r="MXA3" s="107"/>
      <c r="MXB3" s="107"/>
      <c r="MXC3" s="107"/>
      <c r="MXD3" s="107"/>
      <c r="MXE3" s="107"/>
      <c r="MXF3" s="107"/>
      <c r="MXG3" s="107"/>
      <c r="MXH3" s="107"/>
      <c r="MXI3" s="107"/>
      <c r="MXJ3" s="107"/>
      <c r="MXK3" s="107"/>
      <c r="MXL3" s="107"/>
      <c r="MXM3" s="107"/>
      <c r="MXN3" s="107"/>
      <c r="MXO3" s="107"/>
      <c r="MXP3" s="107"/>
      <c r="MXQ3" s="107"/>
      <c r="MXR3" s="107"/>
      <c r="MXS3" s="107"/>
      <c r="MXT3" s="107"/>
      <c r="MXU3" s="107"/>
      <c r="MXV3" s="107"/>
      <c r="MXW3" s="107"/>
      <c r="MXX3" s="107"/>
      <c r="MXY3" s="107"/>
      <c r="MXZ3" s="107"/>
      <c r="MYA3" s="107"/>
      <c r="MYB3" s="107"/>
      <c r="MYC3" s="107"/>
      <c r="MYD3" s="107"/>
      <c r="MYE3" s="107"/>
      <c r="MYF3" s="107"/>
      <c r="MYG3" s="107"/>
      <c r="MYH3" s="107"/>
      <c r="MYI3" s="107"/>
      <c r="MYJ3" s="107"/>
      <c r="MYK3" s="107"/>
      <c r="MYL3" s="107"/>
      <c r="MYM3" s="107"/>
      <c r="MYN3" s="107"/>
      <c r="MYO3" s="107"/>
      <c r="MYP3" s="107"/>
      <c r="MYQ3" s="107"/>
      <c r="MYR3" s="107"/>
      <c r="MYS3" s="107"/>
      <c r="MYT3" s="107"/>
      <c r="MYU3" s="107"/>
      <c r="MYV3" s="107"/>
      <c r="MYW3" s="107"/>
      <c r="MYX3" s="107"/>
      <c r="MYY3" s="107"/>
      <c r="MYZ3" s="107"/>
      <c r="MZA3" s="107"/>
      <c r="MZB3" s="107"/>
      <c r="MZC3" s="107"/>
      <c r="MZD3" s="107"/>
      <c r="MZE3" s="107"/>
      <c r="MZF3" s="107"/>
      <c r="MZG3" s="107"/>
      <c r="MZH3" s="107"/>
      <c r="MZI3" s="107"/>
      <c r="MZJ3" s="107"/>
      <c r="MZK3" s="107"/>
      <c r="MZL3" s="107"/>
      <c r="MZM3" s="107"/>
      <c r="MZN3" s="107"/>
      <c r="MZO3" s="107"/>
      <c r="MZP3" s="107"/>
      <c r="MZQ3" s="107"/>
      <c r="MZR3" s="107"/>
      <c r="MZS3" s="107"/>
      <c r="MZT3" s="107"/>
      <c r="MZU3" s="107"/>
      <c r="MZV3" s="107"/>
      <c r="MZW3" s="107"/>
      <c r="MZX3" s="107"/>
      <c r="MZY3" s="107"/>
      <c r="MZZ3" s="107"/>
      <c r="NAA3" s="107"/>
      <c r="NAB3" s="107"/>
      <c r="NAC3" s="107"/>
      <c r="NAD3" s="107"/>
      <c r="NAE3" s="107"/>
      <c r="NAF3" s="107"/>
      <c r="NAG3" s="107"/>
      <c r="NAH3" s="107"/>
      <c r="NAI3" s="107"/>
      <c r="NAJ3" s="107"/>
      <c r="NAK3" s="107"/>
      <c r="NAL3" s="107"/>
      <c r="NAM3" s="107"/>
      <c r="NAN3" s="107"/>
      <c r="NAO3" s="107"/>
      <c r="NAP3" s="107"/>
      <c r="NAQ3" s="107"/>
      <c r="NAR3" s="107"/>
      <c r="NAS3" s="107"/>
      <c r="NAT3" s="107"/>
      <c r="NAU3" s="107"/>
      <c r="NAV3" s="107"/>
      <c r="NAW3" s="107"/>
      <c r="NAX3" s="107"/>
      <c r="NAY3" s="107"/>
      <c r="NAZ3" s="107"/>
      <c r="NBA3" s="107"/>
      <c r="NBB3" s="107"/>
      <c r="NBC3" s="107"/>
      <c r="NBD3" s="107"/>
      <c r="NBE3" s="107"/>
      <c r="NBF3" s="107"/>
      <c r="NBG3" s="107"/>
      <c r="NBH3" s="107"/>
      <c r="NBI3" s="107"/>
      <c r="NBJ3" s="107"/>
      <c r="NBK3" s="107"/>
      <c r="NBL3" s="107"/>
      <c r="NBM3" s="107"/>
      <c r="NBN3" s="107"/>
      <c r="NBO3" s="107"/>
      <c r="NBP3" s="107"/>
      <c r="NBQ3" s="107"/>
      <c r="NBR3" s="107"/>
      <c r="NBS3" s="107"/>
      <c r="NBT3" s="107"/>
      <c r="NBU3" s="107"/>
      <c r="NBV3" s="107"/>
      <c r="NBW3" s="107"/>
      <c r="NBX3" s="107"/>
      <c r="NBY3" s="107"/>
      <c r="NBZ3" s="107"/>
      <c r="NCA3" s="107"/>
      <c r="NCB3" s="107"/>
      <c r="NCC3" s="107"/>
      <c r="NCD3" s="107"/>
      <c r="NCE3" s="107"/>
      <c r="NCF3" s="107"/>
      <c r="NCG3" s="107"/>
      <c r="NCH3" s="107"/>
      <c r="NCI3" s="107"/>
      <c r="NCJ3" s="107"/>
      <c r="NCK3" s="107"/>
      <c r="NCL3" s="107"/>
      <c r="NCM3" s="107"/>
      <c r="NCN3" s="107"/>
      <c r="NCO3" s="107"/>
      <c r="NCP3" s="107"/>
      <c r="NCQ3" s="107"/>
      <c r="NCR3" s="107"/>
      <c r="NCS3" s="107"/>
      <c r="NCT3" s="107"/>
      <c r="NCU3" s="107"/>
      <c r="NCV3" s="107"/>
      <c r="NCW3" s="107"/>
      <c r="NCX3" s="107"/>
      <c r="NCY3" s="107"/>
      <c r="NCZ3" s="107"/>
      <c r="NDA3" s="107"/>
      <c r="NDB3" s="107"/>
      <c r="NDC3" s="107"/>
      <c r="NDD3" s="107"/>
      <c r="NDE3" s="107"/>
      <c r="NDF3" s="107"/>
      <c r="NDG3" s="107"/>
      <c r="NDH3" s="107"/>
      <c r="NDI3" s="107"/>
      <c r="NDJ3" s="107"/>
      <c r="NDK3" s="107"/>
      <c r="NDL3" s="107"/>
      <c r="NDM3" s="107"/>
      <c r="NDN3" s="107"/>
      <c r="NDO3" s="107"/>
      <c r="NDP3" s="107"/>
      <c r="NDQ3" s="107"/>
      <c r="NDR3" s="107"/>
      <c r="NDS3" s="107"/>
      <c r="NDT3" s="107"/>
      <c r="NDU3" s="107"/>
      <c r="NDV3" s="107"/>
      <c r="NDW3" s="107"/>
      <c r="NDX3" s="107"/>
      <c r="NDY3" s="107"/>
      <c r="NDZ3" s="107"/>
      <c r="NEA3" s="107"/>
      <c r="NEB3" s="107"/>
      <c r="NEC3" s="107"/>
      <c r="NED3" s="107"/>
      <c r="NEE3" s="107"/>
      <c r="NEF3" s="107"/>
      <c r="NEG3" s="107"/>
      <c r="NEH3" s="107"/>
      <c r="NEI3" s="107"/>
      <c r="NEJ3" s="107"/>
      <c r="NEK3" s="107"/>
      <c r="NEL3" s="107"/>
      <c r="NEM3" s="107"/>
      <c r="NEN3" s="107"/>
      <c r="NEO3" s="107"/>
      <c r="NEP3" s="107"/>
      <c r="NEQ3" s="107"/>
      <c r="NER3" s="107"/>
      <c r="NES3" s="107"/>
      <c r="NET3" s="107"/>
      <c r="NEU3" s="107"/>
      <c r="NEV3" s="107"/>
      <c r="NEW3" s="107"/>
      <c r="NEX3" s="107"/>
      <c r="NEY3" s="107"/>
      <c r="NEZ3" s="107"/>
      <c r="NFA3" s="107"/>
      <c r="NFB3" s="107"/>
      <c r="NFC3" s="107"/>
      <c r="NFD3" s="107"/>
      <c r="NFE3" s="107"/>
      <c r="NFF3" s="107"/>
      <c r="NFG3" s="107"/>
      <c r="NFH3" s="107"/>
      <c r="NFI3" s="107"/>
      <c r="NFJ3" s="107"/>
      <c r="NFK3" s="107"/>
      <c r="NFL3" s="107"/>
      <c r="NFM3" s="107"/>
      <c r="NFN3" s="107"/>
      <c r="NFO3" s="107"/>
      <c r="NFP3" s="107"/>
      <c r="NFQ3" s="107"/>
      <c r="NFR3" s="107"/>
      <c r="NFS3" s="107"/>
      <c r="NFT3" s="107"/>
      <c r="NFU3" s="107"/>
      <c r="NFV3" s="107"/>
      <c r="NFW3" s="107"/>
      <c r="NFX3" s="107"/>
      <c r="NFY3" s="107"/>
      <c r="NFZ3" s="107"/>
      <c r="NGA3" s="107"/>
      <c r="NGB3" s="107"/>
      <c r="NGC3" s="107"/>
      <c r="NGD3" s="107"/>
      <c r="NGE3" s="107"/>
      <c r="NGF3" s="107"/>
      <c r="NGG3" s="107"/>
      <c r="NGH3" s="107"/>
      <c r="NGI3" s="107"/>
      <c r="NGJ3" s="107"/>
      <c r="NGK3" s="107"/>
      <c r="NGL3" s="107"/>
      <c r="NGM3" s="107"/>
      <c r="NGN3" s="107"/>
      <c r="NGO3" s="107"/>
      <c r="NGP3" s="107"/>
      <c r="NGQ3" s="107"/>
      <c r="NGR3" s="107"/>
      <c r="NGS3" s="107"/>
      <c r="NGT3" s="107"/>
      <c r="NGU3" s="107"/>
      <c r="NGV3" s="107"/>
      <c r="NGW3" s="107"/>
      <c r="NGX3" s="107"/>
      <c r="NGY3" s="107"/>
      <c r="NGZ3" s="107"/>
      <c r="NHA3" s="107"/>
      <c r="NHB3" s="107"/>
      <c r="NHC3" s="107"/>
      <c r="NHD3" s="107"/>
      <c r="NHE3" s="107"/>
      <c r="NHF3" s="107"/>
      <c r="NHG3" s="107"/>
      <c r="NHH3" s="107"/>
      <c r="NHI3" s="107"/>
      <c r="NHJ3" s="107"/>
      <c r="NHK3" s="107"/>
      <c r="NHL3" s="107"/>
      <c r="NHM3" s="107"/>
      <c r="NHN3" s="107"/>
      <c r="NHO3" s="107"/>
      <c r="NHP3" s="107"/>
      <c r="NHQ3" s="107"/>
      <c r="NHR3" s="107"/>
      <c r="NHS3" s="107"/>
      <c r="NHT3" s="107"/>
      <c r="NHU3" s="107"/>
      <c r="NHV3" s="107"/>
      <c r="NHW3" s="107"/>
      <c r="NHX3" s="107"/>
      <c r="NHY3" s="107"/>
      <c r="NHZ3" s="107"/>
      <c r="NIA3" s="107"/>
      <c r="NIB3" s="107"/>
      <c r="NIC3" s="107"/>
      <c r="NID3" s="107"/>
      <c r="NIE3" s="107"/>
      <c r="NIF3" s="107"/>
      <c r="NIG3" s="107"/>
      <c r="NIH3" s="107"/>
      <c r="NII3" s="107"/>
      <c r="NIJ3" s="107"/>
      <c r="NIK3" s="107"/>
      <c r="NIL3" s="107"/>
      <c r="NIM3" s="107"/>
      <c r="NIN3" s="107"/>
      <c r="NIO3" s="107"/>
      <c r="NIP3" s="107"/>
      <c r="NIQ3" s="107"/>
      <c r="NIR3" s="107"/>
      <c r="NIS3" s="107"/>
      <c r="NIT3" s="107"/>
      <c r="NIU3" s="107"/>
      <c r="NIV3" s="107"/>
      <c r="NIW3" s="107"/>
      <c r="NIX3" s="107"/>
      <c r="NIY3" s="107"/>
      <c r="NIZ3" s="107"/>
      <c r="NJA3" s="107"/>
      <c r="NJB3" s="107"/>
      <c r="NJC3" s="107"/>
      <c r="NJD3" s="107"/>
      <c r="NJE3" s="107"/>
      <c r="NJF3" s="107"/>
      <c r="NJG3" s="107"/>
      <c r="NJH3" s="107"/>
      <c r="NJI3" s="107"/>
      <c r="NJJ3" s="107"/>
      <c r="NJK3" s="107"/>
      <c r="NJL3" s="107"/>
      <c r="NJM3" s="107"/>
      <c r="NJN3" s="107"/>
      <c r="NJO3" s="107"/>
      <c r="NJP3" s="107"/>
      <c r="NJQ3" s="107"/>
      <c r="NJR3" s="107"/>
      <c r="NJS3" s="107"/>
      <c r="NJT3" s="107"/>
      <c r="NJU3" s="107"/>
      <c r="NJV3" s="107"/>
      <c r="NJW3" s="107"/>
      <c r="NJX3" s="107"/>
      <c r="NJY3" s="107"/>
      <c r="NJZ3" s="107"/>
      <c r="NKA3" s="107"/>
      <c r="NKB3" s="107"/>
      <c r="NKC3" s="107"/>
      <c r="NKD3" s="107"/>
      <c r="NKE3" s="107"/>
      <c r="NKF3" s="107"/>
      <c r="NKG3" s="107"/>
      <c r="NKH3" s="107"/>
      <c r="NKI3" s="107"/>
      <c r="NKJ3" s="107"/>
      <c r="NKK3" s="107"/>
      <c r="NKL3" s="107"/>
      <c r="NKM3" s="107"/>
      <c r="NKN3" s="107"/>
      <c r="NKO3" s="107"/>
      <c r="NKP3" s="107"/>
      <c r="NKQ3" s="107"/>
      <c r="NKR3" s="107"/>
      <c r="NKS3" s="107"/>
      <c r="NKT3" s="107"/>
      <c r="NKU3" s="107"/>
      <c r="NKV3" s="107"/>
      <c r="NKW3" s="107"/>
      <c r="NKX3" s="107"/>
      <c r="NKY3" s="107"/>
      <c r="NKZ3" s="107"/>
      <c r="NLA3" s="107"/>
      <c r="NLB3" s="107"/>
      <c r="NLC3" s="107"/>
      <c r="NLD3" s="107"/>
      <c r="NLE3" s="107"/>
      <c r="NLF3" s="107"/>
      <c r="NLG3" s="107"/>
      <c r="NLH3" s="107"/>
      <c r="NLI3" s="107"/>
      <c r="NLJ3" s="107"/>
      <c r="NLK3" s="107"/>
      <c r="NLL3" s="107"/>
      <c r="NLM3" s="107"/>
      <c r="NLN3" s="107"/>
      <c r="NLO3" s="107"/>
      <c r="NLP3" s="107"/>
      <c r="NLQ3" s="107"/>
      <c r="NLR3" s="107"/>
      <c r="NLS3" s="107"/>
      <c r="NLT3" s="107"/>
      <c r="NLU3" s="107"/>
      <c r="NLV3" s="107"/>
      <c r="NLW3" s="107"/>
      <c r="NLX3" s="107"/>
      <c r="NLY3" s="107"/>
      <c r="NLZ3" s="107"/>
      <c r="NMA3" s="107"/>
      <c r="NMB3" s="107"/>
      <c r="NMC3" s="107"/>
      <c r="NMD3" s="107"/>
      <c r="NME3" s="107"/>
      <c r="NMF3" s="107"/>
      <c r="NMG3" s="107"/>
      <c r="NMH3" s="107"/>
      <c r="NMI3" s="107"/>
      <c r="NMJ3" s="107"/>
      <c r="NMK3" s="107"/>
      <c r="NML3" s="107"/>
      <c r="NMM3" s="107"/>
      <c r="NMN3" s="107"/>
      <c r="NMO3" s="107"/>
      <c r="NMP3" s="107"/>
      <c r="NMQ3" s="107"/>
      <c r="NMR3" s="107"/>
      <c r="NMS3" s="107"/>
      <c r="NMT3" s="107"/>
      <c r="NMU3" s="107"/>
      <c r="NMV3" s="107"/>
      <c r="NMW3" s="107"/>
      <c r="NMX3" s="107"/>
      <c r="NMY3" s="107"/>
      <c r="NMZ3" s="107"/>
      <c r="NNA3" s="107"/>
      <c r="NNB3" s="107"/>
      <c r="NNC3" s="107"/>
      <c r="NND3" s="107"/>
      <c r="NNE3" s="107"/>
      <c r="NNF3" s="107"/>
      <c r="NNG3" s="107"/>
      <c r="NNH3" s="107"/>
      <c r="NNI3" s="107"/>
      <c r="NNJ3" s="107"/>
      <c r="NNK3" s="107"/>
      <c r="NNL3" s="107"/>
      <c r="NNM3" s="107"/>
      <c r="NNN3" s="107"/>
      <c r="NNO3" s="107"/>
      <c r="NNP3" s="107"/>
      <c r="NNQ3" s="107"/>
      <c r="NNR3" s="107"/>
      <c r="NNS3" s="107"/>
      <c r="NNT3" s="107"/>
      <c r="NNU3" s="107"/>
      <c r="NNV3" s="107"/>
      <c r="NNW3" s="107"/>
      <c r="NNX3" s="107"/>
      <c r="NNY3" s="107"/>
      <c r="NNZ3" s="107"/>
      <c r="NOA3" s="107"/>
      <c r="NOB3" s="107"/>
      <c r="NOC3" s="107"/>
      <c r="NOD3" s="107"/>
      <c r="NOE3" s="107"/>
      <c r="NOF3" s="107"/>
      <c r="NOG3" s="107"/>
      <c r="NOH3" s="107"/>
      <c r="NOI3" s="107"/>
      <c r="NOJ3" s="107"/>
      <c r="NOK3" s="107"/>
      <c r="NOL3" s="107"/>
      <c r="NOM3" s="107"/>
      <c r="NON3" s="107"/>
      <c r="NOO3" s="107"/>
      <c r="NOP3" s="107"/>
      <c r="NOQ3" s="107"/>
      <c r="NOR3" s="107"/>
      <c r="NOS3" s="107"/>
      <c r="NOT3" s="107"/>
      <c r="NOU3" s="107"/>
      <c r="NOV3" s="107"/>
      <c r="NOW3" s="107"/>
      <c r="NOX3" s="107"/>
      <c r="NOY3" s="107"/>
      <c r="NOZ3" s="107"/>
      <c r="NPA3" s="107"/>
      <c r="NPB3" s="107"/>
      <c r="NPC3" s="107"/>
      <c r="NPD3" s="107"/>
      <c r="NPE3" s="107"/>
      <c r="NPF3" s="107"/>
      <c r="NPG3" s="107"/>
      <c r="NPH3" s="107"/>
      <c r="NPI3" s="107"/>
      <c r="NPJ3" s="107"/>
      <c r="NPK3" s="107"/>
      <c r="NPL3" s="107"/>
      <c r="NPM3" s="107"/>
      <c r="NPN3" s="107"/>
      <c r="NPO3" s="107"/>
      <c r="NPP3" s="107"/>
      <c r="NPQ3" s="107"/>
      <c r="NPR3" s="107"/>
      <c r="NPS3" s="107"/>
      <c r="NPT3" s="107"/>
      <c r="NPU3" s="107"/>
      <c r="NPV3" s="107"/>
      <c r="NPW3" s="107"/>
      <c r="NPX3" s="107"/>
      <c r="NPY3" s="107"/>
      <c r="NPZ3" s="107"/>
      <c r="NQA3" s="107"/>
      <c r="NQB3" s="107"/>
      <c r="NQC3" s="107"/>
      <c r="NQD3" s="107"/>
      <c r="NQE3" s="107"/>
      <c r="NQF3" s="107"/>
      <c r="NQG3" s="107"/>
      <c r="NQH3" s="107"/>
      <c r="NQI3" s="107"/>
      <c r="NQJ3" s="107"/>
      <c r="NQK3" s="107"/>
      <c r="NQL3" s="107"/>
      <c r="NQM3" s="107"/>
      <c r="NQN3" s="107"/>
      <c r="NQO3" s="107"/>
      <c r="NQP3" s="107"/>
      <c r="NQQ3" s="107"/>
      <c r="NQR3" s="107"/>
      <c r="NQS3" s="107"/>
      <c r="NQT3" s="107"/>
      <c r="NQU3" s="107"/>
      <c r="NQV3" s="107"/>
      <c r="NQW3" s="107"/>
      <c r="NQX3" s="107"/>
      <c r="NQY3" s="107"/>
      <c r="NQZ3" s="107"/>
      <c r="NRA3" s="107"/>
      <c r="NRB3" s="107"/>
      <c r="NRC3" s="107"/>
      <c r="NRD3" s="107"/>
      <c r="NRE3" s="107"/>
      <c r="NRF3" s="107"/>
      <c r="NRG3" s="107"/>
      <c r="NRH3" s="107"/>
      <c r="NRI3" s="107"/>
      <c r="NRJ3" s="107"/>
      <c r="NRK3" s="107"/>
      <c r="NRL3" s="107"/>
      <c r="NRM3" s="107"/>
      <c r="NRN3" s="107"/>
      <c r="NRO3" s="107"/>
      <c r="NRP3" s="107"/>
      <c r="NRQ3" s="107"/>
      <c r="NRR3" s="107"/>
      <c r="NRS3" s="107"/>
      <c r="NRT3" s="107"/>
      <c r="NRU3" s="107"/>
      <c r="NRV3" s="107"/>
      <c r="NRW3" s="107"/>
      <c r="NRX3" s="107"/>
      <c r="NRY3" s="107"/>
      <c r="NRZ3" s="107"/>
      <c r="NSA3" s="107"/>
      <c r="NSB3" s="107"/>
      <c r="NSC3" s="107"/>
      <c r="NSD3" s="107"/>
      <c r="NSE3" s="107"/>
      <c r="NSF3" s="107"/>
      <c r="NSG3" s="107"/>
      <c r="NSH3" s="107"/>
      <c r="NSI3" s="107"/>
      <c r="NSJ3" s="107"/>
      <c r="NSK3" s="107"/>
      <c r="NSL3" s="107"/>
      <c r="NSM3" s="107"/>
      <c r="NSN3" s="107"/>
      <c r="NSO3" s="107"/>
      <c r="NSP3" s="107"/>
      <c r="NSQ3" s="107"/>
      <c r="NSR3" s="107"/>
      <c r="NSS3" s="107"/>
      <c r="NST3" s="107"/>
      <c r="NSU3" s="107"/>
      <c r="NSV3" s="107"/>
      <c r="NSW3" s="107"/>
      <c r="NSX3" s="107"/>
      <c r="NSY3" s="107"/>
      <c r="NSZ3" s="107"/>
      <c r="NTA3" s="107"/>
      <c r="NTB3" s="107"/>
      <c r="NTC3" s="107"/>
      <c r="NTD3" s="107"/>
      <c r="NTE3" s="107"/>
      <c r="NTF3" s="107"/>
      <c r="NTG3" s="107"/>
      <c r="NTH3" s="107"/>
      <c r="NTI3" s="107"/>
      <c r="NTJ3" s="107"/>
      <c r="NTK3" s="107"/>
      <c r="NTL3" s="107"/>
      <c r="NTM3" s="107"/>
      <c r="NTN3" s="107"/>
      <c r="NTO3" s="107"/>
      <c r="NTP3" s="107"/>
      <c r="NTQ3" s="107"/>
      <c r="NTR3" s="107"/>
      <c r="NTS3" s="107"/>
      <c r="NTT3" s="107"/>
      <c r="NTU3" s="107"/>
      <c r="NTV3" s="107"/>
      <c r="NTW3" s="107"/>
      <c r="NTX3" s="107"/>
      <c r="NTY3" s="107"/>
      <c r="NTZ3" s="107"/>
      <c r="NUA3" s="107"/>
      <c r="NUB3" s="107"/>
      <c r="NUC3" s="107"/>
      <c r="NUD3" s="107"/>
      <c r="NUE3" s="107"/>
      <c r="NUF3" s="107"/>
      <c r="NUG3" s="107"/>
      <c r="NUH3" s="107"/>
      <c r="NUI3" s="107"/>
      <c r="NUJ3" s="107"/>
      <c r="NUK3" s="107"/>
      <c r="NUL3" s="107"/>
      <c r="NUM3" s="107"/>
      <c r="NUN3" s="107"/>
      <c r="NUO3" s="107"/>
      <c r="NUP3" s="107"/>
      <c r="NUQ3" s="107"/>
      <c r="NUR3" s="107"/>
      <c r="NUS3" s="107"/>
      <c r="NUT3" s="107"/>
      <c r="NUU3" s="107"/>
      <c r="NUV3" s="107"/>
      <c r="NUW3" s="107"/>
      <c r="NUX3" s="107"/>
      <c r="NUY3" s="107"/>
      <c r="NUZ3" s="107"/>
      <c r="NVA3" s="107"/>
      <c r="NVB3" s="107"/>
      <c r="NVC3" s="107"/>
      <c r="NVD3" s="107"/>
      <c r="NVE3" s="107"/>
      <c r="NVF3" s="107"/>
      <c r="NVG3" s="107"/>
      <c r="NVH3" s="107"/>
      <c r="NVI3" s="107"/>
      <c r="NVJ3" s="107"/>
      <c r="NVK3" s="107"/>
      <c r="NVL3" s="107"/>
      <c r="NVM3" s="107"/>
      <c r="NVN3" s="107"/>
      <c r="NVO3" s="107"/>
      <c r="NVP3" s="107"/>
      <c r="NVQ3" s="107"/>
      <c r="NVR3" s="107"/>
      <c r="NVS3" s="107"/>
      <c r="NVT3" s="107"/>
      <c r="NVU3" s="107"/>
      <c r="NVV3" s="107"/>
      <c r="NVW3" s="107"/>
      <c r="NVX3" s="107"/>
      <c r="NVY3" s="107"/>
      <c r="NVZ3" s="107"/>
      <c r="NWA3" s="107"/>
      <c r="NWB3" s="107"/>
      <c r="NWC3" s="107"/>
      <c r="NWD3" s="107"/>
      <c r="NWE3" s="107"/>
      <c r="NWF3" s="107"/>
      <c r="NWG3" s="107"/>
      <c r="NWH3" s="107"/>
      <c r="NWI3" s="107"/>
      <c r="NWJ3" s="107"/>
      <c r="NWK3" s="107"/>
      <c r="NWL3" s="107"/>
      <c r="NWM3" s="107"/>
      <c r="NWN3" s="107"/>
      <c r="NWO3" s="107"/>
      <c r="NWP3" s="107"/>
      <c r="NWQ3" s="107"/>
      <c r="NWR3" s="107"/>
      <c r="NWS3" s="107"/>
      <c r="NWT3" s="107"/>
      <c r="NWU3" s="107"/>
      <c r="NWV3" s="107"/>
      <c r="NWW3" s="107"/>
      <c r="NWX3" s="107"/>
      <c r="NWY3" s="107"/>
      <c r="NWZ3" s="107"/>
      <c r="NXA3" s="107"/>
      <c r="NXB3" s="107"/>
      <c r="NXC3" s="107"/>
      <c r="NXD3" s="107"/>
      <c r="NXE3" s="107"/>
      <c r="NXF3" s="107"/>
      <c r="NXG3" s="107"/>
      <c r="NXH3" s="107"/>
      <c r="NXI3" s="107"/>
      <c r="NXJ3" s="107"/>
      <c r="NXK3" s="107"/>
      <c r="NXL3" s="107"/>
      <c r="NXM3" s="107"/>
      <c r="NXN3" s="107"/>
      <c r="NXO3" s="107"/>
      <c r="NXP3" s="107"/>
      <c r="NXQ3" s="107"/>
      <c r="NXR3" s="107"/>
      <c r="NXS3" s="107"/>
      <c r="NXT3" s="107"/>
      <c r="NXU3" s="107"/>
      <c r="NXV3" s="107"/>
      <c r="NXW3" s="107"/>
      <c r="NXX3" s="107"/>
      <c r="NXY3" s="107"/>
      <c r="NXZ3" s="107"/>
      <c r="NYA3" s="107"/>
      <c r="NYB3" s="107"/>
      <c r="NYC3" s="107"/>
      <c r="NYD3" s="107"/>
      <c r="NYE3" s="107"/>
      <c r="NYF3" s="107"/>
      <c r="NYG3" s="107"/>
      <c r="NYH3" s="107"/>
      <c r="NYI3" s="107"/>
      <c r="NYJ3" s="107"/>
      <c r="NYK3" s="107"/>
      <c r="NYL3" s="107"/>
      <c r="NYM3" s="107"/>
      <c r="NYN3" s="107"/>
      <c r="NYO3" s="107"/>
      <c r="NYP3" s="107"/>
      <c r="NYQ3" s="107"/>
      <c r="NYR3" s="107"/>
      <c r="NYS3" s="107"/>
      <c r="NYT3" s="107"/>
      <c r="NYU3" s="107"/>
      <c r="NYV3" s="107"/>
      <c r="NYW3" s="107"/>
      <c r="NYX3" s="107"/>
      <c r="NYY3" s="107"/>
      <c r="NYZ3" s="107"/>
      <c r="NZA3" s="107"/>
      <c r="NZB3" s="107"/>
      <c r="NZC3" s="107"/>
      <c r="NZD3" s="107"/>
      <c r="NZE3" s="107"/>
      <c r="NZF3" s="107"/>
      <c r="NZG3" s="107"/>
      <c r="NZH3" s="107"/>
      <c r="NZI3" s="107"/>
      <c r="NZJ3" s="107"/>
      <c r="NZK3" s="107"/>
      <c r="NZL3" s="107"/>
      <c r="NZM3" s="107"/>
      <c r="NZN3" s="107"/>
      <c r="NZO3" s="107"/>
      <c r="NZP3" s="107"/>
      <c r="NZQ3" s="107"/>
      <c r="NZR3" s="107"/>
      <c r="NZS3" s="107"/>
      <c r="NZT3" s="107"/>
      <c r="NZU3" s="107"/>
      <c r="NZV3" s="107"/>
      <c r="NZW3" s="107"/>
      <c r="NZX3" s="107"/>
      <c r="NZY3" s="107"/>
      <c r="NZZ3" s="107"/>
      <c r="OAA3" s="107"/>
      <c r="OAB3" s="107"/>
      <c r="OAC3" s="107"/>
      <c r="OAD3" s="107"/>
      <c r="OAE3" s="107"/>
      <c r="OAF3" s="107"/>
      <c r="OAG3" s="107"/>
      <c r="OAH3" s="107"/>
      <c r="OAI3" s="107"/>
      <c r="OAJ3" s="107"/>
      <c r="OAK3" s="107"/>
      <c r="OAL3" s="107"/>
      <c r="OAM3" s="107"/>
      <c r="OAN3" s="107"/>
      <c r="OAO3" s="107"/>
      <c r="OAP3" s="107"/>
      <c r="OAQ3" s="107"/>
      <c r="OAR3" s="107"/>
      <c r="OAS3" s="107"/>
      <c r="OAT3" s="107"/>
      <c r="OAU3" s="107"/>
      <c r="OAV3" s="107"/>
      <c r="OAW3" s="107"/>
      <c r="OAX3" s="107"/>
      <c r="OAY3" s="107"/>
      <c r="OAZ3" s="107"/>
      <c r="OBA3" s="107"/>
      <c r="OBB3" s="107"/>
      <c r="OBC3" s="107"/>
      <c r="OBD3" s="107"/>
      <c r="OBE3" s="107"/>
      <c r="OBF3" s="107"/>
      <c r="OBG3" s="107"/>
      <c r="OBH3" s="107"/>
      <c r="OBI3" s="107"/>
      <c r="OBJ3" s="107"/>
      <c r="OBK3" s="107"/>
      <c r="OBL3" s="107"/>
      <c r="OBM3" s="107"/>
      <c r="OBN3" s="107"/>
      <c r="OBO3" s="107"/>
      <c r="OBP3" s="107"/>
      <c r="OBQ3" s="107"/>
      <c r="OBR3" s="107"/>
      <c r="OBS3" s="107"/>
      <c r="OBT3" s="107"/>
      <c r="OBU3" s="107"/>
      <c r="OBV3" s="107"/>
      <c r="OBW3" s="107"/>
      <c r="OBX3" s="107"/>
      <c r="OBY3" s="107"/>
      <c r="OBZ3" s="107"/>
      <c r="OCA3" s="107"/>
      <c r="OCB3" s="107"/>
      <c r="OCC3" s="107"/>
      <c r="OCD3" s="107"/>
      <c r="OCE3" s="107"/>
      <c r="OCF3" s="107"/>
      <c r="OCG3" s="107"/>
      <c r="OCH3" s="107"/>
      <c r="OCI3" s="107"/>
      <c r="OCJ3" s="107"/>
      <c r="OCK3" s="107"/>
      <c r="OCL3" s="107"/>
      <c r="OCM3" s="107"/>
      <c r="OCN3" s="107"/>
      <c r="OCO3" s="107"/>
      <c r="OCP3" s="107"/>
      <c r="OCQ3" s="107"/>
      <c r="OCR3" s="107"/>
      <c r="OCS3" s="107"/>
      <c r="OCT3" s="107"/>
      <c r="OCU3" s="107"/>
      <c r="OCV3" s="107"/>
      <c r="OCW3" s="107"/>
      <c r="OCX3" s="107"/>
      <c r="OCY3" s="107"/>
      <c r="OCZ3" s="107"/>
      <c r="ODA3" s="107"/>
      <c r="ODB3" s="107"/>
      <c r="ODC3" s="107"/>
      <c r="ODD3" s="107"/>
      <c r="ODE3" s="107"/>
      <c r="ODF3" s="107"/>
      <c r="ODG3" s="107"/>
      <c r="ODH3" s="107"/>
      <c r="ODI3" s="107"/>
      <c r="ODJ3" s="107"/>
      <c r="ODK3" s="107"/>
      <c r="ODL3" s="107"/>
      <c r="ODM3" s="107"/>
      <c r="ODN3" s="107"/>
      <c r="ODO3" s="107"/>
      <c r="ODP3" s="107"/>
      <c r="ODQ3" s="107"/>
      <c r="ODR3" s="107"/>
      <c r="ODS3" s="107"/>
      <c r="ODT3" s="107"/>
      <c r="ODU3" s="107"/>
      <c r="ODV3" s="107"/>
      <c r="ODW3" s="107"/>
      <c r="ODX3" s="107"/>
      <c r="ODY3" s="107"/>
      <c r="ODZ3" s="107"/>
      <c r="OEA3" s="107"/>
      <c r="OEB3" s="107"/>
      <c r="OEC3" s="107"/>
      <c r="OED3" s="107"/>
      <c r="OEE3" s="107"/>
      <c r="OEF3" s="107"/>
      <c r="OEG3" s="107"/>
      <c r="OEH3" s="107"/>
      <c r="OEI3" s="107"/>
      <c r="OEJ3" s="107"/>
      <c r="OEK3" s="107"/>
      <c r="OEL3" s="107"/>
      <c r="OEM3" s="107"/>
      <c r="OEN3" s="107"/>
      <c r="OEO3" s="107"/>
      <c r="OEP3" s="107"/>
      <c r="OEQ3" s="107"/>
      <c r="OER3" s="107"/>
      <c r="OES3" s="107"/>
      <c r="OET3" s="107"/>
      <c r="OEU3" s="107"/>
      <c r="OEV3" s="107"/>
      <c r="OEW3" s="107"/>
      <c r="OEX3" s="107"/>
      <c r="OEY3" s="107"/>
      <c r="OEZ3" s="107"/>
      <c r="OFA3" s="107"/>
      <c r="OFB3" s="107"/>
      <c r="OFC3" s="107"/>
      <c r="OFD3" s="107"/>
      <c r="OFE3" s="107"/>
      <c r="OFF3" s="107"/>
      <c r="OFG3" s="107"/>
      <c r="OFH3" s="107"/>
      <c r="OFI3" s="107"/>
      <c r="OFJ3" s="107"/>
      <c r="OFK3" s="107"/>
      <c r="OFL3" s="107"/>
      <c r="OFM3" s="107"/>
      <c r="OFN3" s="107"/>
      <c r="OFO3" s="107"/>
      <c r="OFP3" s="107"/>
      <c r="OFQ3" s="107"/>
      <c r="OFR3" s="107"/>
      <c r="OFS3" s="107"/>
      <c r="OFT3" s="107"/>
      <c r="OFU3" s="107"/>
      <c r="OFV3" s="107"/>
      <c r="OFW3" s="107"/>
      <c r="OFX3" s="107"/>
      <c r="OFY3" s="107"/>
      <c r="OFZ3" s="107"/>
      <c r="OGA3" s="107"/>
      <c r="OGB3" s="107"/>
      <c r="OGC3" s="107"/>
      <c r="OGD3" s="107"/>
      <c r="OGE3" s="107"/>
      <c r="OGF3" s="107"/>
      <c r="OGG3" s="107"/>
      <c r="OGH3" s="107"/>
      <c r="OGI3" s="107"/>
      <c r="OGJ3" s="107"/>
      <c r="OGK3" s="107"/>
      <c r="OGL3" s="107"/>
      <c r="OGM3" s="107"/>
      <c r="OGN3" s="107"/>
      <c r="OGO3" s="107"/>
      <c r="OGP3" s="107"/>
      <c r="OGQ3" s="107"/>
      <c r="OGR3" s="107"/>
      <c r="OGS3" s="107"/>
      <c r="OGT3" s="107"/>
      <c r="OGU3" s="107"/>
      <c r="OGV3" s="107"/>
      <c r="OGW3" s="107"/>
      <c r="OGX3" s="107"/>
      <c r="OGY3" s="107"/>
      <c r="OGZ3" s="107"/>
      <c r="OHA3" s="107"/>
      <c r="OHB3" s="107"/>
      <c r="OHC3" s="107"/>
      <c r="OHD3" s="107"/>
      <c r="OHE3" s="107"/>
      <c r="OHF3" s="107"/>
      <c r="OHG3" s="107"/>
      <c r="OHH3" s="107"/>
      <c r="OHI3" s="107"/>
      <c r="OHJ3" s="107"/>
      <c r="OHK3" s="107"/>
      <c r="OHL3" s="107"/>
      <c r="OHM3" s="107"/>
      <c r="OHN3" s="107"/>
      <c r="OHO3" s="107"/>
      <c r="OHP3" s="107"/>
      <c r="OHQ3" s="107"/>
      <c r="OHR3" s="107"/>
      <c r="OHS3" s="107"/>
      <c r="OHT3" s="107"/>
      <c r="OHU3" s="107"/>
      <c r="OHV3" s="107"/>
      <c r="OHW3" s="107"/>
      <c r="OHX3" s="107"/>
      <c r="OHY3" s="107"/>
      <c r="OHZ3" s="107"/>
      <c r="OIA3" s="107"/>
      <c r="OIB3" s="107"/>
      <c r="OIC3" s="107"/>
      <c r="OID3" s="107"/>
      <c r="OIE3" s="107"/>
      <c r="OIF3" s="107"/>
      <c r="OIG3" s="107"/>
      <c r="OIH3" s="107"/>
      <c r="OII3" s="107"/>
      <c r="OIJ3" s="107"/>
      <c r="OIK3" s="107"/>
      <c r="OIL3" s="107"/>
      <c r="OIM3" s="107"/>
      <c r="OIN3" s="107"/>
      <c r="OIO3" s="107"/>
      <c r="OIP3" s="107"/>
      <c r="OIQ3" s="107"/>
      <c r="OIR3" s="107"/>
      <c r="OIS3" s="107"/>
      <c r="OIT3" s="107"/>
      <c r="OIU3" s="107"/>
      <c r="OIV3" s="107"/>
      <c r="OIW3" s="107"/>
      <c r="OIX3" s="107"/>
      <c r="OIY3" s="107"/>
      <c r="OIZ3" s="107"/>
      <c r="OJA3" s="107"/>
      <c r="OJB3" s="107"/>
      <c r="OJC3" s="107"/>
      <c r="OJD3" s="107"/>
      <c r="OJE3" s="107"/>
      <c r="OJF3" s="107"/>
      <c r="OJG3" s="107"/>
      <c r="OJH3" s="107"/>
      <c r="OJI3" s="107"/>
      <c r="OJJ3" s="107"/>
      <c r="OJK3" s="107"/>
      <c r="OJL3" s="107"/>
      <c r="OJM3" s="107"/>
      <c r="OJN3" s="107"/>
      <c r="OJO3" s="107"/>
      <c r="OJP3" s="107"/>
      <c r="OJQ3" s="107"/>
      <c r="OJR3" s="107"/>
      <c r="OJS3" s="107"/>
      <c r="OJT3" s="107"/>
      <c r="OJU3" s="107"/>
      <c r="OJV3" s="107"/>
      <c r="OJW3" s="107"/>
      <c r="OJX3" s="107"/>
      <c r="OJY3" s="107"/>
      <c r="OJZ3" s="107"/>
      <c r="OKA3" s="107"/>
      <c r="OKB3" s="107"/>
      <c r="OKC3" s="107"/>
      <c r="OKD3" s="107"/>
      <c r="OKE3" s="107"/>
      <c r="OKF3" s="107"/>
      <c r="OKG3" s="107"/>
      <c r="OKH3" s="107"/>
      <c r="OKI3" s="107"/>
      <c r="OKJ3" s="107"/>
      <c r="OKK3" s="107"/>
      <c r="OKL3" s="107"/>
      <c r="OKM3" s="107"/>
      <c r="OKN3" s="107"/>
      <c r="OKO3" s="107"/>
      <c r="OKP3" s="107"/>
      <c r="OKQ3" s="107"/>
      <c r="OKR3" s="107"/>
      <c r="OKS3" s="107"/>
      <c r="OKT3" s="107"/>
      <c r="OKU3" s="107"/>
      <c r="OKV3" s="107"/>
      <c r="OKW3" s="107"/>
      <c r="OKX3" s="107"/>
      <c r="OKY3" s="107"/>
      <c r="OKZ3" s="107"/>
      <c r="OLA3" s="107"/>
      <c r="OLB3" s="107"/>
      <c r="OLC3" s="107"/>
      <c r="OLD3" s="107"/>
      <c r="OLE3" s="107"/>
      <c r="OLF3" s="107"/>
      <c r="OLG3" s="107"/>
      <c r="OLH3" s="107"/>
      <c r="OLI3" s="107"/>
      <c r="OLJ3" s="107"/>
      <c r="OLK3" s="107"/>
      <c r="OLL3" s="107"/>
      <c r="OLM3" s="107"/>
      <c r="OLN3" s="107"/>
      <c r="OLO3" s="107"/>
      <c r="OLP3" s="107"/>
      <c r="OLQ3" s="107"/>
      <c r="OLR3" s="107"/>
      <c r="OLS3" s="107"/>
      <c r="OLT3" s="107"/>
      <c r="OLU3" s="107"/>
      <c r="OLV3" s="107"/>
      <c r="OLW3" s="107"/>
      <c r="OLX3" s="107"/>
      <c r="OLY3" s="107"/>
      <c r="OLZ3" s="107"/>
      <c r="OMA3" s="107"/>
      <c r="OMB3" s="107"/>
      <c r="OMC3" s="107"/>
      <c r="OMD3" s="107"/>
      <c r="OME3" s="107"/>
      <c r="OMF3" s="107"/>
      <c r="OMG3" s="107"/>
      <c r="OMH3" s="107"/>
      <c r="OMI3" s="107"/>
      <c r="OMJ3" s="107"/>
      <c r="OMK3" s="107"/>
      <c r="OML3" s="107"/>
      <c r="OMM3" s="107"/>
      <c r="OMN3" s="107"/>
      <c r="OMO3" s="107"/>
      <c r="OMP3" s="107"/>
      <c r="OMQ3" s="107"/>
      <c r="OMR3" s="107"/>
      <c r="OMS3" s="107"/>
      <c r="OMT3" s="107"/>
      <c r="OMU3" s="107"/>
      <c r="OMV3" s="107"/>
      <c r="OMW3" s="107"/>
      <c r="OMX3" s="107"/>
      <c r="OMY3" s="107"/>
      <c r="OMZ3" s="107"/>
      <c r="ONA3" s="107"/>
      <c r="ONB3" s="107"/>
      <c r="ONC3" s="107"/>
      <c r="OND3" s="107"/>
      <c r="ONE3" s="107"/>
      <c r="ONF3" s="107"/>
      <c r="ONG3" s="107"/>
      <c r="ONH3" s="107"/>
      <c r="ONI3" s="107"/>
      <c r="ONJ3" s="107"/>
      <c r="ONK3" s="107"/>
      <c r="ONL3" s="107"/>
      <c r="ONM3" s="107"/>
      <c r="ONN3" s="107"/>
      <c r="ONO3" s="107"/>
      <c r="ONP3" s="107"/>
      <c r="ONQ3" s="107"/>
      <c r="ONR3" s="107"/>
      <c r="ONS3" s="107"/>
      <c r="ONT3" s="107"/>
      <c r="ONU3" s="107"/>
      <c r="ONV3" s="107"/>
      <c r="ONW3" s="107"/>
      <c r="ONX3" s="107"/>
      <c r="ONY3" s="107"/>
      <c r="ONZ3" s="107"/>
      <c r="OOA3" s="107"/>
      <c r="OOB3" s="107"/>
      <c r="OOC3" s="107"/>
      <c r="OOD3" s="107"/>
      <c r="OOE3" s="107"/>
      <c r="OOF3" s="107"/>
      <c r="OOG3" s="107"/>
      <c r="OOH3" s="107"/>
      <c r="OOI3" s="107"/>
      <c r="OOJ3" s="107"/>
      <c r="OOK3" s="107"/>
      <c r="OOL3" s="107"/>
      <c r="OOM3" s="107"/>
      <c r="OON3" s="107"/>
      <c r="OOO3" s="107"/>
      <c r="OOP3" s="107"/>
      <c r="OOQ3" s="107"/>
      <c r="OOR3" s="107"/>
      <c r="OOS3" s="107"/>
      <c r="OOT3" s="107"/>
      <c r="OOU3" s="107"/>
      <c r="OOV3" s="107"/>
      <c r="OOW3" s="107"/>
      <c r="OOX3" s="107"/>
      <c r="OOY3" s="107"/>
      <c r="OOZ3" s="107"/>
      <c r="OPA3" s="107"/>
      <c r="OPB3" s="107"/>
      <c r="OPC3" s="107"/>
      <c r="OPD3" s="107"/>
      <c r="OPE3" s="107"/>
      <c r="OPF3" s="107"/>
      <c r="OPG3" s="107"/>
      <c r="OPH3" s="107"/>
      <c r="OPI3" s="107"/>
      <c r="OPJ3" s="107"/>
      <c r="OPK3" s="107"/>
      <c r="OPL3" s="107"/>
      <c r="OPM3" s="107"/>
      <c r="OPN3" s="107"/>
      <c r="OPO3" s="107"/>
      <c r="OPP3" s="107"/>
      <c r="OPQ3" s="107"/>
      <c r="OPR3" s="107"/>
      <c r="OPS3" s="107"/>
      <c r="OPT3" s="107"/>
      <c r="OPU3" s="107"/>
      <c r="OPV3" s="107"/>
      <c r="OPW3" s="107"/>
      <c r="OPX3" s="107"/>
      <c r="OPY3" s="107"/>
      <c r="OPZ3" s="107"/>
      <c r="OQA3" s="107"/>
      <c r="OQB3" s="107"/>
      <c r="OQC3" s="107"/>
      <c r="OQD3" s="107"/>
      <c r="OQE3" s="107"/>
      <c r="OQF3" s="107"/>
      <c r="OQG3" s="107"/>
      <c r="OQH3" s="107"/>
      <c r="OQI3" s="107"/>
      <c r="OQJ3" s="107"/>
      <c r="OQK3" s="107"/>
      <c r="OQL3" s="107"/>
      <c r="OQM3" s="107"/>
      <c r="OQN3" s="107"/>
      <c r="OQO3" s="107"/>
      <c r="OQP3" s="107"/>
      <c r="OQQ3" s="107"/>
      <c r="OQR3" s="107"/>
      <c r="OQS3" s="107"/>
      <c r="OQT3" s="107"/>
      <c r="OQU3" s="107"/>
      <c r="OQV3" s="107"/>
      <c r="OQW3" s="107"/>
      <c r="OQX3" s="107"/>
      <c r="OQY3" s="107"/>
      <c r="OQZ3" s="107"/>
      <c r="ORA3" s="107"/>
      <c r="ORB3" s="107"/>
      <c r="ORC3" s="107"/>
      <c r="ORD3" s="107"/>
      <c r="ORE3" s="107"/>
      <c r="ORF3" s="107"/>
      <c r="ORG3" s="107"/>
      <c r="ORH3" s="107"/>
      <c r="ORI3" s="107"/>
      <c r="ORJ3" s="107"/>
      <c r="ORK3" s="107"/>
      <c r="ORL3" s="107"/>
      <c r="ORM3" s="107"/>
      <c r="ORN3" s="107"/>
      <c r="ORO3" s="107"/>
      <c r="ORP3" s="107"/>
      <c r="ORQ3" s="107"/>
      <c r="ORR3" s="107"/>
      <c r="ORS3" s="107"/>
      <c r="ORT3" s="107"/>
      <c r="ORU3" s="107"/>
      <c r="ORV3" s="107"/>
      <c r="ORW3" s="107"/>
      <c r="ORX3" s="107"/>
      <c r="ORY3" s="107"/>
      <c r="ORZ3" s="107"/>
      <c r="OSA3" s="107"/>
      <c r="OSB3" s="107"/>
      <c r="OSC3" s="107"/>
      <c r="OSD3" s="107"/>
      <c r="OSE3" s="107"/>
      <c r="OSF3" s="107"/>
      <c r="OSG3" s="107"/>
      <c r="OSH3" s="107"/>
      <c r="OSI3" s="107"/>
      <c r="OSJ3" s="107"/>
      <c r="OSK3" s="107"/>
      <c r="OSL3" s="107"/>
      <c r="OSM3" s="107"/>
      <c r="OSN3" s="107"/>
      <c r="OSO3" s="107"/>
      <c r="OSP3" s="107"/>
      <c r="OSQ3" s="107"/>
      <c r="OSR3" s="107"/>
      <c r="OSS3" s="107"/>
      <c r="OST3" s="107"/>
      <c r="OSU3" s="107"/>
      <c r="OSV3" s="107"/>
      <c r="OSW3" s="107"/>
      <c r="OSX3" s="107"/>
      <c r="OSY3" s="107"/>
      <c r="OSZ3" s="107"/>
      <c r="OTA3" s="107"/>
      <c r="OTB3" s="107"/>
      <c r="OTC3" s="107"/>
      <c r="OTD3" s="107"/>
      <c r="OTE3" s="107"/>
      <c r="OTF3" s="107"/>
      <c r="OTG3" s="107"/>
      <c r="OTH3" s="107"/>
      <c r="OTI3" s="107"/>
      <c r="OTJ3" s="107"/>
      <c r="OTK3" s="107"/>
      <c r="OTL3" s="107"/>
      <c r="OTM3" s="107"/>
      <c r="OTN3" s="107"/>
      <c r="OTO3" s="107"/>
      <c r="OTP3" s="107"/>
      <c r="OTQ3" s="107"/>
      <c r="OTR3" s="107"/>
      <c r="OTS3" s="107"/>
      <c r="OTT3" s="107"/>
      <c r="OTU3" s="107"/>
      <c r="OTV3" s="107"/>
      <c r="OTW3" s="107"/>
      <c r="OTX3" s="107"/>
      <c r="OTY3" s="107"/>
      <c r="OTZ3" s="107"/>
      <c r="OUA3" s="107"/>
      <c r="OUB3" s="107"/>
      <c r="OUC3" s="107"/>
      <c r="OUD3" s="107"/>
      <c r="OUE3" s="107"/>
      <c r="OUF3" s="107"/>
      <c r="OUG3" s="107"/>
      <c r="OUH3" s="107"/>
      <c r="OUI3" s="107"/>
      <c r="OUJ3" s="107"/>
      <c r="OUK3" s="107"/>
      <c r="OUL3" s="107"/>
      <c r="OUM3" s="107"/>
      <c r="OUN3" s="107"/>
      <c r="OUO3" s="107"/>
      <c r="OUP3" s="107"/>
      <c r="OUQ3" s="107"/>
      <c r="OUR3" s="107"/>
      <c r="OUS3" s="107"/>
      <c r="OUT3" s="107"/>
      <c r="OUU3" s="107"/>
      <c r="OUV3" s="107"/>
      <c r="OUW3" s="107"/>
      <c r="OUX3" s="107"/>
      <c r="OUY3" s="107"/>
      <c r="OUZ3" s="107"/>
      <c r="OVA3" s="107"/>
      <c r="OVB3" s="107"/>
      <c r="OVC3" s="107"/>
      <c r="OVD3" s="107"/>
      <c r="OVE3" s="107"/>
      <c r="OVF3" s="107"/>
      <c r="OVG3" s="107"/>
      <c r="OVH3" s="107"/>
      <c r="OVI3" s="107"/>
      <c r="OVJ3" s="107"/>
      <c r="OVK3" s="107"/>
      <c r="OVL3" s="107"/>
      <c r="OVM3" s="107"/>
      <c r="OVN3" s="107"/>
      <c r="OVO3" s="107"/>
      <c r="OVP3" s="107"/>
      <c r="OVQ3" s="107"/>
      <c r="OVR3" s="107"/>
      <c r="OVS3" s="107"/>
      <c r="OVT3" s="107"/>
      <c r="OVU3" s="107"/>
      <c r="OVV3" s="107"/>
      <c r="OVW3" s="107"/>
      <c r="OVX3" s="107"/>
      <c r="OVY3" s="107"/>
      <c r="OVZ3" s="107"/>
      <c r="OWA3" s="107"/>
      <c r="OWB3" s="107"/>
      <c r="OWC3" s="107"/>
      <c r="OWD3" s="107"/>
      <c r="OWE3" s="107"/>
      <c r="OWF3" s="107"/>
      <c r="OWG3" s="107"/>
      <c r="OWH3" s="107"/>
      <c r="OWI3" s="107"/>
      <c r="OWJ3" s="107"/>
      <c r="OWK3" s="107"/>
      <c r="OWL3" s="107"/>
      <c r="OWM3" s="107"/>
      <c r="OWN3" s="107"/>
      <c r="OWO3" s="107"/>
      <c r="OWP3" s="107"/>
      <c r="OWQ3" s="107"/>
      <c r="OWR3" s="107"/>
      <c r="OWS3" s="107"/>
      <c r="OWT3" s="107"/>
      <c r="OWU3" s="107"/>
      <c r="OWV3" s="107"/>
      <c r="OWW3" s="107"/>
      <c r="OWX3" s="107"/>
      <c r="OWY3" s="107"/>
      <c r="OWZ3" s="107"/>
      <c r="OXA3" s="107"/>
      <c r="OXB3" s="107"/>
      <c r="OXC3" s="107"/>
      <c r="OXD3" s="107"/>
      <c r="OXE3" s="107"/>
      <c r="OXF3" s="107"/>
      <c r="OXG3" s="107"/>
      <c r="OXH3" s="107"/>
      <c r="OXI3" s="107"/>
      <c r="OXJ3" s="107"/>
      <c r="OXK3" s="107"/>
      <c r="OXL3" s="107"/>
      <c r="OXM3" s="107"/>
      <c r="OXN3" s="107"/>
      <c r="OXO3" s="107"/>
      <c r="OXP3" s="107"/>
      <c r="OXQ3" s="107"/>
      <c r="OXR3" s="107"/>
      <c r="OXS3" s="107"/>
      <c r="OXT3" s="107"/>
      <c r="OXU3" s="107"/>
      <c r="OXV3" s="107"/>
      <c r="OXW3" s="107"/>
      <c r="OXX3" s="107"/>
      <c r="OXY3" s="107"/>
      <c r="OXZ3" s="107"/>
      <c r="OYA3" s="107"/>
      <c r="OYB3" s="107"/>
      <c r="OYC3" s="107"/>
      <c r="OYD3" s="107"/>
      <c r="OYE3" s="107"/>
      <c r="OYF3" s="107"/>
      <c r="OYG3" s="107"/>
      <c r="OYH3" s="107"/>
      <c r="OYI3" s="107"/>
      <c r="OYJ3" s="107"/>
      <c r="OYK3" s="107"/>
      <c r="OYL3" s="107"/>
      <c r="OYM3" s="107"/>
      <c r="OYN3" s="107"/>
      <c r="OYO3" s="107"/>
      <c r="OYP3" s="107"/>
      <c r="OYQ3" s="107"/>
      <c r="OYR3" s="107"/>
      <c r="OYS3" s="107"/>
      <c r="OYT3" s="107"/>
      <c r="OYU3" s="107"/>
      <c r="OYV3" s="107"/>
      <c r="OYW3" s="107"/>
      <c r="OYX3" s="107"/>
      <c r="OYY3" s="107"/>
      <c r="OYZ3" s="107"/>
      <c r="OZA3" s="107"/>
      <c r="OZB3" s="107"/>
      <c r="OZC3" s="107"/>
      <c r="OZD3" s="107"/>
      <c r="OZE3" s="107"/>
      <c r="OZF3" s="107"/>
      <c r="OZG3" s="107"/>
      <c r="OZH3" s="107"/>
      <c r="OZI3" s="107"/>
      <c r="OZJ3" s="107"/>
      <c r="OZK3" s="107"/>
      <c r="OZL3" s="107"/>
      <c r="OZM3" s="107"/>
      <c r="OZN3" s="107"/>
      <c r="OZO3" s="107"/>
      <c r="OZP3" s="107"/>
      <c r="OZQ3" s="107"/>
      <c r="OZR3" s="107"/>
      <c r="OZS3" s="107"/>
      <c r="OZT3" s="107"/>
      <c r="OZU3" s="107"/>
      <c r="OZV3" s="107"/>
      <c r="OZW3" s="107"/>
      <c r="OZX3" s="107"/>
      <c r="OZY3" s="107"/>
      <c r="OZZ3" s="107"/>
      <c r="PAA3" s="107"/>
      <c r="PAB3" s="107"/>
      <c r="PAC3" s="107"/>
      <c r="PAD3" s="107"/>
      <c r="PAE3" s="107"/>
      <c r="PAF3" s="107"/>
      <c r="PAG3" s="107"/>
      <c r="PAH3" s="107"/>
      <c r="PAI3" s="107"/>
      <c r="PAJ3" s="107"/>
      <c r="PAK3" s="107"/>
      <c r="PAL3" s="107"/>
      <c r="PAM3" s="107"/>
      <c r="PAN3" s="107"/>
      <c r="PAO3" s="107"/>
      <c r="PAP3" s="107"/>
      <c r="PAQ3" s="107"/>
      <c r="PAR3" s="107"/>
      <c r="PAS3" s="107"/>
      <c r="PAT3" s="107"/>
      <c r="PAU3" s="107"/>
      <c r="PAV3" s="107"/>
      <c r="PAW3" s="107"/>
      <c r="PAX3" s="107"/>
      <c r="PAY3" s="107"/>
      <c r="PAZ3" s="107"/>
      <c r="PBA3" s="107"/>
      <c r="PBB3" s="107"/>
      <c r="PBC3" s="107"/>
      <c r="PBD3" s="107"/>
      <c r="PBE3" s="107"/>
      <c r="PBF3" s="107"/>
      <c r="PBG3" s="107"/>
      <c r="PBH3" s="107"/>
      <c r="PBI3" s="107"/>
      <c r="PBJ3" s="107"/>
      <c r="PBK3" s="107"/>
      <c r="PBL3" s="107"/>
      <c r="PBM3" s="107"/>
      <c r="PBN3" s="107"/>
      <c r="PBO3" s="107"/>
      <c r="PBP3" s="107"/>
      <c r="PBQ3" s="107"/>
      <c r="PBR3" s="107"/>
      <c r="PBS3" s="107"/>
      <c r="PBT3" s="107"/>
      <c r="PBU3" s="107"/>
      <c r="PBV3" s="107"/>
      <c r="PBW3" s="107"/>
      <c r="PBX3" s="107"/>
      <c r="PBY3" s="107"/>
      <c r="PBZ3" s="107"/>
      <c r="PCA3" s="107"/>
      <c r="PCB3" s="107"/>
      <c r="PCC3" s="107"/>
      <c r="PCD3" s="107"/>
      <c r="PCE3" s="107"/>
      <c r="PCF3" s="107"/>
      <c r="PCG3" s="107"/>
      <c r="PCH3" s="107"/>
      <c r="PCI3" s="107"/>
      <c r="PCJ3" s="107"/>
      <c r="PCK3" s="107"/>
      <c r="PCL3" s="107"/>
      <c r="PCM3" s="107"/>
      <c r="PCN3" s="107"/>
      <c r="PCO3" s="107"/>
      <c r="PCP3" s="107"/>
      <c r="PCQ3" s="107"/>
      <c r="PCR3" s="107"/>
      <c r="PCS3" s="107"/>
      <c r="PCT3" s="107"/>
      <c r="PCU3" s="107"/>
      <c r="PCV3" s="107"/>
      <c r="PCW3" s="107"/>
      <c r="PCX3" s="107"/>
      <c r="PCY3" s="107"/>
      <c r="PCZ3" s="107"/>
      <c r="PDA3" s="107"/>
      <c r="PDB3" s="107"/>
      <c r="PDC3" s="107"/>
      <c r="PDD3" s="107"/>
      <c r="PDE3" s="107"/>
      <c r="PDF3" s="107"/>
      <c r="PDG3" s="107"/>
      <c r="PDH3" s="107"/>
      <c r="PDI3" s="107"/>
      <c r="PDJ3" s="107"/>
      <c r="PDK3" s="107"/>
      <c r="PDL3" s="107"/>
      <c r="PDM3" s="107"/>
      <c r="PDN3" s="107"/>
      <c r="PDO3" s="107"/>
      <c r="PDP3" s="107"/>
      <c r="PDQ3" s="107"/>
      <c r="PDR3" s="107"/>
      <c r="PDS3" s="107"/>
      <c r="PDT3" s="107"/>
      <c r="PDU3" s="107"/>
      <c r="PDV3" s="107"/>
      <c r="PDW3" s="107"/>
      <c r="PDX3" s="107"/>
      <c r="PDY3" s="107"/>
      <c r="PDZ3" s="107"/>
      <c r="PEA3" s="107"/>
      <c r="PEB3" s="107"/>
      <c r="PEC3" s="107"/>
      <c r="PED3" s="107"/>
      <c r="PEE3" s="107"/>
      <c r="PEF3" s="107"/>
      <c r="PEG3" s="107"/>
      <c r="PEH3" s="107"/>
      <c r="PEI3" s="107"/>
      <c r="PEJ3" s="107"/>
      <c r="PEK3" s="107"/>
      <c r="PEL3" s="107"/>
      <c r="PEM3" s="107"/>
      <c r="PEN3" s="107"/>
      <c r="PEO3" s="107"/>
      <c r="PEP3" s="107"/>
      <c r="PEQ3" s="107"/>
      <c r="PER3" s="107"/>
      <c r="PES3" s="107"/>
      <c r="PET3" s="107"/>
      <c r="PEU3" s="107"/>
      <c r="PEV3" s="107"/>
      <c r="PEW3" s="107"/>
      <c r="PEX3" s="107"/>
      <c r="PEY3" s="107"/>
      <c r="PEZ3" s="107"/>
      <c r="PFA3" s="107"/>
      <c r="PFB3" s="107"/>
      <c r="PFC3" s="107"/>
      <c r="PFD3" s="107"/>
      <c r="PFE3" s="107"/>
      <c r="PFF3" s="107"/>
      <c r="PFG3" s="107"/>
      <c r="PFH3" s="107"/>
      <c r="PFI3" s="107"/>
      <c r="PFJ3" s="107"/>
      <c r="PFK3" s="107"/>
      <c r="PFL3" s="107"/>
      <c r="PFM3" s="107"/>
      <c r="PFN3" s="107"/>
      <c r="PFO3" s="107"/>
      <c r="PFP3" s="107"/>
      <c r="PFQ3" s="107"/>
      <c r="PFR3" s="107"/>
      <c r="PFS3" s="107"/>
      <c r="PFT3" s="107"/>
      <c r="PFU3" s="107"/>
      <c r="PFV3" s="107"/>
      <c r="PFW3" s="107"/>
      <c r="PFX3" s="107"/>
      <c r="PFY3" s="107"/>
      <c r="PFZ3" s="107"/>
      <c r="PGA3" s="107"/>
      <c r="PGB3" s="107"/>
      <c r="PGC3" s="107"/>
      <c r="PGD3" s="107"/>
      <c r="PGE3" s="107"/>
      <c r="PGF3" s="107"/>
      <c r="PGG3" s="107"/>
      <c r="PGH3" s="107"/>
      <c r="PGI3" s="107"/>
      <c r="PGJ3" s="107"/>
      <c r="PGK3" s="107"/>
      <c r="PGL3" s="107"/>
      <c r="PGM3" s="107"/>
      <c r="PGN3" s="107"/>
      <c r="PGO3" s="107"/>
      <c r="PGP3" s="107"/>
      <c r="PGQ3" s="107"/>
      <c r="PGR3" s="107"/>
      <c r="PGS3" s="107"/>
      <c r="PGT3" s="107"/>
      <c r="PGU3" s="107"/>
      <c r="PGV3" s="107"/>
      <c r="PGW3" s="107"/>
      <c r="PGX3" s="107"/>
      <c r="PGY3" s="107"/>
      <c r="PGZ3" s="107"/>
      <c r="PHA3" s="107"/>
      <c r="PHB3" s="107"/>
      <c r="PHC3" s="107"/>
      <c r="PHD3" s="107"/>
      <c r="PHE3" s="107"/>
      <c r="PHF3" s="107"/>
      <c r="PHG3" s="107"/>
      <c r="PHH3" s="107"/>
      <c r="PHI3" s="107"/>
      <c r="PHJ3" s="107"/>
      <c r="PHK3" s="107"/>
      <c r="PHL3" s="107"/>
      <c r="PHM3" s="107"/>
      <c r="PHN3" s="107"/>
      <c r="PHO3" s="107"/>
      <c r="PHP3" s="107"/>
      <c r="PHQ3" s="107"/>
      <c r="PHR3" s="107"/>
      <c r="PHS3" s="107"/>
      <c r="PHT3" s="107"/>
      <c r="PHU3" s="107"/>
      <c r="PHV3" s="107"/>
      <c r="PHW3" s="107"/>
      <c r="PHX3" s="107"/>
      <c r="PHY3" s="107"/>
      <c r="PHZ3" s="107"/>
      <c r="PIA3" s="107"/>
      <c r="PIB3" s="107"/>
      <c r="PIC3" s="107"/>
      <c r="PID3" s="107"/>
      <c r="PIE3" s="107"/>
      <c r="PIF3" s="107"/>
      <c r="PIG3" s="107"/>
      <c r="PIH3" s="107"/>
      <c r="PII3" s="107"/>
      <c r="PIJ3" s="107"/>
      <c r="PIK3" s="107"/>
      <c r="PIL3" s="107"/>
      <c r="PIM3" s="107"/>
      <c r="PIN3" s="107"/>
      <c r="PIO3" s="107"/>
      <c r="PIP3" s="107"/>
      <c r="PIQ3" s="107"/>
      <c r="PIR3" s="107"/>
      <c r="PIS3" s="107"/>
      <c r="PIT3" s="107"/>
      <c r="PIU3" s="107"/>
      <c r="PIV3" s="107"/>
      <c r="PIW3" s="107"/>
      <c r="PIX3" s="107"/>
      <c r="PIY3" s="107"/>
      <c r="PIZ3" s="107"/>
      <c r="PJA3" s="107"/>
      <c r="PJB3" s="107"/>
      <c r="PJC3" s="107"/>
      <c r="PJD3" s="107"/>
      <c r="PJE3" s="107"/>
      <c r="PJF3" s="107"/>
      <c r="PJG3" s="107"/>
      <c r="PJH3" s="107"/>
      <c r="PJI3" s="107"/>
      <c r="PJJ3" s="107"/>
      <c r="PJK3" s="107"/>
      <c r="PJL3" s="107"/>
      <c r="PJM3" s="107"/>
      <c r="PJN3" s="107"/>
      <c r="PJO3" s="107"/>
      <c r="PJP3" s="107"/>
      <c r="PJQ3" s="107"/>
      <c r="PJR3" s="107"/>
      <c r="PJS3" s="107"/>
      <c r="PJT3" s="107"/>
      <c r="PJU3" s="107"/>
      <c r="PJV3" s="107"/>
      <c r="PJW3" s="107"/>
      <c r="PJX3" s="107"/>
      <c r="PJY3" s="107"/>
      <c r="PJZ3" s="107"/>
      <c r="PKA3" s="107"/>
      <c r="PKB3" s="107"/>
      <c r="PKC3" s="107"/>
      <c r="PKD3" s="107"/>
      <c r="PKE3" s="107"/>
      <c r="PKF3" s="107"/>
      <c r="PKG3" s="107"/>
      <c r="PKH3" s="107"/>
      <c r="PKI3" s="107"/>
      <c r="PKJ3" s="107"/>
      <c r="PKK3" s="107"/>
      <c r="PKL3" s="107"/>
      <c r="PKM3" s="107"/>
      <c r="PKN3" s="107"/>
      <c r="PKO3" s="107"/>
      <c r="PKP3" s="107"/>
      <c r="PKQ3" s="107"/>
      <c r="PKR3" s="107"/>
      <c r="PKS3" s="107"/>
      <c r="PKT3" s="107"/>
      <c r="PKU3" s="107"/>
      <c r="PKV3" s="107"/>
      <c r="PKW3" s="107"/>
      <c r="PKX3" s="107"/>
      <c r="PKY3" s="107"/>
      <c r="PKZ3" s="107"/>
      <c r="PLA3" s="107"/>
      <c r="PLB3" s="107"/>
      <c r="PLC3" s="107"/>
      <c r="PLD3" s="107"/>
      <c r="PLE3" s="107"/>
      <c r="PLF3" s="107"/>
      <c r="PLG3" s="107"/>
      <c r="PLH3" s="107"/>
      <c r="PLI3" s="107"/>
      <c r="PLJ3" s="107"/>
      <c r="PLK3" s="107"/>
      <c r="PLL3" s="107"/>
      <c r="PLM3" s="107"/>
      <c r="PLN3" s="107"/>
      <c r="PLO3" s="107"/>
      <c r="PLP3" s="107"/>
      <c r="PLQ3" s="107"/>
      <c r="PLR3" s="107"/>
      <c r="PLS3" s="107"/>
      <c r="PLT3" s="107"/>
      <c r="PLU3" s="107"/>
      <c r="PLV3" s="107"/>
      <c r="PLW3" s="107"/>
      <c r="PLX3" s="107"/>
      <c r="PLY3" s="107"/>
      <c r="PLZ3" s="107"/>
      <c r="PMA3" s="107"/>
      <c r="PMB3" s="107"/>
      <c r="PMC3" s="107"/>
      <c r="PMD3" s="107"/>
      <c r="PME3" s="107"/>
      <c r="PMF3" s="107"/>
      <c r="PMG3" s="107"/>
      <c r="PMH3" s="107"/>
      <c r="PMI3" s="107"/>
      <c r="PMJ3" s="107"/>
      <c r="PMK3" s="107"/>
      <c r="PML3" s="107"/>
      <c r="PMM3" s="107"/>
      <c r="PMN3" s="107"/>
      <c r="PMO3" s="107"/>
      <c r="PMP3" s="107"/>
      <c r="PMQ3" s="107"/>
      <c r="PMR3" s="107"/>
      <c r="PMS3" s="107"/>
      <c r="PMT3" s="107"/>
      <c r="PMU3" s="107"/>
      <c r="PMV3" s="107"/>
      <c r="PMW3" s="107"/>
      <c r="PMX3" s="107"/>
      <c r="PMY3" s="107"/>
      <c r="PMZ3" s="107"/>
      <c r="PNA3" s="107"/>
      <c r="PNB3" s="107"/>
      <c r="PNC3" s="107"/>
      <c r="PND3" s="107"/>
      <c r="PNE3" s="107"/>
      <c r="PNF3" s="107"/>
      <c r="PNG3" s="107"/>
      <c r="PNH3" s="107"/>
      <c r="PNI3" s="107"/>
      <c r="PNJ3" s="107"/>
      <c r="PNK3" s="107"/>
      <c r="PNL3" s="107"/>
      <c r="PNM3" s="107"/>
      <c r="PNN3" s="107"/>
      <c r="PNO3" s="107"/>
      <c r="PNP3" s="107"/>
      <c r="PNQ3" s="107"/>
      <c r="PNR3" s="107"/>
      <c r="PNS3" s="107"/>
      <c r="PNT3" s="107"/>
      <c r="PNU3" s="107"/>
      <c r="PNV3" s="107"/>
      <c r="PNW3" s="107"/>
      <c r="PNX3" s="107"/>
      <c r="PNY3" s="107"/>
      <c r="PNZ3" s="107"/>
      <c r="POA3" s="107"/>
      <c r="POB3" s="107"/>
      <c r="POC3" s="107"/>
      <c r="POD3" s="107"/>
      <c r="POE3" s="107"/>
      <c r="POF3" s="107"/>
      <c r="POG3" s="107"/>
      <c r="POH3" s="107"/>
      <c r="POI3" s="107"/>
      <c r="POJ3" s="107"/>
      <c r="POK3" s="107"/>
      <c r="POL3" s="107"/>
      <c r="POM3" s="107"/>
      <c r="PON3" s="107"/>
      <c r="POO3" s="107"/>
      <c r="POP3" s="107"/>
      <c r="POQ3" s="107"/>
      <c r="POR3" s="107"/>
      <c r="POS3" s="107"/>
      <c r="POT3" s="107"/>
      <c r="POU3" s="107"/>
      <c r="POV3" s="107"/>
      <c r="POW3" s="107"/>
      <c r="POX3" s="107"/>
      <c r="POY3" s="107"/>
      <c r="POZ3" s="107"/>
      <c r="PPA3" s="107"/>
      <c r="PPB3" s="107"/>
      <c r="PPC3" s="107"/>
      <c r="PPD3" s="107"/>
      <c r="PPE3" s="107"/>
      <c r="PPF3" s="107"/>
      <c r="PPG3" s="107"/>
      <c r="PPH3" s="107"/>
      <c r="PPI3" s="107"/>
      <c r="PPJ3" s="107"/>
      <c r="PPK3" s="107"/>
      <c r="PPL3" s="107"/>
      <c r="PPM3" s="107"/>
      <c r="PPN3" s="107"/>
      <c r="PPO3" s="107"/>
      <c r="PPP3" s="107"/>
      <c r="PPQ3" s="107"/>
      <c r="PPR3" s="107"/>
      <c r="PPS3" s="107"/>
      <c r="PPT3" s="107"/>
      <c r="PPU3" s="107"/>
      <c r="PPV3" s="107"/>
      <c r="PPW3" s="107"/>
      <c r="PPX3" s="107"/>
      <c r="PPY3" s="107"/>
      <c r="PPZ3" s="107"/>
      <c r="PQA3" s="107"/>
      <c r="PQB3" s="107"/>
      <c r="PQC3" s="107"/>
      <c r="PQD3" s="107"/>
      <c r="PQE3" s="107"/>
      <c r="PQF3" s="107"/>
      <c r="PQG3" s="107"/>
      <c r="PQH3" s="107"/>
      <c r="PQI3" s="107"/>
      <c r="PQJ3" s="107"/>
      <c r="PQK3" s="107"/>
      <c r="PQL3" s="107"/>
      <c r="PQM3" s="107"/>
      <c r="PQN3" s="107"/>
      <c r="PQO3" s="107"/>
      <c r="PQP3" s="107"/>
      <c r="PQQ3" s="107"/>
      <c r="PQR3" s="107"/>
      <c r="PQS3" s="107"/>
      <c r="PQT3" s="107"/>
      <c r="PQU3" s="107"/>
      <c r="PQV3" s="107"/>
      <c r="PQW3" s="107"/>
      <c r="PQX3" s="107"/>
      <c r="PQY3" s="107"/>
      <c r="PQZ3" s="107"/>
      <c r="PRA3" s="107"/>
      <c r="PRB3" s="107"/>
      <c r="PRC3" s="107"/>
      <c r="PRD3" s="107"/>
      <c r="PRE3" s="107"/>
      <c r="PRF3" s="107"/>
      <c r="PRG3" s="107"/>
      <c r="PRH3" s="107"/>
      <c r="PRI3" s="107"/>
      <c r="PRJ3" s="107"/>
      <c r="PRK3" s="107"/>
      <c r="PRL3" s="107"/>
      <c r="PRM3" s="107"/>
      <c r="PRN3" s="107"/>
      <c r="PRO3" s="107"/>
      <c r="PRP3" s="107"/>
      <c r="PRQ3" s="107"/>
      <c r="PRR3" s="107"/>
      <c r="PRS3" s="107"/>
      <c r="PRT3" s="107"/>
      <c r="PRU3" s="107"/>
      <c r="PRV3" s="107"/>
      <c r="PRW3" s="107"/>
      <c r="PRX3" s="107"/>
      <c r="PRY3" s="107"/>
      <c r="PRZ3" s="107"/>
      <c r="PSA3" s="107"/>
      <c r="PSB3" s="107"/>
      <c r="PSC3" s="107"/>
      <c r="PSD3" s="107"/>
      <c r="PSE3" s="107"/>
      <c r="PSF3" s="107"/>
      <c r="PSG3" s="107"/>
      <c r="PSH3" s="107"/>
      <c r="PSI3" s="107"/>
      <c r="PSJ3" s="107"/>
      <c r="PSK3" s="107"/>
      <c r="PSL3" s="107"/>
      <c r="PSM3" s="107"/>
      <c r="PSN3" s="107"/>
      <c r="PSO3" s="107"/>
      <c r="PSP3" s="107"/>
      <c r="PSQ3" s="107"/>
      <c r="PSR3" s="107"/>
      <c r="PSS3" s="107"/>
      <c r="PST3" s="107"/>
      <c r="PSU3" s="107"/>
      <c r="PSV3" s="107"/>
      <c r="PSW3" s="107"/>
      <c r="PSX3" s="107"/>
      <c r="PSY3" s="107"/>
      <c r="PSZ3" s="107"/>
      <c r="PTA3" s="107"/>
      <c r="PTB3" s="107"/>
      <c r="PTC3" s="107"/>
      <c r="PTD3" s="107"/>
      <c r="PTE3" s="107"/>
      <c r="PTF3" s="107"/>
      <c r="PTG3" s="107"/>
      <c r="PTH3" s="107"/>
      <c r="PTI3" s="107"/>
      <c r="PTJ3" s="107"/>
      <c r="PTK3" s="107"/>
      <c r="PTL3" s="107"/>
      <c r="PTM3" s="107"/>
      <c r="PTN3" s="107"/>
      <c r="PTO3" s="107"/>
      <c r="PTP3" s="107"/>
      <c r="PTQ3" s="107"/>
      <c r="PTR3" s="107"/>
      <c r="PTS3" s="107"/>
      <c r="PTT3" s="107"/>
      <c r="PTU3" s="107"/>
      <c r="PTV3" s="107"/>
      <c r="PTW3" s="107"/>
      <c r="PTX3" s="107"/>
      <c r="PTY3" s="107"/>
      <c r="PTZ3" s="107"/>
      <c r="PUA3" s="107"/>
      <c r="PUB3" s="107"/>
      <c r="PUC3" s="107"/>
      <c r="PUD3" s="107"/>
      <c r="PUE3" s="107"/>
      <c r="PUF3" s="107"/>
      <c r="PUG3" s="107"/>
      <c r="PUH3" s="107"/>
      <c r="PUI3" s="107"/>
      <c r="PUJ3" s="107"/>
      <c r="PUK3" s="107"/>
      <c r="PUL3" s="107"/>
      <c r="PUM3" s="107"/>
      <c r="PUN3" s="107"/>
      <c r="PUO3" s="107"/>
      <c r="PUP3" s="107"/>
      <c r="PUQ3" s="107"/>
      <c r="PUR3" s="107"/>
      <c r="PUS3" s="107"/>
      <c r="PUT3" s="107"/>
      <c r="PUU3" s="107"/>
      <c r="PUV3" s="107"/>
      <c r="PUW3" s="107"/>
      <c r="PUX3" s="107"/>
      <c r="PUY3" s="107"/>
      <c r="PUZ3" s="107"/>
      <c r="PVA3" s="107"/>
      <c r="PVB3" s="107"/>
      <c r="PVC3" s="107"/>
      <c r="PVD3" s="107"/>
      <c r="PVE3" s="107"/>
      <c r="PVF3" s="107"/>
      <c r="PVG3" s="107"/>
      <c r="PVH3" s="107"/>
      <c r="PVI3" s="107"/>
      <c r="PVJ3" s="107"/>
      <c r="PVK3" s="107"/>
      <c r="PVL3" s="107"/>
      <c r="PVM3" s="107"/>
      <c r="PVN3" s="107"/>
      <c r="PVO3" s="107"/>
      <c r="PVP3" s="107"/>
      <c r="PVQ3" s="107"/>
      <c r="PVR3" s="107"/>
      <c r="PVS3" s="107"/>
      <c r="PVT3" s="107"/>
      <c r="PVU3" s="107"/>
      <c r="PVV3" s="107"/>
      <c r="PVW3" s="107"/>
      <c r="PVX3" s="107"/>
      <c r="PVY3" s="107"/>
      <c r="PVZ3" s="107"/>
      <c r="PWA3" s="107"/>
      <c r="PWB3" s="107"/>
      <c r="PWC3" s="107"/>
      <c r="PWD3" s="107"/>
      <c r="PWE3" s="107"/>
      <c r="PWF3" s="107"/>
      <c r="PWG3" s="107"/>
      <c r="PWH3" s="107"/>
      <c r="PWI3" s="107"/>
      <c r="PWJ3" s="107"/>
      <c r="PWK3" s="107"/>
      <c r="PWL3" s="107"/>
      <c r="PWM3" s="107"/>
      <c r="PWN3" s="107"/>
      <c r="PWO3" s="107"/>
      <c r="PWP3" s="107"/>
      <c r="PWQ3" s="107"/>
      <c r="PWR3" s="107"/>
      <c r="PWS3" s="107"/>
      <c r="PWT3" s="107"/>
      <c r="PWU3" s="107"/>
      <c r="PWV3" s="107"/>
      <c r="PWW3" s="107"/>
      <c r="PWX3" s="107"/>
      <c r="PWY3" s="107"/>
      <c r="PWZ3" s="107"/>
      <c r="PXA3" s="107"/>
      <c r="PXB3" s="107"/>
      <c r="PXC3" s="107"/>
      <c r="PXD3" s="107"/>
      <c r="PXE3" s="107"/>
      <c r="PXF3" s="107"/>
      <c r="PXG3" s="107"/>
      <c r="PXH3" s="107"/>
      <c r="PXI3" s="107"/>
      <c r="PXJ3" s="107"/>
      <c r="PXK3" s="107"/>
      <c r="PXL3" s="107"/>
      <c r="PXM3" s="107"/>
      <c r="PXN3" s="107"/>
      <c r="PXO3" s="107"/>
      <c r="PXP3" s="107"/>
      <c r="PXQ3" s="107"/>
      <c r="PXR3" s="107"/>
      <c r="PXS3" s="107"/>
      <c r="PXT3" s="107"/>
      <c r="PXU3" s="107"/>
      <c r="PXV3" s="107"/>
      <c r="PXW3" s="107"/>
      <c r="PXX3" s="107"/>
      <c r="PXY3" s="107"/>
      <c r="PXZ3" s="107"/>
      <c r="PYA3" s="107"/>
      <c r="PYB3" s="107"/>
      <c r="PYC3" s="107"/>
      <c r="PYD3" s="107"/>
      <c r="PYE3" s="107"/>
      <c r="PYF3" s="107"/>
      <c r="PYG3" s="107"/>
      <c r="PYH3" s="107"/>
      <c r="PYI3" s="107"/>
      <c r="PYJ3" s="107"/>
      <c r="PYK3" s="107"/>
      <c r="PYL3" s="107"/>
      <c r="PYM3" s="107"/>
      <c r="PYN3" s="107"/>
      <c r="PYO3" s="107"/>
      <c r="PYP3" s="107"/>
      <c r="PYQ3" s="107"/>
      <c r="PYR3" s="107"/>
      <c r="PYS3" s="107"/>
      <c r="PYT3" s="107"/>
      <c r="PYU3" s="107"/>
      <c r="PYV3" s="107"/>
      <c r="PYW3" s="107"/>
      <c r="PYX3" s="107"/>
      <c r="PYY3" s="107"/>
      <c r="PYZ3" s="107"/>
      <c r="PZA3" s="107"/>
      <c r="PZB3" s="107"/>
      <c r="PZC3" s="107"/>
      <c r="PZD3" s="107"/>
      <c r="PZE3" s="107"/>
      <c r="PZF3" s="107"/>
      <c r="PZG3" s="107"/>
      <c r="PZH3" s="107"/>
      <c r="PZI3" s="107"/>
      <c r="PZJ3" s="107"/>
      <c r="PZK3" s="107"/>
      <c r="PZL3" s="107"/>
      <c r="PZM3" s="107"/>
      <c r="PZN3" s="107"/>
      <c r="PZO3" s="107"/>
      <c r="PZP3" s="107"/>
      <c r="PZQ3" s="107"/>
      <c r="PZR3" s="107"/>
      <c r="PZS3" s="107"/>
      <c r="PZT3" s="107"/>
      <c r="PZU3" s="107"/>
      <c r="PZV3" s="107"/>
      <c r="PZW3" s="107"/>
      <c r="PZX3" s="107"/>
      <c r="PZY3" s="107"/>
      <c r="PZZ3" s="107"/>
      <c r="QAA3" s="107"/>
      <c r="QAB3" s="107"/>
      <c r="QAC3" s="107"/>
      <c r="QAD3" s="107"/>
      <c r="QAE3" s="107"/>
      <c r="QAF3" s="107"/>
      <c r="QAG3" s="107"/>
      <c r="QAH3" s="107"/>
      <c r="QAI3" s="107"/>
      <c r="QAJ3" s="107"/>
      <c r="QAK3" s="107"/>
      <c r="QAL3" s="107"/>
      <c r="QAM3" s="107"/>
      <c r="QAN3" s="107"/>
      <c r="QAO3" s="107"/>
      <c r="QAP3" s="107"/>
      <c r="QAQ3" s="107"/>
      <c r="QAR3" s="107"/>
      <c r="QAS3" s="107"/>
      <c r="QAT3" s="107"/>
      <c r="QAU3" s="107"/>
      <c r="QAV3" s="107"/>
      <c r="QAW3" s="107"/>
      <c r="QAX3" s="107"/>
      <c r="QAY3" s="107"/>
      <c r="QAZ3" s="107"/>
      <c r="QBA3" s="107"/>
      <c r="QBB3" s="107"/>
      <c r="QBC3" s="107"/>
      <c r="QBD3" s="107"/>
      <c r="QBE3" s="107"/>
      <c r="QBF3" s="107"/>
      <c r="QBG3" s="107"/>
      <c r="QBH3" s="107"/>
      <c r="QBI3" s="107"/>
      <c r="QBJ3" s="107"/>
      <c r="QBK3" s="107"/>
      <c r="QBL3" s="107"/>
      <c r="QBM3" s="107"/>
      <c r="QBN3" s="107"/>
      <c r="QBO3" s="107"/>
      <c r="QBP3" s="107"/>
      <c r="QBQ3" s="107"/>
      <c r="QBR3" s="107"/>
      <c r="QBS3" s="107"/>
      <c r="QBT3" s="107"/>
      <c r="QBU3" s="107"/>
      <c r="QBV3" s="107"/>
      <c r="QBW3" s="107"/>
      <c r="QBX3" s="107"/>
      <c r="QBY3" s="107"/>
      <c r="QBZ3" s="107"/>
      <c r="QCA3" s="107"/>
      <c r="QCB3" s="107"/>
      <c r="QCC3" s="107"/>
      <c r="QCD3" s="107"/>
      <c r="QCE3" s="107"/>
      <c r="QCF3" s="107"/>
      <c r="QCG3" s="107"/>
      <c r="QCH3" s="107"/>
      <c r="QCI3" s="107"/>
      <c r="QCJ3" s="107"/>
      <c r="QCK3" s="107"/>
      <c r="QCL3" s="107"/>
      <c r="QCM3" s="107"/>
      <c r="QCN3" s="107"/>
      <c r="QCO3" s="107"/>
      <c r="QCP3" s="107"/>
      <c r="QCQ3" s="107"/>
      <c r="QCR3" s="107"/>
      <c r="QCS3" s="107"/>
      <c r="QCT3" s="107"/>
      <c r="QCU3" s="107"/>
      <c r="QCV3" s="107"/>
      <c r="QCW3" s="107"/>
      <c r="QCX3" s="107"/>
      <c r="QCY3" s="107"/>
      <c r="QCZ3" s="107"/>
      <c r="QDA3" s="107"/>
      <c r="QDB3" s="107"/>
      <c r="QDC3" s="107"/>
      <c r="QDD3" s="107"/>
      <c r="QDE3" s="107"/>
      <c r="QDF3" s="107"/>
      <c r="QDG3" s="107"/>
      <c r="QDH3" s="107"/>
      <c r="QDI3" s="107"/>
      <c r="QDJ3" s="107"/>
      <c r="QDK3" s="107"/>
      <c r="QDL3" s="107"/>
      <c r="QDM3" s="107"/>
      <c r="QDN3" s="107"/>
      <c r="QDO3" s="107"/>
      <c r="QDP3" s="107"/>
      <c r="QDQ3" s="107"/>
      <c r="QDR3" s="107"/>
      <c r="QDS3" s="107"/>
      <c r="QDT3" s="107"/>
      <c r="QDU3" s="107"/>
      <c r="QDV3" s="107"/>
      <c r="QDW3" s="107"/>
      <c r="QDX3" s="107"/>
      <c r="QDY3" s="107"/>
      <c r="QDZ3" s="107"/>
      <c r="QEA3" s="107"/>
      <c r="QEB3" s="107"/>
      <c r="QEC3" s="107"/>
      <c r="QED3" s="107"/>
      <c r="QEE3" s="107"/>
      <c r="QEF3" s="107"/>
      <c r="QEG3" s="107"/>
      <c r="QEH3" s="107"/>
      <c r="QEI3" s="107"/>
      <c r="QEJ3" s="107"/>
      <c r="QEK3" s="107"/>
      <c r="QEL3" s="107"/>
      <c r="QEM3" s="107"/>
      <c r="QEN3" s="107"/>
      <c r="QEO3" s="107"/>
      <c r="QEP3" s="107"/>
      <c r="QEQ3" s="107"/>
      <c r="QER3" s="107"/>
      <c r="QES3" s="107"/>
      <c r="QET3" s="107"/>
      <c r="QEU3" s="107"/>
      <c r="QEV3" s="107"/>
      <c r="QEW3" s="107"/>
      <c r="QEX3" s="107"/>
      <c r="QEY3" s="107"/>
      <c r="QEZ3" s="107"/>
      <c r="QFA3" s="107"/>
      <c r="QFB3" s="107"/>
      <c r="QFC3" s="107"/>
      <c r="QFD3" s="107"/>
      <c r="QFE3" s="107"/>
      <c r="QFF3" s="107"/>
      <c r="QFG3" s="107"/>
      <c r="QFH3" s="107"/>
      <c r="QFI3" s="107"/>
      <c r="QFJ3" s="107"/>
      <c r="QFK3" s="107"/>
      <c r="QFL3" s="107"/>
      <c r="QFM3" s="107"/>
      <c r="QFN3" s="107"/>
      <c r="QFO3" s="107"/>
      <c r="QFP3" s="107"/>
      <c r="QFQ3" s="107"/>
      <c r="QFR3" s="107"/>
      <c r="QFS3" s="107"/>
      <c r="QFT3" s="107"/>
      <c r="QFU3" s="107"/>
      <c r="QFV3" s="107"/>
      <c r="QFW3" s="107"/>
      <c r="QFX3" s="107"/>
      <c r="QFY3" s="107"/>
      <c r="QFZ3" s="107"/>
      <c r="QGA3" s="107"/>
      <c r="QGB3" s="107"/>
      <c r="QGC3" s="107"/>
      <c r="QGD3" s="107"/>
      <c r="QGE3" s="107"/>
      <c r="QGF3" s="107"/>
      <c r="QGG3" s="107"/>
      <c r="QGH3" s="107"/>
      <c r="QGI3" s="107"/>
      <c r="QGJ3" s="107"/>
      <c r="QGK3" s="107"/>
      <c r="QGL3" s="107"/>
      <c r="QGM3" s="107"/>
      <c r="QGN3" s="107"/>
      <c r="QGO3" s="107"/>
      <c r="QGP3" s="107"/>
      <c r="QGQ3" s="107"/>
      <c r="QGR3" s="107"/>
      <c r="QGS3" s="107"/>
      <c r="QGT3" s="107"/>
      <c r="QGU3" s="107"/>
      <c r="QGV3" s="107"/>
      <c r="QGW3" s="107"/>
      <c r="QGX3" s="107"/>
      <c r="QGY3" s="107"/>
      <c r="QGZ3" s="107"/>
      <c r="QHA3" s="107"/>
      <c r="QHB3" s="107"/>
      <c r="QHC3" s="107"/>
      <c r="QHD3" s="107"/>
      <c r="QHE3" s="107"/>
      <c r="QHF3" s="107"/>
      <c r="QHG3" s="107"/>
      <c r="QHH3" s="107"/>
      <c r="QHI3" s="107"/>
      <c r="QHJ3" s="107"/>
      <c r="QHK3" s="107"/>
      <c r="QHL3" s="107"/>
      <c r="QHM3" s="107"/>
      <c r="QHN3" s="107"/>
      <c r="QHO3" s="107"/>
      <c r="QHP3" s="107"/>
      <c r="QHQ3" s="107"/>
      <c r="QHR3" s="107"/>
      <c r="QHS3" s="107"/>
      <c r="QHT3" s="107"/>
      <c r="QHU3" s="107"/>
      <c r="QHV3" s="107"/>
      <c r="QHW3" s="107"/>
      <c r="QHX3" s="107"/>
      <c r="QHY3" s="107"/>
      <c r="QHZ3" s="107"/>
      <c r="QIA3" s="107"/>
      <c r="QIB3" s="107"/>
      <c r="QIC3" s="107"/>
      <c r="QID3" s="107"/>
      <c r="QIE3" s="107"/>
      <c r="QIF3" s="107"/>
      <c r="QIG3" s="107"/>
      <c r="QIH3" s="107"/>
      <c r="QII3" s="107"/>
      <c r="QIJ3" s="107"/>
      <c r="QIK3" s="107"/>
      <c r="QIL3" s="107"/>
      <c r="QIM3" s="107"/>
      <c r="QIN3" s="107"/>
      <c r="QIO3" s="107"/>
      <c r="QIP3" s="107"/>
      <c r="QIQ3" s="107"/>
      <c r="QIR3" s="107"/>
      <c r="QIS3" s="107"/>
      <c r="QIT3" s="107"/>
      <c r="QIU3" s="107"/>
      <c r="QIV3" s="107"/>
      <c r="QIW3" s="107"/>
      <c r="QIX3" s="107"/>
      <c r="QIY3" s="107"/>
      <c r="QIZ3" s="107"/>
      <c r="QJA3" s="107"/>
      <c r="QJB3" s="107"/>
      <c r="QJC3" s="107"/>
      <c r="QJD3" s="107"/>
      <c r="QJE3" s="107"/>
      <c r="QJF3" s="107"/>
      <c r="QJG3" s="107"/>
      <c r="QJH3" s="107"/>
      <c r="QJI3" s="107"/>
      <c r="QJJ3" s="107"/>
      <c r="QJK3" s="107"/>
      <c r="QJL3" s="107"/>
      <c r="QJM3" s="107"/>
      <c r="QJN3" s="107"/>
      <c r="QJO3" s="107"/>
      <c r="QJP3" s="107"/>
      <c r="QJQ3" s="107"/>
      <c r="QJR3" s="107"/>
      <c r="QJS3" s="107"/>
      <c r="QJT3" s="107"/>
      <c r="QJU3" s="107"/>
      <c r="QJV3" s="107"/>
      <c r="QJW3" s="107"/>
      <c r="QJX3" s="107"/>
      <c r="QJY3" s="107"/>
      <c r="QJZ3" s="107"/>
      <c r="QKA3" s="107"/>
      <c r="QKB3" s="107"/>
      <c r="QKC3" s="107"/>
      <c r="QKD3" s="107"/>
      <c r="QKE3" s="107"/>
      <c r="QKF3" s="107"/>
      <c r="QKG3" s="107"/>
      <c r="QKH3" s="107"/>
      <c r="QKI3" s="107"/>
      <c r="QKJ3" s="107"/>
      <c r="QKK3" s="107"/>
      <c r="QKL3" s="107"/>
      <c r="QKM3" s="107"/>
      <c r="QKN3" s="107"/>
      <c r="QKO3" s="107"/>
      <c r="QKP3" s="107"/>
      <c r="QKQ3" s="107"/>
      <c r="QKR3" s="107"/>
      <c r="QKS3" s="107"/>
      <c r="QKT3" s="107"/>
      <c r="QKU3" s="107"/>
      <c r="QKV3" s="107"/>
      <c r="QKW3" s="107"/>
      <c r="QKX3" s="107"/>
      <c r="QKY3" s="107"/>
      <c r="QKZ3" s="107"/>
      <c r="QLA3" s="107"/>
      <c r="QLB3" s="107"/>
      <c r="QLC3" s="107"/>
      <c r="QLD3" s="107"/>
      <c r="QLE3" s="107"/>
      <c r="QLF3" s="107"/>
      <c r="QLG3" s="107"/>
      <c r="QLH3" s="107"/>
      <c r="QLI3" s="107"/>
      <c r="QLJ3" s="107"/>
      <c r="QLK3" s="107"/>
      <c r="QLL3" s="107"/>
      <c r="QLM3" s="107"/>
      <c r="QLN3" s="107"/>
      <c r="QLO3" s="107"/>
      <c r="QLP3" s="107"/>
      <c r="QLQ3" s="107"/>
      <c r="QLR3" s="107"/>
      <c r="QLS3" s="107"/>
      <c r="QLT3" s="107"/>
      <c r="QLU3" s="107"/>
      <c r="QLV3" s="107"/>
      <c r="QLW3" s="107"/>
      <c r="QLX3" s="107"/>
      <c r="QLY3" s="107"/>
      <c r="QLZ3" s="107"/>
      <c r="QMA3" s="107"/>
      <c r="QMB3" s="107"/>
      <c r="QMC3" s="107"/>
      <c r="QMD3" s="107"/>
      <c r="QME3" s="107"/>
      <c r="QMF3" s="107"/>
      <c r="QMG3" s="107"/>
      <c r="QMH3" s="107"/>
      <c r="QMI3" s="107"/>
      <c r="QMJ3" s="107"/>
      <c r="QMK3" s="107"/>
      <c r="QML3" s="107"/>
      <c r="QMM3" s="107"/>
      <c r="QMN3" s="107"/>
      <c r="QMO3" s="107"/>
      <c r="QMP3" s="107"/>
      <c r="QMQ3" s="107"/>
      <c r="QMR3" s="107"/>
      <c r="QMS3" s="107"/>
      <c r="QMT3" s="107"/>
      <c r="QMU3" s="107"/>
      <c r="QMV3" s="107"/>
      <c r="QMW3" s="107"/>
      <c r="QMX3" s="107"/>
      <c r="QMY3" s="107"/>
      <c r="QMZ3" s="107"/>
      <c r="QNA3" s="107"/>
      <c r="QNB3" s="107"/>
      <c r="QNC3" s="107"/>
      <c r="QND3" s="107"/>
      <c r="QNE3" s="107"/>
      <c r="QNF3" s="107"/>
      <c r="QNG3" s="107"/>
      <c r="QNH3" s="107"/>
      <c r="QNI3" s="107"/>
      <c r="QNJ3" s="107"/>
      <c r="QNK3" s="107"/>
      <c r="QNL3" s="107"/>
      <c r="QNM3" s="107"/>
      <c r="QNN3" s="107"/>
      <c r="QNO3" s="107"/>
      <c r="QNP3" s="107"/>
      <c r="QNQ3" s="107"/>
      <c r="QNR3" s="107"/>
      <c r="QNS3" s="107"/>
      <c r="QNT3" s="107"/>
      <c r="QNU3" s="107"/>
      <c r="QNV3" s="107"/>
      <c r="QNW3" s="107"/>
      <c r="QNX3" s="107"/>
      <c r="QNY3" s="107"/>
      <c r="QNZ3" s="107"/>
      <c r="QOA3" s="107"/>
      <c r="QOB3" s="107"/>
      <c r="QOC3" s="107"/>
      <c r="QOD3" s="107"/>
      <c r="QOE3" s="107"/>
      <c r="QOF3" s="107"/>
      <c r="QOG3" s="107"/>
      <c r="QOH3" s="107"/>
      <c r="QOI3" s="107"/>
      <c r="QOJ3" s="107"/>
      <c r="QOK3" s="107"/>
      <c r="QOL3" s="107"/>
      <c r="QOM3" s="107"/>
      <c r="QON3" s="107"/>
      <c r="QOO3" s="107"/>
      <c r="QOP3" s="107"/>
      <c r="QOQ3" s="107"/>
      <c r="QOR3" s="107"/>
      <c r="QOS3" s="107"/>
      <c r="QOT3" s="107"/>
      <c r="QOU3" s="107"/>
      <c r="QOV3" s="107"/>
      <c r="QOW3" s="107"/>
      <c r="QOX3" s="107"/>
      <c r="QOY3" s="107"/>
      <c r="QOZ3" s="107"/>
      <c r="QPA3" s="107"/>
      <c r="QPB3" s="107"/>
      <c r="QPC3" s="107"/>
      <c r="QPD3" s="107"/>
      <c r="QPE3" s="107"/>
      <c r="QPF3" s="107"/>
      <c r="QPG3" s="107"/>
      <c r="QPH3" s="107"/>
      <c r="QPI3" s="107"/>
      <c r="QPJ3" s="107"/>
      <c r="QPK3" s="107"/>
      <c r="QPL3" s="107"/>
      <c r="QPM3" s="107"/>
      <c r="QPN3" s="107"/>
      <c r="QPO3" s="107"/>
      <c r="QPP3" s="107"/>
      <c r="QPQ3" s="107"/>
      <c r="QPR3" s="107"/>
      <c r="QPS3" s="107"/>
      <c r="QPT3" s="107"/>
      <c r="QPU3" s="107"/>
      <c r="QPV3" s="107"/>
      <c r="QPW3" s="107"/>
      <c r="QPX3" s="107"/>
      <c r="QPY3" s="107"/>
      <c r="QPZ3" s="107"/>
      <c r="QQA3" s="107"/>
      <c r="QQB3" s="107"/>
      <c r="QQC3" s="107"/>
      <c r="QQD3" s="107"/>
      <c r="QQE3" s="107"/>
      <c r="QQF3" s="107"/>
      <c r="QQG3" s="107"/>
      <c r="QQH3" s="107"/>
      <c r="QQI3" s="107"/>
      <c r="QQJ3" s="107"/>
      <c r="QQK3" s="107"/>
      <c r="QQL3" s="107"/>
      <c r="QQM3" s="107"/>
      <c r="QQN3" s="107"/>
      <c r="QQO3" s="107"/>
      <c r="QQP3" s="107"/>
      <c r="QQQ3" s="107"/>
      <c r="QQR3" s="107"/>
      <c r="QQS3" s="107"/>
      <c r="QQT3" s="107"/>
      <c r="QQU3" s="107"/>
      <c r="QQV3" s="107"/>
      <c r="QQW3" s="107"/>
      <c r="QQX3" s="107"/>
      <c r="QQY3" s="107"/>
      <c r="QQZ3" s="107"/>
      <c r="QRA3" s="107"/>
      <c r="QRB3" s="107"/>
      <c r="QRC3" s="107"/>
      <c r="QRD3" s="107"/>
      <c r="QRE3" s="107"/>
      <c r="QRF3" s="107"/>
      <c r="QRG3" s="107"/>
      <c r="QRH3" s="107"/>
      <c r="QRI3" s="107"/>
      <c r="QRJ3" s="107"/>
      <c r="QRK3" s="107"/>
      <c r="QRL3" s="107"/>
      <c r="QRM3" s="107"/>
      <c r="QRN3" s="107"/>
      <c r="QRO3" s="107"/>
      <c r="QRP3" s="107"/>
      <c r="QRQ3" s="107"/>
      <c r="QRR3" s="107"/>
      <c r="QRS3" s="107"/>
      <c r="QRT3" s="107"/>
      <c r="QRU3" s="107"/>
      <c r="QRV3" s="107"/>
      <c r="QRW3" s="107"/>
      <c r="QRX3" s="107"/>
      <c r="QRY3" s="107"/>
      <c r="QRZ3" s="107"/>
      <c r="QSA3" s="107"/>
      <c r="QSB3" s="107"/>
      <c r="QSC3" s="107"/>
      <c r="QSD3" s="107"/>
      <c r="QSE3" s="107"/>
      <c r="QSF3" s="107"/>
      <c r="QSG3" s="107"/>
      <c r="QSH3" s="107"/>
      <c r="QSI3" s="107"/>
      <c r="QSJ3" s="107"/>
      <c r="QSK3" s="107"/>
      <c r="QSL3" s="107"/>
      <c r="QSM3" s="107"/>
      <c r="QSN3" s="107"/>
      <c r="QSO3" s="107"/>
      <c r="QSP3" s="107"/>
      <c r="QSQ3" s="107"/>
      <c r="QSR3" s="107"/>
      <c r="QSS3" s="107"/>
      <c r="QST3" s="107"/>
      <c r="QSU3" s="107"/>
      <c r="QSV3" s="107"/>
      <c r="QSW3" s="107"/>
      <c r="QSX3" s="107"/>
      <c r="QSY3" s="107"/>
      <c r="QSZ3" s="107"/>
      <c r="QTA3" s="107"/>
      <c r="QTB3" s="107"/>
      <c r="QTC3" s="107"/>
      <c r="QTD3" s="107"/>
      <c r="QTE3" s="107"/>
      <c r="QTF3" s="107"/>
      <c r="QTG3" s="107"/>
      <c r="QTH3" s="107"/>
      <c r="QTI3" s="107"/>
      <c r="QTJ3" s="107"/>
      <c r="QTK3" s="107"/>
      <c r="QTL3" s="107"/>
      <c r="QTM3" s="107"/>
      <c r="QTN3" s="107"/>
      <c r="QTO3" s="107"/>
      <c r="QTP3" s="107"/>
      <c r="QTQ3" s="107"/>
      <c r="QTR3" s="107"/>
      <c r="QTS3" s="107"/>
      <c r="QTT3" s="107"/>
      <c r="QTU3" s="107"/>
      <c r="QTV3" s="107"/>
      <c r="QTW3" s="107"/>
      <c r="QTX3" s="107"/>
      <c r="QTY3" s="107"/>
      <c r="QTZ3" s="107"/>
      <c r="QUA3" s="107"/>
      <c r="QUB3" s="107"/>
      <c r="QUC3" s="107"/>
      <c r="QUD3" s="107"/>
      <c r="QUE3" s="107"/>
      <c r="QUF3" s="107"/>
      <c r="QUG3" s="107"/>
      <c r="QUH3" s="107"/>
      <c r="QUI3" s="107"/>
      <c r="QUJ3" s="107"/>
      <c r="QUK3" s="107"/>
      <c r="QUL3" s="107"/>
      <c r="QUM3" s="107"/>
      <c r="QUN3" s="107"/>
      <c r="QUO3" s="107"/>
      <c r="QUP3" s="107"/>
      <c r="QUQ3" s="107"/>
      <c r="QUR3" s="107"/>
      <c r="QUS3" s="107"/>
      <c r="QUT3" s="107"/>
      <c r="QUU3" s="107"/>
      <c r="QUV3" s="107"/>
      <c r="QUW3" s="107"/>
      <c r="QUX3" s="107"/>
      <c r="QUY3" s="107"/>
      <c r="QUZ3" s="107"/>
      <c r="QVA3" s="107"/>
      <c r="QVB3" s="107"/>
      <c r="QVC3" s="107"/>
      <c r="QVD3" s="107"/>
      <c r="QVE3" s="107"/>
      <c r="QVF3" s="107"/>
      <c r="QVG3" s="107"/>
      <c r="QVH3" s="107"/>
      <c r="QVI3" s="107"/>
      <c r="QVJ3" s="107"/>
      <c r="QVK3" s="107"/>
      <c r="QVL3" s="107"/>
      <c r="QVM3" s="107"/>
      <c r="QVN3" s="107"/>
      <c r="QVO3" s="107"/>
      <c r="QVP3" s="107"/>
      <c r="QVQ3" s="107"/>
      <c r="QVR3" s="107"/>
      <c r="QVS3" s="107"/>
      <c r="QVT3" s="107"/>
      <c r="QVU3" s="107"/>
      <c r="QVV3" s="107"/>
      <c r="QVW3" s="107"/>
      <c r="QVX3" s="107"/>
      <c r="QVY3" s="107"/>
      <c r="QVZ3" s="107"/>
      <c r="QWA3" s="107"/>
      <c r="QWB3" s="107"/>
      <c r="QWC3" s="107"/>
      <c r="QWD3" s="107"/>
      <c r="QWE3" s="107"/>
      <c r="QWF3" s="107"/>
      <c r="QWG3" s="107"/>
      <c r="QWH3" s="107"/>
      <c r="QWI3" s="107"/>
      <c r="QWJ3" s="107"/>
      <c r="QWK3" s="107"/>
      <c r="QWL3" s="107"/>
      <c r="QWM3" s="107"/>
      <c r="QWN3" s="107"/>
      <c r="QWO3" s="107"/>
      <c r="QWP3" s="107"/>
      <c r="QWQ3" s="107"/>
      <c r="QWR3" s="107"/>
      <c r="QWS3" s="107"/>
      <c r="QWT3" s="107"/>
      <c r="QWU3" s="107"/>
      <c r="QWV3" s="107"/>
      <c r="QWW3" s="107"/>
      <c r="QWX3" s="107"/>
      <c r="QWY3" s="107"/>
      <c r="QWZ3" s="107"/>
      <c r="QXA3" s="107"/>
      <c r="QXB3" s="107"/>
      <c r="QXC3" s="107"/>
      <c r="QXD3" s="107"/>
      <c r="QXE3" s="107"/>
      <c r="QXF3" s="107"/>
      <c r="QXG3" s="107"/>
      <c r="QXH3" s="107"/>
      <c r="QXI3" s="107"/>
      <c r="QXJ3" s="107"/>
      <c r="QXK3" s="107"/>
      <c r="QXL3" s="107"/>
      <c r="QXM3" s="107"/>
      <c r="QXN3" s="107"/>
      <c r="QXO3" s="107"/>
      <c r="QXP3" s="107"/>
      <c r="QXQ3" s="107"/>
      <c r="QXR3" s="107"/>
      <c r="QXS3" s="107"/>
      <c r="QXT3" s="107"/>
      <c r="QXU3" s="107"/>
      <c r="QXV3" s="107"/>
      <c r="QXW3" s="107"/>
      <c r="QXX3" s="107"/>
      <c r="QXY3" s="107"/>
      <c r="QXZ3" s="107"/>
      <c r="QYA3" s="107"/>
      <c r="QYB3" s="107"/>
      <c r="QYC3" s="107"/>
      <c r="QYD3" s="107"/>
      <c r="QYE3" s="107"/>
      <c r="QYF3" s="107"/>
      <c r="QYG3" s="107"/>
      <c r="QYH3" s="107"/>
      <c r="QYI3" s="107"/>
      <c r="QYJ3" s="107"/>
      <c r="QYK3" s="107"/>
      <c r="QYL3" s="107"/>
      <c r="QYM3" s="107"/>
      <c r="QYN3" s="107"/>
      <c r="QYO3" s="107"/>
      <c r="QYP3" s="107"/>
      <c r="QYQ3" s="107"/>
      <c r="QYR3" s="107"/>
      <c r="QYS3" s="107"/>
      <c r="QYT3" s="107"/>
      <c r="QYU3" s="107"/>
      <c r="QYV3" s="107"/>
      <c r="QYW3" s="107"/>
      <c r="QYX3" s="107"/>
      <c r="QYY3" s="107"/>
      <c r="QYZ3" s="107"/>
      <c r="QZA3" s="107"/>
      <c r="QZB3" s="107"/>
      <c r="QZC3" s="107"/>
      <c r="QZD3" s="107"/>
      <c r="QZE3" s="107"/>
      <c r="QZF3" s="107"/>
      <c r="QZG3" s="107"/>
      <c r="QZH3" s="107"/>
      <c r="QZI3" s="107"/>
      <c r="QZJ3" s="107"/>
      <c r="QZK3" s="107"/>
      <c r="QZL3" s="107"/>
      <c r="QZM3" s="107"/>
      <c r="QZN3" s="107"/>
      <c r="QZO3" s="107"/>
      <c r="QZP3" s="107"/>
      <c r="QZQ3" s="107"/>
      <c r="QZR3" s="107"/>
      <c r="QZS3" s="107"/>
      <c r="QZT3" s="107"/>
      <c r="QZU3" s="107"/>
      <c r="QZV3" s="107"/>
      <c r="QZW3" s="107"/>
      <c r="QZX3" s="107"/>
      <c r="QZY3" s="107"/>
      <c r="QZZ3" s="107"/>
      <c r="RAA3" s="107"/>
      <c r="RAB3" s="107"/>
      <c r="RAC3" s="107"/>
      <c r="RAD3" s="107"/>
      <c r="RAE3" s="107"/>
      <c r="RAF3" s="107"/>
      <c r="RAG3" s="107"/>
      <c r="RAH3" s="107"/>
      <c r="RAI3" s="107"/>
      <c r="RAJ3" s="107"/>
      <c r="RAK3" s="107"/>
      <c r="RAL3" s="107"/>
      <c r="RAM3" s="107"/>
      <c r="RAN3" s="107"/>
      <c r="RAO3" s="107"/>
      <c r="RAP3" s="107"/>
      <c r="RAQ3" s="107"/>
      <c r="RAR3" s="107"/>
      <c r="RAS3" s="107"/>
      <c r="RAT3" s="107"/>
      <c r="RAU3" s="107"/>
      <c r="RAV3" s="107"/>
      <c r="RAW3" s="107"/>
      <c r="RAX3" s="107"/>
      <c r="RAY3" s="107"/>
      <c r="RAZ3" s="107"/>
      <c r="RBA3" s="107"/>
      <c r="RBB3" s="107"/>
      <c r="RBC3" s="107"/>
      <c r="RBD3" s="107"/>
      <c r="RBE3" s="107"/>
      <c r="RBF3" s="107"/>
      <c r="RBG3" s="107"/>
      <c r="RBH3" s="107"/>
      <c r="RBI3" s="107"/>
      <c r="RBJ3" s="107"/>
      <c r="RBK3" s="107"/>
      <c r="RBL3" s="107"/>
      <c r="RBM3" s="107"/>
      <c r="RBN3" s="107"/>
      <c r="RBO3" s="107"/>
      <c r="RBP3" s="107"/>
      <c r="RBQ3" s="107"/>
      <c r="RBR3" s="107"/>
      <c r="RBS3" s="107"/>
      <c r="RBT3" s="107"/>
      <c r="RBU3" s="107"/>
      <c r="RBV3" s="107"/>
      <c r="RBW3" s="107"/>
      <c r="RBX3" s="107"/>
      <c r="RBY3" s="107"/>
      <c r="RBZ3" s="107"/>
      <c r="RCA3" s="107"/>
      <c r="RCB3" s="107"/>
      <c r="RCC3" s="107"/>
      <c r="RCD3" s="107"/>
      <c r="RCE3" s="107"/>
      <c r="RCF3" s="107"/>
      <c r="RCG3" s="107"/>
      <c r="RCH3" s="107"/>
      <c r="RCI3" s="107"/>
      <c r="RCJ3" s="107"/>
      <c r="RCK3" s="107"/>
      <c r="RCL3" s="107"/>
      <c r="RCM3" s="107"/>
      <c r="RCN3" s="107"/>
      <c r="RCO3" s="107"/>
      <c r="RCP3" s="107"/>
      <c r="RCQ3" s="107"/>
      <c r="RCR3" s="107"/>
      <c r="RCS3" s="107"/>
      <c r="RCT3" s="107"/>
      <c r="RCU3" s="107"/>
      <c r="RCV3" s="107"/>
      <c r="RCW3" s="107"/>
      <c r="RCX3" s="107"/>
      <c r="RCY3" s="107"/>
      <c r="RCZ3" s="107"/>
      <c r="RDA3" s="107"/>
      <c r="RDB3" s="107"/>
      <c r="RDC3" s="107"/>
      <c r="RDD3" s="107"/>
      <c r="RDE3" s="107"/>
      <c r="RDF3" s="107"/>
      <c r="RDG3" s="107"/>
      <c r="RDH3" s="107"/>
      <c r="RDI3" s="107"/>
      <c r="RDJ3" s="107"/>
      <c r="RDK3" s="107"/>
      <c r="RDL3" s="107"/>
      <c r="RDM3" s="107"/>
      <c r="RDN3" s="107"/>
      <c r="RDO3" s="107"/>
      <c r="RDP3" s="107"/>
      <c r="RDQ3" s="107"/>
      <c r="RDR3" s="107"/>
      <c r="RDS3" s="107"/>
      <c r="RDT3" s="107"/>
      <c r="RDU3" s="107"/>
      <c r="RDV3" s="107"/>
      <c r="RDW3" s="107"/>
      <c r="RDX3" s="107"/>
      <c r="RDY3" s="107"/>
      <c r="RDZ3" s="107"/>
      <c r="REA3" s="107"/>
      <c r="REB3" s="107"/>
      <c r="REC3" s="107"/>
      <c r="RED3" s="107"/>
      <c r="REE3" s="107"/>
      <c r="REF3" s="107"/>
      <c r="REG3" s="107"/>
      <c r="REH3" s="107"/>
      <c r="REI3" s="107"/>
      <c r="REJ3" s="107"/>
      <c r="REK3" s="107"/>
      <c r="REL3" s="107"/>
      <c r="REM3" s="107"/>
      <c r="REN3" s="107"/>
      <c r="REO3" s="107"/>
      <c r="REP3" s="107"/>
      <c r="REQ3" s="107"/>
      <c r="RER3" s="107"/>
      <c r="RES3" s="107"/>
      <c r="RET3" s="107"/>
      <c r="REU3" s="107"/>
      <c r="REV3" s="107"/>
      <c r="REW3" s="107"/>
      <c r="REX3" s="107"/>
      <c r="REY3" s="107"/>
      <c r="REZ3" s="107"/>
      <c r="RFA3" s="107"/>
      <c r="RFB3" s="107"/>
      <c r="RFC3" s="107"/>
      <c r="RFD3" s="107"/>
      <c r="RFE3" s="107"/>
      <c r="RFF3" s="107"/>
      <c r="RFG3" s="107"/>
      <c r="RFH3" s="107"/>
      <c r="RFI3" s="107"/>
      <c r="RFJ3" s="107"/>
      <c r="RFK3" s="107"/>
      <c r="RFL3" s="107"/>
      <c r="RFM3" s="107"/>
      <c r="RFN3" s="107"/>
      <c r="RFO3" s="107"/>
      <c r="RFP3" s="107"/>
      <c r="RFQ3" s="107"/>
      <c r="RFR3" s="107"/>
      <c r="RFS3" s="107"/>
      <c r="RFT3" s="107"/>
      <c r="RFU3" s="107"/>
      <c r="RFV3" s="107"/>
      <c r="RFW3" s="107"/>
      <c r="RFX3" s="107"/>
      <c r="RFY3" s="107"/>
      <c r="RFZ3" s="107"/>
      <c r="RGA3" s="107"/>
      <c r="RGB3" s="107"/>
      <c r="RGC3" s="107"/>
      <c r="RGD3" s="107"/>
      <c r="RGE3" s="107"/>
      <c r="RGF3" s="107"/>
      <c r="RGG3" s="107"/>
      <c r="RGH3" s="107"/>
      <c r="RGI3" s="107"/>
      <c r="RGJ3" s="107"/>
      <c r="RGK3" s="107"/>
      <c r="RGL3" s="107"/>
      <c r="RGM3" s="107"/>
      <c r="RGN3" s="107"/>
      <c r="RGO3" s="107"/>
      <c r="RGP3" s="107"/>
      <c r="RGQ3" s="107"/>
      <c r="RGR3" s="107"/>
      <c r="RGS3" s="107"/>
      <c r="RGT3" s="107"/>
      <c r="RGU3" s="107"/>
      <c r="RGV3" s="107"/>
      <c r="RGW3" s="107"/>
      <c r="RGX3" s="107"/>
      <c r="RGY3" s="107"/>
      <c r="RGZ3" s="107"/>
      <c r="RHA3" s="107"/>
      <c r="RHB3" s="107"/>
      <c r="RHC3" s="107"/>
      <c r="RHD3" s="107"/>
      <c r="RHE3" s="107"/>
      <c r="RHF3" s="107"/>
      <c r="RHG3" s="107"/>
      <c r="RHH3" s="107"/>
      <c r="RHI3" s="107"/>
      <c r="RHJ3" s="107"/>
      <c r="RHK3" s="107"/>
      <c r="RHL3" s="107"/>
      <c r="RHM3" s="107"/>
      <c r="RHN3" s="107"/>
      <c r="RHO3" s="107"/>
      <c r="RHP3" s="107"/>
      <c r="RHQ3" s="107"/>
      <c r="RHR3" s="107"/>
      <c r="RHS3" s="107"/>
      <c r="RHT3" s="107"/>
      <c r="RHU3" s="107"/>
      <c r="RHV3" s="107"/>
      <c r="RHW3" s="107"/>
      <c r="RHX3" s="107"/>
      <c r="RHY3" s="107"/>
      <c r="RHZ3" s="107"/>
      <c r="RIA3" s="107"/>
      <c r="RIB3" s="107"/>
      <c r="RIC3" s="107"/>
      <c r="RID3" s="107"/>
      <c r="RIE3" s="107"/>
      <c r="RIF3" s="107"/>
      <c r="RIG3" s="107"/>
      <c r="RIH3" s="107"/>
      <c r="RII3" s="107"/>
      <c r="RIJ3" s="107"/>
      <c r="RIK3" s="107"/>
      <c r="RIL3" s="107"/>
      <c r="RIM3" s="107"/>
      <c r="RIN3" s="107"/>
      <c r="RIO3" s="107"/>
      <c r="RIP3" s="107"/>
      <c r="RIQ3" s="107"/>
      <c r="RIR3" s="107"/>
      <c r="RIS3" s="107"/>
      <c r="RIT3" s="107"/>
      <c r="RIU3" s="107"/>
      <c r="RIV3" s="107"/>
      <c r="RIW3" s="107"/>
      <c r="RIX3" s="107"/>
      <c r="RIY3" s="107"/>
      <c r="RIZ3" s="107"/>
      <c r="RJA3" s="107"/>
      <c r="RJB3" s="107"/>
      <c r="RJC3" s="107"/>
      <c r="RJD3" s="107"/>
      <c r="RJE3" s="107"/>
      <c r="RJF3" s="107"/>
      <c r="RJG3" s="107"/>
      <c r="RJH3" s="107"/>
      <c r="RJI3" s="107"/>
      <c r="RJJ3" s="107"/>
      <c r="RJK3" s="107"/>
      <c r="RJL3" s="107"/>
      <c r="RJM3" s="107"/>
      <c r="RJN3" s="107"/>
      <c r="RJO3" s="107"/>
      <c r="RJP3" s="107"/>
      <c r="RJQ3" s="107"/>
      <c r="RJR3" s="107"/>
      <c r="RJS3" s="107"/>
      <c r="RJT3" s="107"/>
      <c r="RJU3" s="107"/>
      <c r="RJV3" s="107"/>
      <c r="RJW3" s="107"/>
      <c r="RJX3" s="107"/>
      <c r="RJY3" s="107"/>
      <c r="RJZ3" s="107"/>
      <c r="RKA3" s="107"/>
      <c r="RKB3" s="107"/>
      <c r="RKC3" s="107"/>
      <c r="RKD3" s="107"/>
      <c r="RKE3" s="107"/>
      <c r="RKF3" s="107"/>
      <c r="RKG3" s="107"/>
      <c r="RKH3" s="107"/>
      <c r="RKI3" s="107"/>
      <c r="RKJ3" s="107"/>
      <c r="RKK3" s="107"/>
      <c r="RKL3" s="107"/>
      <c r="RKM3" s="107"/>
      <c r="RKN3" s="107"/>
      <c r="RKO3" s="107"/>
      <c r="RKP3" s="107"/>
      <c r="RKQ3" s="107"/>
      <c r="RKR3" s="107"/>
      <c r="RKS3" s="107"/>
      <c r="RKT3" s="107"/>
      <c r="RKU3" s="107"/>
      <c r="RKV3" s="107"/>
      <c r="RKW3" s="107"/>
      <c r="RKX3" s="107"/>
      <c r="RKY3" s="107"/>
      <c r="RKZ3" s="107"/>
      <c r="RLA3" s="107"/>
      <c r="RLB3" s="107"/>
      <c r="RLC3" s="107"/>
      <c r="RLD3" s="107"/>
      <c r="RLE3" s="107"/>
      <c r="RLF3" s="107"/>
      <c r="RLG3" s="107"/>
      <c r="RLH3" s="107"/>
      <c r="RLI3" s="107"/>
      <c r="RLJ3" s="107"/>
      <c r="RLK3" s="107"/>
      <c r="RLL3" s="107"/>
      <c r="RLM3" s="107"/>
      <c r="RLN3" s="107"/>
      <c r="RLO3" s="107"/>
      <c r="RLP3" s="107"/>
      <c r="RLQ3" s="107"/>
      <c r="RLR3" s="107"/>
      <c r="RLS3" s="107"/>
      <c r="RLT3" s="107"/>
      <c r="RLU3" s="107"/>
      <c r="RLV3" s="107"/>
      <c r="RLW3" s="107"/>
      <c r="RLX3" s="107"/>
      <c r="RLY3" s="107"/>
      <c r="RLZ3" s="107"/>
      <c r="RMA3" s="107"/>
      <c r="RMB3" s="107"/>
      <c r="RMC3" s="107"/>
      <c r="RMD3" s="107"/>
      <c r="RME3" s="107"/>
      <c r="RMF3" s="107"/>
      <c r="RMG3" s="107"/>
      <c r="RMH3" s="107"/>
      <c r="RMI3" s="107"/>
      <c r="RMJ3" s="107"/>
      <c r="RMK3" s="107"/>
      <c r="RML3" s="107"/>
      <c r="RMM3" s="107"/>
      <c r="RMN3" s="107"/>
      <c r="RMO3" s="107"/>
      <c r="RMP3" s="107"/>
      <c r="RMQ3" s="107"/>
      <c r="RMR3" s="107"/>
      <c r="RMS3" s="107"/>
      <c r="RMT3" s="107"/>
      <c r="RMU3" s="107"/>
      <c r="RMV3" s="107"/>
      <c r="RMW3" s="107"/>
      <c r="RMX3" s="107"/>
      <c r="RMY3" s="107"/>
      <c r="RMZ3" s="107"/>
      <c r="RNA3" s="107"/>
      <c r="RNB3" s="107"/>
      <c r="RNC3" s="107"/>
      <c r="RND3" s="107"/>
      <c r="RNE3" s="107"/>
      <c r="RNF3" s="107"/>
      <c r="RNG3" s="107"/>
      <c r="RNH3" s="107"/>
      <c r="RNI3" s="107"/>
      <c r="RNJ3" s="107"/>
      <c r="RNK3" s="107"/>
      <c r="RNL3" s="107"/>
      <c r="RNM3" s="107"/>
      <c r="RNN3" s="107"/>
      <c r="RNO3" s="107"/>
      <c r="RNP3" s="107"/>
      <c r="RNQ3" s="107"/>
      <c r="RNR3" s="107"/>
      <c r="RNS3" s="107"/>
      <c r="RNT3" s="107"/>
      <c r="RNU3" s="107"/>
      <c r="RNV3" s="107"/>
      <c r="RNW3" s="107"/>
      <c r="RNX3" s="107"/>
      <c r="RNY3" s="107"/>
      <c r="RNZ3" s="107"/>
      <c r="ROA3" s="107"/>
      <c r="ROB3" s="107"/>
      <c r="ROC3" s="107"/>
      <c r="ROD3" s="107"/>
      <c r="ROE3" s="107"/>
      <c r="ROF3" s="107"/>
      <c r="ROG3" s="107"/>
      <c r="ROH3" s="107"/>
      <c r="ROI3" s="107"/>
      <c r="ROJ3" s="107"/>
      <c r="ROK3" s="107"/>
      <c r="ROL3" s="107"/>
      <c r="ROM3" s="107"/>
      <c r="RON3" s="107"/>
      <c r="ROO3" s="107"/>
      <c r="ROP3" s="107"/>
      <c r="ROQ3" s="107"/>
      <c r="ROR3" s="107"/>
      <c r="ROS3" s="107"/>
      <c r="ROT3" s="107"/>
      <c r="ROU3" s="107"/>
      <c r="ROV3" s="107"/>
      <c r="ROW3" s="107"/>
      <c r="ROX3" s="107"/>
      <c r="ROY3" s="107"/>
      <c r="ROZ3" s="107"/>
      <c r="RPA3" s="107"/>
      <c r="RPB3" s="107"/>
      <c r="RPC3" s="107"/>
      <c r="RPD3" s="107"/>
      <c r="RPE3" s="107"/>
      <c r="RPF3" s="107"/>
      <c r="RPG3" s="107"/>
      <c r="RPH3" s="107"/>
      <c r="RPI3" s="107"/>
      <c r="RPJ3" s="107"/>
      <c r="RPK3" s="107"/>
      <c r="RPL3" s="107"/>
      <c r="RPM3" s="107"/>
      <c r="RPN3" s="107"/>
      <c r="RPO3" s="107"/>
      <c r="RPP3" s="107"/>
      <c r="RPQ3" s="107"/>
      <c r="RPR3" s="107"/>
      <c r="RPS3" s="107"/>
      <c r="RPT3" s="107"/>
      <c r="RPU3" s="107"/>
      <c r="RPV3" s="107"/>
      <c r="RPW3" s="107"/>
      <c r="RPX3" s="107"/>
      <c r="RPY3" s="107"/>
      <c r="RPZ3" s="107"/>
      <c r="RQA3" s="107"/>
      <c r="RQB3" s="107"/>
      <c r="RQC3" s="107"/>
      <c r="RQD3" s="107"/>
      <c r="RQE3" s="107"/>
      <c r="RQF3" s="107"/>
      <c r="RQG3" s="107"/>
      <c r="RQH3" s="107"/>
      <c r="RQI3" s="107"/>
      <c r="RQJ3" s="107"/>
      <c r="RQK3" s="107"/>
      <c r="RQL3" s="107"/>
      <c r="RQM3" s="107"/>
      <c r="RQN3" s="107"/>
      <c r="RQO3" s="107"/>
      <c r="RQP3" s="107"/>
      <c r="RQQ3" s="107"/>
      <c r="RQR3" s="107"/>
      <c r="RQS3" s="107"/>
      <c r="RQT3" s="107"/>
      <c r="RQU3" s="107"/>
      <c r="RQV3" s="107"/>
      <c r="RQW3" s="107"/>
      <c r="RQX3" s="107"/>
      <c r="RQY3" s="107"/>
      <c r="RQZ3" s="107"/>
      <c r="RRA3" s="107"/>
      <c r="RRB3" s="107"/>
      <c r="RRC3" s="107"/>
      <c r="RRD3" s="107"/>
      <c r="RRE3" s="107"/>
      <c r="RRF3" s="107"/>
      <c r="RRG3" s="107"/>
      <c r="RRH3" s="107"/>
      <c r="RRI3" s="107"/>
      <c r="RRJ3" s="107"/>
      <c r="RRK3" s="107"/>
      <c r="RRL3" s="107"/>
      <c r="RRM3" s="107"/>
      <c r="RRN3" s="107"/>
      <c r="RRO3" s="107"/>
      <c r="RRP3" s="107"/>
      <c r="RRQ3" s="107"/>
      <c r="RRR3" s="107"/>
      <c r="RRS3" s="107"/>
      <c r="RRT3" s="107"/>
      <c r="RRU3" s="107"/>
      <c r="RRV3" s="107"/>
      <c r="RRW3" s="107"/>
      <c r="RRX3" s="107"/>
      <c r="RRY3" s="107"/>
      <c r="RRZ3" s="107"/>
      <c r="RSA3" s="107"/>
      <c r="RSB3" s="107"/>
      <c r="RSC3" s="107"/>
      <c r="RSD3" s="107"/>
      <c r="RSE3" s="107"/>
      <c r="RSF3" s="107"/>
      <c r="RSG3" s="107"/>
      <c r="RSH3" s="107"/>
      <c r="RSI3" s="107"/>
      <c r="RSJ3" s="107"/>
      <c r="RSK3" s="107"/>
      <c r="RSL3" s="107"/>
      <c r="RSM3" s="107"/>
      <c r="RSN3" s="107"/>
      <c r="RSO3" s="107"/>
      <c r="RSP3" s="107"/>
      <c r="RSQ3" s="107"/>
      <c r="RSR3" s="107"/>
      <c r="RSS3" s="107"/>
      <c r="RST3" s="107"/>
      <c r="RSU3" s="107"/>
      <c r="RSV3" s="107"/>
      <c r="RSW3" s="107"/>
      <c r="RSX3" s="107"/>
      <c r="RSY3" s="107"/>
      <c r="RSZ3" s="107"/>
      <c r="RTA3" s="107"/>
      <c r="RTB3" s="107"/>
      <c r="RTC3" s="107"/>
      <c r="RTD3" s="107"/>
      <c r="RTE3" s="107"/>
      <c r="RTF3" s="107"/>
      <c r="RTG3" s="107"/>
      <c r="RTH3" s="107"/>
      <c r="RTI3" s="107"/>
      <c r="RTJ3" s="107"/>
      <c r="RTK3" s="107"/>
      <c r="RTL3" s="107"/>
      <c r="RTM3" s="107"/>
      <c r="RTN3" s="107"/>
      <c r="RTO3" s="107"/>
      <c r="RTP3" s="107"/>
      <c r="RTQ3" s="107"/>
      <c r="RTR3" s="107"/>
      <c r="RTS3" s="107"/>
      <c r="RTT3" s="107"/>
      <c r="RTU3" s="107"/>
      <c r="RTV3" s="107"/>
      <c r="RTW3" s="107"/>
      <c r="RTX3" s="107"/>
      <c r="RTY3" s="107"/>
      <c r="RTZ3" s="107"/>
      <c r="RUA3" s="107"/>
      <c r="RUB3" s="107"/>
      <c r="RUC3" s="107"/>
      <c r="RUD3" s="107"/>
      <c r="RUE3" s="107"/>
      <c r="RUF3" s="107"/>
      <c r="RUG3" s="107"/>
      <c r="RUH3" s="107"/>
      <c r="RUI3" s="107"/>
      <c r="RUJ3" s="107"/>
      <c r="RUK3" s="107"/>
      <c r="RUL3" s="107"/>
      <c r="RUM3" s="107"/>
      <c r="RUN3" s="107"/>
      <c r="RUO3" s="107"/>
      <c r="RUP3" s="107"/>
      <c r="RUQ3" s="107"/>
      <c r="RUR3" s="107"/>
      <c r="RUS3" s="107"/>
      <c r="RUT3" s="107"/>
      <c r="RUU3" s="107"/>
      <c r="RUV3" s="107"/>
      <c r="RUW3" s="107"/>
      <c r="RUX3" s="107"/>
      <c r="RUY3" s="107"/>
      <c r="RUZ3" s="107"/>
      <c r="RVA3" s="107"/>
      <c r="RVB3" s="107"/>
      <c r="RVC3" s="107"/>
      <c r="RVD3" s="107"/>
      <c r="RVE3" s="107"/>
      <c r="RVF3" s="107"/>
      <c r="RVG3" s="107"/>
      <c r="RVH3" s="107"/>
      <c r="RVI3" s="107"/>
      <c r="RVJ3" s="107"/>
      <c r="RVK3" s="107"/>
      <c r="RVL3" s="107"/>
      <c r="RVM3" s="107"/>
      <c r="RVN3" s="107"/>
      <c r="RVO3" s="107"/>
      <c r="RVP3" s="107"/>
      <c r="RVQ3" s="107"/>
      <c r="RVR3" s="107"/>
      <c r="RVS3" s="107"/>
      <c r="RVT3" s="107"/>
      <c r="RVU3" s="107"/>
      <c r="RVV3" s="107"/>
      <c r="RVW3" s="107"/>
      <c r="RVX3" s="107"/>
      <c r="RVY3" s="107"/>
      <c r="RVZ3" s="107"/>
      <c r="RWA3" s="107"/>
      <c r="RWB3" s="107"/>
      <c r="RWC3" s="107"/>
      <c r="RWD3" s="107"/>
      <c r="RWE3" s="107"/>
      <c r="RWF3" s="107"/>
      <c r="RWG3" s="107"/>
      <c r="RWH3" s="107"/>
      <c r="RWI3" s="107"/>
      <c r="RWJ3" s="107"/>
      <c r="RWK3" s="107"/>
      <c r="RWL3" s="107"/>
      <c r="RWM3" s="107"/>
      <c r="RWN3" s="107"/>
      <c r="RWO3" s="107"/>
      <c r="RWP3" s="107"/>
      <c r="RWQ3" s="107"/>
      <c r="RWR3" s="107"/>
      <c r="RWS3" s="107"/>
      <c r="RWT3" s="107"/>
      <c r="RWU3" s="107"/>
      <c r="RWV3" s="107"/>
      <c r="RWW3" s="107"/>
      <c r="RWX3" s="107"/>
      <c r="RWY3" s="107"/>
      <c r="RWZ3" s="107"/>
      <c r="RXA3" s="107"/>
      <c r="RXB3" s="107"/>
      <c r="RXC3" s="107"/>
      <c r="RXD3" s="107"/>
      <c r="RXE3" s="107"/>
      <c r="RXF3" s="107"/>
      <c r="RXG3" s="107"/>
      <c r="RXH3" s="107"/>
      <c r="RXI3" s="107"/>
      <c r="RXJ3" s="107"/>
      <c r="RXK3" s="107"/>
      <c r="RXL3" s="107"/>
      <c r="RXM3" s="107"/>
      <c r="RXN3" s="107"/>
      <c r="RXO3" s="107"/>
      <c r="RXP3" s="107"/>
      <c r="RXQ3" s="107"/>
      <c r="RXR3" s="107"/>
      <c r="RXS3" s="107"/>
      <c r="RXT3" s="107"/>
      <c r="RXU3" s="107"/>
      <c r="RXV3" s="107"/>
      <c r="RXW3" s="107"/>
      <c r="RXX3" s="107"/>
      <c r="RXY3" s="107"/>
      <c r="RXZ3" s="107"/>
      <c r="RYA3" s="107"/>
      <c r="RYB3" s="107"/>
      <c r="RYC3" s="107"/>
      <c r="RYD3" s="107"/>
      <c r="RYE3" s="107"/>
      <c r="RYF3" s="107"/>
      <c r="RYG3" s="107"/>
      <c r="RYH3" s="107"/>
      <c r="RYI3" s="107"/>
      <c r="RYJ3" s="107"/>
      <c r="RYK3" s="107"/>
      <c r="RYL3" s="107"/>
      <c r="RYM3" s="107"/>
      <c r="RYN3" s="107"/>
      <c r="RYO3" s="107"/>
      <c r="RYP3" s="107"/>
      <c r="RYQ3" s="107"/>
      <c r="RYR3" s="107"/>
      <c r="RYS3" s="107"/>
      <c r="RYT3" s="107"/>
      <c r="RYU3" s="107"/>
      <c r="RYV3" s="107"/>
      <c r="RYW3" s="107"/>
      <c r="RYX3" s="107"/>
      <c r="RYY3" s="107"/>
      <c r="RYZ3" s="107"/>
      <c r="RZA3" s="107"/>
      <c r="RZB3" s="107"/>
      <c r="RZC3" s="107"/>
      <c r="RZD3" s="107"/>
      <c r="RZE3" s="107"/>
      <c r="RZF3" s="107"/>
      <c r="RZG3" s="107"/>
      <c r="RZH3" s="107"/>
      <c r="RZI3" s="107"/>
      <c r="RZJ3" s="107"/>
      <c r="RZK3" s="107"/>
      <c r="RZL3" s="107"/>
      <c r="RZM3" s="107"/>
      <c r="RZN3" s="107"/>
      <c r="RZO3" s="107"/>
      <c r="RZP3" s="107"/>
      <c r="RZQ3" s="107"/>
      <c r="RZR3" s="107"/>
      <c r="RZS3" s="107"/>
      <c r="RZT3" s="107"/>
      <c r="RZU3" s="107"/>
      <c r="RZV3" s="107"/>
      <c r="RZW3" s="107"/>
      <c r="RZX3" s="107"/>
      <c r="RZY3" s="107"/>
      <c r="RZZ3" s="107"/>
      <c r="SAA3" s="107"/>
      <c r="SAB3" s="107"/>
      <c r="SAC3" s="107"/>
      <c r="SAD3" s="107"/>
      <c r="SAE3" s="107"/>
      <c r="SAF3" s="107"/>
      <c r="SAG3" s="107"/>
      <c r="SAH3" s="107"/>
      <c r="SAI3" s="107"/>
      <c r="SAJ3" s="107"/>
      <c r="SAK3" s="107"/>
      <c r="SAL3" s="107"/>
      <c r="SAM3" s="107"/>
      <c r="SAN3" s="107"/>
      <c r="SAO3" s="107"/>
      <c r="SAP3" s="107"/>
      <c r="SAQ3" s="107"/>
      <c r="SAR3" s="107"/>
      <c r="SAS3" s="107"/>
      <c r="SAT3" s="107"/>
      <c r="SAU3" s="107"/>
      <c r="SAV3" s="107"/>
      <c r="SAW3" s="107"/>
      <c r="SAX3" s="107"/>
      <c r="SAY3" s="107"/>
      <c r="SAZ3" s="107"/>
      <c r="SBA3" s="107"/>
      <c r="SBB3" s="107"/>
      <c r="SBC3" s="107"/>
      <c r="SBD3" s="107"/>
      <c r="SBE3" s="107"/>
      <c r="SBF3" s="107"/>
      <c r="SBG3" s="107"/>
      <c r="SBH3" s="107"/>
      <c r="SBI3" s="107"/>
      <c r="SBJ3" s="107"/>
      <c r="SBK3" s="107"/>
      <c r="SBL3" s="107"/>
      <c r="SBM3" s="107"/>
      <c r="SBN3" s="107"/>
      <c r="SBO3" s="107"/>
      <c r="SBP3" s="107"/>
      <c r="SBQ3" s="107"/>
      <c r="SBR3" s="107"/>
      <c r="SBS3" s="107"/>
      <c r="SBT3" s="107"/>
      <c r="SBU3" s="107"/>
      <c r="SBV3" s="107"/>
      <c r="SBW3" s="107"/>
      <c r="SBX3" s="107"/>
      <c r="SBY3" s="107"/>
      <c r="SBZ3" s="107"/>
      <c r="SCA3" s="107"/>
      <c r="SCB3" s="107"/>
      <c r="SCC3" s="107"/>
      <c r="SCD3" s="107"/>
      <c r="SCE3" s="107"/>
      <c r="SCF3" s="107"/>
      <c r="SCG3" s="107"/>
      <c r="SCH3" s="107"/>
      <c r="SCI3" s="107"/>
      <c r="SCJ3" s="107"/>
      <c r="SCK3" s="107"/>
      <c r="SCL3" s="107"/>
      <c r="SCM3" s="107"/>
      <c r="SCN3" s="107"/>
      <c r="SCO3" s="107"/>
      <c r="SCP3" s="107"/>
      <c r="SCQ3" s="107"/>
      <c r="SCR3" s="107"/>
      <c r="SCS3" s="107"/>
      <c r="SCT3" s="107"/>
      <c r="SCU3" s="107"/>
      <c r="SCV3" s="107"/>
      <c r="SCW3" s="107"/>
      <c r="SCX3" s="107"/>
      <c r="SCY3" s="107"/>
      <c r="SCZ3" s="107"/>
      <c r="SDA3" s="107"/>
      <c r="SDB3" s="107"/>
      <c r="SDC3" s="107"/>
      <c r="SDD3" s="107"/>
      <c r="SDE3" s="107"/>
      <c r="SDF3" s="107"/>
      <c r="SDG3" s="107"/>
      <c r="SDH3" s="107"/>
      <c r="SDI3" s="107"/>
      <c r="SDJ3" s="107"/>
      <c r="SDK3" s="107"/>
      <c r="SDL3" s="107"/>
      <c r="SDM3" s="107"/>
      <c r="SDN3" s="107"/>
      <c r="SDO3" s="107"/>
      <c r="SDP3" s="107"/>
      <c r="SDQ3" s="107"/>
      <c r="SDR3" s="107"/>
      <c r="SDS3" s="107"/>
      <c r="SDT3" s="107"/>
      <c r="SDU3" s="107"/>
      <c r="SDV3" s="107"/>
      <c r="SDW3" s="107"/>
      <c r="SDX3" s="107"/>
      <c r="SDY3" s="107"/>
      <c r="SDZ3" s="107"/>
      <c r="SEA3" s="107"/>
      <c r="SEB3" s="107"/>
      <c r="SEC3" s="107"/>
      <c r="SED3" s="107"/>
      <c r="SEE3" s="107"/>
      <c r="SEF3" s="107"/>
      <c r="SEG3" s="107"/>
      <c r="SEH3" s="107"/>
      <c r="SEI3" s="107"/>
      <c r="SEJ3" s="107"/>
      <c r="SEK3" s="107"/>
      <c r="SEL3" s="107"/>
      <c r="SEM3" s="107"/>
      <c r="SEN3" s="107"/>
      <c r="SEO3" s="107"/>
      <c r="SEP3" s="107"/>
      <c r="SEQ3" s="107"/>
      <c r="SER3" s="107"/>
      <c r="SES3" s="107"/>
      <c r="SET3" s="107"/>
      <c r="SEU3" s="107"/>
      <c r="SEV3" s="107"/>
      <c r="SEW3" s="107"/>
      <c r="SEX3" s="107"/>
      <c r="SEY3" s="107"/>
      <c r="SEZ3" s="107"/>
      <c r="SFA3" s="107"/>
      <c r="SFB3" s="107"/>
      <c r="SFC3" s="107"/>
      <c r="SFD3" s="107"/>
      <c r="SFE3" s="107"/>
      <c r="SFF3" s="107"/>
      <c r="SFG3" s="107"/>
      <c r="SFH3" s="107"/>
      <c r="SFI3" s="107"/>
      <c r="SFJ3" s="107"/>
      <c r="SFK3" s="107"/>
      <c r="SFL3" s="107"/>
      <c r="SFM3" s="107"/>
      <c r="SFN3" s="107"/>
      <c r="SFO3" s="107"/>
      <c r="SFP3" s="107"/>
      <c r="SFQ3" s="107"/>
      <c r="SFR3" s="107"/>
      <c r="SFS3" s="107"/>
      <c r="SFT3" s="107"/>
      <c r="SFU3" s="107"/>
      <c r="SFV3" s="107"/>
      <c r="SFW3" s="107"/>
      <c r="SFX3" s="107"/>
      <c r="SFY3" s="107"/>
      <c r="SFZ3" s="107"/>
      <c r="SGA3" s="107"/>
      <c r="SGB3" s="107"/>
      <c r="SGC3" s="107"/>
      <c r="SGD3" s="107"/>
      <c r="SGE3" s="107"/>
      <c r="SGF3" s="107"/>
      <c r="SGG3" s="107"/>
      <c r="SGH3" s="107"/>
      <c r="SGI3" s="107"/>
      <c r="SGJ3" s="107"/>
      <c r="SGK3" s="107"/>
      <c r="SGL3" s="107"/>
      <c r="SGM3" s="107"/>
      <c r="SGN3" s="107"/>
      <c r="SGO3" s="107"/>
      <c r="SGP3" s="107"/>
      <c r="SGQ3" s="107"/>
      <c r="SGR3" s="107"/>
      <c r="SGS3" s="107"/>
      <c r="SGT3" s="107"/>
      <c r="SGU3" s="107"/>
      <c r="SGV3" s="107"/>
      <c r="SGW3" s="107"/>
      <c r="SGX3" s="107"/>
      <c r="SGY3" s="107"/>
      <c r="SGZ3" s="107"/>
      <c r="SHA3" s="107"/>
      <c r="SHB3" s="107"/>
      <c r="SHC3" s="107"/>
      <c r="SHD3" s="107"/>
      <c r="SHE3" s="107"/>
      <c r="SHF3" s="107"/>
      <c r="SHG3" s="107"/>
      <c r="SHH3" s="107"/>
      <c r="SHI3" s="107"/>
      <c r="SHJ3" s="107"/>
      <c r="SHK3" s="107"/>
      <c r="SHL3" s="107"/>
      <c r="SHM3" s="107"/>
      <c r="SHN3" s="107"/>
      <c r="SHO3" s="107"/>
      <c r="SHP3" s="107"/>
      <c r="SHQ3" s="107"/>
      <c r="SHR3" s="107"/>
      <c r="SHS3" s="107"/>
      <c r="SHT3" s="107"/>
      <c r="SHU3" s="107"/>
      <c r="SHV3" s="107"/>
      <c r="SHW3" s="107"/>
      <c r="SHX3" s="107"/>
      <c r="SHY3" s="107"/>
      <c r="SHZ3" s="107"/>
      <c r="SIA3" s="107"/>
      <c r="SIB3" s="107"/>
      <c r="SIC3" s="107"/>
      <c r="SID3" s="107"/>
      <c r="SIE3" s="107"/>
      <c r="SIF3" s="107"/>
      <c r="SIG3" s="107"/>
      <c r="SIH3" s="107"/>
      <c r="SII3" s="107"/>
      <c r="SIJ3" s="107"/>
      <c r="SIK3" s="107"/>
      <c r="SIL3" s="107"/>
      <c r="SIM3" s="107"/>
      <c r="SIN3" s="107"/>
      <c r="SIO3" s="107"/>
      <c r="SIP3" s="107"/>
      <c r="SIQ3" s="107"/>
      <c r="SIR3" s="107"/>
      <c r="SIS3" s="107"/>
      <c r="SIT3" s="107"/>
      <c r="SIU3" s="107"/>
      <c r="SIV3" s="107"/>
      <c r="SIW3" s="107"/>
      <c r="SIX3" s="107"/>
      <c r="SIY3" s="107"/>
      <c r="SIZ3" s="107"/>
      <c r="SJA3" s="107"/>
      <c r="SJB3" s="107"/>
      <c r="SJC3" s="107"/>
      <c r="SJD3" s="107"/>
      <c r="SJE3" s="107"/>
      <c r="SJF3" s="107"/>
      <c r="SJG3" s="107"/>
      <c r="SJH3" s="107"/>
      <c r="SJI3" s="107"/>
      <c r="SJJ3" s="107"/>
      <c r="SJK3" s="107"/>
      <c r="SJL3" s="107"/>
      <c r="SJM3" s="107"/>
      <c r="SJN3" s="107"/>
      <c r="SJO3" s="107"/>
      <c r="SJP3" s="107"/>
      <c r="SJQ3" s="107"/>
      <c r="SJR3" s="107"/>
      <c r="SJS3" s="107"/>
      <c r="SJT3" s="107"/>
      <c r="SJU3" s="107"/>
      <c r="SJV3" s="107"/>
      <c r="SJW3" s="107"/>
      <c r="SJX3" s="107"/>
      <c r="SJY3" s="107"/>
      <c r="SJZ3" s="107"/>
      <c r="SKA3" s="107"/>
      <c r="SKB3" s="107"/>
      <c r="SKC3" s="107"/>
      <c r="SKD3" s="107"/>
      <c r="SKE3" s="107"/>
      <c r="SKF3" s="107"/>
      <c r="SKG3" s="107"/>
      <c r="SKH3" s="107"/>
      <c r="SKI3" s="107"/>
      <c r="SKJ3" s="107"/>
      <c r="SKK3" s="107"/>
      <c r="SKL3" s="107"/>
      <c r="SKM3" s="107"/>
      <c r="SKN3" s="107"/>
      <c r="SKO3" s="107"/>
      <c r="SKP3" s="107"/>
      <c r="SKQ3" s="107"/>
      <c r="SKR3" s="107"/>
      <c r="SKS3" s="107"/>
      <c r="SKT3" s="107"/>
      <c r="SKU3" s="107"/>
      <c r="SKV3" s="107"/>
      <c r="SKW3" s="107"/>
      <c r="SKX3" s="107"/>
      <c r="SKY3" s="107"/>
      <c r="SKZ3" s="107"/>
      <c r="SLA3" s="107"/>
      <c r="SLB3" s="107"/>
      <c r="SLC3" s="107"/>
      <c r="SLD3" s="107"/>
      <c r="SLE3" s="107"/>
      <c r="SLF3" s="107"/>
      <c r="SLG3" s="107"/>
      <c r="SLH3" s="107"/>
      <c r="SLI3" s="107"/>
      <c r="SLJ3" s="107"/>
      <c r="SLK3" s="107"/>
      <c r="SLL3" s="107"/>
      <c r="SLM3" s="107"/>
      <c r="SLN3" s="107"/>
      <c r="SLO3" s="107"/>
      <c r="SLP3" s="107"/>
      <c r="SLQ3" s="107"/>
      <c r="SLR3" s="107"/>
      <c r="SLS3" s="107"/>
      <c r="SLT3" s="107"/>
      <c r="SLU3" s="107"/>
      <c r="SLV3" s="107"/>
      <c r="SLW3" s="107"/>
      <c r="SLX3" s="107"/>
      <c r="SLY3" s="107"/>
      <c r="SLZ3" s="107"/>
      <c r="SMA3" s="107"/>
      <c r="SMB3" s="107"/>
      <c r="SMC3" s="107"/>
      <c r="SMD3" s="107"/>
      <c r="SME3" s="107"/>
      <c r="SMF3" s="107"/>
      <c r="SMG3" s="107"/>
      <c r="SMH3" s="107"/>
      <c r="SMI3" s="107"/>
      <c r="SMJ3" s="107"/>
      <c r="SMK3" s="107"/>
      <c r="SML3" s="107"/>
      <c r="SMM3" s="107"/>
      <c r="SMN3" s="107"/>
      <c r="SMO3" s="107"/>
      <c r="SMP3" s="107"/>
      <c r="SMQ3" s="107"/>
      <c r="SMR3" s="107"/>
      <c r="SMS3" s="107"/>
      <c r="SMT3" s="107"/>
      <c r="SMU3" s="107"/>
      <c r="SMV3" s="107"/>
      <c r="SMW3" s="107"/>
      <c r="SMX3" s="107"/>
      <c r="SMY3" s="107"/>
      <c r="SMZ3" s="107"/>
      <c r="SNA3" s="107"/>
      <c r="SNB3" s="107"/>
      <c r="SNC3" s="107"/>
      <c r="SND3" s="107"/>
      <c r="SNE3" s="107"/>
      <c r="SNF3" s="107"/>
      <c r="SNG3" s="107"/>
      <c r="SNH3" s="107"/>
      <c r="SNI3" s="107"/>
      <c r="SNJ3" s="107"/>
      <c r="SNK3" s="107"/>
      <c r="SNL3" s="107"/>
      <c r="SNM3" s="107"/>
      <c r="SNN3" s="107"/>
      <c r="SNO3" s="107"/>
      <c r="SNP3" s="107"/>
      <c r="SNQ3" s="107"/>
      <c r="SNR3" s="107"/>
      <c r="SNS3" s="107"/>
      <c r="SNT3" s="107"/>
      <c r="SNU3" s="107"/>
      <c r="SNV3" s="107"/>
      <c r="SNW3" s="107"/>
      <c r="SNX3" s="107"/>
      <c r="SNY3" s="107"/>
      <c r="SNZ3" s="107"/>
      <c r="SOA3" s="107"/>
      <c r="SOB3" s="107"/>
      <c r="SOC3" s="107"/>
      <c r="SOD3" s="107"/>
      <c r="SOE3" s="107"/>
      <c r="SOF3" s="107"/>
      <c r="SOG3" s="107"/>
      <c r="SOH3" s="107"/>
      <c r="SOI3" s="107"/>
      <c r="SOJ3" s="107"/>
      <c r="SOK3" s="107"/>
      <c r="SOL3" s="107"/>
      <c r="SOM3" s="107"/>
      <c r="SON3" s="107"/>
      <c r="SOO3" s="107"/>
      <c r="SOP3" s="107"/>
      <c r="SOQ3" s="107"/>
      <c r="SOR3" s="107"/>
      <c r="SOS3" s="107"/>
      <c r="SOT3" s="107"/>
      <c r="SOU3" s="107"/>
      <c r="SOV3" s="107"/>
      <c r="SOW3" s="107"/>
      <c r="SOX3" s="107"/>
      <c r="SOY3" s="107"/>
      <c r="SOZ3" s="107"/>
      <c r="SPA3" s="107"/>
      <c r="SPB3" s="107"/>
      <c r="SPC3" s="107"/>
      <c r="SPD3" s="107"/>
      <c r="SPE3" s="107"/>
      <c r="SPF3" s="107"/>
      <c r="SPG3" s="107"/>
      <c r="SPH3" s="107"/>
      <c r="SPI3" s="107"/>
      <c r="SPJ3" s="107"/>
      <c r="SPK3" s="107"/>
      <c r="SPL3" s="107"/>
      <c r="SPM3" s="107"/>
      <c r="SPN3" s="107"/>
      <c r="SPO3" s="107"/>
      <c r="SPP3" s="107"/>
      <c r="SPQ3" s="107"/>
      <c r="SPR3" s="107"/>
      <c r="SPS3" s="107"/>
      <c r="SPT3" s="107"/>
      <c r="SPU3" s="107"/>
      <c r="SPV3" s="107"/>
      <c r="SPW3" s="107"/>
      <c r="SPX3" s="107"/>
      <c r="SPY3" s="107"/>
      <c r="SPZ3" s="107"/>
      <c r="SQA3" s="107"/>
      <c r="SQB3" s="107"/>
      <c r="SQC3" s="107"/>
      <c r="SQD3" s="107"/>
      <c r="SQE3" s="107"/>
      <c r="SQF3" s="107"/>
      <c r="SQG3" s="107"/>
      <c r="SQH3" s="107"/>
      <c r="SQI3" s="107"/>
      <c r="SQJ3" s="107"/>
      <c r="SQK3" s="107"/>
      <c r="SQL3" s="107"/>
      <c r="SQM3" s="107"/>
      <c r="SQN3" s="107"/>
      <c r="SQO3" s="107"/>
      <c r="SQP3" s="107"/>
      <c r="SQQ3" s="107"/>
      <c r="SQR3" s="107"/>
      <c r="SQS3" s="107"/>
      <c r="SQT3" s="107"/>
      <c r="SQU3" s="107"/>
      <c r="SQV3" s="107"/>
      <c r="SQW3" s="107"/>
      <c r="SQX3" s="107"/>
      <c r="SQY3" s="107"/>
      <c r="SQZ3" s="107"/>
      <c r="SRA3" s="107"/>
      <c r="SRB3" s="107"/>
      <c r="SRC3" s="107"/>
      <c r="SRD3" s="107"/>
      <c r="SRE3" s="107"/>
      <c r="SRF3" s="107"/>
      <c r="SRG3" s="107"/>
      <c r="SRH3" s="107"/>
      <c r="SRI3" s="107"/>
      <c r="SRJ3" s="107"/>
      <c r="SRK3" s="107"/>
      <c r="SRL3" s="107"/>
      <c r="SRM3" s="107"/>
      <c r="SRN3" s="107"/>
      <c r="SRO3" s="107"/>
      <c r="SRP3" s="107"/>
      <c r="SRQ3" s="107"/>
      <c r="SRR3" s="107"/>
      <c r="SRS3" s="107"/>
      <c r="SRT3" s="107"/>
      <c r="SRU3" s="107"/>
      <c r="SRV3" s="107"/>
      <c r="SRW3" s="107"/>
      <c r="SRX3" s="107"/>
      <c r="SRY3" s="107"/>
      <c r="SRZ3" s="107"/>
      <c r="SSA3" s="107"/>
      <c r="SSB3" s="107"/>
      <c r="SSC3" s="107"/>
      <c r="SSD3" s="107"/>
      <c r="SSE3" s="107"/>
      <c r="SSF3" s="107"/>
      <c r="SSG3" s="107"/>
      <c r="SSH3" s="107"/>
      <c r="SSI3" s="107"/>
      <c r="SSJ3" s="107"/>
      <c r="SSK3" s="107"/>
      <c r="SSL3" s="107"/>
      <c r="SSM3" s="107"/>
      <c r="SSN3" s="107"/>
      <c r="SSO3" s="107"/>
      <c r="SSP3" s="107"/>
      <c r="SSQ3" s="107"/>
      <c r="SSR3" s="107"/>
      <c r="SSS3" s="107"/>
      <c r="SST3" s="107"/>
      <c r="SSU3" s="107"/>
      <c r="SSV3" s="107"/>
      <c r="SSW3" s="107"/>
      <c r="SSX3" s="107"/>
      <c r="SSY3" s="107"/>
      <c r="SSZ3" s="107"/>
      <c r="STA3" s="107"/>
      <c r="STB3" s="107"/>
      <c r="STC3" s="107"/>
      <c r="STD3" s="107"/>
      <c r="STE3" s="107"/>
      <c r="STF3" s="107"/>
      <c r="STG3" s="107"/>
      <c r="STH3" s="107"/>
      <c r="STI3" s="107"/>
      <c r="STJ3" s="107"/>
      <c r="STK3" s="107"/>
      <c r="STL3" s="107"/>
      <c r="STM3" s="107"/>
      <c r="STN3" s="107"/>
      <c r="STO3" s="107"/>
      <c r="STP3" s="107"/>
      <c r="STQ3" s="107"/>
      <c r="STR3" s="107"/>
      <c r="STS3" s="107"/>
      <c r="STT3" s="107"/>
      <c r="STU3" s="107"/>
      <c r="STV3" s="107"/>
      <c r="STW3" s="107"/>
      <c r="STX3" s="107"/>
      <c r="STY3" s="107"/>
      <c r="STZ3" s="107"/>
      <c r="SUA3" s="107"/>
      <c r="SUB3" s="107"/>
      <c r="SUC3" s="107"/>
      <c r="SUD3" s="107"/>
      <c r="SUE3" s="107"/>
      <c r="SUF3" s="107"/>
      <c r="SUG3" s="107"/>
      <c r="SUH3" s="107"/>
      <c r="SUI3" s="107"/>
      <c r="SUJ3" s="107"/>
      <c r="SUK3" s="107"/>
      <c r="SUL3" s="107"/>
      <c r="SUM3" s="107"/>
      <c r="SUN3" s="107"/>
      <c r="SUO3" s="107"/>
      <c r="SUP3" s="107"/>
      <c r="SUQ3" s="107"/>
      <c r="SUR3" s="107"/>
      <c r="SUS3" s="107"/>
      <c r="SUT3" s="107"/>
      <c r="SUU3" s="107"/>
      <c r="SUV3" s="107"/>
      <c r="SUW3" s="107"/>
      <c r="SUX3" s="107"/>
      <c r="SUY3" s="107"/>
      <c r="SUZ3" s="107"/>
      <c r="SVA3" s="107"/>
      <c r="SVB3" s="107"/>
      <c r="SVC3" s="107"/>
      <c r="SVD3" s="107"/>
      <c r="SVE3" s="107"/>
      <c r="SVF3" s="107"/>
      <c r="SVG3" s="107"/>
      <c r="SVH3" s="107"/>
      <c r="SVI3" s="107"/>
      <c r="SVJ3" s="107"/>
      <c r="SVK3" s="107"/>
      <c r="SVL3" s="107"/>
      <c r="SVM3" s="107"/>
      <c r="SVN3" s="107"/>
      <c r="SVO3" s="107"/>
      <c r="SVP3" s="107"/>
      <c r="SVQ3" s="107"/>
      <c r="SVR3" s="107"/>
      <c r="SVS3" s="107"/>
      <c r="SVT3" s="107"/>
      <c r="SVU3" s="107"/>
      <c r="SVV3" s="107"/>
      <c r="SVW3" s="107"/>
      <c r="SVX3" s="107"/>
      <c r="SVY3" s="107"/>
      <c r="SVZ3" s="107"/>
      <c r="SWA3" s="107"/>
      <c r="SWB3" s="107"/>
      <c r="SWC3" s="107"/>
      <c r="SWD3" s="107"/>
      <c r="SWE3" s="107"/>
      <c r="SWF3" s="107"/>
      <c r="SWG3" s="107"/>
      <c r="SWH3" s="107"/>
      <c r="SWI3" s="107"/>
      <c r="SWJ3" s="107"/>
      <c r="SWK3" s="107"/>
      <c r="SWL3" s="107"/>
      <c r="SWM3" s="107"/>
      <c r="SWN3" s="107"/>
      <c r="SWO3" s="107"/>
      <c r="SWP3" s="107"/>
      <c r="SWQ3" s="107"/>
      <c r="SWR3" s="107"/>
      <c r="SWS3" s="107"/>
      <c r="SWT3" s="107"/>
      <c r="SWU3" s="107"/>
      <c r="SWV3" s="107"/>
      <c r="SWW3" s="107"/>
      <c r="SWX3" s="107"/>
      <c r="SWY3" s="107"/>
      <c r="SWZ3" s="107"/>
      <c r="SXA3" s="107"/>
      <c r="SXB3" s="107"/>
      <c r="SXC3" s="107"/>
      <c r="SXD3" s="107"/>
      <c r="SXE3" s="107"/>
      <c r="SXF3" s="107"/>
      <c r="SXG3" s="107"/>
      <c r="SXH3" s="107"/>
      <c r="SXI3" s="107"/>
      <c r="SXJ3" s="107"/>
      <c r="SXK3" s="107"/>
      <c r="SXL3" s="107"/>
      <c r="SXM3" s="107"/>
      <c r="SXN3" s="107"/>
      <c r="SXO3" s="107"/>
      <c r="SXP3" s="107"/>
      <c r="SXQ3" s="107"/>
      <c r="SXR3" s="107"/>
      <c r="SXS3" s="107"/>
      <c r="SXT3" s="107"/>
      <c r="SXU3" s="107"/>
      <c r="SXV3" s="107"/>
      <c r="SXW3" s="107"/>
      <c r="SXX3" s="107"/>
      <c r="SXY3" s="107"/>
      <c r="SXZ3" s="107"/>
      <c r="SYA3" s="107"/>
      <c r="SYB3" s="107"/>
      <c r="SYC3" s="107"/>
      <c r="SYD3" s="107"/>
      <c r="SYE3" s="107"/>
      <c r="SYF3" s="107"/>
      <c r="SYG3" s="107"/>
      <c r="SYH3" s="107"/>
      <c r="SYI3" s="107"/>
      <c r="SYJ3" s="107"/>
      <c r="SYK3" s="107"/>
      <c r="SYL3" s="107"/>
      <c r="SYM3" s="107"/>
      <c r="SYN3" s="107"/>
      <c r="SYO3" s="107"/>
      <c r="SYP3" s="107"/>
      <c r="SYQ3" s="107"/>
      <c r="SYR3" s="107"/>
      <c r="SYS3" s="107"/>
      <c r="SYT3" s="107"/>
      <c r="SYU3" s="107"/>
      <c r="SYV3" s="107"/>
      <c r="SYW3" s="107"/>
      <c r="SYX3" s="107"/>
      <c r="SYY3" s="107"/>
      <c r="SYZ3" s="107"/>
      <c r="SZA3" s="107"/>
      <c r="SZB3" s="107"/>
      <c r="SZC3" s="107"/>
      <c r="SZD3" s="107"/>
      <c r="SZE3" s="107"/>
      <c r="SZF3" s="107"/>
      <c r="SZG3" s="107"/>
      <c r="SZH3" s="107"/>
      <c r="SZI3" s="107"/>
      <c r="SZJ3" s="107"/>
      <c r="SZK3" s="107"/>
      <c r="SZL3" s="107"/>
      <c r="SZM3" s="107"/>
      <c r="SZN3" s="107"/>
      <c r="SZO3" s="107"/>
      <c r="SZP3" s="107"/>
      <c r="SZQ3" s="107"/>
      <c r="SZR3" s="107"/>
      <c r="SZS3" s="107"/>
      <c r="SZT3" s="107"/>
      <c r="SZU3" s="107"/>
      <c r="SZV3" s="107"/>
      <c r="SZW3" s="107"/>
      <c r="SZX3" s="107"/>
      <c r="SZY3" s="107"/>
      <c r="SZZ3" s="107"/>
      <c r="TAA3" s="107"/>
      <c r="TAB3" s="107"/>
      <c r="TAC3" s="107"/>
      <c r="TAD3" s="107"/>
      <c r="TAE3" s="107"/>
      <c r="TAF3" s="107"/>
      <c r="TAG3" s="107"/>
      <c r="TAH3" s="107"/>
      <c r="TAI3" s="107"/>
      <c r="TAJ3" s="107"/>
      <c r="TAK3" s="107"/>
      <c r="TAL3" s="107"/>
      <c r="TAM3" s="107"/>
      <c r="TAN3" s="107"/>
      <c r="TAO3" s="107"/>
      <c r="TAP3" s="107"/>
      <c r="TAQ3" s="107"/>
      <c r="TAR3" s="107"/>
      <c r="TAS3" s="107"/>
      <c r="TAT3" s="107"/>
      <c r="TAU3" s="107"/>
      <c r="TAV3" s="107"/>
      <c r="TAW3" s="107"/>
      <c r="TAX3" s="107"/>
      <c r="TAY3" s="107"/>
      <c r="TAZ3" s="107"/>
      <c r="TBA3" s="107"/>
      <c r="TBB3" s="107"/>
      <c r="TBC3" s="107"/>
      <c r="TBD3" s="107"/>
      <c r="TBE3" s="107"/>
      <c r="TBF3" s="107"/>
      <c r="TBG3" s="107"/>
      <c r="TBH3" s="107"/>
      <c r="TBI3" s="107"/>
      <c r="TBJ3" s="107"/>
      <c r="TBK3" s="107"/>
      <c r="TBL3" s="107"/>
      <c r="TBM3" s="107"/>
      <c r="TBN3" s="107"/>
      <c r="TBO3" s="107"/>
      <c r="TBP3" s="107"/>
      <c r="TBQ3" s="107"/>
      <c r="TBR3" s="107"/>
      <c r="TBS3" s="107"/>
      <c r="TBT3" s="107"/>
      <c r="TBU3" s="107"/>
      <c r="TBV3" s="107"/>
      <c r="TBW3" s="107"/>
      <c r="TBX3" s="107"/>
      <c r="TBY3" s="107"/>
      <c r="TBZ3" s="107"/>
      <c r="TCA3" s="107"/>
      <c r="TCB3" s="107"/>
      <c r="TCC3" s="107"/>
      <c r="TCD3" s="107"/>
      <c r="TCE3" s="107"/>
      <c r="TCF3" s="107"/>
      <c r="TCG3" s="107"/>
      <c r="TCH3" s="107"/>
      <c r="TCI3" s="107"/>
      <c r="TCJ3" s="107"/>
      <c r="TCK3" s="107"/>
      <c r="TCL3" s="107"/>
      <c r="TCM3" s="107"/>
      <c r="TCN3" s="107"/>
      <c r="TCO3" s="107"/>
      <c r="TCP3" s="107"/>
      <c r="TCQ3" s="107"/>
      <c r="TCR3" s="107"/>
      <c r="TCS3" s="107"/>
      <c r="TCT3" s="107"/>
      <c r="TCU3" s="107"/>
      <c r="TCV3" s="107"/>
      <c r="TCW3" s="107"/>
      <c r="TCX3" s="107"/>
      <c r="TCY3" s="107"/>
      <c r="TCZ3" s="107"/>
      <c r="TDA3" s="107"/>
      <c r="TDB3" s="107"/>
      <c r="TDC3" s="107"/>
      <c r="TDD3" s="107"/>
      <c r="TDE3" s="107"/>
      <c r="TDF3" s="107"/>
      <c r="TDG3" s="107"/>
      <c r="TDH3" s="107"/>
      <c r="TDI3" s="107"/>
      <c r="TDJ3" s="107"/>
      <c r="TDK3" s="107"/>
      <c r="TDL3" s="107"/>
      <c r="TDM3" s="107"/>
      <c r="TDN3" s="107"/>
      <c r="TDO3" s="107"/>
      <c r="TDP3" s="107"/>
      <c r="TDQ3" s="107"/>
      <c r="TDR3" s="107"/>
      <c r="TDS3" s="107"/>
      <c r="TDT3" s="107"/>
      <c r="TDU3" s="107"/>
      <c r="TDV3" s="107"/>
      <c r="TDW3" s="107"/>
      <c r="TDX3" s="107"/>
      <c r="TDY3" s="107"/>
      <c r="TDZ3" s="107"/>
      <c r="TEA3" s="107"/>
      <c r="TEB3" s="107"/>
      <c r="TEC3" s="107"/>
      <c r="TED3" s="107"/>
      <c r="TEE3" s="107"/>
      <c r="TEF3" s="107"/>
      <c r="TEG3" s="107"/>
      <c r="TEH3" s="107"/>
      <c r="TEI3" s="107"/>
      <c r="TEJ3" s="107"/>
      <c r="TEK3" s="107"/>
      <c r="TEL3" s="107"/>
      <c r="TEM3" s="107"/>
      <c r="TEN3" s="107"/>
      <c r="TEO3" s="107"/>
      <c r="TEP3" s="107"/>
      <c r="TEQ3" s="107"/>
      <c r="TER3" s="107"/>
      <c r="TES3" s="107"/>
      <c r="TET3" s="107"/>
      <c r="TEU3" s="107"/>
      <c r="TEV3" s="107"/>
      <c r="TEW3" s="107"/>
      <c r="TEX3" s="107"/>
      <c r="TEY3" s="107"/>
      <c r="TEZ3" s="107"/>
      <c r="TFA3" s="107"/>
      <c r="TFB3" s="107"/>
      <c r="TFC3" s="107"/>
      <c r="TFD3" s="107"/>
      <c r="TFE3" s="107"/>
      <c r="TFF3" s="107"/>
      <c r="TFG3" s="107"/>
      <c r="TFH3" s="107"/>
      <c r="TFI3" s="107"/>
      <c r="TFJ3" s="107"/>
      <c r="TFK3" s="107"/>
      <c r="TFL3" s="107"/>
      <c r="TFM3" s="107"/>
      <c r="TFN3" s="107"/>
      <c r="TFO3" s="107"/>
      <c r="TFP3" s="107"/>
      <c r="TFQ3" s="107"/>
      <c r="TFR3" s="107"/>
      <c r="TFS3" s="107"/>
      <c r="TFT3" s="107"/>
      <c r="TFU3" s="107"/>
      <c r="TFV3" s="107"/>
      <c r="TFW3" s="107"/>
      <c r="TFX3" s="107"/>
      <c r="TFY3" s="107"/>
      <c r="TFZ3" s="107"/>
      <c r="TGA3" s="107"/>
      <c r="TGB3" s="107"/>
      <c r="TGC3" s="107"/>
      <c r="TGD3" s="107"/>
      <c r="TGE3" s="107"/>
      <c r="TGF3" s="107"/>
      <c r="TGG3" s="107"/>
      <c r="TGH3" s="107"/>
      <c r="TGI3" s="107"/>
      <c r="TGJ3" s="107"/>
      <c r="TGK3" s="107"/>
      <c r="TGL3" s="107"/>
      <c r="TGM3" s="107"/>
      <c r="TGN3" s="107"/>
      <c r="TGO3" s="107"/>
      <c r="TGP3" s="107"/>
      <c r="TGQ3" s="107"/>
      <c r="TGR3" s="107"/>
      <c r="TGS3" s="107"/>
      <c r="TGT3" s="107"/>
      <c r="TGU3" s="107"/>
      <c r="TGV3" s="107"/>
      <c r="TGW3" s="107"/>
      <c r="TGX3" s="107"/>
      <c r="TGY3" s="107"/>
      <c r="TGZ3" s="107"/>
      <c r="THA3" s="107"/>
      <c r="THB3" s="107"/>
      <c r="THC3" s="107"/>
      <c r="THD3" s="107"/>
      <c r="THE3" s="107"/>
      <c r="THF3" s="107"/>
      <c r="THG3" s="107"/>
      <c r="THH3" s="107"/>
      <c r="THI3" s="107"/>
      <c r="THJ3" s="107"/>
      <c r="THK3" s="107"/>
      <c r="THL3" s="107"/>
      <c r="THM3" s="107"/>
      <c r="THN3" s="107"/>
      <c r="THO3" s="107"/>
      <c r="THP3" s="107"/>
      <c r="THQ3" s="107"/>
      <c r="THR3" s="107"/>
      <c r="THS3" s="107"/>
      <c r="THT3" s="107"/>
      <c r="THU3" s="107"/>
      <c r="THV3" s="107"/>
      <c r="THW3" s="107"/>
      <c r="THX3" s="107"/>
      <c r="THY3" s="107"/>
      <c r="THZ3" s="107"/>
      <c r="TIA3" s="107"/>
      <c r="TIB3" s="107"/>
      <c r="TIC3" s="107"/>
      <c r="TID3" s="107"/>
      <c r="TIE3" s="107"/>
      <c r="TIF3" s="107"/>
      <c r="TIG3" s="107"/>
      <c r="TIH3" s="107"/>
      <c r="TII3" s="107"/>
      <c r="TIJ3" s="107"/>
      <c r="TIK3" s="107"/>
      <c r="TIL3" s="107"/>
      <c r="TIM3" s="107"/>
      <c r="TIN3" s="107"/>
      <c r="TIO3" s="107"/>
      <c r="TIP3" s="107"/>
      <c r="TIQ3" s="107"/>
      <c r="TIR3" s="107"/>
      <c r="TIS3" s="107"/>
      <c r="TIT3" s="107"/>
      <c r="TIU3" s="107"/>
      <c r="TIV3" s="107"/>
      <c r="TIW3" s="107"/>
      <c r="TIX3" s="107"/>
      <c r="TIY3" s="107"/>
      <c r="TIZ3" s="107"/>
      <c r="TJA3" s="107"/>
      <c r="TJB3" s="107"/>
      <c r="TJC3" s="107"/>
      <c r="TJD3" s="107"/>
      <c r="TJE3" s="107"/>
      <c r="TJF3" s="107"/>
      <c r="TJG3" s="107"/>
      <c r="TJH3" s="107"/>
      <c r="TJI3" s="107"/>
      <c r="TJJ3" s="107"/>
      <c r="TJK3" s="107"/>
      <c r="TJL3" s="107"/>
      <c r="TJM3" s="107"/>
      <c r="TJN3" s="107"/>
      <c r="TJO3" s="107"/>
      <c r="TJP3" s="107"/>
      <c r="TJQ3" s="107"/>
      <c r="TJR3" s="107"/>
      <c r="TJS3" s="107"/>
      <c r="TJT3" s="107"/>
      <c r="TJU3" s="107"/>
      <c r="TJV3" s="107"/>
      <c r="TJW3" s="107"/>
      <c r="TJX3" s="107"/>
      <c r="TJY3" s="107"/>
      <c r="TJZ3" s="107"/>
      <c r="TKA3" s="107"/>
      <c r="TKB3" s="107"/>
      <c r="TKC3" s="107"/>
      <c r="TKD3" s="107"/>
      <c r="TKE3" s="107"/>
      <c r="TKF3" s="107"/>
      <c r="TKG3" s="107"/>
      <c r="TKH3" s="107"/>
      <c r="TKI3" s="107"/>
      <c r="TKJ3" s="107"/>
      <c r="TKK3" s="107"/>
      <c r="TKL3" s="107"/>
      <c r="TKM3" s="107"/>
      <c r="TKN3" s="107"/>
      <c r="TKO3" s="107"/>
      <c r="TKP3" s="107"/>
      <c r="TKQ3" s="107"/>
      <c r="TKR3" s="107"/>
      <c r="TKS3" s="107"/>
      <c r="TKT3" s="107"/>
      <c r="TKU3" s="107"/>
      <c r="TKV3" s="107"/>
      <c r="TKW3" s="107"/>
      <c r="TKX3" s="107"/>
      <c r="TKY3" s="107"/>
      <c r="TKZ3" s="107"/>
      <c r="TLA3" s="107"/>
      <c r="TLB3" s="107"/>
      <c r="TLC3" s="107"/>
      <c r="TLD3" s="107"/>
      <c r="TLE3" s="107"/>
      <c r="TLF3" s="107"/>
      <c r="TLG3" s="107"/>
      <c r="TLH3" s="107"/>
      <c r="TLI3" s="107"/>
      <c r="TLJ3" s="107"/>
      <c r="TLK3" s="107"/>
      <c r="TLL3" s="107"/>
      <c r="TLM3" s="107"/>
      <c r="TLN3" s="107"/>
      <c r="TLO3" s="107"/>
      <c r="TLP3" s="107"/>
      <c r="TLQ3" s="107"/>
      <c r="TLR3" s="107"/>
      <c r="TLS3" s="107"/>
      <c r="TLT3" s="107"/>
      <c r="TLU3" s="107"/>
      <c r="TLV3" s="107"/>
      <c r="TLW3" s="107"/>
      <c r="TLX3" s="107"/>
      <c r="TLY3" s="107"/>
      <c r="TLZ3" s="107"/>
      <c r="TMA3" s="107"/>
      <c r="TMB3" s="107"/>
      <c r="TMC3" s="107"/>
      <c r="TMD3" s="107"/>
      <c r="TME3" s="107"/>
      <c r="TMF3" s="107"/>
      <c r="TMG3" s="107"/>
      <c r="TMH3" s="107"/>
      <c r="TMI3" s="107"/>
      <c r="TMJ3" s="107"/>
      <c r="TMK3" s="107"/>
      <c r="TML3" s="107"/>
      <c r="TMM3" s="107"/>
      <c r="TMN3" s="107"/>
      <c r="TMO3" s="107"/>
      <c r="TMP3" s="107"/>
      <c r="TMQ3" s="107"/>
      <c r="TMR3" s="107"/>
      <c r="TMS3" s="107"/>
      <c r="TMT3" s="107"/>
      <c r="TMU3" s="107"/>
      <c r="TMV3" s="107"/>
      <c r="TMW3" s="107"/>
      <c r="TMX3" s="107"/>
      <c r="TMY3" s="107"/>
      <c r="TMZ3" s="107"/>
      <c r="TNA3" s="107"/>
      <c r="TNB3" s="107"/>
      <c r="TNC3" s="107"/>
      <c r="TND3" s="107"/>
      <c r="TNE3" s="107"/>
      <c r="TNF3" s="107"/>
      <c r="TNG3" s="107"/>
      <c r="TNH3" s="107"/>
      <c r="TNI3" s="107"/>
      <c r="TNJ3" s="107"/>
      <c r="TNK3" s="107"/>
      <c r="TNL3" s="107"/>
      <c r="TNM3" s="107"/>
      <c r="TNN3" s="107"/>
      <c r="TNO3" s="107"/>
      <c r="TNP3" s="107"/>
      <c r="TNQ3" s="107"/>
      <c r="TNR3" s="107"/>
      <c r="TNS3" s="107"/>
      <c r="TNT3" s="107"/>
      <c r="TNU3" s="107"/>
      <c r="TNV3" s="107"/>
      <c r="TNW3" s="107"/>
      <c r="TNX3" s="107"/>
      <c r="TNY3" s="107"/>
      <c r="TNZ3" s="107"/>
      <c r="TOA3" s="107"/>
      <c r="TOB3" s="107"/>
      <c r="TOC3" s="107"/>
      <c r="TOD3" s="107"/>
      <c r="TOE3" s="107"/>
      <c r="TOF3" s="107"/>
      <c r="TOG3" s="107"/>
      <c r="TOH3" s="107"/>
      <c r="TOI3" s="107"/>
      <c r="TOJ3" s="107"/>
      <c r="TOK3" s="107"/>
      <c r="TOL3" s="107"/>
      <c r="TOM3" s="107"/>
      <c r="TON3" s="107"/>
      <c r="TOO3" s="107"/>
      <c r="TOP3" s="107"/>
      <c r="TOQ3" s="107"/>
      <c r="TOR3" s="107"/>
      <c r="TOS3" s="107"/>
      <c r="TOT3" s="107"/>
      <c r="TOU3" s="107"/>
      <c r="TOV3" s="107"/>
      <c r="TOW3" s="107"/>
      <c r="TOX3" s="107"/>
      <c r="TOY3" s="107"/>
      <c r="TOZ3" s="107"/>
      <c r="TPA3" s="107"/>
      <c r="TPB3" s="107"/>
      <c r="TPC3" s="107"/>
      <c r="TPD3" s="107"/>
      <c r="TPE3" s="107"/>
      <c r="TPF3" s="107"/>
      <c r="TPG3" s="107"/>
      <c r="TPH3" s="107"/>
      <c r="TPI3" s="107"/>
      <c r="TPJ3" s="107"/>
      <c r="TPK3" s="107"/>
      <c r="TPL3" s="107"/>
      <c r="TPM3" s="107"/>
      <c r="TPN3" s="107"/>
      <c r="TPO3" s="107"/>
      <c r="TPP3" s="107"/>
      <c r="TPQ3" s="107"/>
      <c r="TPR3" s="107"/>
      <c r="TPS3" s="107"/>
      <c r="TPT3" s="107"/>
      <c r="TPU3" s="107"/>
      <c r="TPV3" s="107"/>
      <c r="TPW3" s="107"/>
      <c r="TPX3" s="107"/>
      <c r="TPY3" s="107"/>
      <c r="TPZ3" s="107"/>
      <c r="TQA3" s="107"/>
      <c r="TQB3" s="107"/>
      <c r="TQC3" s="107"/>
      <c r="TQD3" s="107"/>
      <c r="TQE3" s="107"/>
      <c r="TQF3" s="107"/>
      <c r="TQG3" s="107"/>
      <c r="TQH3" s="107"/>
      <c r="TQI3" s="107"/>
      <c r="TQJ3" s="107"/>
      <c r="TQK3" s="107"/>
      <c r="TQL3" s="107"/>
      <c r="TQM3" s="107"/>
      <c r="TQN3" s="107"/>
      <c r="TQO3" s="107"/>
      <c r="TQP3" s="107"/>
      <c r="TQQ3" s="107"/>
      <c r="TQR3" s="107"/>
      <c r="TQS3" s="107"/>
      <c r="TQT3" s="107"/>
      <c r="TQU3" s="107"/>
      <c r="TQV3" s="107"/>
      <c r="TQW3" s="107"/>
      <c r="TQX3" s="107"/>
      <c r="TQY3" s="107"/>
      <c r="TQZ3" s="107"/>
      <c r="TRA3" s="107"/>
      <c r="TRB3" s="107"/>
      <c r="TRC3" s="107"/>
      <c r="TRD3" s="107"/>
      <c r="TRE3" s="107"/>
      <c r="TRF3" s="107"/>
      <c r="TRG3" s="107"/>
      <c r="TRH3" s="107"/>
      <c r="TRI3" s="107"/>
      <c r="TRJ3" s="107"/>
      <c r="TRK3" s="107"/>
      <c r="TRL3" s="107"/>
      <c r="TRM3" s="107"/>
      <c r="TRN3" s="107"/>
      <c r="TRO3" s="107"/>
      <c r="TRP3" s="107"/>
      <c r="TRQ3" s="107"/>
      <c r="TRR3" s="107"/>
      <c r="TRS3" s="107"/>
      <c r="TRT3" s="107"/>
      <c r="TRU3" s="107"/>
      <c r="TRV3" s="107"/>
      <c r="TRW3" s="107"/>
      <c r="TRX3" s="107"/>
      <c r="TRY3" s="107"/>
      <c r="TRZ3" s="107"/>
      <c r="TSA3" s="107"/>
      <c r="TSB3" s="107"/>
      <c r="TSC3" s="107"/>
      <c r="TSD3" s="107"/>
      <c r="TSE3" s="107"/>
      <c r="TSF3" s="107"/>
      <c r="TSG3" s="107"/>
      <c r="TSH3" s="107"/>
      <c r="TSI3" s="107"/>
      <c r="TSJ3" s="107"/>
      <c r="TSK3" s="107"/>
      <c r="TSL3" s="107"/>
      <c r="TSM3" s="107"/>
      <c r="TSN3" s="107"/>
      <c r="TSO3" s="107"/>
      <c r="TSP3" s="107"/>
      <c r="TSQ3" s="107"/>
      <c r="TSR3" s="107"/>
      <c r="TSS3" s="107"/>
      <c r="TST3" s="107"/>
      <c r="TSU3" s="107"/>
      <c r="TSV3" s="107"/>
      <c r="TSW3" s="107"/>
      <c r="TSX3" s="107"/>
      <c r="TSY3" s="107"/>
      <c r="TSZ3" s="107"/>
      <c r="TTA3" s="107"/>
      <c r="TTB3" s="107"/>
      <c r="TTC3" s="107"/>
      <c r="TTD3" s="107"/>
      <c r="TTE3" s="107"/>
      <c r="TTF3" s="107"/>
      <c r="TTG3" s="107"/>
      <c r="TTH3" s="107"/>
      <c r="TTI3" s="107"/>
      <c r="TTJ3" s="107"/>
      <c r="TTK3" s="107"/>
      <c r="TTL3" s="107"/>
      <c r="TTM3" s="107"/>
      <c r="TTN3" s="107"/>
      <c r="TTO3" s="107"/>
      <c r="TTP3" s="107"/>
      <c r="TTQ3" s="107"/>
      <c r="TTR3" s="107"/>
      <c r="TTS3" s="107"/>
      <c r="TTT3" s="107"/>
      <c r="TTU3" s="107"/>
      <c r="TTV3" s="107"/>
      <c r="TTW3" s="107"/>
      <c r="TTX3" s="107"/>
      <c r="TTY3" s="107"/>
      <c r="TTZ3" s="107"/>
      <c r="TUA3" s="107"/>
      <c r="TUB3" s="107"/>
      <c r="TUC3" s="107"/>
      <c r="TUD3" s="107"/>
      <c r="TUE3" s="107"/>
      <c r="TUF3" s="107"/>
      <c r="TUG3" s="107"/>
      <c r="TUH3" s="107"/>
      <c r="TUI3" s="107"/>
      <c r="TUJ3" s="107"/>
      <c r="TUK3" s="107"/>
      <c r="TUL3" s="107"/>
      <c r="TUM3" s="107"/>
      <c r="TUN3" s="107"/>
      <c r="TUO3" s="107"/>
      <c r="TUP3" s="107"/>
      <c r="TUQ3" s="107"/>
      <c r="TUR3" s="107"/>
      <c r="TUS3" s="107"/>
      <c r="TUT3" s="107"/>
      <c r="TUU3" s="107"/>
      <c r="TUV3" s="107"/>
      <c r="TUW3" s="107"/>
      <c r="TUX3" s="107"/>
      <c r="TUY3" s="107"/>
      <c r="TUZ3" s="107"/>
      <c r="TVA3" s="107"/>
      <c r="TVB3" s="107"/>
      <c r="TVC3" s="107"/>
      <c r="TVD3" s="107"/>
      <c r="TVE3" s="107"/>
      <c r="TVF3" s="107"/>
      <c r="TVG3" s="107"/>
      <c r="TVH3" s="107"/>
      <c r="TVI3" s="107"/>
      <c r="TVJ3" s="107"/>
      <c r="TVK3" s="107"/>
      <c r="TVL3" s="107"/>
      <c r="TVM3" s="107"/>
      <c r="TVN3" s="107"/>
      <c r="TVO3" s="107"/>
      <c r="TVP3" s="107"/>
      <c r="TVQ3" s="107"/>
      <c r="TVR3" s="107"/>
      <c r="TVS3" s="107"/>
      <c r="TVT3" s="107"/>
      <c r="TVU3" s="107"/>
      <c r="TVV3" s="107"/>
      <c r="TVW3" s="107"/>
      <c r="TVX3" s="107"/>
      <c r="TVY3" s="107"/>
      <c r="TVZ3" s="107"/>
      <c r="TWA3" s="107"/>
      <c r="TWB3" s="107"/>
      <c r="TWC3" s="107"/>
      <c r="TWD3" s="107"/>
      <c r="TWE3" s="107"/>
      <c r="TWF3" s="107"/>
      <c r="TWG3" s="107"/>
      <c r="TWH3" s="107"/>
      <c r="TWI3" s="107"/>
      <c r="TWJ3" s="107"/>
      <c r="TWK3" s="107"/>
      <c r="TWL3" s="107"/>
      <c r="TWM3" s="107"/>
      <c r="TWN3" s="107"/>
      <c r="TWO3" s="107"/>
      <c r="TWP3" s="107"/>
      <c r="TWQ3" s="107"/>
      <c r="TWR3" s="107"/>
      <c r="TWS3" s="107"/>
      <c r="TWT3" s="107"/>
      <c r="TWU3" s="107"/>
      <c r="TWV3" s="107"/>
      <c r="TWW3" s="107"/>
      <c r="TWX3" s="107"/>
      <c r="TWY3" s="107"/>
      <c r="TWZ3" s="107"/>
      <c r="TXA3" s="107"/>
      <c r="TXB3" s="107"/>
      <c r="TXC3" s="107"/>
      <c r="TXD3" s="107"/>
      <c r="TXE3" s="107"/>
      <c r="TXF3" s="107"/>
      <c r="TXG3" s="107"/>
      <c r="TXH3" s="107"/>
      <c r="TXI3" s="107"/>
      <c r="TXJ3" s="107"/>
      <c r="TXK3" s="107"/>
      <c r="TXL3" s="107"/>
      <c r="TXM3" s="107"/>
      <c r="TXN3" s="107"/>
      <c r="TXO3" s="107"/>
      <c r="TXP3" s="107"/>
      <c r="TXQ3" s="107"/>
      <c r="TXR3" s="107"/>
      <c r="TXS3" s="107"/>
      <c r="TXT3" s="107"/>
      <c r="TXU3" s="107"/>
      <c r="TXV3" s="107"/>
      <c r="TXW3" s="107"/>
      <c r="TXX3" s="107"/>
      <c r="TXY3" s="107"/>
      <c r="TXZ3" s="107"/>
      <c r="TYA3" s="107"/>
      <c r="TYB3" s="107"/>
      <c r="TYC3" s="107"/>
      <c r="TYD3" s="107"/>
      <c r="TYE3" s="107"/>
      <c r="TYF3" s="107"/>
      <c r="TYG3" s="107"/>
      <c r="TYH3" s="107"/>
      <c r="TYI3" s="107"/>
      <c r="TYJ3" s="107"/>
      <c r="TYK3" s="107"/>
      <c r="TYL3" s="107"/>
      <c r="TYM3" s="107"/>
      <c r="TYN3" s="107"/>
      <c r="TYO3" s="107"/>
      <c r="TYP3" s="107"/>
      <c r="TYQ3" s="107"/>
      <c r="TYR3" s="107"/>
      <c r="TYS3" s="107"/>
      <c r="TYT3" s="107"/>
      <c r="TYU3" s="107"/>
      <c r="TYV3" s="107"/>
      <c r="TYW3" s="107"/>
      <c r="TYX3" s="107"/>
      <c r="TYY3" s="107"/>
      <c r="TYZ3" s="107"/>
      <c r="TZA3" s="107"/>
      <c r="TZB3" s="107"/>
      <c r="TZC3" s="107"/>
      <c r="TZD3" s="107"/>
      <c r="TZE3" s="107"/>
      <c r="TZF3" s="107"/>
      <c r="TZG3" s="107"/>
      <c r="TZH3" s="107"/>
      <c r="TZI3" s="107"/>
      <c r="TZJ3" s="107"/>
      <c r="TZK3" s="107"/>
      <c r="TZL3" s="107"/>
      <c r="TZM3" s="107"/>
      <c r="TZN3" s="107"/>
      <c r="TZO3" s="107"/>
      <c r="TZP3" s="107"/>
      <c r="TZQ3" s="107"/>
      <c r="TZR3" s="107"/>
      <c r="TZS3" s="107"/>
      <c r="TZT3" s="107"/>
      <c r="TZU3" s="107"/>
      <c r="TZV3" s="107"/>
      <c r="TZW3" s="107"/>
      <c r="TZX3" s="107"/>
      <c r="TZY3" s="107"/>
      <c r="TZZ3" s="107"/>
      <c r="UAA3" s="107"/>
      <c r="UAB3" s="107"/>
      <c r="UAC3" s="107"/>
      <c r="UAD3" s="107"/>
      <c r="UAE3" s="107"/>
      <c r="UAF3" s="107"/>
      <c r="UAG3" s="107"/>
      <c r="UAH3" s="107"/>
      <c r="UAI3" s="107"/>
      <c r="UAJ3" s="107"/>
      <c r="UAK3" s="107"/>
      <c r="UAL3" s="107"/>
      <c r="UAM3" s="107"/>
      <c r="UAN3" s="107"/>
      <c r="UAO3" s="107"/>
      <c r="UAP3" s="107"/>
      <c r="UAQ3" s="107"/>
      <c r="UAR3" s="107"/>
      <c r="UAS3" s="107"/>
      <c r="UAT3" s="107"/>
      <c r="UAU3" s="107"/>
      <c r="UAV3" s="107"/>
      <c r="UAW3" s="107"/>
      <c r="UAX3" s="107"/>
      <c r="UAY3" s="107"/>
      <c r="UAZ3" s="107"/>
      <c r="UBA3" s="107"/>
      <c r="UBB3" s="107"/>
      <c r="UBC3" s="107"/>
      <c r="UBD3" s="107"/>
      <c r="UBE3" s="107"/>
      <c r="UBF3" s="107"/>
      <c r="UBG3" s="107"/>
      <c r="UBH3" s="107"/>
      <c r="UBI3" s="107"/>
      <c r="UBJ3" s="107"/>
      <c r="UBK3" s="107"/>
      <c r="UBL3" s="107"/>
      <c r="UBM3" s="107"/>
      <c r="UBN3" s="107"/>
      <c r="UBO3" s="107"/>
      <c r="UBP3" s="107"/>
      <c r="UBQ3" s="107"/>
      <c r="UBR3" s="107"/>
      <c r="UBS3" s="107"/>
      <c r="UBT3" s="107"/>
      <c r="UBU3" s="107"/>
      <c r="UBV3" s="107"/>
      <c r="UBW3" s="107"/>
      <c r="UBX3" s="107"/>
      <c r="UBY3" s="107"/>
      <c r="UBZ3" s="107"/>
      <c r="UCA3" s="107"/>
      <c r="UCB3" s="107"/>
      <c r="UCC3" s="107"/>
      <c r="UCD3" s="107"/>
      <c r="UCE3" s="107"/>
      <c r="UCF3" s="107"/>
      <c r="UCG3" s="107"/>
      <c r="UCH3" s="107"/>
      <c r="UCI3" s="107"/>
      <c r="UCJ3" s="107"/>
      <c r="UCK3" s="107"/>
      <c r="UCL3" s="107"/>
      <c r="UCM3" s="107"/>
      <c r="UCN3" s="107"/>
      <c r="UCO3" s="107"/>
      <c r="UCP3" s="107"/>
      <c r="UCQ3" s="107"/>
      <c r="UCR3" s="107"/>
      <c r="UCS3" s="107"/>
      <c r="UCT3" s="107"/>
      <c r="UCU3" s="107"/>
      <c r="UCV3" s="107"/>
      <c r="UCW3" s="107"/>
      <c r="UCX3" s="107"/>
      <c r="UCY3" s="107"/>
      <c r="UCZ3" s="107"/>
      <c r="UDA3" s="107"/>
      <c r="UDB3" s="107"/>
      <c r="UDC3" s="107"/>
      <c r="UDD3" s="107"/>
      <c r="UDE3" s="107"/>
      <c r="UDF3" s="107"/>
      <c r="UDG3" s="107"/>
      <c r="UDH3" s="107"/>
      <c r="UDI3" s="107"/>
      <c r="UDJ3" s="107"/>
      <c r="UDK3" s="107"/>
      <c r="UDL3" s="107"/>
      <c r="UDM3" s="107"/>
      <c r="UDN3" s="107"/>
      <c r="UDO3" s="107"/>
      <c r="UDP3" s="107"/>
      <c r="UDQ3" s="107"/>
      <c r="UDR3" s="107"/>
      <c r="UDS3" s="107"/>
      <c r="UDT3" s="107"/>
      <c r="UDU3" s="107"/>
      <c r="UDV3" s="107"/>
      <c r="UDW3" s="107"/>
      <c r="UDX3" s="107"/>
      <c r="UDY3" s="107"/>
      <c r="UDZ3" s="107"/>
      <c r="UEA3" s="107"/>
      <c r="UEB3" s="107"/>
      <c r="UEC3" s="107"/>
      <c r="UED3" s="107"/>
      <c r="UEE3" s="107"/>
      <c r="UEF3" s="107"/>
      <c r="UEG3" s="107"/>
      <c r="UEH3" s="107"/>
      <c r="UEI3" s="107"/>
      <c r="UEJ3" s="107"/>
      <c r="UEK3" s="107"/>
      <c r="UEL3" s="107"/>
      <c r="UEM3" s="107"/>
      <c r="UEN3" s="107"/>
      <c r="UEO3" s="107"/>
      <c r="UEP3" s="107"/>
      <c r="UEQ3" s="107"/>
      <c r="UER3" s="107"/>
      <c r="UES3" s="107"/>
      <c r="UET3" s="107"/>
      <c r="UEU3" s="107"/>
      <c r="UEV3" s="107"/>
      <c r="UEW3" s="107"/>
      <c r="UEX3" s="107"/>
      <c r="UEY3" s="107"/>
      <c r="UEZ3" s="107"/>
      <c r="UFA3" s="107"/>
      <c r="UFB3" s="107"/>
      <c r="UFC3" s="107"/>
      <c r="UFD3" s="107"/>
      <c r="UFE3" s="107"/>
      <c r="UFF3" s="107"/>
      <c r="UFG3" s="107"/>
      <c r="UFH3" s="107"/>
      <c r="UFI3" s="107"/>
      <c r="UFJ3" s="107"/>
      <c r="UFK3" s="107"/>
      <c r="UFL3" s="107"/>
      <c r="UFM3" s="107"/>
      <c r="UFN3" s="107"/>
      <c r="UFO3" s="107"/>
      <c r="UFP3" s="107"/>
      <c r="UFQ3" s="107"/>
      <c r="UFR3" s="107"/>
      <c r="UFS3" s="107"/>
      <c r="UFT3" s="107"/>
      <c r="UFU3" s="107"/>
      <c r="UFV3" s="107"/>
      <c r="UFW3" s="107"/>
      <c r="UFX3" s="107"/>
      <c r="UFY3" s="107"/>
      <c r="UFZ3" s="107"/>
      <c r="UGA3" s="107"/>
      <c r="UGB3" s="107"/>
      <c r="UGC3" s="107"/>
      <c r="UGD3" s="107"/>
      <c r="UGE3" s="107"/>
      <c r="UGF3" s="107"/>
      <c r="UGG3" s="107"/>
      <c r="UGH3" s="107"/>
      <c r="UGI3" s="107"/>
      <c r="UGJ3" s="107"/>
      <c r="UGK3" s="107"/>
      <c r="UGL3" s="107"/>
      <c r="UGM3" s="107"/>
      <c r="UGN3" s="107"/>
      <c r="UGO3" s="107"/>
      <c r="UGP3" s="107"/>
      <c r="UGQ3" s="107"/>
      <c r="UGR3" s="107"/>
      <c r="UGS3" s="107"/>
      <c r="UGT3" s="107"/>
      <c r="UGU3" s="107"/>
      <c r="UGV3" s="107"/>
      <c r="UGW3" s="107"/>
      <c r="UGX3" s="107"/>
      <c r="UGY3" s="107"/>
      <c r="UGZ3" s="107"/>
      <c r="UHA3" s="107"/>
      <c r="UHB3" s="107"/>
      <c r="UHC3" s="107"/>
      <c r="UHD3" s="107"/>
      <c r="UHE3" s="107"/>
      <c r="UHF3" s="107"/>
      <c r="UHG3" s="107"/>
      <c r="UHH3" s="107"/>
      <c r="UHI3" s="107"/>
      <c r="UHJ3" s="107"/>
      <c r="UHK3" s="107"/>
      <c r="UHL3" s="107"/>
      <c r="UHM3" s="107"/>
      <c r="UHN3" s="107"/>
      <c r="UHO3" s="107"/>
      <c r="UHP3" s="107"/>
      <c r="UHQ3" s="107"/>
      <c r="UHR3" s="107"/>
      <c r="UHS3" s="107"/>
      <c r="UHT3" s="107"/>
      <c r="UHU3" s="107"/>
      <c r="UHV3" s="107"/>
      <c r="UHW3" s="107"/>
      <c r="UHX3" s="107"/>
      <c r="UHY3" s="107"/>
      <c r="UHZ3" s="107"/>
      <c r="UIA3" s="107"/>
      <c r="UIB3" s="107"/>
      <c r="UIC3" s="107"/>
      <c r="UID3" s="107"/>
      <c r="UIE3" s="107"/>
      <c r="UIF3" s="107"/>
      <c r="UIG3" s="107"/>
      <c r="UIH3" s="107"/>
      <c r="UII3" s="107"/>
      <c r="UIJ3" s="107"/>
      <c r="UIK3" s="107"/>
      <c r="UIL3" s="107"/>
      <c r="UIM3" s="107"/>
      <c r="UIN3" s="107"/>
      <c r="UIO3" s="107"/>
      <c r="UIP3" s="107"/>
      <c r="UIQ3" s="107"/>
      <c r="UIR3" s="107"/>
      <c r="UIS3" s="107"/>
      <c r="UIT3" s="107"/>
      <c r="UIU3" s="107"/>
      <c r="UIV3" s="107"/>
      <c r="UIW3" s="107"/>
      <c r="UIX3" s="107"/>
      <c r="UIY3" s="107"/>
      <c r="UIZ3" s="107"/>
      <c r="UJA3" s="107"/>
      <c r="UJB3" s="107"/>
      <c r="UJC3" s="107"/>
      <c r="UJD3" s="107"/>
      <c r="UJE3" s="107"/>
      <c r="UJF3" s="107"/>
      <c r="UJG3" s="107"/>
      <c r="UJH3" s="107"/>
      <c r="UJI3" s="107"/>
      <c r="UJJ3" s="107"/>
      <c r="UJK3" s="107"/>
      <c r="UJL3" s="107"/>
      <c r="UJM3" s="107"/>
      <c r="UJN3" s="107"/>
      <c r="UJO3" s="107"/>
      <c r="UJP3" s="107"/>
      <c r="UJQ3" s="107"/>
      <c r="UJR3" s="107"/>
      <c r="UJS3" s="107"/>
      <c r="UJT3" s="107"/>
      <c r="UJU3" s="107"/>
      <c r="UJV3" s="107"/>
      <c r="UJW3" s="107"/>
      <c r="UJX3" s="107"/>
      <c r="UJY3" s="107"/>
      <c r="UJZ3" s="107"/>
      <c r="UKA3" s="107"/>
      <c r="UKB3" s="107"/>
      <c r="UKC3" s="107"/>
      <c r="UKD3" s="107"/>
      <c r="UKE3" s="107"/>
      <c r="UKF3" s="107"/>
      <c r="UKG3" s="107"/>
      <c r="UKH3" s="107"/>
      <c r="UKI3" s="107"/>
      <c r="UKJ3" s="107"/>
      <c r="UKK3" s="107"/>
      <c r="UKL3" s="107"/>
      <c r="UKM3" s="107"/>
      <c r="UKN3" s="107"/>
      <c r="UKO3" s="107"/>
      <c r="UKP3" s="107"/>
      <c r="UKQ3" s="107"/>
      <c r="UKR3" s="107"/>
      <c r="UKS3" s="107"/>
      <c r="UKT3" s="107"/>
      <c r="UKU3" s="107"/>
      <c r="UKV3" s="107"/>
      <c r="UKW3" s="107"/>
      <c r="UKX3" s="107"/>
      <c r="UKY3" s="107"/>
      <c r="UKZ3" s="107"/>
      <c r="ULA3" s="107"/>
      <c r="ULB3" s="107"/>
      <c r="ULC3" s="107"/>
      <c r="ULD3" s="107"/>
      <c r="ULE3" s="107"/>
      <c r="ULF3" s="107"/>
      <c r="ULG3" s="107"/>
      <c r="ULH3" s="107"/>
      <c r="ULI3" s="107"/>
      <c r="ULJ3" s="107"/>
      <c r="ULK3" s="107"/>
      <c r="ULL3" s="107"/>
      <c r="ULM3" s="107"/>
      <c r="ULN3" s="107"/>
      <c r="ULO3" s="107"/>
      <c r="ULP3" s="107"/>
      <c r="ULQ3" s="107"/>
      <c r="ULR3" s="107"/>
      <c r="ULS3" s="107"/>
      <c r="ULT3" s="107"/>
      <c r="ULU3" s="107"/>
      <c r="ULV3" s="107"/>
      <c r="ULW3" s="107"/>
      <c r="ULX3" s="107"/>
      <c r="ULY3" s="107"/>
      <c r="ULZ3" s="107"/>
      <c r="UMA3" s="107"/>
      <c r="UMB3" s="107"/>
      <c r="UMC3" s="107"/>
      <c r="UMD3" s="107"/>
      <c r="UME3" s="107"/>
      <c r="UMF3" s="107"/>
      <c r="UMG3" s="107"/>
      <c r="UMH3" s="107"/>
      <c r="UMI3" s="107"/>
      <c r="UMJ3" s="107"/>
      <c r="UMK3" s="107"/>
      <c r="UML3" s="107"/>
      <c r="UMM3" s="107"/>
      <c r="UMN3" s="107"/>
      <c r="UMO3" s="107"/>
      <c r="UMP3" s="107"/>
      <c r="UMQ3" s="107"/>
      <c r="UMR3" s="107"/>
      <c r="UMS3" s="107"/>
      <c r="UMT3" s="107"/>
      <c r="UMU3" s="107"/>
      <c r="UMV3" s="107"/>
      <c r="UMW3" s="107"/>
      <c r="UMX3" s="107"/>
      <c r="UMY3" s="107"/>
      <c r="UMZ3" s="107"/>
      <c r="UNA3" s="107"/>
      <c r="UNB3" s="107"/>
      <c r="UNC3" s="107"/>
      <c r="UND3" s="107"/>
      <c r="UNE3" s="107"/>
      <c r="UNF3" s="107"/>
      <c r="UNG3" s="107"/>
      <c r="UNH3" s="107"/>
      <c r="UNI3" s="107"/>
      <c r="UNJ3" s="107"/>
      <c r="UNK3" s="107"/>
      <c r="UNL3" s="107"/>
      <c r="UNM3" s="107"/>
      <c r="UNN3" s="107"/>
      <c r="UNO3" s="107"/>
      <c r="UNP3" s="107"/>
      <c r="UNQ3" s="107"/>
      <c r="UNR3" s="107"/>
      <c r="UNS3" s="107"/>
      <c r="UNT3" s="107"/>
      <c r="UNU3" s="107"/>
      <c r="UNV3" s="107"/>
      <c r="UNW3" s="107"/>
      <c r="UNX3" s="107"/>
      <c r="UNY3" s="107"/>
      <c r="UNZ3" s="107"/>
      <c r="UOA3" s="107"/>
      <c r="UOB3" s="107"/>
      <c r="UOC3" s="107"/>
      <c r="UOD3" s="107"/>
      <c r="UOE3" s="107"/>
      <c r="UOF3" s="107"/>
      <c r="UOG3" s="107"/>
      <c r="UOH3" s="107"/>
      <c r="UOI3" s="107"/>
      <c r="UOJ3" s="107"/>
      <c r="UOK3" s="107"/>
      <c r="UOL3" s="107"/>
      <c r="UOM3" s="107"/>
      <c r="UON3" s="107"/>
      <c r="UOO3" s="107"/>
      <c r="UOP3" s="107"/>
      <c r="UOQ3" s="107"/>
      <c r="UOR3" s="107"/>
      <c r="UOS3" s="107"/>
      <c r="UOT3" s="107"/>
      <c r="UOU3" s="107"/>
      <c r="UOV3" s="107"/>
      <c r="UOW3" s="107"/>
      <c r="UOX3" s="107"/>
      <c r="UOY3" s="107"/>
      <c r="UOZ3" s="107"/>
      <c r="UPA3" s="107"/>
      <c r="UPB3" s="107"/>
      <c r="UPC3" s="107"/>
      <c r="UPD3" s="107"/>
      <c r="UPE3" s="107"/>
      <c r="UPF3" s="107"/>
      <c r="UPG3" s="107"/>
      <c r="UPH3" s="107"/>
      <c r="UPI3" s="107"/>
      <c r="UPJ3" s="107"/>
      <c r="UPK3" s="107"/>
      <c r="UPL3" s="107"/>
      <c r="UPM3" s="107"/>
      <c r="UPN3" s="107"/>
      <c r="UPO3" s="107"/>
      <c r="UPP3" s="107"/>
      <c r="UPQ3" s="107"/>
      <c r="UPR3" s="107"/>
      <c r="UPS3" s="107"/>
      <c r="UPT3" s="107"/>
      <c r="UPU3" s="107"/>
      <c r="UPV3" s="107"/>
      <c r="UPW3" s="107"/>
      <c r="UPX3" s="107"/>
      <c r="UPY3" s="107"/>
      <c r="UPZ3" s="107"/>
      <c r="UQA3" s="107"/>
      <c r="UQB3" s="107"/>
      <c r="UQC3" s="107"/>
      <c r="UQD3" s="107"/>
      <c r="UQE3" s="107"/>
      <c r="UQF3" s="107"/>
      <c r="UQG3" s="107"/>
      <c r="UQH3" s="107"/>
      <c r="UQI3" s="107"/>
      <c r="UQJ3" s="107"/>
      <c r="UQK3" s="107"/>
      <c r="UQL3" s="107"/>
      <c r="UQM3" s="107"/>
      <c r="UQN3" s="107"/>
      <c r="UQO3" s="107"/>
      <c r="UQP3" s="107"/>
      <c r="UQQ3" s="107"/>
      <c r="UQR3" s="107"/>
      <c r="UQS3" s="107"/>
      <c r="UQT3" s="107"/>
      <c r="UQU3" s="107"/>
      <c r="UQV3" s="107"/>
      <c r="UQW3" s="107"/>
      <c r="UQX3" s="107"/>
      <c r="UQY3" s="107"/>
      <c r="UQZ3" s="107"/>
      <c r="URA3" s="107"/>
      <c r="URB3" s="107"/>
      <c r="URC3" s="107"/>
      <c r="URD3" s="107"/>
      <c r="URE3" s="107"/>
      <c r="URF3" s="107"/>
      <c r="URG3" s="107"/>
      <c r="URH3" s="107"/>
      <c r="URI3" s="107"/>
      <c r="URJ3" s="107"/>
      <c r="URK3" s="107"/>
      <c r="URL3" s="107"/>
      <c r="URM3" s="107"/>
      <c r="URN3" s="107"/>
      <c r="URO3" s="107"/>
      <c r="URP3" s="107"/>
      <c r="URQ3" s="107"/>
      <c r="URR3" s="107"/>
      <c r="URS3" s="107"/>
      <c r="URT3" s="107"/>
      <c r="URU3" s="107"/>
      <c r="URV3" s="107"/>
      <c r="URW3" s="107"/>
      <c r="URX3" s="107"/>
      <c r="URY3" s="107"/>
      <c r="URZ3" s="107"/>
      <c r="USA3" s="107"/>
      <c r="USB3" s="107"/>
      <c r="USC3" s="107"/>
      <c r="USD3" s="107"/>
      <c r="USE3" s="107"/>
      <c r="USF3" s="107"/>
      <c r="USG3" s="107"/>
      <c r="USH3" s="107"/>
      <c r="USI3" s="107"/>
      <c r="USJ3" s="107"/>
      <c r="USK3" s="107"/>
      <c r="USL3" s="107"/>
      <c r="USM3" s="107"/>
      <c r="USN3" s="107"/>
      <c r="USO3" s="107"/>
      <c r="USP3" s="107"/>
      <c r="USQ3" s="107"/>
      <c r="USR3" s="107"/>
      <c r="USS3" s="107"/>
      <c r="UST3" s="107"/>
      <c r="USU3" s="107"/>
      <c r="USV3" s="107"/>
      <c r="USW3" s="107"/>
      <c r="USX3" s="107"/>
      <c r="USY3" s="107"/>
      <c r="USZ3" s="107"/>
      <c r="UTA3" s="107"/>
      <c r="UTB3" s="107"/>
      <c r="UTC3" s="107"/>
      <c r="UTD3" s="107"/>
      <c r="UTE3" s="107"/>
      <c r="UTF3" s="107"/>
      <c r="UTG3" s="107"/>
      <c r="UTH3" s="107"/>
      <c r="UTI3" s="107"/>
      <c r="UTJ3" s="107"/>
      <c r="UTK3" s="107"/>
      <c r="UTL3" s="107"/>
      <c r="UTM3" s="107"/>
      <c r="UTN3" s="107"/>
      <c r="UTO3" s="107"/>
      <c r="UTP3" s="107"/>
      <c r="UTQ3" s="107"/>
      <c r="UTR3" s="107"/>
      <c r="UTS3" s="107"/>
      <c r="UTT3" s="107"/>
      <c r="UTU3" s="107"/>
      <c r="UTV3" s="107"/>
      <c r="UTW3" s="107"/>
      <c r="UTX3" s="107"/>
      <c r="UTY3" s="107"/>
      <c r="UTZ3" s="107"/>
      <c r="UUA3" s="107"/>
      <c r="UUB3" s="107"/>
      <c r="UUC3" s="107"/>
      <c r="UUD3" s="107"/>
      <c r="UUE3" s="107"/>
      <c r="UUF3" s="107"/>
      <c r="UUG3" s="107"/>
      <c r="UUH3" s="107"/>
      <c r="UUI3" s="107"/>
      <c r="UUJ3" s="107"/>
      <c r="UUK3" s="107"/>
      <c r="UUL3" s="107"/>
      <c r="UUM3" s="107"/>
      <c r="UUN3" s="107"/>
      <c r="UUO3" s="107"/>
      <c r="UUP3" s="107"/>
      <c r="UUQ3" s="107"/>
      <c r="UUR3" s="107"/>
      <c r="UUS3" s="107"/>
      <c r="UUT3" s="107"/>
      <c r="UUU3" s="107"/>
      <c r="UUV3" s="107"/>
      <c r="UUW3" s="107"/>
      <c r="UUX3" s="107"/>
      <c r="UUY3" s="107"/>
      <c r="UUZ3" s="107"/>
      <c r="UVA3" s="107"/>
      <c r="UVB3" s="107"/>
      <c r="UVC3" s="107"/>
      <c r="UVD3" s="107"/>
      <c r="UVE3" s="107"/>
      <c r="UVF3" s="107"/>
      <c r="UVG3" s="107"/>
      <c r="UVH3" s="107"/>
      <c r="UVI3" s="107"/>
      <c r="UVJ3" s="107"/>
      <c r="UVK3" s="107"/>
      <c r="UVL3" s="107"/>
      <c r="UVM3" s="107"/>
      <c r="UVN3" s="107"/>
      <c r="UVO3" s="107"/>
      <c r="UVP3" s="107"/>
      <c r="UVQ3" s="107"/>
      <c r="UVR3" s="107"/>
      <c r="UVS3" s="107"/>
      <c r="UVT3" s="107"/>
      <c r="UVU3" s="107"/>
      <c r="UVV3" s="107"/>
      <c r="UVW3" s="107"/>
      <c r="UVX3" s="107"/>
      <c r="UVY3" s="107"/>
      <c r="UVZ3" s="107"/>
      <c r="UWA3" s="107"/>
      <c r="UWB3" s="107"/>
      <c r="UWC3" s="107"/>
      <c r="UWD3" s="107"/>
      <c r="UWE3" s="107"/>
      <c r="UWF3" s="107"/>
      <c r="UWG3" s="107"/>
      <c r="UWH3" s="107"/>
      <c r="UWI3" s="107"/>
      <c r="UWJ3" s="107"/>
      <c r="UWK3" s="107"/>
      <c r="UWL3" s="107"/>
      <c r="UWM3" s="107"/>
      <c r="UWN3" s="107"/>
      <c r="UWO3" s="107"/>
      <c r="UWP3" s="107"/>
      <c r="UWQ3" s="107"/>
      <c r="UWR3" s="107"/>
      <c r="UWS3" s="107"/>
      <c r="UWT3" s="107"/>
      <c r="UWU3" s="107"/>
      <c r="UWV3" s="107"/>
      <c r="UWW3" s="107"/>
      <c r="UWX3" s="107"/>
      <c r="UWY3" s="107"/>
      <c r="UWZ3" s="107"/>
      <c r="UXA3" s="107"/>
      <c r="UXB3" s="107"/>
      <c r="UXC3" s="107"/>
      <c r="UXD3" s="107"/>
      <c r="UXE3" s="107"/>
      <c r="UXF3" s="107"/>
      <c r="UXG3" s="107"/>
      <c r="UXH3" s="107"/>
      <c r="UXI3" s="107"/>
      <c r="UXJ3" s="107"/>
      <c r="UXK3" s="107"/>
      <c r="UXL3" s="107"/>
      <c r="UXM3" s="107"/>
      <c r="UXN3" s="107"/>
      <c r="UXO3" s="107"/>
      <c r="UXP3" s="107"/>
      <c r="UXQ3" s="107"/>
      <c r="UXR3" s="107"/>
      <c r="UXS3" s="107"/>
      <c r="UXT3" s="107"/>
      <c r="UXU3" s="107"/>
      <c r="UXV3" s="107"/>
      <c r="UXW3" s="107"/>
      <c r="UXX3" s="107"/>
      <c r="UXY3" s="107"/>
      <c r="UXZ3" s="107"/>
      <c r="UYA3" s="107"/>
      <c r="UYB3" s="107"/>
      <c r="UYC3" s="107"/>
      <c r="UYD3" s="107"/>
      <c r="UYE3" s="107"/>
      <c r="UYF3" s="107"/>
      <c r="UYG3" s="107"/>
      <c r="UYH3" s="107"/>
      <c r="UYI3" s="107"/>
      <c r="UYJ3" s="107"/>
      <c r="UYK3" s="107"/>
      <c r="UYL3" s="107"/>
      <c r="UYM3" s="107"/>
      <c r="UYN3" s="107"/>
      <c r="UYO3" s="107"/>
      <c r="UYP3" s="107"/>
      <c r="UYQ3" s="107"/>
      <c r="UYR3" s="107"/>
      <c r="UYS3" s="107"/>
      <c r="UYT3" s="107"/>
      <c r="UYU3" s="107"/>
      <c r="UYV3" s="107"/>
      <c r="UYW3" s="107"/>
      <c r="UYX3" s="107"/>
      <c r="UYY3" s="107"/>
      <c r="UYZ3" s="107"/>
      <c r="UZA3" s="107"/>
      <c r="UZB3" s="107"/>
      <c r="UZC3" s="107"/>
      <c r="UZD3" s="107"/>
      <c r="UZE3" s="107"/>
      <c r="UZF3" s="107"/>
      <c r="UZG3" s="107"/>
      <c r="UZH3" s="107"/>
      <c r="UZI3" s="107"/>
      <c r="UZJ3" s="107"/>
      <c r="UZK3" s="107"/>
      <c r="UZL3" s="107"/>
      <c r="UZM3" s="107"/>
      <c r="UZN3" s="107"/>
      <c r="UZO3" s="107"/>
      <c r="UZP3" s="107"/>
      <c r="UZQ3" s="107"/>
      <c r="UZR3" s="107"/>
      <c r="UZS3" s="107"/>
      <c r="UZT3" s="107"/>
      <c r="UZU3" s="107"/>
      <c r="UZV3" s="107"/>
      <c r="UZW3" s="107"/>
      <c r="UZX3" s="107"/>
      <c r="UZY3" s="107"/>
      <c r="UZZ3" s="107"/>
      <c r="VAA3" s="107"/>
      <c r="VAB3" s="107"/>
      <c r="VAC3" s="107"/>
      <c r="VAD3" s="107"/>
      <c r="VAE3" s="107"/>
      <c r="VAF3" s="107"/>
      <c r="VAG3" s="107"/>
      <c r="VAH3" s="107"/>
      <c r="VAI3" s="107"/>
      <c r="VAJ3" s="107"/>
      <c r="VAK3" s="107"/>
      <c r="VAL3" s="107"/>
      <c r="VAM3" s="107"/>
      <c r="VAN3" s="107"/>
      <c r="VAO3" s="107"/>
      <c r="VAP3" s="107"/>
      <c r="VAQ3" s="107"/>
      <c r="VAR3" s="107"/>
      <c r="VAS3" s="107"/>
      <c r="VAT3" s="107"/>
      <c r="VAU3" s="107"/>
      <c r="VAV3" s="107"/>
      <c r="VAW3" s="107"/>
      <c r="VAX3" s="107"/>
      <c r="VAY3" s="107"/>
      <c r="VAZ3" s="107"/>
      <c r="VBA3" s="107"/>
      <c r="VBB3" s="107"/>
      <c r="VBC3" s="107"/>
      <c r="VBD3" s="107"/>
      <c r="VBE3" s="107"/>
      <c r="VBF3" s="107"/>
      <c r="VBG3" s="107"/>
      <c r="VBH3" s="107"/>
      <c r="VBI3" s="107"/>
      <c r="VBJ3" s="107"/>
      <c r="VBK3" s="107"/>
      <c r="VBL3" s="107"/>
      <c r="VBM3" s="107"/>
      <c r="VBN3" s="107"/>
      <c r="VBO3" s="107"/>
      <c r="VBP3" s="107"/>
      <c r="VBQ3" s="107"/>
      <c r="VBR3" s="107"/>
      <c r="VBS3" s="107"/>
      <c r="VBT3" s="107"/>
      <c r="VBU3" s="107"/>
      <c r="VBV3" s="107"/>
      <c r="VBW3" s="107"/>
      <c r="VBX3" s="107"/>
      <c r="VBY3" s="107"/>
      <c r="VBZ3" s="107"/>
      <c r="VCA3" s="107"/>
      <c r="VCB3" s="107"/>
      <c r="VCC3" s="107"/>
      <c r="VCD3" s="107"/>
      <c r="VCE3" s="107"/>
      <c r="VCF3" s="107"/>
      <c r="VCG3" s="107"/>
      <c r="VCH3" s="107"/>
      <c r="VCI3" s="107"/>
      <c r="VCJ3" s="107"/>
      <c r="VCK3" s="107"/>
      <c r="VCL3" s="107"/>
      <c r="VCM3" s="107"/>
      <c r="VCN3" s="107"/>
      <c r="VCO3" s="107"/>
      <c r="VCP3" s="107"/>
      <c r="VCQ3" s="107"/>
      <c r="VCR3" s="107"/>
      <c r="VCS3" s="107"/>
      <c r="VCT3" s="107"/>
      <c r="VCU3" s="107"/>
      <c r="VCV3" s="107"/>
      <c r="VCW3" s="107"/>
      <c r="VCX3" s="107"/>
      <c r="VCY3" s="107"/>
      <c r="VCZ3" s="107"/>
      <c r="VDA3" s="107"/>
      <c r="VDB3" s="107"/>
      <c r="VDC3" s="107"/>
      <c r="VDD3" s="107"/>
      <c r="VDE3" s="107"/>
      <c r="VDF3" s="107"/>
      <c r="VDG3" s="107"/>
      <c r="VDH3" s="107"/>
      <c r="VDI3" s="107"/>
      <c r="VDJ3" s="107"/>
      <c r="VDK3" s="107"/>
      <c r="VDL3" s="107"/>
      <c r="VDM3" s="107"/>
      <c r="VDN3" s="107"/>
      <c r="VDO3" s="107"/>
      <c r="VDP3" s="107"/>
      <c r="VDQ3" s="107"/>
      <c r="VDR3" s="107"/>
      <c r="VDS3" s="107"/>
      <c r="VDT3" s="107"/>
      <c r="VDU3" s="107"/>
      <c r="VDV3" s="107"/>
      <c r="VDW3" s="107"/>
      <c r="VDX3" s="107"/>
      <c r="VDY3" s="107"/>
      <c r="VDZ3" s="107"/>
      <c r="VEA3" s="107"/>
      <c r="VEB3" s="107"/>
      <c r="VEC3" s="107"/>
      <c r="VED3" s="107"/>
      <c r="VEE3" s="107"/>
      <c r="VEF3" s="107"/>
      <c r="VEG3" s="107"/>
      <c r="VEH3" s="107"/>
      <c r="VEI3" s="107"/>
      <c r="VEJ3" s="107"/>
      <c r="VEK3" s="107"/>
      <c r="VEL3" s="107"/>
      <c r="VEM3" s="107"/>
      <c r="VEN3" s="107"/>
      <c r="VEO3" s="107"/>
      <c r="VEP3" s="107"/>
      <c r="VEQ3" s="107"/>
      <c r="VER3" s="107"/>
      <c r="VES3" s="107"/>
      <c r="VET3" s="107"/>
      <c r="VEU3" s="107"/>
      <c r="VEV3" s="107"/>
      <c r="VEW3" s="107"/>
      <c r="VEX3" s="107"/>
      <c r="VEY3" s="107"/>
      <c r="VEZ3" s="107"/>
      <c r="VFA3" s="107"/>
      <c r="VFB3" s="107"/>
      <c r="VFC3" s="107"/>
      <c r="VFD3" s="107"/>
      <c r="VFE3" s="107"/>
      <c r="VFF3" s="107"/>
      <c r="VFG3" s="107"/>
      <c r="VFH3" s="107"/>
      <c r="VFI3" s="107"/>
      <c r="VFJ3" s="107"/>
      <c r="VFK3" s="107"/>
      <c r="VFL3" s="107"/>
      <c r="VFM3" s="107"/>
      <c r="VFN3" s="107"/>
      <c r="VFO3" s="107"/>
      <c r="VFP3" s="107"/>
      <c r="VFQ3" s="107"/>
      <c r="VFR3" s="107"/>
      <c r="VFS3" s="107"/>
      <c r="VFT3" s="107"/>
      <c r="VFU3" s="107"/>
      <c r="VFV3" s="107"/>
      <c r="VFW3" s="107"/>
      <c r="VFX3" s="107"/>
      <c r="VFY3" s="107"/>
      <c r="VFZ3" s="107"/>
      <c r="VGA3" s="107"/>
      <c r="VGB3" s="107"/>
      <c r="VGC3" s="107"/>
      <c r="VGD3" s="107"/>
      <c r="VGE3" s="107"/>
      <c r="VGF3" s="107"/>
      <c r="VGG3" s="107"/>
      <c r="VGH3" s="107"/>
      <c r="VGI3" s="107"/>
      <c r="VGJ3" s="107"/>
      <c r="VGK3" s="107"/>
      <c r="VGL3" s="107"/>
      <c r="VGM3" s="107"/>
      <c r="VGN3" s="107"/>
      <c r="VGO3" s="107"/>
      <c r="VGP3" s="107"/>
      <c r="VGQ3" s="107"/>
      <c r="VGR3" s="107"/>
      <c r="VGS3" s="107"/>
      <c r="VGT3" s="107"/>
      <c r="VGU3" s="107"/>
      <c r="VGV3" s="107"/>
      <c r="VGW3" s="107"/>
      <c r="VGX3" s="107"/>
      <c r="VGY3" s="107"/>
      <c r="VGZ3" s="107"/>
      <c r="VHA3" s="107"/>
      <c r="VHB3" s="107"/>
      <c r="VHC3" s="107"/>
      <c r="VHD3" s="107"/>
      <c r="VHE3" s="107"/>
      <c r="VHF3" s="107"/>
      <c r="VHG3" s="107"/>
      <c r="VHH3" s="107"/>
      <c r="VHI3" s="107"/>
      <c r="VHJ3" s="107"/>
      <c r="VHK3" s="107"/>
      <c r="VHL3" s="107"/>
      <c r="VHM3" s="107"/>
      <c r="VHN3" s="107"/>
      <c r="VHO3" s="107"/>
      <c r="VHP3" s="107"/>
      <c r="VHQ3" s="107"/>
      <c r="VHR3" s="107"/>
      <c r="VHS3" s="107"/>
      <c r="VHT3" s="107"/>
      <c r="VHU3" s="107"/>
      <c r="VHV3" s="107"/>
      <c r="VHW3" s="107"/>
      <c r="VHX3" s="107"/>
      <c r="VHY3" s="107"/>
      <c r="VHZ3" s="107"/>
      <c r="VIA3" s="107"/>
      <c r="VIB3" s="107"/>
      <c r="VIC3" s="107"/>
      <c r="VID3" s="107"/>
      <c r="VIE3" s="107"/>
      <c r="VIF3" s="107"/>
      <c r="VIG3" s="107"/>
      <c r="VIH3" s="107"/>
      <c r="VII3" s="107"/>
      <c r="VIJ3" s="107"/>
      <c r="VIK3" s="107"/>
      <c r="VIL3" s="107"/>
      <c r="VIM3" s="107"/>
      <c r="VIN3" s="107"/>
      <c r="VIO3" s="107"/>
      <c r="VIP3" s="107"/>
      <c r="VIQ3" s="107"/>
      <c r="VIR3" s="107"/>
      <c r="VIS3" s="107"/>
      <c r="VIT3" s="107"/>
      <c r="VIU3" s="107"/>
      <c r="VIV3" s="107"/>
      <c r="VIW3" s="107"/>
      <c r="VIX3" s="107"/>
      <c r="VIY3" s="107"/>
      <c r="VIZ3" s="107"/>
      <c r="VJA3" s="107"/>
      <c r="VJB3" s="107"/>
      <c r="VJC3" s="107"/>
      <c r="VJD3" s="107"/>
      <c r="VJE3" s="107"/>
      <c r="VJF3" s="107"/>
      <c r="VJG3" s="107"/>
      <c r="VJH3" s="107"/>
      <c r="VJI3" s="107"/>
      <c r="VJJ3" s="107"/>
      <c r="VJK3" s="107"/>
      <c r="VJL3" s="107"/>
      <c r="VJM3" s="107"/>
      <c r="VJN3" s="107"/>
      <c r="VJO3" s="107"/>
      <c r="VJP3" s="107"/>
      <c r="VJQ3" s="107"/>
      <c r="VJR3" s="107"/>
      <c r="VJS3" s="107"/>
      <c r="VJT3" s="107"/>
      <c r="VJU3" s="107"/>
      <c r="VJV3" s="107"/>
      <c r="VJW3" s="107"/>
      <c r="VJX3" s="107"/>
      <c r="VJY3" s="107"/>
      <c r="VJZ3" s="107"/>
      <c r="VKA3" s="107"/>
      <c r="VKB3" s="107"/>
      <c r="VKC3" s="107"/>
      <c r="VKD3" s="107"/>
      <c r="VKE3" s="107"/>
      <c r="VKF3" s="107"/>
      <c r="VKG3" s="107"/>
      <c r="VKH3" s="107"/>
      <c r="VKI3" s="107"/>
      <c r="VKJ3" s="107"/>
      <c r="VKK3" s="107"/>
      <c r="VKL3" s="107"/>
      <c r="VKM3" s="107"/>
      <c r="VKN3" s="107"/>
      <c r="VKO3" s="107"/>
      <c r="VKP3" s="107"/>
      <c r="VKQ3" s="107"/>
      <c r="VKR3" s="107"/>
      <c r="VKS3" s="107"/>
      <c r="VKT3" s="107"/>
      <c r="VKU3" s="107"/>
      <c r="VKV3" s="107"/>
      <c r="VKW3" s="107"/>
      <c r="VKX3" s="107"/>
      <c r="VKY3" s="107"/>
      <c r="VKZ3" s="107"/>
      <c r="VLA3" s="107"/>
      <c r="VLB3" s="107"/>
      <c r="VLC3" s="107"/>
      <c r="VLD3" s="107"/>
      <c r="VLE3" s="107"/>
      <c r="VLF3" s="107"/>
      <c r="VLG3" s="107"/>
      <c r="VLH3" s="107"/>
      <c r="VLI3" s="107"/>
      <c r="VLJ3" s="107"/>
      <c r="VLK3" s="107"/>
      <c r="VLL3" s="107"/>
      <c r="VLM3" s="107"/>
      <c r="VLN3" s="107"/>
      <c r="VLO3" s="107"/>
      <c r="VLP3" s="107"/>
      <c r="VLQ3" s="107"/>
      <c r="VLR3" s="107"/>
      <c r="VLS3" s="107"/>
      <c r="VLT3" s="107"/>
      <c r="VLU3" s="107"/>
      <c r="VLV3" s="107"/>
      <c r="VLW3" s="107"/>
      <c r="VLX3" s="107"/>
      <c r="VLY3" s="107"/>
      <c r="VLZ3" s="107"/>
      <c r="VMA3" s="107"/>
      <c r="VMB3" s="107"/>
      <c r="VMC3" s="107"/>
      <c r="VMD3" s="107"/>
      <c r="VME3" s="107"/>
      <c r="VMF3" s="107"/>
      <c r="VMG3" s="107"/>
      <c r="VMH3" s="107"/>
      <c r="VMI3" s="107"/>
      <c r="VMJ3" s="107"/>
      <c r="VMK3" s="107"/>
      <c r="VML3" s="107"/>
      <c r="VMM3" s="107"/>
      <c r="VMN3" s="107"/>
      <c r="VMO3" s="107"/>
      <c r="VMP3" s="107"/>
      <c r="VMQ3" s="107"/>
      <c r="VMR3" s="107"/>
      <c r="VMS3" s="107"/>
      <c r="VMT3" s="107"/>
      <c r="VMU3" s="107"/>
      <c r="VMV3" s="107"/>
      <c r="VMW3" s="107"/>
      <c r="VMX3" s="107"/>
      <c r="VMY3" s="107"/>
      <c r="VMZ3" s="107"/>
      <c r="VNA3" s="107"/>
      <c r="VNB3" s="107"/>
      <c r="VNC3" s="107"/>
      <c r="VND3" s="107"/>
      <c r="VNE3" s="107"/>
      <c r="VNF3" s="107"/>
      <c r="VNG3" s="107"/>
      <c r="VNH3" s="107"/>
      <c r="VNI3" s="107"/>
      <c r="VNJ3" s="107"/>
      <c r="VNK3" s="107"/>
      <c r="VNL3" s="107"/>
      <c r="VNM3" s="107"/>
      <c r="VNN3" s="107"/>
      <c r="VNO3" s="107"/>
      <c r="VNP3" s="107"/>
      <c r="VNQ3" s="107"/>
      <c r="VNR3" s="107"/>
      <c r="VNS3" s="107"/>
      <c r="VNT3" s="107"/>
      <c r="VNU3" s="107"/>
      <c r="VNV3" s="107"/>
      <c r="VNW3" s="107"/>
      <c r="VNX3" s="107"/>
      <c r="VNY3" s="107"/>
      <c r="VNZ3" s="107"/>
      <c r="VOA3" s="107"/>
      <c r="VOB3" s="107"/>
      <c r="VOC3" s="107"/>
      <c r="VOD3" s="107"/>
      <c r="VOE3" s="107"/>
      <c r="VOF3" s="107"/>
      <c r="VOG3" s="107"/>
      <c r="VOH3" s="107"/>
      <c r="VOI3" s="107"/>
      <c r="VOJ3" s="107"/>
      <c r="VOK3" s="107"/>
      <c r="VOL3" s="107"/>
      <c r="VOM3" s="107"/>
      <c r="VON3" s="107"/>
      <c r="VOO3" s="107"/>
      <c r="VOP3" s="107"/>
      <c r="VOQ3" s="107"/>
      <c r="VOR3" s="107"/>
      <c r="VOS3" s="107"/>
      <c r="VOT3" s="107"/>
      <c r="VOU3" s="107"/>
      <c r="VOV3" s="107"/>
      <c r="VOW3" s="107"/>
      <c r="VOX3" s="107"/>
      <c r="VOY3" s="107"/>
      <c r="VOZ3" s="107"/>
      <c r="VPA3" s="107"/>
      <c r="VPB3" s="107"/>
      <c r="VPC3" s="107"/>
      <c r="VPD3" s="107"/>
      <c r="VPE3" s="107"/>
      <c r="VPF3" s="107"/>
      <c r="VPG3" s="107"/>
      <c r="VPH3" s="107"/>
      <c r="VPI3" s="107"/>
      <c r="VPJ3" s="107"/>
      <c r="VPK3" s="107"/>
      <c r="VPL3" s="107"/>
      <c r="VPM3" s="107"/>
      <c r="VPN3" s="107"/>
      <c r="VPO3" s="107"/>
      <c r="VPP3" s="107"/>
      <c r="VPQ3" s="107"/>
      <c r="VPR3" s="107"/>
      <c r="VPS3" s="107"/>
      <c r="VPT3" s="107"/>
      <c r="VPU3" s="107"/>
      <c r="VPV3" s="107"/>
      <c r="VPW3" s="107"/>
      <c r="VPX3" s="107"/>
      <c r="VPY3" s="107"/>
      <c r="VPZ3" s="107"/>
      <c r="VQA3" s="107"/>
      <c r="VQB3" s="107"/>
      <c r="VQC3" s="107"/>
      <c r="VQD3" s="107"/>
      <c r="VQE3" s="107"/>
      <c r="VQF3" s="107"/>
      <c r="VQG3" s="107"/>
      <c r="VQH3" s="107"/>
      <c r="VQI3" s="107"/>
      <c r="VQJ3" s="107"/>
      <c r="VQK3" s="107"/>
      <c r="VQL3" s="107"/>
      <c r="VQM3" s="107"/>
      <c r="VQN3" s="107"/>
      <c r="VQO3" s="107"/>
      <c r="VQP3" s="107"/>
      <c r="VQQ3" s="107"/>
      <c r="VQR3" s="107"/>
      <c r="VQS3" s="107"/>
      <c r="VQT3" s="107"/>
      <c r="VQU3" s="107"/>
      <c r="VQV3" s="107"/>
      <c r="VQW3" s="107"/>
      <c r="VQX3" s="107"/>
      <c r="VQY3" s="107"/>
      <c r="VQZ3" s="107"/>
      <c r="VRA3" s="107"/>
      <c r="VRB3" s="107"/>
      <c r="VRC3" s="107"/>
      <c r="VRD3" s="107"/>
      <c r="VRE3" s="107"/>
      <c r="VRF3" s="107"/>
      <c r="VRG3" s="107"/>
      <c r="VRH3" s="107"/>
      <c r="VRI3" s="107"/>
      <c r="VRJ3" s="107"/>
      <c r="VRK3" s="107"/>
      <c r="VRL3" s="107"/>
      <c r="VRM3" s="107"/>
      <c r="VRN3" s="107"/>
      <c r="VRO3" s="107"/>
      <c r="VRP3" s="107"/>
      <c r="VRQ3" s="107"/>
      <c r="VRR3" s="107"/>
      <c r="VRS3" s="107"/>
      <c r="VRT3" s="107"/>
      <c r="VRU3" s="107"/>
      <c r="VRV3" s="107"/>
      <c r="VRW3" s="107"/>
      <c r="VRX3" s="107"/>
      <c r="VRY3" s="107"/>
      <c r="VRZ3" s="107"/>
      <c r="VSA3" s="107"/>
      <c r="VSB3" s="107"/>
      <c r="VSC3" s="107"/>
      <c r="VSD3" s="107"/>
      <c r="VSE3" s="107"/>
      <c r="VSF3" s="107"/>
      <c r="VSG3" s="107"/>
      <c r="VSH3" s="107"/>
      <c r="VSI3" s="107"/>
      <c r="VSJ3" s="107"/>
      <c r="VSK3" s="107"/>
      <c r="VSL3" s="107"/>
      <c r="VSM3" s="107"/>
      <c r="VSN3" s="107"/>
      <c r="VSO3" s="107"/>
      <c r="VSP3" s="107"/>
      <c r="VSQ3" s="107"/>
      <c r="VSR3" s="107"/>
      <c r="VSS3" s="107"/>
      <c r="VST3" s="107"/>
      <c r="VSU3" s="107"/>
      <c r="VSV3" s="107"/>
      <c r="VSW3" s="107"/>
      <c r="VSX3" s="107"/>
      <c r="VSY3" s="107"/>
      <c r="VSZ3" s="107"/>
      <c r="VTA3" s="107"/>
      <c r="VTB3" s="107"/>
      <c r="VTC3" s="107"/>
      <c r="VTD3" s="107"/>
      <c r="VTE3" s="107"/>
      <c r="VTF3" s="107"/>
      <c r="VTG3" s="107"/>
      <c r="VTH3" s="107"/>
      <c r="VTI3" s="107"/>
      <c r="VTJ3" s="107"/>
      <c r="VTK3" s="107"/>
      <c r="VTL3" s="107"/>
      <c r="VTM3" s="107"/>
      <c r="VTN3" s="107"/>
      <c r="VTO3" s="107"/>
      <c r="VTP3" s="107"/>
      <c r="VTQ3" s="107"/>
      <c r="VTR3" s="107"/>
      <c r="VTS3" s="107"/>
      <c r="VTT3" s="107"/>
      <c r="VTU3" s="107"/>
      <c r="VTV3" s="107"/>
      <c r="VTW3" s="107"/>
      <c r="VTX3" s="107"/>
      <c r="VTY3" s="107"/>
      <c r="VTZ3" s="107"/>
      <c r="VUA3" s="107"/>
      <c r="VUB3" s="107"/>
      <c r="VUC3" s="107"/>
      <c r="VUD3" s="107"/>
      <c r="VUE3" s="107"/>
      <c r="VUF3" s="107"/>
      <c r="VUG3" s="107"/>
      <c r="VUH3" s="107"/>
      <c r="VUI3" s="107"/>
      <c r="VUJ3" s="107"/>
      <c r="VUK3" s="107"/>
      <c r="VUL3" s="107"/>
      <c r="VUM3" s="107"/>
      <c r="VUN3" s="107"/>
      <c r="VUO3" s="107"/>
      <c r="VUP3" s="107"/>
      <c r="VUQ3" s="107"/>
      <c r="VUR3" s="107"/>
      <c r="VUS3" s="107"/>
      <c r="VUT3" s="107"/>
      <c r="VUU3" s="107"/>
      <c r="VUV3" s="107"/>
      <c r="VUW3" s="107"/>
      <c r="VUX3" s="107"/>
      <c r="VUY3" s="107"/>
      <c r="VUZ3" s="107"/>
      <c r="VVA3" s="107"/>
      <c r="VVB3" s="107"/>
      <c r="VVC3" s="107"/>
      <c r="VVD3" s="107"/>
      <c r="VVE3" s="107"/>
      <c r="VVF3" s="107"/>
      <c r="VVG3" s="107"/>
      <c r="VVH3" s="107"/>
      <c r="VVI3" s="107"/>
      <c r="VVJ3" s="107"/>
      <c r="VVK3" s="107"/>
      <c r="VVL3" s="107"/>
      <c r="VVM3" s="107"/>
      <c r="VVN3" s="107"/>
      <c r="VVO3" s="107"/>
      <c r="VVP3" s="107"/>
      <c r="VVQ3" s="107"/>
      <c r="VVR3" s="107"/>
      <c r="VVS3" s="107"/>
      <c r="VVT3" s="107"/>
      <c r="VVU3" s="107"/>
      <c r="VVV3" s="107"/>
      <c r="VVW3" s="107"/>
      <c r="VVX3" s="107"/>
      <c r="VVY3" s="107"/>
      <c r="VVZ3" s="107"/>
      <c r="VWA3" s="107"/>
      <c r="VWB3" s="107"/>
      <c r="VWC3" s="107"/>
      <c r="VWD3" s="107"/>
      <c r="VWE3" s="107"/>
      <c r="VWF3" s="107"/>
      <c r="VWG3" s="107"/>
      <c r="VWH3" s="107"/>
      <c r="VWI3" s="107"/>
      <c r="VWJ3" s="107"/>
      <c r="VWK3" s="107"/>
      <c r="VWL3" s="107"/>
      <c r="VWM3" s="107"/>
      <c r="VWN3" s="107"/>
      <c r="VWO3" s="107"/>
      <c r="VWP3" s="107"/>
      <c r="VWQ3" s="107"/>
      <c r="VWR3" s="107"/>
      <c r="VWS3" s="107"/>
      <c r="VWT3" s="107"/>
      <c r="VWU3" s="107"/>
      <c r="VWV3" s="107"/>
      <c r="VWW3" s="107"/>
      <c r="VWX3" s="107"/>
      <c r="VWY3" s="107"/>
      <c r="VWZ3" s="107"/>
      <c r="VXA3" s="107"/>
      <c r="VXB3" s="107"/>
      <c r="VXC3" s="107"/>
      <c r="VXD3" s="107"/>
      <c r="VXE3" s="107"/>
      <c r="VXF3" s="107"/>
      <c r="VXG3" s="107"/>
      <c r="VXH3" s="107"/>
      <c r="VXI3" s="107"/>
      <c r="VXJ3" s="107"/>
      <c r="VXK3" s="107"/>
      <c r="VXL3" s="107"/>
      <c r="VXM3" s="107"/>
      <c r="VXN3" s="107"/>
      <c r="VXO3" s="107"/>
      <c r="VXP3" s="107"/>
      <c r="VXQ3" s="107"/>
      <c r="VXR3" s="107"/>
      <c r="VXS3" s="107"/>
      <c r="VXT3" s="107"/>
      <c r="VXU3" s="107"/>
      <c r="VXV3" s="107"/>
      <c r="VXW3" s="107"/>
      <c r="VXX3" s="107"/>
      <c r="VXY3" s="107"/>
      <c r="VXZ3" s="107"/>
      <c r="VYA3" s="107"/>
      <c r="VYB3" s="107"/>
      <c r="VYC3" s="107"/>
      <c r="VYD3" s="107"/>
      <c r="VYE3" s="107"/>
      <c r="VYF3" s="107"/>
      <c r="VYG3" s="107"/>
      <c r="VYH3" s="107"/>
      <c r="VYI3" s="107"/>
      <c r="VYJ3" s="107"/>
      <c r="VYK3" s="107"/>
      <c r="VYL3" s="107"/>
      <c r="VYM3" s="107"/>
      <c r="VYN3" s="107"/>
      <c r="VYO3" s="107"/>
      <c r="VYP3" s="107"/>
      <c r="VYQ3" s="107"/>
      <c r="VYR3" s="107"/>
      <c r="VYS3" s="107"/>
      <c r="VYT3" s="107"/>
      <c r="VYU3" s="107"/>
      <c r="VYV3" s="107"/>
      <c r="VYW3" s="107"/>
      <c r="VYX3" s="107"/>
      <c r="VYY3" s="107"/>
      <c r="VYZ3" s="107"/>
      <c r="VZA3" s="107"/>
      <c r="VZB3" s="107"/>
      <c r="VZC3" s="107"/>
      <c r="VZD3" s="107"/>
      <c r="VZE3" s="107"/>
      <c r="VZF3" s="107"/>
      <c r="VZG3" s="107"/>
      <c r="VZH3" s="107"/>
      <c r="VZI3" s="107"/>
      <c r="VZJ3" s="107"/>
      <c r="VZK3" s="107"/>
      <c r="VZL3" s="107"/>
      <c r="VZM3" s="107"/>
      <c r="VZN3" s="107"/>
      <c r="VZO3" s="107"/>
      <c r="VZP3" s="107"/>
      <c r="VZQ3" s="107"/>
      <c r="VZR3" s="107"/>
      <c r="VZS3" s="107"/>
      <c r="VZT3" s="107"/>
      <c r="VZU3" s="107"/>
      <c r="VZV3" s="107"/>
      <c r="VZW3" s="107"/>
      <c r="VZX3" s="107"/>
      <c r="VZY3" s="107"/>
      <c r="VZZ3" s="107"/>
      <c r="WAA3" s="107"/>
      <c r="WAB3" s="107"/>
      <c r="WAC3" s="107"/>
      <c r="WAD3" s="107"/>
      <c r="WAE3" s="107"/>
      <c r="WAF3" s="107"/>
      <c r="WAG3" s="107"/>
      <c r="WAH3" s="107"/>
      <c r="WAI3" s="107"/>
      <c r="WAJ3" s="107"/>
      <c r="WAK3" s="107"/>
      <c r="WAL3" s="107"/>
      <c r="WAM3" s="107"/>
      <c r="WAN3" s="107"/>
      <c r="WAO3" s="107"/>
      <c r="WAP3" s="107"/>
      <c r="WAQ3" s="107"/>
      <c r="WAR3" s="107"/>
      <c r="WAS3" s="107"/>
      <c r="WAT3" s="107"/>
      <c r="WAU3" s="107"/>
      <c r="WAV3" s="107"/>
      <c r="WAW3" s="107"/>
      <c r="WAX3" s="107"/>
      <c r="WAY3" s="107"/>
      <c r="WAZ3" s="107"/>
      <c r="WBA3" s="107"/>
      <c r="WBB3" s="107"/>
      <c r="WBC3" s="107"/>
      <c r="WBD3" s="107"/>
      <c r="WBE3" s="107"/>
      <c r="WBF3" s="107"/>
      <c r="WBG3" s="107"/>
      <c r="WBH3" s="107"/>
      <c r="WBI3" s="107"/>
      <c r="WBJ3" s="107"/>
      <c r="WBK3" s="107"/>
      <c r="WBL3" s="107"/>
      <c r="WBM3" s="107"/>
      <c r="WBN3" s="107"/>
      <c r="WBO3" s="107"/>
      <c r="WBP3" s="107"/>
      <c r="WBQ3" s="107"/>
      <c r="WBR3" s="107"/>
      <c r="WBS3" s="107"/>
      <c r="WBT3" s="107"/>
      <c r="WBU3" s="107"/>
      <c r="WBV3" s="107"/>
      <c r="WBW3" s="107"/>
      <c r="WBX3" s="107"/>
      <c r="WBY3" s="107"/>
      <c r="WBZ3" s="107"/>
      <c r="WCA3" s="107"/>
      <c r="WCB3" s="107"/>
      <c r="WCC3" s="107"/>
      <c r="WCD3" s="107"/>
      <c r="WCE3" s="107"/>
      <c r="WCF3" s="107"/>
      <c r="WCG3" s="107"/>
      <c r="WCH3" s="107"/>
      <c r="WCI3" s="107"/>
      <c r="WCJ3" s="107"/>
      <c r="WCK3" s="107"/>
      <c r="WCL3" s="107"/>
      <c r="WCM3" s="107"/>
      <c r="WCN3" s="107"/>
      <c r="WCO3" s="107"/>
      <c r="WCP3" s="107"/>
      <c r="WCQ3" s="107"/>
      <c r="WCR3" s="107"/>
      <c r="WCS3" s="107"/>
      <c r="WCT3" s="107"/>
      <c r="WCU3" s="107"/>
      <c r="WCV3" s="107"/>
      <c r="WCW3" s="107"/>
      <c r="WCX3" s="107"/>
      <c r="WCY3" s="107"/>
      <c r="WCZ3" s="107"/>
      <c r="WDA3" s="107"/>
      <c r="WDB3" s="107"/>
      <c r="WDC3" s="107"/>
      <c r="WDD3" s="107"/>
      <c r="WDE3" s="107"/>
      <c r="WDF3" s="107"/>
      <c r="WDG3" s="107"/>
      <c r="WDH3" s="107"/>
      <c r="WDI3" s="107"/>
      <c r="WDJ3" s="107"/>
      <c r="WDK3" s="107"/>
      <c r="WDL3" s="107"/>
      <c r="WDM3" s="107"/>
      <c r="WDN3" s="107"/>
      <c r="WDO3" s="107"/>
      <c r="WDP3" s="107"/>
      <c r="WDQ3" s="107"/>
      <c r="WDR3" s="107"/>
      <c r="WDS3" s="107"/>
      <c r="WDT3" s="107"/>
      <c r="WDU3" s="107"/>
      <c r="WDV3" s="107"/>
      <c r="WDW3" s="107"/>
      <c r="WDX3" s="107"/>
      <c r="WDY3" s="107"/>
      <c r="WDZ3" s="107"/>
      <c r="WEA3" s="107"/>
      <c r="WEB3" s="107"/>
      <c r="WEC3" s="107"/>
      <c r="WED3" s="107"/>
      <c r="WEE3" s="107"/>
      <c r="WEF3" s="107"/>
      <c r="WEG3" s="107"/>
      <c r="WEH3" s="107"/>
      <c r="WEI3" s="107"/>
      <c r="WEJ3" s="107"/>
      <c r="WEK3" s="107"/>
      <c r="WEL3" s="107"/>
      <c r="WEM3" s="107"/>
      <c r="WEN3" s="107"/>
      <c r="WEO3" s="107"/>
      <c r="WEP3" s="107"/>
      <c r="WEQ3" s="107"/>
      <c r="WER3" s="107"/>
      <c r="WES3" s="107"/>
      <c r="WET3" s="107"/>
      <c r="WEU3" s="107"/>
      <c r="WEV3" s="107"/>
      <c r="WEW3" s="107"/>
      <c r="WEX3" s="107"/>
      <c r="WEY3" s="107"/>
      <c r="WEZ3" s="107"/>
      <c r="WFA3" s="107"/>
      <c r="WFB3" s="107"/>
      <c r="WFC3" s="107"/>
      <c r="WFD3" s="107"/>
      <c r="WFE3" s="107"/>
      <c r="WFF3" s="107"/>
      <c r="WFG3" s="107"/>
      <c r="WFH3" s="107"/>
      <c r="WFI3" s="107"/>
      <c r="WFJ3" s="107"/>
      <c r="WFK3" s="107"/>
      <c r="WFL3" s="107"/>
      <c r="WFM3" s="107"/>
      <c r="WFN3" s="107"/>
      <c r="WFO3" s="107"/>
      <c r="WFP3" s="107"/>
      <c r="WFQ3" s="107"/>
      <c r="WFR3" s="107"/>
      <c r="WFS3" s="107"/>
      <c r="WFT3" s="107"/>
      <c r="WFU3" s="107"/>
      <c r="WFV3" s="107"/>
      <c r="WFW3" s="107"/>
      <c r="WFX3" s="107"/>
      <c r="WFY3" s="107"/>
      <c r="WFZ3" s="107"/>
      <c r="WGA3" s="107"/>
      <c r="WGB3" s="107"/>
      <c r="WGC3" s="107"/>
      <c r="WGD3" s="107"/>
      <c r="WGE3" s="107"/>
      <c r="WGF3" s="107"/>
      <c r="WGG3" s="107"/>
      <c r="WGH3" s="107"/>
      <c r="WGI3" s="107"/>
      <c r="WGJ3" s="107"/>
      <c r="WGK3" s="107"/>
      <c r="WGL3" s="107"/>
      <c r="WGM3" s="107"/>
      <c r="WGN3" s="107"/>
      <c r="WGO3" s="107"/>
      <c r="WGP3" s="107"/>
      <c r="WGQ3" s="107"/>
      <c r="WGR3" s="107"/>
      <c r="WGS3" s="107"/>
      <c r="WGT3" s="107"/>
      <c r="WGU3" s="107"/>
      <c r="WGV3" s="107"/>
      <c r="WGW3" s="107"/>
      <c r="WGX3" s="107"/>
      <c r="WGY3" s="107"/>
      <c r="WGZ3" s="107"/>
      <c r="WHA3" s="107"/>
      <c r="WHB3" s="107"/>
      <c r="WHC3" s="107"/>
      <c r="WHD3" s="107"/>
      <c r="WHE3" s="107"/>
      <c r="WHF3" s="107"/>
      <c r="WHG3" s="107"/>
      <c r="WHH3" s="107"/>
      <c r="WHI3" s="107"/>
      <c r="WHJ3" s="107"/>
      <c r="WHK3" s="107"/>
      <c r="WHL3" s="107"/>
      <c r="WHM3" s="107"/>
      <c r="WHN3" s="107"/>
      <c r="WHO3" s="107"/>
      <c r="WHP3" s="107"/>
      <c r="WHQ3" s="107"/>
      <c r="WHR3" s="107"/>
      <c r="WHS3" s="107"/>
      <c r="WHT3" s="107"/>
      <c r="WHU3" s="107"/>
      <c r="WHV3" s="107"/>
      <c r="WHW3" s="107"/>
      <c r="WHX3" s="107"/>
      <c r="WHY3" s="107"/>
      <c r="WHZ3" s="107"/>
      <c r="WIA3" s="107"/>
      <c r="WIB3" s="107"/>
      <c r="WIC3" s="107"/>
      <c r="WID3" s="107"/>
      <c r="WIE3" s="107"/>
      <c r="WIF3" s="107"/>
      <c r="WIG3" s="107"/>
      <c r="WIH3" s="107"/>
      <c r="WII3" s="107"/>
      <c r="WIJ3" s="107"/>
      <c r="WIK3" s="107"/>
      <c r="WIL3" s="107"/>
      <c r="WIM3" s="107"/>
      <c r="WIN3" s="107"/>
      <c r="WIO3" s="107"/>
      <c r="WIP3" s="107"/>
      <c r="WIQ3" s="107"/>
      <c r="WIR3" s="107"/>
      <c r="WIS3" s="107"/>
      <c r="WIT3" s="107"/>
      <c r="WIU3" s="107"/>
      <c r="WIV3" s="107"/>
      <c r="WIW3" s="107"/>
      <c r="WIX3" s="107"/>
      <c r="WIY3" s="107"/>
      <c r="WIZ3" s="107"/>
      <c r="WJA3" s="107"/>
      <c r="WJB3" s="107"/>
      <c r="WJC3" s="107"/>
      <c r="WJD3" s="107"/>
      <c r="WJE3" s="107"/>
      <c r="WJF3" s="107"/>
      <c r="WJG3" s="107"/>
      <c r="WJH3" s="107"/>
      <c r="WJI3" s="107"/>
      <c r="WJJ3" s="107"/>
      <c r="WJK3" s="107"/>
      <c r="WJL3" s="107"/>
      <c r="WJM3" s="107"/>
      <c r="WJN3" s="107"/>
      <c r="WJO3" s="107"/>
      <c r="WJP3" s="107"/>
      <c r="WJQ3" s="107"/>
      <c r="WJR3" s="107"/>
      <c r="WJS3" s="107"/>
      <c r="WJT3" s="107"/>
      <c r="WJU3" s="107"/>
      <c r="WJV3" s="107"/>
      <c r="WJW3" s="107"/>
      <c r="WJX3" s="107"/>
      <c r="WJY3" s="107"/>
      <c r="WJZ3" s="107"/>
      <c r="WKA3" s="107"/>
      <c r="WKB3" s="107"/>
      <c r="WKC3" s="107"/>
      <c r="WKD3" s="107"/>
      <c r="WKE3" s="107"/>
      <c r="WKF3" s="107"/>
      <c r="WKG3" s="107"/>
      <c r="WKH3" s="107"/>
      <c r="WKI3" s="107"/>
      <c r="WKJ3" s="107"/>
      <c r="WKK3" s="107"/>
      <c r="WKL3" s="107"/>
      <c r="WKM3" s="107"/>
      <c r="WKN3" s="107"/>
      <c r="WKO3" s="107"/>
      <c r="WKP3" s="107"/>
      <c r="WKQ3" s="107"/>
      <c r="WKR3" s="107"/>
      <c r="WKS3" s="107"/>
      <c r="WKT3" s="107"/>
      <c r="WKU3" s="107"/>
      <c r="WKV3" s="107"/>
      <c r="WKW3" s="107"/>
      <c r="WKX3" s="107"/>
      <c r="WKY3" s="107"/>
      <c r="WKZ3" s="107"/>
      <c r="WLA3" s="107"/>
      <c r="WLB3" s="107"/>
      <c r="WLC3" s="107"/>
      <c r="WLD3" s="107"/>
      <c r="WLE3" s="107"/>
      <c r="WLF3" s="107"/>
      <c r="WLG3" s="107"/>
      <c r="WLH3" s="107"/>
      <c r="WLI3" s="107"/>
      <c r="WLJ3" s="107"/>
      <c r="WLK3" s="107"/>
      <c r="WLL3" s="107"/>
      <c r="WLM3" s="107"/>
      <c r="WLN3" s="107"/>
      <c r="WLO3" s="107"/>
      <c r="WLP3" s="107"/>
      <c r="WLQ3" s="107"/>
      <c r="WLR3" s="107"/>
      <c r="WLS3" s="107"/>
      <c r="WLT3" s="107"/>
      <c r="WLU3" s="107"/>
      <c r="WLV3" s="107"/>
      <c r="WLW3" s="107"/>
      <c r="WLX3" s="107"/>
      <c r="WLY3" s="107"/>
      <c r="WLZ3" s="107"/>
      <c r="WMA3" s="107"/>
      <c r="WMB3" s="107"/>
      <c r="WMC3" s="107"/>
      <c r="WMD3" s="107"/>
      <c r="WME3" s="107"/>
      <c r="WMF3" s="107"/>
      <c r="WMG3" s="107"/>
      <c r="WMH3" s="107"/>
      <c r="WMI3" s="107"/>
      <c r="WMJ3" s="107"/>
      <c r="WMK3" s="107"/>
      <c r="WML3" s="107"/>
      <c r="WMM3" s="107"/>
      <c r="WMN3" s="107"/>
      <c r="WMO3" s="107"/>
      <c r="WMP3" s="107"/>
      <c r="WMQ3" s="107"/>
      <c r="WMR3" s="107"/>
      <c r="WMS3" s="107"/>
      <c r="WMT3" s="107"/>
      <c r="WMU3" s="107"/>
      <c r="WMV3" s="107"/>
      <c r="WMW3" s="107"/>
      <c r="WMX3" s="107"/>
      <c r="WMY3" s="107"/>
      <c r="WMZ3" s="107"/>
      <c r="WNA3" s="107"/>
      <c r="WNB3" s="107"/>
      <c r="WNC3" s="107"/>
      <c r="WND3" s="107"/>
      <c r="WNE3" s="107"/>
      <c r="WNF3" s="107"/>
      <c r="WNG3" s="107"/>
      <c r="WNH3" s="107"/>
      <c r="WNI3" s="107"/>
      <c r="WNJ3" s="107"/>
      <c r="WNK3" s="107"/>
      <c r="WNL3" s="107"/>
      <c r="WNM3" s="107"/>
      <c r="WNN3" s="107"/>
      <c r="WNO3" s="107"/>
      <c r="WNP3" s="107"/>
      <c r="WNQ3" s="107"/>
      <c r="WNR3" s="107"/>
      <c r="WNS3" s="107"/>
      <c r="WNT3" s="107"/>
      <c r="WNU3" s="107"/>
      <c r="WNV3" s="107"/>
      <c r="WNW3" s="107"/>
      <c r="WNX3" s="107"/>
      <c r="WNY3" s="107"/>
      <c r="WNZ3" s="107"/>
      <c r="WOA3" s="107"/>
      <c r="WOB3" s="107"/>
      <c r="WOC3" s="107"/>
      <c r="WOD3" s="107"/>
      <c r="WOE3" s="107"/>
      <c r="WOF3" s="107"/>
      <c r="WOG3" s="107"/>
      <c r="WOH3" s="107"/>
      <c r="WOI3" s="107"/>
      <c r="WOJ3" s="107"/>
      <c r="WOK3" s="107"/>
      <c r="WOL3" s="107"/>
      <c r="WOM3" s="107"/>
      <c r="WON3" s="107"/>
      <c r="WOO3" s="107"/>
      <c r="WOP3" s="107"/>
      <c r="WOQ3" s="107"/>
      <c r="WOR3" s="107"/>
      <c r="WOS3" s="107"/>
      <c r="WOT3" s="107"/>
      <c r="WOU3" s="107"/>
      <c r="WOV3" s="107"/>
      <c r="WOW3" s="107"/>
      <c r="WOX3" s="107"/>
      <c r="WOY3" s="107"/>
      <c r="WOZ3" s="107"/>
      <c r="WPA3" s="107"/>
      <c r="WPB3" s="107"/>
      <c r="WPC3" s="107"/>
      <c r="WPD3" s="107"/>
      <c r="WPE3" s="107"/>
      <c r="WPF3" s="107"/>
      <c r="WPG3" s="107"/>
      <c r="WPH3" s="107"/>
      <c r="WPI3" s="107"/>
      <c r="WPJ3" s="107"/>
      <c r="WPK3" s="107"/>
      <c r="WPL3" s="107"/>
      <c r="WPM3" s="107"/>
      <c r="WPN3" s="107"/>
      <c r="WPO3" s="107"/>
      <c r="WPP3" s="107"/>
      <c r="WPQ3" s="107"/>
      <c r="WPR3" s="107"/>
      <c r="WPS3" s="107"/>
      <c r="WPT3" s="107"/>
      <c r="WPU3" s="107"/>
      <c r="WPV3" s="107"/>
      <c r="WPW3" s="107"/>
      <c r="WPX3" s="107"/>
      <c r="WPY3" s="107"/>
      <c r="WPZ3" s="107"/>
      <c r="WQA3" s="107"/>
      <c r="WQB3" s="107"/>
      <c r="WQC3" s="107"/>
      <c r="WQD3" s="107"/>
      <c r="WQE3" s="107"/>
      <c r="WQF3" s="107"/>
      <c r="WQG3" s="107"/>
      <c r="WQH3" s="107"/>
      <c r="WQI3" s="107"/>
      <c r="WQJ3" s="107"/>
      <c r="WQK3" s="107"/>
      <c r="WQL3" s="107"/>
      <c r="WQM3" s="107"/>
      <c r="WQN3" s="107"/>
      <c r="WQO3" s="107"/>
      <c r="WQP3" s="107"/>
      <c r="WQQ3" s="107"/>
      <c r="WQR3" s="107"/>
      <c r="WQS3" s="107"/>
      <c r="WQT3" s="107"/>
      <c r="WQU3" s="107"/>
      <c r="WQV3" s="107"/>
      <c r="WQW3" s="107"/>
      <c r="WQX3" s="107"/>
      <c r="WQY3" s="107"/>
      <c r="WQZ3" s="107"/>
      <c r="WRA3" s="107"/>
      <c r="WRB3" s="107"/>
      <c r="WRC3" s="107"/>
      <c r="WRD3" s="107"/>
      <c r="WRE3" s="107"/>
      <c r="WRF3" s="107"/>
      <c r="WRG3" s="107"/>
      <c r="WRH3" s="107"/>
      <c r="WRI3" s="107"/>
      <c r="WRJ3" s="107"/>
      <c r="WRK3" s="107"/>
      <c r="WRL3" s="107"/>
      <c r="WRM3" s="107"/>
      <c r="WRN3" s="107"/>
      <c r="WRO3" s="107"/>
      <c r="WRP3" s="107"/>
      <c r="WRQ3" s="107"/>
      <c r="WRR3" s="107"/>
      <c r="WRS3" s="107"/>
      <c r="WRT3" s="107"/>
      <c r="WRU3" s="107"/>
      <c r="WRV3" s="107"/>
      <c r="WRW3" s="107"/>
      <c r="WRX3" s="107"/>
      <c r="WRY3" s="107"/>
      <c r="WRZ3" s="107"/>
      <c r="WSA3" s="107"/>
      <c r="WSB3" s="107"/>
      <c r="WSC3" s="107"/>
      <c r="WSD3" s="107"/>
      <c r="WSE3" s="107"/>
      <c r="WSF3" s="107"/>
      <c r="WSG3" s="107"/>
      <c r="WSH3" s="107"/>
      <c r="WSI3" s="107"/>
      <c r="WSJ3" s="107"/>
      <c r="WSK3" s="107"/>
      <c r="WSL3" s="107"/>
      <c r="WSM3" s="107"/>
      <c r="WSN3" s="107"/>
      <c r="WSO3" s="107"/>
      <c r="WSP3" s="107"/>
      <c r="WSQ3" s="107"/>
      <c r="WSR3" s="107"/>
      <c r="WSS3" s="107"/>
      <c r="WST3" s="107"/>
      <c r="WSU3" s="107"/>
      <c r="WSV3" s="107"/>
      <c r="WSW3" s="107"/>
      <c r="WSX3" s="107"/>
      <c r="WSY3" s="107"/>
      <c r="WSZ3" s="107"/>
      <c r="WTA3" s="107"/>
      <c r="WTB3" s="107"/>
      <c r="WTC3" s="107"/>
      <c r="WTD3" s="107"/>
      <c r="WTE3" s="107"/>
      <c r="WTF3" s="107"/>
      <c r="WTG3" s="107"/>
      <c r="WTH3" s="107"/>
      <c r="WTI3" s="107"/>
      <c r="WTJ3" s="107"/>
      <c r="WTK3" s="107"/>
      <c r="WTL3" s="107"/>
      <c r="WTM3" s="107"/>
      <c r="WTN3" s="107"/>
      <c r="WTO3" s="107"/>
      <c r="WTP3" s="107"/>
      <c r="WTQ3" s="107"/>
      <c r="WTR3" s="107"/>
      <c r="WTS3" s="107"/>
      <c r="WTT3" s="107"/>
      <c r="WTU3" s="107"/>
      <c r="WTV3" s="107"/>
      <c r="WTW3" s="107"/>
      <c r="WTX3" s="107"/>
      <c r="WTY3" s="107"/>
      <c r="WTZ3" s="107"/>
      <c r="WUA3" s="107"/>
      <c r="WUB3" s="107"/>
      <c r="WUC3" s="107"/>
      <c r="WUD3" s="107"/>
      <c r="WUE3" s="107"/>
      <c r="WUF3" s="107"/>
      <c r="WUG3" s="107"/>
      <c r="WUH3" s="107"/>
      <c r="WUI3" s="107"/>
      <c r="WUJ3" s="107"/>
      <c r="WUK3" s="107"/>
      <c r="WUL3" s="107"/>
      <c r="WUM3" s="107"/>
      <c r="WUN3" s="107"/>
      <c r="WUO3" s="107"/>
      <c r="WUP3" s="107"/>
      <c r="WUQ3" s="107"/>
      <c r="WUR3" s="107"/>
      <c r="WUS3" s="107"/>
      <c r="WUT3" s="107"/>
      <c r="WUU3" s="107"/>
      <c r="WUV3" s="107"/>
      <c r="WUW3" s="107"/>
      <c r="WUX3" s="107"/>
      <c r="WUY3" s="107"/>
      <c r="WUZ3" s="107"/>
      <c r="WVA3" s="107"/>
      <c r="WVB3" s="107"/>
      <c r="WVC3" s="107"/>
      <c r="WVD3" s="107"/>
      <c r="WVE3" s="107"/>
      <c r="WVF3" s="107"/>
      <c r="WVG3" s="107"/>
      <c r="WVH3" s="107"/>
      <c r="WVI3" s="107"/>
      <c r="WVJ3" s="107"/>
      <c r="WVK3" s="107"/>
      <c r="WVL3" s="107"/>
      <c r="WVM3" s="107"/>
      <c r="WVN3" s="107"/>
      <c r="WVO3" s="107"/>
      <c r="WVP3" s="107"/>
      <c r="WVQ3" s="107"/>
      <c r="WVR3" s="107"/>
      <c r="WVS3" s="107"/>
      <c r="WVT3" s="107"/>
      <c r="WVU3" s="107"/>
      <c r="WVV3" s="107"/>
      <c r="WVW3" s="107"/>
      <c r="WVX3" s="107"/>
      <c r="WVY3" s="107"/>
      <c r="WVZ3" s="107"/>
      <c r="WWA3" s="107"/>
      <c r="WWB3" s="107"/>
      <c r="WWC3" s="107"/>
      <c r="WWD3" s="107"/>
      <c r="WWE3" s="107"/>
      <c r="WWF3" s="107"/>
      <c r="WWG3" s="107"/>
      <c r="WWH3" s="107"/>
      <c r="WWI3" s="107"/>
      <c r="WWJ3" s="107"/>
      <c r="WWK3" s="107"/>
      <c r="WWL3" s="107"/>
      <c r="WWM3" s="107"/>
      <c r="WWN3" s="107"/>
      <c r="WWO3" s="107"/>
      <c r="WWP3" s="107"/>
      <c r="WWQ3" s="107"/>
      <c r="WWR3" s="107"/>
      <c r="WWS3" s="107"/>
      <c r="WWT3" s="107"/>
      <c r="WWU3" s="107"/>
      <c r="WWV3" s="107"/>
      <c r="WWW3" s="107"/>
      <c r="WWX3" s="107"/>
      <c r="WWY3" s="107"/>
      <c r="WWZ3" s="107"/>
      <c r="WXA3" s="107"/>
      <c r="WXB3" s="107"/>
      <c r="WXC3" s="107"/>
      <c r="WXD3" s="107"/>
      <c r="WXE3" s="107"/>
      <c r="WXF3" s="107"/>
      <c r="WXG3" s="107"/>
      <c r="WXH3" s="107"/>
      <c r="WXI3" s="107"/>
      <c r="WXJ3" s="107"/>
      <c r="WXK3" s="107"/>
      <c r="WXL3" s="107"/>
      <c r="WXM3" s="107"/>
      <c r="WXN3" s="107"/>
      <c r="WXO3" s="107"/>
      <c r="WXP3" s="107"/>
      <c r="WXQ3" s="107"/>
      <c r="WXR3" s="107"/>
      <c r="WXS3" s="107"/>
      <c r="WXT3" s="107"/>
      <c r="WXU3" s="107"/>
      <c r="WXV3" s="107"/>
      <c r="WXW3" s="107"/>
      <c r="WXX3" s="107"/>
      <c r="WXY3" s="107"/>
      <c r="WXZ3" s="107"/>
      <c r="WYA3" s="107"/>
      <c r="WYB3" s="107"/>
      <c r="WYC3" s="107"/>
      <c r="WYD3" s="107"/>
      <c r="WYE3" s="107"/>
      <c r="WYF3" s="107"/>
      <c r="WYG3" s="107"/>
      <c r="WYH3" s="107"/>
      <c r="WYI3" s="107"/>
      <c r="WYJ3" s="107"/>
      <c r="WYK3" s="107"/>
      <c r="WYL3" s="107"/>
      <c r="WYM3" s="107"/>
      <c r="WYN3" s="107"/>
      <c r="WYO3" s="107"/>
      <c r="WYP3" s="107"/>
      <c r="WYQ3" s="107"/>
      <c r="WYR3" s="107"/>
      <c r="WYS3" s="107"/>
      <c r="WYT3" s="107"/>
      <c r="WYU3" s="107"/>
      <c r="WYV3" s="107"/>
      <c r="WYW3" s="107"/>
      <c r="WYX3" s="107"/>
      <c r="WYY3" s="107"/>
      <c r="WYZ3" s="107"/>
      <c r="WZA3" s="107"/>
      <c r="WZB3" s="107"/>
      <c r="WZC3" s="107"/>
      <c r="WZD3" s="107"/>
      <c r="WZE3" s="107"/>
      <c r="WZF3" s="107"/>
      <c r="WZG3" s="107"/>
      <c r="WZH3" s="107"/>
      <c r="WZI3" s="107"/>
      <c r="WZJ3" s="107"/>
      <c r="WZK3" s="107"/>
      <c r="WZL3" s="107"/>
      <c r="WZM3" s="107"/>
      <c r="WZN3" s="107"/>
      <c r="WZO3" s="107"/>
      <c r="WZP3" s="107"/>
      <c r="WZQ3" s="107"/>
      <c r="WZR3" s="107"/>
      <c r="WZS3" s="107"/>
      <c r="WZT3" s="107"/>
      <c r="WZU3" s="107"/>
      <c r="WZV3" s="107"/>
      <c r="WZW3" s="107"/>
      <c r="WZX3" s="107"/>
      <c r="WZY3" s="107"/>
      <c r="WZZ3" s="107"/>
      <c r="XAA3" s="107"/>
      <c r="XAB3" s="107"/>
      <c r="XAC3" s="107"/>
      <c r="XAD3" s="107"/>
      <c r="XAE3" s="107"/>
      <c r="XAF3" s="107"/>
      <c r="XAG3" s="107"/>
      <c r="XAH3" s="107"/>
      <c r="XAI3" s="107"/>
      <c r="XAJ3" s="107"/>
      <c r="XAK3" s="107"/>
      <c r="XAL3" s="107"/>
      <c r="XAM3" s="107"/>
      <c r="XAN3" s="107"/>
      <c r="XAO3" s="107"/>
      <c r="XAP3" s="107"/>
      <c r="XAQ3" s="107"/>
      <c r="XAR3" s="107"/>
      <c r="XAS3" s="107"/>
      <c r="XAT3" s="107"/>
      <c r="XAU3" s="107"/>
      <c r="XAV3" s="107"/>
      <c r="XAW3" s="107"/>
      <c r="XAX3" s="107"/>
      <c r="XAY3" s="107"/>
      <c r="XAZ3" s="107"/>
      <c r="XBA3" s="107"/>
      <c r="XBB3" s="107"/>
      <c r="XBC3" s="107"/>
      <c r="XBD3" s="107"/>
      <c r="XBE3" s="107"/>
      <c r="XBF3" s="107"/>
      <c r="XBG3" s="107"/>
      <c r="XBH3" s="107"/>
      <c r="XBI3" s="107"/>
      <c r="XBJ3" s="107"/>
      <c r="XBK3" s="107"/>
      <c r="XBL3" s="107"/>
      <c r="XBM3" s="107"/>
      <c r="XBN3" s="107"/>
      <c r="XBO3" s="107"/>
      <c r="XBP3" s="107"/>
      <c r="XBQ3" s="107"/>
      <c r="XBR3" s="107"/>
      <c r="XBS3" s="107"/>
      <c r="XBT3" s="107"/>
      <c r="XBU3" s="107"/>
      <c r="XBV3" s="107"/>
      <c r="XBW3" s="107"/>
      <c r="XBX3" s="107"/>
      <c r="XBY3" s="107"/>
      <c r="XBZ3" s="107"/>
      <c r="XCA3" s="107"/>
      <c r="XCB3" s="107"/>
      <c r="XCC3" s="107"/>
      <c r="XCD3" s="107"/>
      <c r="XCE3" s="107"/>
      <c r="XCF3" s="107"/>
      <c r="XCG3" s="107"/>
      <c r="XCH3" s="107"/>
      <c r="XCI3" s="107"/>
      <c r="XCJ3" s="107"/>
      <c r="XCK3" s="107"/>
      <c r="XCL3" s="107"/>
      <c r="XCM3" s="107"/>
      <c r="XCN3" s="107"/>
      <c r="XCO3" s="107"/>
      <c r="XCP3" s="107"/>
      <c r="XCQ3" s="107"/>
      <c r="XCR3" s="107"/>
      <c r="XCS3" s="107"/>
      <c r="XCT3" s="107"/>
      <c r="XCU3" s="107"/>
      <c r="XCV3" s="107"/>
      <c r="XCW3" s="107"/>
      <c r="XCX3" s="107"/>
      <c r="XCY3" s="107"/>
      <c r="XCZ3" s="107"/>
      <c r="XDA3" s="107"/>
      <c r="XDB3" s="107"/>
      <c r="XDC3" s="107"/>
      <c r="XDD3" s="107"/>
      <c r="XDE3" s="107"/>
      <c r="XDF3" s="107"/>
      <c r="XDG3" s="107"/>
      <c r="XDH3" s="107"/>
      <c r="XDI3" s="107"/>
      <c r="XDJ3" s="107"/>
      <c r="XDK3" s="107"/>
      <c r="XDL3" s="107"/>
      <c r="XDM3" s="107"/>
      <c r="XDN3" s="107"/>
      <c r="XDO3" s="107"/>
      <c r="XDP3" s="107"/>
      <c r="XDQ3" s="107"/>
      <c r="XDR3" s="107"/>
      <c r="XDS3" s="107"/>
      <c r="XDT3" s="107"/>
      <c r="XDU3" s="107"/>
      <c r="XDV3" s="107"/>
      <c r="XDW3" s="107"/>
      <c r="XDX3" s="107"/>
      <c r="XDY3" s="107"/>
      <c r="XDZ3" s="107"/>
      <c r="XEA3" s="107"/>
      <c r="XEB3" s="107"/>
      <c r="XEC3" s="107"/>
      <c r="XED3" s="107"/>
      <c r="XEE3" s="107"/>
      <c r="XEF3" s="107"/>
      <c r="XEG3" s="107"/>
      <c r="XEH3" s="107"/>
      <c r="XEI3" s="107"/>
      <c r="XEJ3" s="107"/>
      <c r="XEK3" s="107"/>
      <c r="XEL3" s="107"/>
      <c r="XEM3" s="107"/>
      <c r="XEN3" s="107"/>
      <c r="XEO3" s="107"/>
      <c r="XEP3" s="107"/>
      <c r="XEQ3" s="107"/>
      <c r="XER3" s="107"/>
      <c r="XES3" s="107"/>
      <c r="XET3" s="107"/>
      <c r="XEU3" s="107"/>
      <c r="XEV3" s="107"/>
      <c r="XEW3" s="107"/>
      <c r="XEX3" s="107"/>
      <c r="XEY3" s="107"/>
      <c r="XEZ3" s="107"/>
      <c r="XFA3" s="107"/>
    </row>
    <row r="4" spans="1:16381" ht="41.4" customHeight="1" x14ac:dyDescent="0.25">
      <c r="A4" s="116">
        <v>1</v>
      </c>
      <c r="B4" s="117" t="s">
        <v>39</v>
      </c>
      <c r="C4" s="110" t="s">
        <v>40</v>
      </c>
      <c r="D4" s="102"/>
      <c r="E4" s="102"/>
      <c r="F4" s="102"/>
      <c r="G4" s="102"/>
      <c r="H4" s="102"/>
      <c r="I4" s="102"/>
      <c r="J4" s="102"/>
      <c r="K4" s="102"/>
      <c r="L4" s="112"/>
    </row>
    <row r="5" spans="1:16381" ht="41.4" customHeight="1" x14ac:dyDescent="0.25">
      <c r="A5" s="116">
        <v>2</v>
      </c>
      <c r="B5" s="117" t="s">
        <v>41</v>
      </c>
      <c r="C5" s="110" t="s">
        <v>42</v>
      </c>
      <c r="D5" s="102"/>
      <c r="E5" s="102"/>
      <c r="F5" s="102"/>
      <c r="G5" s="102"/>
      <c r="H5" s="102"/>
      <c r="I5" s="102"/>
      <c r="J5" s="102"/>
      <c r="K5" s="102"/>
      <c r="L5" s="112"/>
    </row>
    <row r="6" spans="1:16381" ht="41.4" customHeight="1" x14ac:dyDescent="0.25">
      <c r="A6" s="116">
        <v>3</v>
      </c>
      <c r="B6" s="117" t="s">
        <v>43</v>
      </c>
      <c r="C6" s="110" t="s">
        <v>44</v>
      </c>
      <c r="D6" s="102"/>
      <c r="E6" s="102"/>
      <c r="F6" s="102"/>
      <c r="G6" s="102"/>
      <c r="H6" s="102"/>
      <c r="I6" s="102"/>
      <c r="J6" s="102"/>
      <c r="K6" s="102"/>
      <c r="L6" s="112"/>
    </row>
    <row r="7" spans="1:16381" ht="41.4" customHeight="1" x14ac:dyDescent="0.25">
      <c r="A7" s="116">
        <v>4</v>
      </c>
      <c r="B7" s="117" t="s">
        <v>47</v>
      </c>
      <c r="C7" s="110" t="s">
        <v>48</v>
      </c>
      <c r="D7" s="102"/>
      <c r="E7" s="102"/>
      <c r="F7" s="102"/>
      <c r="G7" s="102"/>
      <c r="H7" s="102"/>
      <c r="I7" s="102"/>
      <c r="J7" s="102"/>
      <c r="K7" s="102"/>
      <c r="L7" s="112"/>
    </row>
    <row r="8" spans="1:16381" ht="41.4" customHeight="1" x14ac:dyDescent="0.25">
      <c r="A8" s="116">
        <v>5</v>
      </c>
      <c r="B8" s="117" t="s">
        <v>51</v>
      </c>
      <c r="C8" s="110" t="s">
        <v>52</v>
      </c>
      <c r="D8" s="102"/>
      <c r="E8" s="102"/>
      <c r="F8" s="102"/>
      <c r="G8" s="102"/>
      <c r="H8" s="102"/>
      <c r="I8" s="102"/>
      <c r="J8" s="102"/>
      <c r="K8" s="102"/>
      <c r="L8" s="112"/>
    </row>
    <row r="9" spans="1:16381" ht="41.4" customHeight="1" x14ac:dyDescent="0.25">
      <c r="A9" s="116">
        <v>6</v>
      </c>
      <c r="B9" s="117" t="s">
        <v>53</v>
      </c>
      <c r="C9" s="110" t="s">
        <v>54</v>
      </c>
      <c r="D9" s="102"/>
      <c r="E9" s="102"/>
      <c r="F9" s="102"/>
      <c r="G9" s="102"/>
      <c r="H9" s="102"/>
      <c r="I9" s="102"/>
      <c r="J9" s="102"/>
      <c r="K9" s="102"/>
      <c r="L9" s="112"/>
    </row>
    <row r="10" spans="1:16381" ht="41.4" customHeight="1" x14ac:dyDescent="0.25">
      <c r="A10" s="116">
        <v>7</v>
      </c>
      <c r="B10" s="117" t="s">
        <v>55</v>
      </c>
      <c r="C10" s="110" t="s">
        <v>56</v>
      </c>
      <c r="D10" s="102"/>
      <c r="E10" s="102"/>
      <c r="F10" s="102"/>
      <c r="G10" s="102"/>
      <c r="H10" s="102"/>
      <c r="I10" s="102"/>
      <c r="J10" s="102"/>
      <c r="K10" s="102"/>
      <c r="L10" s="112"/>
    </row>
    <row r="11" spans="1:16381" ht="41.4" customHeight="1" x14ac:dyDescent="0.25">
      <c r="A11" s="116">
        <v>8</v>
      </c>
      <c r="B11" s="117" t="s">
        <v>57</v>
      </c>
      <c r="C11" s="110" t="s">
        <v>58</v>
      </c>
      <c r="D11" s="102"/>
      <c r="E11" s="102"/>
      <c r="F11" s="102"/>
      <c r="G11" s="102"/>
      <c r="H11" s="102"/>
      <c r="I11" s="102"/>
      <c r="J11" s="102"/>
      <c r="K11" s="102"/>
      <c r="L11" s="112"/>
    </row>
    <row r="12" spans="1:16381" ht="41.4" customHeight="1" x14ac:dyDescent="0.25">
      <c r="A12" s="116">
        <v>9</v>
      </c>
      <c r="B12" s="117" t="s">
        <v>59</v>
      </c>
      <c r="C12" s="110" t="s">
        <v>60</v>
      </c>
      <c r="D12" s="102"/>
      <c r="E12" s="102"/>
      <c r="F12" s="102"/>
      <c r="G12" s="102"/>
      <c r="H12" s="102"/>
      <c r="I12" s="102"/>
      <c r="J12" s="102"/>
      <c r="K12" s="102"/>
      <c r="L12" s="112"/>
    </row>
    <row r="13" spans="1:16381" ht="41.4" customHeight="1" x14ac:dyDescent="0.25">
      <c r="A13" s="116">
        <v>10</v>
      </c>
      <c r="B13" s="117" t="s">
        <v>736</v>
      </c>
      <c r="C13" s="110" t="s">
        <v>737</v>
      </c>
      <c r="D13" s="102"/>
      <c r="E13" s="102"/>
      <c r="F13" s="102"/>
      <c r="G13" s="102"/>
      <c r="H13" s="102"/>
      <c r="I13" s="102"/>
      <c r="J13" s="102"/>
      <c r="K13" s="102"/>
      <c r="L13" s="112"/>
    </row>
    <row r="14" spans="1:16381" ht="41.4" customHeight="1" x14ac:dyDescent="0.25">
      <c r="A14" s="116">
        <v>11</v>
      </c>
      <c r="B14" s="117" t="s">
        <v>63</v>
      </c>
      <c r="C14" s="110" t="s">
        <v>64</v>
      </c>
      <c r="D14" s="102"/>
      <c r="E14" s="102"/>
      <c r="F14" s="102"/>
      <c r="G14" s="102"/>
      <c r="H14" s="102"/>
      <c r="I14" s="102"/>
      <c r="J14" s="102"/>
      <c r="K14" s="102"/>
      <c r="L14" s="112"/>
    </row>
    <row r="15" spans="1:16381" ht="41.4" customHeight="1" x14ac:dyDescent="0.25">
      <c r="A15" s="116">
        <v>12</v>
      </c>
      <c r="B15" s="117" t="s">
        <v>65</v>
      </c>
      <c r="C15" s="110" t="s">
        <v>66</v>
      </c>
      <c r="D15" s="102"/>
      <c r="E15" s="102"/>
      <c r="F15" s="102"/>
      <c r="G15" s="102"/>
      <c r="H15" s="102"/>
      <c r="I15" s="102"/>
      <c r="J15" s="102"/>
      <c r="K15" s="102"/>
      <c r="L15" s="112"/>
    </row>
    <row r="16" spans="1:16381" ht="41.4" customHeight="1" x14ac:dyDescent="0.25">
      <c r="A16" s="116">
        <v>13</v>
      </c>
      <c r="B16" s="117" t="s">
        <v>69</v>
      </c>
      <c r="C16" s="110" t="s">
        <v>70</v>
      </c>
      <c r="D16" s="102"/>
      <c r="E16" s="102"/>
      <c r="F16" s="102"/>
      <c r="G16" s="102"/>
      <c r="H16" s="102"/>
      <c r="I16" s="102"/>
      <c r="J16" s="102"/>
      <c r="K16" s="102"/>
      <c r="L16" s="112"/>
    </row>
    <row r="17" spans="1:12" ht="41.4" customHeight="1" x14ac:dyDescent="0.25">
      <c r="A17" s="116">
        <v>14</v>
      </c>
      <c r="B17" s="117" t="s">
        <v>75</v>
      </c>
      <c r="C17" s="110" t="s">
        <v>76</v>
      </c>
      <c r="D17" s="102"/>
      <c r="E17" s="102"/>
      <c r="F17" s="102"/>
      <c r="G17" s="102"/>
      <c r="H17" s="102"/>
      <c r="I17" s="102"/>
      <c r="J17" s="102"/>
      <c r="K17" s="102"/>
      <c r="L17" s="112"/>
    </row>
    <row r="18" spans="1:12" ht="41.4" customHeight="1" x14ac:dyDescent="0.25">
      <c r="A18" s="116">
        <v>15</v>
      </c>
      <c r="B18" s="117" t="s">
        <v>79</v>
      </c>
      <c r="C18" s="110" t="s">
        <v>80</v>
      </c>
      <c r="D18" s="102"/>
      <c r="E18" s="102"/>
      <c r="F18" s="102"/>
      <c r="G18" s="102"/>
      <c r="H18" s="102"/>
      <c r="I18" s="102"/>
      <c r="J18" s="102"/>
      <c r="K18" s="102"/>
      <c r="L18" s="112"/>
    </row>
    <row r="19" spans="1:12" ht="41.4" customHeight="1" x14ac:dyDescent="0.25">
      <c r="A19" s="116">
        <v>16</v>
      </c>
      <c r="B19" s="117" t="s">
        <v>83</v>
      </c>
      <c r="C19" s="110" t="s">
        <v>84</v>
      </c>
      <c r="D19" s="102"/>
      <c r="E19" s="102"/>
      <c r="F19" s="102"/>
      <c r="G19" s="102"/>
      <c r="H19" s="102"/>
      <c r="I19" s="102"/>
      <c r="J19" s="102"/>
      <c r="K19" s="102"/>
      <c r="L19" s="112"/>
    </row>
    <row r="20" spans="1:12" ht="41.4" customHeight="1" x14ac:dyDescent="0.25">
      <c r="A20" s="116">
        <v>17</v>
      </c>
      <c r="B20" s="117" t="s">
        <v>85</v>
      </c>
      <c r="C20" s="110" t="s">
        <v>86</v>
      </c>
      <c r="D20" s="102"/>
      <c r="E20" s="102"/>
      <c r="F20" s="102"/>
      <c r="G20" s="102"/>
      <c r="H20" s="102"/>
      <c r="I20" s="102"/>
      <c r="J20" s="102"/>
      <c r="K20" s="102"/>
      <c r="L20" s="112"/>
    </row>
    <row r="21" spans="1:12" ht="41.4" customHeight="1" x14ac:dyDescent="0.25">
      <c r="A21" s="116">
        <v>18</v>
      </c>
      <c r="B21" s="117" t="s">
        <v>87</v>
      </c>
      <c r="C21" s="110" t="s">
        <v>88</v>
      </c>
      <c r="D21" s="102"/>
      <c r="E21" s="102"/>
      <c r="F21" s="102"/>
      <c r="G21" s="102"/>
      <c r="H21" s="102"/>
      <c r="I21" s="102"/>
      <c r="J21" s="102"/>
      <c r="K21" s="102"/>
      <c r="L21" s="112"/>
    </row>
    <row r="22" spans="1:12" ht="41.4" customHeight="1" x14ac:dyDescent="0.25">
      <c r="A22" s="116">
        <v>19</v>
      </c>
      <c r="B22" s="117" t="s">
        <v>91</v>
      </c>
      <c r="C22" s="110" t="s">
        <v>92</v>
      </c>
      <c r="D22" s="102"/>
      <c r="E22" s="102"/>
      <c r="F22" s="102"/>
      <c r="G22" s="102"/>
      <c r="H22" s="102"/>
      <c r="I22" s="102"/>
      <c r="J22" s="102"/>
      <c r="K22" s="102"/>
      <c r="L22" s="112"/>
    </row>
    <row r="23" spans="1:12" ht="41.4" customHeight="1" x14ac:dyDescent="0.25">
      <c r="A23" s="116">
        <v>20</v>
      </c>
      <c r="B23" s="117" t="s">
        <v>93</v>
      </c>
      <c r="C23" s="110" t="s">
        <v>94</v>
      </c>
      <c r="D23" s="102"/>
      <c r="E23" s="102"/>
      <c r="F23" s="102"/>
      <c r="G23" s="102"/>
      <c r="H23" s="102"/>
      <c r="I23" s="102"/>
      <c r="J23" s="102"/>
      <c r="K23" s="102"/>
      <c r="L23" s="112"/>
    </row>
    <row r="24" spans="1:12" ht="41.4" customHeight="1" x14ac:dyDescent="0.25">
      <c r="A24" s="116">
        <v>21</v>
      </c>
      <c r="B24" s="117" t="s">
        <v>101</v>
      </c>
      <c r="C24" s="110" t="s">
        <v>102</v>
      </c>
      <c r="D24" s="102"/>
      <c r="E24" s="102"/>
      <c r="F24" s="102"/>
      <c r="G24" s="102"/>
      <c r="H24" s="102"/>
      <c r="I24" s="102"/>
      <c r="J24" s="102"/>
      <c r="K24" s="102"/>
      <c r="L24" s="112"/>
    </row>
    <row r="25" spans="1:12" ht="41.4" customHeight="1" x14ac:dyDescent="0.25">
      <c r="A25" s="116">
        <v>22</v>
      </c>
      <c r="B25" s="117" t="s">
        <v>103</v>
      </c>
      <c r="C25" s="110" t="s">
        <v>104</v>
      </c>
      <c r="D25" s="102"/>
      <c r="E25" s="102"/>
      <c r="F25" s="102"/>
      <c r="G25" s="102"/>
      <c r="H25" s="102"/>
      <c r="I25" s="102"/>
      <c r="J25" s="102"/>
      <c r="K25" s="102"/>
      <c r="L25" s="112"/>
    </row>
    <row r="26" spans="1:12" ht="41.4" customHeight="1" x14ac:dyDescent="0.25">
      <c r="A26" s="116">
        <v>23</v>
      </c>
      <c r="B26" s="117" t="s">
        <v>111</v>
      </c>
      <c r="C26" s="110" t="s">
        <v>112</v>
      </c>
      <c r="D26" s="102"/>
      <c r="E26" s="102"/>
      <c r="F26" s="102"/>
      <c r="G26" s="102"/>
      <c r="H26" s="102"/>
      <c r="I26" s="102"/>
      <c r="J26" s="102"/>
      <c r="K26" s="102"/>
      <c r="L26" s="112"/>
    </row>
    <row r="27" spans="1:12" ht="41.4" customHeight="1" x14ac:dyDescent="0.25">
      <c r="A27" s="116">
        <v>24</v>
      </c>
      <c r="B27" s="117" t="s">
        <v>113</v>
      </c>
      <c r="C27" s="110" t="s">
        <v>114</v>
      </c>
      <c r="D27" s="102"/>
      <c r="E27" s="102"/>
      <c r="F27" s="102"/>
      <c r="G27" s="102"/>
      <c r="H27" s="102"/>
      <c r="I27" s="102"/>
      <c r="J27" s="102"/>
      <c r="K27" s="102"/>
      <c r="L27" s="112"/>
    </row>
    <row r="28" spans="1:12" ht="41.4" customHeight="1" x14ac:dyDescent="0.25">
      <c r="A28" s="116">
        <v>25</v>
      </c>
      <c r="B28" s="117" t="s">
        <v>115</v>
      </c>
      <c r="C28" s="110" t="s">
        <v>116</v>
      </c>
      <c r="D28" s="102"/>
      <c r="E28" s="102"/>
      <c r="F28" s="102"/>
      <c r="G28" s="102"/>
      <c r="H28" s="102"/>
      <c r="I28" s="102"/>
      <c r="J28" s="102"/>
      <c r="K28" s="102"/>
      <c r="L28" s="112"/>
    </row>
    <row r="29" spans="1:12" ht="41.4" customHeight="1" x14ac:dyDescent="0.25">
      <c r="A29" s="116">
        <v>26</v>
      </c>
      <c r="B29" s="117" t="s">
        <v>131</v>
      </c>
      <c r="C29" s="110" t="s">
        <v>132</v>
      </c>
      <c r="D29" s="102"/>
      <c r="E29" s="102"/>
      <c r="F29" s="102"/>
      <c r="G29" s="102"/>
      <c r="H29" s="102"/>
      <c r="I29" s="102"/>
      <c r="J29" s="102"/>
      <c r="K29" s="102"/>
      <c r="L29" s="112"/>
    </row>
    <row r="30" spans="1:12" ht="41.4" customHeight="1" x14ac:dyDescent="0.25">
      <c r="A30" s="116">
        <v>27</v>
      </c>
      <c r="B30" s="117" t="s">
        <v>135</v>
      </c>
      <c r="C30" s="110" t="s">
        <v>136</v>
      </c>
      <c r="D30" s="102"/>
      <c r="E30" s="102"/>
      <c r="F30" s="102"/>
      <c r="G30" s="102"/>
      <c r="H30" s="102"/>
      <c r="I30" s="102"/>
      <c r="J30" s="102"/>
      <c r="K30" s="102"/>
      <c r="L30" s="112"/>
    </row>
    <row r="31" spans="1:12" ht="41.4" customHeight="1" x14ac:dyDescent="0.25">
      <c r="A31" s="116">
        <v>28</v>
      </c>
      <c r="B31" s="117" t="s">
        <v>139</v>
      </c>
      <c r="C31" s="110" t="s">
        <v>140</v>
      </c>
      <c r="D31" s="102"/>
      <c r="E31" s="102"/>
      <c r="F31" s="102"/>
      <c r="G31" s="102"/>
      <c r="H31" s="102"/>
      <c r="I31" s="102"/>
      <c r="J31" s="102"/>
      <c r="K31" s="102"/>
      <c r="L31" s="112"/>
    </row>
    <row r="32" spans="1:12" ht="41.4" customHeight="1" x14ac:dyDescent="0.25">
      <c r="A32" s="116">
        <v>29</v>
      </c>
      <c r="B32" s="117" t="s">
        <v>141</v>
      </c>
      <c r="C32" s="110" t="s">
        <v>142</v>
      </c>
      <c r="D32" s="102"/>
      <c r="E32" s="102"/>
      <c r="F32" s="102"/>
      <c r="G32" s="102"/>
      <c r="H32" s="102"/>
      <c r="I32" s="102"/>
      <c r="J32" s="102"/>
      <c r="K32" s="102"/>
      <c r="L32" s="112"/>
    </row>
    <row r="33" spans="1:12" ht="41.4" customHeight="1" x14ac:dyDescent="0.25">
      <c r="A33" s="116">
        <v>30</v>
      </c>
      <c r="B33" s="117" t="s">
        <v>147</v>
      </c>
      <c r="C33" s="110" t="s">
        <v>148</v>
      </c>
      <c r="D33" s="102"/>
      <c r="E33" s="102"/>
      <c r="F33" s="102"/>
      <c r="G33" s="102"/>
      <c r="H33" s="102"/>
      <c r="I33" s="102"/>
      <c r="J33" s="102"/>
      <c r="K33" s="102"/>
      <c r="L33" s="112"/>
    </row>
    <row r="34" spans="1:12" ht="41.4" customHeight="1" x14ac:dyDescent="0.25">
      <c r="A34" s="116">
        <v>31</v>
      </c>
      <c r="B34" s="117" t="s">
        <v>149</v>
      </c>
      <c r="C34" s="110" t="s">
        <v>150</v>
      </c>
      <c r="D34" s="102"/>
      <c r="E34" s="102"/>
      <c r="F34" s="102"/>
      <c r="G34" s="102"/>
      <c r="H34" s="102"/>
      <c r="I34" s="102"/>
      <c r="J34" s="102"/>
      <c r="K34" s="102"/>
      <c r="L34" s="112"/>
    </row>
    <row r="35" spans="1:12" ht="41.4" customHeight="1" x14ac:dyDescent="0.25">
      <c r="A35" s="116">
        <v>32</v>
      </c>
      <c r="B35" s="117" t="s">
        <v>151</v>
      </c>
      <c r="C35" s="110" t="s">
        <v>152</v>
      </c>
      <c r="D35" s="102"/>
      <c r="E35" s="102"/>
      <c r="F35" s="102"/>
      <c r="G35" s="102"/>
      <c r="H35" s="102"/>
      <c r="I35" s="102"/>
      <c r="J35" s="102"/>
      <c r="K35" s="102"/>
      <c r="L35" s="112"/>
    </row>
    <row r="36" spans="1:12" ht="41.4" customHeight="1" x14ac:dyDescent="0.25">
      <c r="A36" s="116">
        <v>33</v>
      </c>
      <c r="B36" s="117" t="s">
        <v>159</v>
      </c>
      <c r="C36" s="110" t="s">
        <v>160</v>
      </c>
      <c r="D36" s="102"/>
      <c r="E36" s="102"/>
      <c r="F36" s="102"/>
      <c r="G36" s="102"/>
      <c r="H36" s="102"/>
      <c r="I36" s="102"/>
      <c r="J36" s="102"/>
      <c r="K36" s="102"/>
      <c r="L36" s="112"/>
    </row>
    <row r="37" spans="1:12" ht="41.4" customHeight="1" x14ac:dyDescent="0.25">
      <c r="A37" s="116">
        <v>34</v>
      </c>
      <c r="B37" s="117" t="s">
        <v>161</v>
      </c>
      <c r="C37" s="110" t="s">
        <v>162</v>
      </c>
      <c r="D37" s="102"/>
      <c r="E37" s="102"/>
      <c r="F37" s="102"/>
      <c r="G37" s="102"/>
      <c r="H37" s="102"/>
      <c r="I37" s="102"/>
      <c r="J37" s="102"/>
      <c r="K37" s="102"/>
      <c r="L37" s="112"/>
    </row>
    <row r="38" spans="1:12" ht="41.4" customHeight="1" x14ac:dyDescent="0.25">
      <c r="A38" s="116">
        <v>35</v>
      </c>
      <c r="B38" s="117" t="s">
        <v>167</v>
      </c>
      <c r="C38" s="110" t="s">
        <v>168</v>
      </c>
      <c r="D38" s="102"/>
      <c r="E38" s="102"/>
      <c r="F38" s="102"/>
      <c r="G38" s="102"/>
      <c r="H38" s="102"/>
      <c r="I38" s="102"/>
      <c r="J38" s="102"/>
      <c r="K38" s="102"/>
      <c r="L38" s="112"/>
    </row>
    <row r="39" spans="1:12" ht="41.4" customHeight="1" x14ac:dyDescent="0.25">
      <c r="A39" s="116">
        <v>36</v>
      </c>
      <c r="B39" s="117" t="s">
        <v>169</v>
      </c>
      <c r="C39" s="110" t="s">
        <v>170</v>
      </c>
      <c r="D39" s="102"/>
      <c r="E39" s="102"/>
      <c r="F39" s="102"/>
      <c r="G39" s="102"/>
      <c r="H39" s="102"/>
      <c r="I39" s="102"/>
      <c r="J39" s="102"/>
      <c r="K39" s="102"/>
      <c r="L39" s="112"/>
    </row>
    <row r="40" spans="1:12" ht="41.4" customHeight="1" x14ac:dyDescent="0.25">
      <c r="A40" s="116">
        <v>37</v>
      </c>
      <c r="B40" s="117" t="s">
        <v>175</v>
      </c>
      <c r="C40" s="110" t="s">
        <v>176</v>
      </c>
      <c r="D40" s="102"/>
      <c r="E40" s="102"/>
      <c r="F40" s="102"/>
      <c r="G40" s="102"/>
      <c r="H40" s="102"/>
      <c r="I40" s="102"/>
      <c r="J40" s="102"/>
      <c r="K40" s="102"/>
      <c r="L40" s="112"/>
    </row>
    <row r="41" spans="1:12" ht="41.4" customHeight="1" x14ac:dyDescent="0.25">
      <c r="A41" s="116">
        <v>38</v>
      </c>
      <c r="B41" s="117" t="s">
        <v>177</v>
      </c>
      <c r="C41" s="110" t="s">
        <v>178</v>
      </c>
      <c r="D41" s="102"/>
      <c r="E41" s="102"/>
      <c r="F41" s="102"/>
      <c r="G41" s="102"/>
      <c r="H41" s="102"/>
      <c r="I41" s="102"/>
      <c r="J41" s="102"/>
      <c r="K41" s="102"/>
      <c r="L41" s="112"/>
    </row>
    <row r="42" spans="1:12" ht="41.4" customHeight="1" x14ac:dyDescent="0.25">
      <c r="A42" s="116">
        <v>39</v>
      </c>
      <c r="B42" s="117" t="s">
        <v>181</v>
      </c>
      <c r="C42" s="110" t="s">
        <v>182</v>
      </c>
      <c r="D42" s="102"/>
      <c r="E42" s="102"/>
      <c r="F42" s="102"/>
      <c r="G42" s="102"/>
      <c r="H42" s="102"/>
      <c r="I42" s="102"/>
      <c r="J42" s="102"/>
      <c r="K42" s="102"/>
      <c r="L42" s="112"/>
    </row>
    <row r="43" spans="1:12" ht="41.4" customHeight="1" x14ac:dyDescent="0.25">
      <c r="A43" s="116">
        <v>40</v>
      </c>
      <c r="B43" s="117" t="s">
        <v>201</v>
      </c>
      <c r="C43" s="110" t="s">
        <v>202</v>
      </c>
      <c r="D43" s="102"/>
      <c r="E43" s="102"/>
      <c r="F43" s="102"/>
      <c r="G43" s="102"/>
      <c r="H43" s="102"/>
      <c r="I43" s="102"/>
      <c r="J43" s="102"/>
      <c r="K43" s="102"/>
      <c r="L43" s="112"/>
    </row>
    <row r="44" spans="1:12" ht="41.4" customHeight="1" x14ac:dyDescent="0.25">
      <c r="A44" s="116">
        <v>41</v>
      </c>
      <c r="B44" s="117" t="s">
        <v>209</v>
      </c>
      <c r="C44" s="110" t="s">
        <v>210</v>
      </c>
      <c r="D44" s="102"/>
      <c r="E44" s="102"/>
      <c r="F44" s="102"/>
      <c r="G44" s="102"/>
      <c r="H44" s="102"/>
      <c r="I44" s="102"/>
      <c r="J44" s="102"/>
      <c r="K44" s="102"/>
      <c r="L44" s="112"/>
    </row>
    <row r="45" spans="1:12" ht="41.4" customHeight="1" x14ac:dyDescent="0.25">
      <c r="A45" s="116">
        <v>42</v>
      </c>
      <c r="B45" s="117" t="s">
        <v>225</v>
      </c>
      <c r="C45" s="110" t="s">
        <v>226</v>
      </c>
      <c r="D45" s="102"/>
      <c r="E45" s="102"/>
      <c r="F45" s="102"/>
      <c r="G45" s="102"/>
      <c r="H45" s="102"/>
      <c r="I45" s="102"/>
      <c r="J45" s="102"/>
      <c r="K45" s="102"/>
      <c r="L45" s="112"/>
    </row>
    <row r="46" spans="1:12" ht="41.4" customHeight="1" x14ac:dyDescent="0.25">
      <c r="A46" s="116">
        <v>43</v>
      </c>
      <c r="B46" s="117" t="s">
        <v>269</v>
      </c>
      <c r="C46" s="110" t="s">
        <v>270</v>
      </c>
      <c r="D46" s="102"/>
      <c r="E46" s="102"/>
      <c r="F46" s="102"/>
      <c r="G46" s="102"/>
      <c r="H46" s="102"/>
      <c r="I46" s="102"/>
      <c r="J46" s="102"/>
      <c r="K46" s="102"/>
      <c r="L46" s="112"/>
    </row>
    <row r="47" spans="1:12" ht="41.4" customHeight="1" x14ac:dyDescent="0.25">
      <c r="A47" s="116">
        <v>44</v>
      </c>
      <c r="B47" s="117" t="s">
        <v>335</v>
      </c>
      <c r="C47" s="110" t="s">
        <v>336</v>
      </c>
      <c r="D47" s="102"/>
      <c r="E47" s="102"/>
      <c r="F47" s="102"/>
      <c r="G47" s="102"/>
      <c r="H47" s="102"/>
      <c r="I47" s="102"/>
      <c r="J47" s="102"/>
      <c r="K47" s="102"/>
      <c r="L47" s="112"/>
    </row>
    <row r="48" spans="1:12" ht="41.4" customHeight="1" x14ac:dyDescent="0.25">
      <c r="A48" s="116">
        <v>45</v>
      </c>
      <c r="B48" s="117" t="s">
        <v>355</v>
      </c>
      <c r="C48" s="110" t="s">
        <v>356</v>
      </c>
      <c r="D48" s="102"/>
      <c r="E48" s="102"/>
      <c r="F48" s="102"/>
      <c r="G48" s="102"/>
      <c r="H48" s="102"/>
      <c r="I48" s="102"/>
      <c r="J48" s="102"/>
      <c r="K48" s="102"/>
      <c r="L48" s="112"/>
    </row>
    <row r="49" spans="1:12" ht="41.4" customHeight="1" x14ac:dyDescent="0.25">
      <c r="A49" s="116">
        <v>46</v>
      </c>
      <c r="B49" s="117" t="s">
        <v>377</v>
      </c>
      <c r="C49" s="110" t="s">
        <v>378</v>
      </c>
      <c r="D49" s="102"/>
      <c r="E49" s="102"/>
      <c r="F49" s="102"/>
      <c r="G49" s="102"/>
      <c r="H49" s="102"/>
      <c r="I49" s="102"/>
      <c r="J49" s="102"/>
      <c r="K49" s="102"/>
      <c r="L49" s="111"/>
    </row>
    <row r="50" spans="1:12" ht="41.4" customHeight="1" x14ac:dyDescent="0.25">
      <c r="A50" s="116">
        <v>47</v>
      </c>
      <c r="B50" s="117" t="s">
        <v>389</v>
      </c>
      <c r="C50" s="110" t="s">
        <v>390</v>
      </c>
      <c r="D50" s="102"/>
      <c r="E50" s="102"/>
      <c r="F50" s="102"/>
      <c r="G50" s="102"/>
      <c r="H50" s="102"/>
      <c r="I50" s="102"/>
      <c r="J50" s="102"/>
      <c r="K50" s="102"/>
      <c r="L50" s="112"/>
    </row>
    <row r="51" spans="1:12" ht="41.4" customHeight="1" x14ac:dyDescent="0.25">
      <c r="A51" s="116">
        <v>48</v>
      </c>
      <c r="B51" s="117" t="s">
        <v>724</v>
      </c>
      <c r="C51" s="110" t="s">
        <v>725</v>
      </c>
      <c r="D51" s="102"/>
      <c r="E51" s="102"/>
      <c r="F51" s="102"/>
      <c r="G51" s="102"/>
      <c r="H51" s="102"/>
      <c r="I51" s="102"/>
      <c r="J51" s="102"/>
      <c r="K51" s="102"/>
      <c r="L51" s="112"/>
    </row>
    <row r="52" spans="1:12" ht="41.4" customHeight="1" x14ac:dyDescent="0.25">
      <c r="A52" s="116">
        <v>49</v>
      </c>
      <c r="B52" s="117" t="s">
        <v>417</v>
      </c>
      <c r="C52" s="110" t="s">
        <v>418</v>
      </c>
      <c r="D52" s="102"/>
      <c r="E52" s="102"/>
      <c r="F52" s="102"/>
      <c r="G52" s="102"/>
      <c r="H52" s="102"/>
      <c r="I52" s="102"/>
      <c r="J52" s="102"/>
      <c r="K52" s="102"/>
      <c r="L52" s="112"/>
    </row>
    <row r="53" spans="1:12" ht="41.4" customHeight="1" x14ac:dyDescent="0.25">
      <c r="A53" s="116">
        <v>50</v>
      </c>
      <c r="B53" s="117" t="s">
        <v>419</v>
      </c>
      <c r="C53" s="110" t="s">
        <v>420</v>
      </c>
      <c r="D53" s="102"/>
      <c r="E53" s="102"/>
      <c r="F53" s="102"/>
      <c r="G53" s="102"/>
      <c r="H53" s="102"/>
      <c r="I53" s="102"/>
      <c r="J53" s="102"/>
      <c r="K53" s="102"/>
      <c r="L53" s="112"/>
    </row>
    <row r="54" spans="1:12" ht="41.4" customHeight="1" x14ac:dyDescent="0.25">
      <c r="A54" s="116">
        <v>51</v>
      </c>
      <c r="B54" s="117" t="s">
        <v>425</v>
      </c>
      <c r="C54" s="110" t="s">
        <v>426</v>
      </c>
      <c r="D54" s="102"/>
      <c r="E54" s="102"/>
      <c r="F54" s="102"/>
      <c r="G54" s="102"/>
      <c r="H54" s="102"/>
      <c r="I54" s="102"/>
      <c r="J54" s="102"/>
      <c r="K54" s="102"/>
      <c r="L54" s="112"/>
    </row>
    <row r="55" spans="1:12" ht="41.4" customHeight="1" x14ac:dyDescent="0.25">
      <c r="A55" s="116">
        <v>52</v>
      </c>
      <c r="B55" s="117" t="s">
        <v>447</v>
      </c>
      <c r="C55" s="110" t="s">
        <v>448</v>
      </c>
      <c r="D55" s="102"/>
      <c r="E55" s="102"/>
      <c r="F55" s="102"/>
      <c r="G55" s="102"/>
      <c r="H55" s="102"/>
      <c r="I55" s="102"/>
      <c r="J55" s="102"/>
      <c r="K55" s="102"/>
      <c r="L55" s="112"/>
    </row>
    <row r="56" spans="1:12" ht="41.4" customHeight="1" x14ac:dyDescent="0.25">
      <c r="A56" s="116">
        <v>53</v>
      </c>
      <c r="B56" s="117" t="s">
        <v>451</v>
      </c>
      <c r="C56" s="110" t="s">
        <v>452</v>
      </c>
      <c r="D56" s="102"/>
      <c r="E56" s="102"/>
      <c r="F56" s="102"/>
      <c r="G56" s="102"/>
      <c r="H56" s="102"/>
      <c r="I56" s="102"/>
      <c r="J56" s="102"/>
      <c r="K56" s="102"/>
      <c r="L56" s="112"/>
    </row>
    <row r="57" spans="1:12" ht="41.4" customHeight="1" x14ac:dyDescent="0.25">
      <c r="A57" s="116">
        <v>54</v>
      </c>
      <c r="B57" s="117" t="s">
        <v>453</v>
      </c>
      <c r="C57" s="110" t="s">
        <v>454</v>
      </c>
      <c r="D57" s="102"/>
      <c r="E57" s="102"/>
      <c r="F57" s="102"/>
      <c r="G57" s="102"/>
      <c r="H57" s="102"/>
      <c r="I57" s="102"/>
      <c r="J57" s="102"/>
      <c r="K57" s="102"/>
      <c r="L57" s="112"/>
    </row>
    <row r="58" spans="1:12" ht="41.4" customHeight="1" x14ac:dyDescent="0.25">
      <c r="A58" s="116">
        <v>55</v>
      </c>
      <c r="B58" s="117" t="s">
        <v>455</v>
      </c>
      <c r="C58" s="110" t="s">
        <v>456</v>
      </c>
      <c r="D58" s="102"/>
      <c r="E58" s="102"/>
      <c r="F58" s="102"/>
      <c r="G58" s="102"/>
      <c r="H58" s="102"/>
      <c r="I58" s="102"/>
      <c r="J58" s="102"/>
      <c r="K58" s="102"/>
      <c r="L58" s="112"/>
    </row>
    <row r="59" spans="1:12" ht="41.4" customHeight="1" x14ac:dyDescent="0.25">
      <c r="A59" s="116">
        <v>56</v>
      </c>
      <c r="B59" s="117" t="s">
        <v>459</v>
      </c>
      <c r="C59" s="110" t="s">
        <v>460</v>
      </c>
      <c r="D59" s="102"/>
      <c r="E59" s="102"/>
      <c r="F59" s="102"/>
      <c r="G59" s="102"/>
      <c r="H59" s="102"/>
      <c r="I59" s="102"/>
      <c r="J59" s="102"/>
      <c r="K59" s="102"/>
      <c r="L59" s="112"/>
    </row>
    <row r="60" spans="1:12" ht="41.4" customHeight="1" x14ac:dyDescent="0.25">
      <c r="A60" s="116">
        <v>57</v>
      </c>
      <c r="B60" s="117" t="s">
        <v>465</v>
      </c>
      <c r="C60" s="110" t="s">
        <v>466</v>
      </c>
      <c r="D60" s="102"/>
      <c r="E60" s="102"/>
      <c r="F60" s="102"/>
      <c r="G60" s="102"/>
      <c r="H60" s="102"/>
      <c r="I60" s="102"/>
      <c r="J60" s="102"/>
      <c r="K60" s="102"/>
      <c r="L60" s="112"/>
    </row>
    <row r="61" spans="1:12" ht="41.4" customHeight="1" x14ac:dyDescent="0.25">
      <c r="A61" s="116">
        <v>58</v>
      </c>
      <c r="B61" s="117" t="s">
        <v>516</v>
      </c>
      <c r="C61" s="110" t="s">
        <v>517</v>
      </c>
      <c r="D61" s="102"/>
      <c r="E61" s="102"/>
      <c r="F61" s="102"/>
      <c r="G61" s="102"/>
      <c r="H61" s="102"/>
      <c r="I61" s="102"/>
      <c r="J61" s="102"/>
      <c r="K61" s="102"/>
      <c r="L61" s="112"/>
    </row>
    <row r="62" spans="1:12" ht="41.4" customHeight="1" x14ac:dyDescent="0.25">
      <c r="A62" s="116">
        <v>59</v>
      </c>
      <c r="B62" s="117" t="s">
        <v>477</v>
      </c>
      <c r="C62" s="110" t="s">
        <v>478</v>
      </c>
      <c r="D62" s="102"/>
      <c r="E62" s="102"/>
      <c r="F62" s="102"/>
      <c r="G62" s="102"/>
      <c r="H62" s="102"/>
      <c r="I62" s="102"/>
      <c r="J62" s="102"/>
      <c r="K62" s="102"/>
      <c r="L62" s="112"/>
    </row>
    <row r="63" spans="1:12" ht="41.4" customHeight="1" x14ac:dyDescent="0.25">
      <c r="A63" s="116">
        <v>60</v>
      </c>
      <c r="B63" s="117" t="s">
        <v>479</v>
      </c>
      <c r="C63" s="110" t="s">
        <v>480</v>
      </c>
      <c r="D63" s="102"/>
      <c r="E63" s="102"/>
      <c r="F63" s="102"/>
      <c r="G63" s="102"/>
      <c r="H63" s="102"/>
      <c r="I63" s="102"/>
      <c r="J63" s="102"/>
      <c r="K63" s="102"/>
      <c r="L63" s="112"/>
    </row>
    <row r="64" spans="1:12" ht="41.4" customHeight="1" x14ac:dyDescent="0.25">
      <c r="A64" s="116">
        <v>61</v>
      </c>
      <c r="B64" s="117" t="s">
        <v>481</v>
      </c>
      <c r="C64" s="110" t="s">
        <v>482</v>
      </c>
      <c r="D64" s="102"/>
      <c r="E64" s="102"/>
      <c r="F64" s="102"/>
      <c r="G64" s="102"/>
      <c r="H64" s="102"/>
      <c r="I64" s="102"/>
      <c r="J64" s="102"/>
      <c r="K64" s="102"/>
      <c r="L64" s="112"/>
    </row>
    <row r="65" spans="1:12" ht="41.4" customHeight="1" x14ac:dyDescent="0.25">
      <c r="A65" s="116">
        <v>62</v>
      </c>
      <c r="B65" s="117" t="s">
        <v>529</v>
      </c>
      <c r="C65" s="110" t="s">
        <v>530</v>
      </c>
      <c r="D65" s="102"/>
      <c r="E65" s="102"/>
      <c r="F65" s="102"/>
      <c r="G65" s="102"/>
      <c r="H65" s="102"/>
      <c r="I65" s="102"/>
      <c r="J65" s="102"/>
      <c r="K65" s="102"/>
      <c r="L65" s="112"/>
    </row>
    <row r="66" spans="1:12" ht="41.4" customHeight="1" x14ac:dyDescent="0.25">
      <c r="A66" s="116">
        <v>63</v>
      </c>
      <c r="B66" s="117" t="s">
        <v>801</v>
      </c>
      <c r="C66" s="110" t="s">
        <v>802</v>
      </c>
      <c r="D66" s="102"/>
      <c r="E66" s="102"/>
      <c r="F66" s="102"/>
      <c r="G66" s="102"/>
      <c r="H66" s="102"/>
      <c r="I66" s="102"/>
      <c r="J66" s="102"/>
      <c r="K66" s="102"/>
      <c r="L66" s="112"/>
    </row>
    <row r="67" spans="1:12" ht="41.4" customHeight="1" x14ac:dyDescent="0.25">
      <c r="A67" s="116">
        <v>64</v>
      </c>
      <c r="B67" s="117" t="s">
        <v>740</v>
      </c>
      <c r="C67" s="110" t="s">
        <v>741</v>
      </c>
      <c r="D67" s="102"/>
      <c r="E67" s="102"/>
      <c r="F67" s="102"/>
      <c r="G67" s="102"/>
      <c r="H67" s="102"/>
      <c r="I67" s="102"/>
      <c r="J67" s="102"/>
      <c r="K67" s="102"/>
      <c r="L67" s="112"/>
    </row>
    <row r="68" spans="1:12" ht="41.4" customHeight="1" x14ac:dyDescent="0.25">
      <c r="A68" s="116">
        <v>65</v>
      </c>
      <c r="B68" s="117" t="s">
        <v>752</v>
      </c>
      <c r="C68" s="110" t="s">
        <v>753</v>
      </c>
      <c r="D68" s="102"/>
      <c r="E68" s="102"/>
      <c r="F68" s="102"/>
      <c r="G68" s="102"/>
      <c r="H68" s="102"/>
      <c r="I68" s="102"/>
      <c r="J68" s="102"/>
      <c r="K68" s="102"/>
      <c r="L68" s="112"/>
    </row>
    <row r="69" spans="1:12" ht="41.4" customHeight="1" x14ac:dyDescent="0.25">
      <c r="A69" s="116">
        <v>66</v>
      </c>
      <c r="B69" s="117" t="s">
        <v>293</v>
      </c>
      <c r="C69" s="110" t="s">
        <v>294</v>
      </c>
      <c r="D69" s="102"/>
      <c r="E69" s="102"/>
      <c r="F69" s="102"/>
      <c r="G69" s="102"/>
      <c r="H69" s="102"/>
      <c r="I69" s="102"/>
      <c r="J69" s="102"/>
      <c r="K69" s="102"/>
      <c r="L69" s="112"/>
    </row>
    <row r="70" spans="1:12" ht="41.4" customHeight="1" x14ac:dyDescent="0.25">
      <c r="A70" s="116">
        <v>67</v>
      </c>
      <c r="B70" s="117" t="s">
        <v>500</v>
      </c>
      <c r="C70" s="110" t="s">
        <v>501</v>
      </c>
      <c r="D70" s="102"/>
      <c r="E70" s="102"/>
      <c r="F70" s="102"/>
      <c r="G70" s="102"/>
      <c r="H70" s="102"/>
      <c r="I70" s="102"/>
      <c r="J70" s="102"/>
      <c r="K70" s="102"/>
      <c r="L70" s="112"/>
    </row>
    <row r="71" spans="1:12" ht="41.4" customHeight="1" x14ac:dyDescent="0.25">
      <c r="A71" s="116">
        <v>68</v>
      </c>
      <c r="B71" s="117" t="s">
        <v>655</v>
      </c>
      <c r="C71" s="110" t="s">
        <v>656</v>
      </c>
      <c r="D71" s="102"/>
      <c r="E71" s="102"/>
      <c r="F71" s="102"/>
      <c r="G71" s="102"/>
      <c r="H71" s="102"/>
      <c r="I71" s="102"/>
      <c r="J71" s="102"/>
      <c r="K71" s="102"/>
      <c r="L71" s="112"/>
    </row>
    <row r="72" spans="1:12" ht="41.4" customHeight="1" x14ac:dyDescent="0.25">
      <c r="A72" s="116">
        <v>69</v>
      </c>
      <c r="B72" s="117" t="s">
        <v>808</v>
      </c>
      <c r="C72" s="110" t="s">
        <v>809</v>
      </c>
      <c r="D72" s="102"/>
      <c r="E72" s="102"/>
      <c r="F72" s="102"/>
      <c r="G72" s="102"/>
      <c r="H72" s="102"/>
      <c r="I72" s="102"/>
      <c r="J72" s="102"/>
      <c r="K72" s="102"/>
      <c r="L72" s="112"/>
    </row>
    <row r="73" spans="1:12" ht="41.4" customHeight="1" x14ac:dyDescent="0.25">
      <c r="A73" s="116">
        <v>70</v>
      </c>
      <c r="B73" s="117" t="s">
        <v>810</v>
      </c>
      <c r="C73" s="110" t="s">
        <v>811</v>
      </c>
      <c r="D73" s="102"/>
      <c r="E73" s="102"/>
      <c r="F73" s="102"/>
      <c r="G73" s="102"/>
      <c r="H73" s="102"/>
      <c r="I73" s="102"/>
      <c r="J73" s="102"/>
      <c r="K73" s="102"/>
      <c r="L73" s="112"/>
    </row>
    <row r="74" spans="1:12" ht="41.4" customHeight="1" x14ac:dyDescent="0.25">
      <c r="A74" s="116">
        <v>71</v>
      </c>
      <c r="B74" s="117" t="s">
        <v>385</v>
      </c>
      <c r="C74" s="110" t="s">
        <v>386</v>
      </c>
      <c r="D74" s="102"/>
      <c r="E74" s="102"/>
      <c r="F74" s="102"/>
      <c r="G74" s="102"/>
      <c r="H74" s="102"/>
      <c r="I74" s="102"/>
      <c r="J74" s="102"/>
      <c r="K74" s="102"/>
      <c r="L74" s="112"/>
    </row>
    <row r="75" spans="1:12" ht="41.4" customHeight="1" x14ac:dyDescent="0.25">
      <c r="A75" s="116">
        <v>72</v>
      </c>
      <c r="B75" s="117" t="s">
        <v>45</v>
      </c>
      <c r="C75" s="110" t="s">
        <v>46</v>
      </c>
      <c r="D75" s="102"/>
      <c r="E75" s="102"/>
      <c r="F75" s="102"/>
      <c r="G75" s="102"/>
      <c r="H75" s="102"/>
      <c r="I75" s="102"/>
      <c r="J75" s="102"/>
      <c r="K75" s="102"/>
      <c r="L75" s="112"/>
    </row>
    <row r="76" spans="1:12" s="113" customFormat="1" ht="31.2" customHeight="1" x14ac:dyDescent="0.25">
      <c r="B76" s="159" t="s">
        <v>1051</v>
      </c>
      <c r="F76" s="160" t="s">
        <v>1052</v>
      </c>
      <c r="H76" s="161" t="s">
        <v>1053</v>
      </c>
      <c r="J76" s="114"/>
      <c r="K76" s="159" t="s">
        <v>1054</v>
      </c>
    </row>
    <row r="77" spans="1:12" ht="22.95" customHeight="1" x14ac:dyDescent="0.25">
      <c r="B77" s="159"/>
      <c r="F77" s="160"/>
      <c r="H77" s="162"/>
      <c r="K77" s="159"/>
    </row>
    <row r="79" spans="1:12" ht="27" customHeight="1" x14ac:dyDescent="0.25">
      <c r="I79" s="115"/>
    </row>
  </sheetData>
  <autoFilter ref="A3:XFD79" xr:uid="{00000000-0009-0000-0000-000001000000}"/>
  <mergeCells count="10">
    <mergeCell ref="L2:L3"/>
    <mergeCell ref="B76:B77"/>
    <mergeCell ref="F76:F77"/>
    <mergeCell ref="H76:H77"/>
    <mergeCell ref="K76:K77"/>
    <mergeCell ref="A1:C1"/>
    <mergeCell ref="A2:A3"/>
    <mergeCell ref="B2:B3"/>
    <mergeCell ref="C2:C3"/>
    <mergeCell ref="J2:J3"/>
  </mergeCells>
  <phoneticPr fontId="27" type="noConversion"/>
  <conditionalFormatting sqref="B4:B75">
    <cfRule type="duplicateValues" dxfId="5" priority="332"/>
  </conditionalFormatting>
  <conditionalFormatting sqref="C1:C1048576">
    <cfRule type="duplicateValues" dxfId="4" priority="1"/>
    <cfRule type="duplicateValues" dxfId="3" priority="2"/>
    <cfRule type="duplicateValues" dxfId="2" priority="3"/>
    <cfRule type="duplicateValues" dxfId="1" priority="4"/>
  </conditionalFormatting>
  <conditionalFormatting sqref="C4:C75">
    <cfRule type="duplicateValues" dxfId="0" priority="333"/>
  </conditionalFormatting>
  <printOptions horizontalCentered="1" verticalCentered="1"/>
  <pageMargins left="0.19685039370078741" right="0.19685039370078741" top="0.23622047244094491" bottom="0.23622047244094491" header="0.51181102362204722" footer="7.874015748031496E-2"/>
  <pageSetup paperSize="9" scale="69" orientation="landscape" r:id="rId1"/>
  <headerFooter>
    <oddFooter>&amp;C第 &amp;P 页，共 &amp;N 页</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R430"/>
  <sheetViews>
    <sheetView topLeftCell="B64" workbookViewId="0">
      <selection activeCell="S74" sqref="S74"/>
    </sheetView>
  </sheetViews>
  <sheetFormatPr defaultColWidth="8.88671875" defaultRowHeight="14.4" x14ac:dyDescent="0.25"/>
  <cols>
    <col min="8" max="8" width="8.88671875" hidden="1" customWidth="1"/>
    <col min="10" max="10" width="15.21875" customWidth="1"/>
    <col min="11" max="11" width="9.5546875" customWidth="1"/>
    <col min="12" max="12" width="29.88671875" customWidth="1"/>
    <col min="14" max="14" width="14.109375" customWidth="1"/>
    <col min="17" max="17" width="14.109375"/>
  </cols>
  <sheetData>
    <row r="1" spans="2:17" x14ac:dyDescent="0.25">
      <c r="D1" t="s">
        <v>812</v>
      </c>
    </row>
    <row r="2" spans="2:17" x14ac:dyDescent="0.25">
      <c r="D2" t="s">
        <v>813</v>
      </c>
    </row>
    <row r="3" spans="2:17" x14ac:dyDescent="0.25">
      <c r="D3" t="s">
        <v>24</v>
      </c>
      <c r="E3" t="s">
        <v>797</v>
      </c>
      <c r="F3" t="s">
        <v>798</v>
      </c>
      <c r="G3" t="s">
        <v>10</v>
      </c>
      <c r="H3" t="s">
        <v>814</v>
      </c>
      <c r="I3" t="s">
        <v>815</v>
      </c>
      <c r="J3" t="s">
        <v>30</v>
      </c>
      <c r="K3" t="s">
        <v>816</v>
      </c>
      <c r="L3" t="s">
        <v>22</v>
      </c>
      <c r="O3" t="s">
        <v>976</v>
      </c>
    </row>
    <row r="4" spans="2:17" x14ac:dyDescent="0.25">
      <c r="B4" t="s">
        <v>977</v>
      </c>
      <c r="L4" t="s">
        <v>824</v>
      </c>
      <c r="M4" t="s">
        <v>825</v>
      </c>
      <c r="N4" t="s">
        <v>826</v>
      </c>
      <c r="O4" t="s">
        <v>827</v>
      </c>
      <c r="P4" t="s">
        <v>825</v>
      </c>
      <c r="Q4" t="s">
        <v>826</v>
      </c>
    </row>
    <row r="5" spans="2:17" x14ac:dyDescent="0.25">
      <c r="D5" t="s">
        <v>800</v>
      </c>
      <c r="I5" t="e">
        <v>#N/A</v>
      </c>
      <c r="J5" t="e">
        <v>#N/A</v>
      </c>
      <c r="K5" t="e">
        <v>#N/A</v>
      </c>
      <c r="L5">
        <v>177032813.478533</v>
      </c>
      <c r="M5">
        <v>142962098.93000001</v>
      </c>
      <c r="N5">
        <v>30963302.588533301</v>
      </c>
      <c r="O5">
        <v>6802900.5086666699</v>
      </c>
      <c r="P5">
        <v>3542320</v>
      </c>
      <c r="Q5">
        <v>3260580.5086666699</v>
      </c>
    </row>
    <row r="6" spans="2:17" x14ac:dyDescent="0.25">
      <c r="B6" t="s">
        <v>978</v>
      </c>
      <c r="D6">
        <v>1</v>
      </c>
      <c r="E6" t="s">
        <v>39</v>
      </c>
      <c r="F6" t="s">
        <v>40</v>
      </c>
      <c r="G6" t="s">
        <v>15</v>
      </c>
      <c r="I6">
        <v>13225415.550000001</v>
      </c>
      <c r="J6">
        <v>3638765.06</v>
      </c>
      <c r="K6">
        <v>606460.84333333303</v>
      </c>
      <c r="L6">
        <v>3295714.216</v>
      </c>
      <c r="M6">
        <v>1921570</v>
      </c>
      <c r="N6">
        <v>1374144.216</v>
      </c>
      <c r="P6">
        <v>910000</v>
      </c>
      <c r="Q6">
        <f>N6-P6</f>
        <v>464144.21599999903</v>
      </c>
    </row>
    <row r="7" spans="2:17" x14ac:dyDescent="0.25">
      <c r="B7" t="s">
        <v>978</v>
      </c>
      <c r="D7">
        <v>2</v>
      </c>
      <c r="E7" t="s">
        <v>41</v>
      </c>
      <c r="F7" t="s">
        <v>42</v>
      </c>
      <c r="G7" t="s">
        <v>15</v>
      </c>
      <c r="I7">
        <v>9718564.4199999999</v>
      </c>
      <c r="J7">
        <v>3551814.41</v>
      </c>
      <c r="K7">
        <v>591969.06833333301</v>
      </c>
      <c r="L7">
        <v>3668236.4986666702</v>
      </c>
      <c r="M7">
        <v>3668770</v>
      </c>
      <c r="N7">
        <v>-533.50133333262102</v>
      </c>
      <c r="O7">
        <v>200000</v>
      </c>
      <c r="P7">
        <v>300000</v>
      </c>
      <c r="Q7">
        <f t="shared" ref="Q7:Q70" si="0">N7-P7</f>
        <v>-300533.50133333303</v>
      </c>
    </row>
    <row r="8" spans="2:17" x14ac:dyDescent="0.25">
      <c r="B8" t="s">
        <v>979</v>
      </c>
      <c r="D8">
        <v>3</v>
      </c>
      <c r="E8" t="s">
        <v>43</v>
      </c>
      <c r="F8" t="s">
        <v>44</v>
      </c>
      <c r="G8" t="s">
        <v>15</v>
      </c>
      <c r="I8">
        <v>8116476.6900000004</v>
      </c>
      <c r="J8">
        <v>2307444.7999999998</v>
      </c>
      <c r="K8">
        <v>384574.13333333301</v>
      </c>
      <c r="L8">
        <v>2227307.1839999999</v>
      </c>
      <c r="M8">
        <v>1505620</v>
      </c>
      <c r="N8">
        <v>721687.18399999896</v>
      </c>
      <c r="O8">
        <v>500000</v>
      </c>
      <c r="Q8">
        <f t="shared" si="0"/>
        <v>721687.18399999896</v>
      </c>
    </row>
    <row r="9" spans="2:17" x14ac:dyDescent="0.25">
      <c r="B9" t="s">
        <v>980</v>
      </c>
      <c r="D9">
        <v>4</v>
      </c>
      <c r="E9" t="s">
        <v>496</v>
      </c>
      <c r="F9" t="s">
        <v>497</v>
      </c>
      <c r="G9" t="s">
        <v>15</v>
      </c>
      <c r="I9">
        <v>5479037.5899999999</v>
      </c>
      <c r="J9">
        <v>1240328.26</v>
      </c>
      <c r="K9">
        <v>206721.376666667</v>
      </c>
      <c r="L9">
        <v>1015546.216</v>
      </c>
      <c r="M9">
        <v>1292750</v>
      </c>
      <c r="N9">
        <v>-277203.783999999</v>
      </c>
      <c r="Q9">
        <f t="shared" si="0"/>
        <v>-277203.783999999</v>
      </c>
    </row>
    <row r="10" spans="2:17" x14ac:dyDescent="0.25">
      <c r="B10" t="s">
        <v>978</v>
      </c>
      <c r="D10">
        <v>5</v>
      </c>
      <c r="E10" t="s">
        <v>45</v>
      </c>
      <c r="F10" t="s">
        <v>46</v>
      </c>
      <c r="G10" t="s">
        <v>15</v>
      </c>
      <c r="I10">
        <v>7709741.3300000001</v>
      </c>
      <c r="J10">
        <v>3356959.54</v>
      </c>
      <c r="K10">
        <v>559493.25666666694</v>
      </c>
      <c r="L10">
        <v>2518336.7946666698</v>
      </c>
      <c r="M10">
        <v>2301593.52</v>
      </c>
      <c r="N10">
        <v>216743.27466666701</v>
      </c>
      <c r="P10">
        <v>340000</v>
      </c>
      <c r="Q10">
        <f t="shared" si="0"/>
        <v>-123256.725333333</v>
      </c>
    </row>
    <row r="11" spans="2:17" x14ac:dyDescent="0.25">
      <c r="B11" t="s">
        <v>978</v>
      </c>
      <c r="D11">
        <v>6</v>
      </c>
      <c r="E11" t="s">
        <v>47</v>
      </c>
      <c r="F11" t="s">
        <v>48</v>
      </c>
      <c r="G11" t="s">
        <v>15</v>
      </c>
      <c r="I11">
        <v>8031511.0199999996</v>
      </c>
      <c r="J11">
        <v>3340857.04</v>
      </c>
      <c r="K11">
        <v>556809.50666666694</v>
      </c>
      <c r="L11">
        <v>3221430.9693333302</v>
      </c>
      <c r="M11">
        <v>3359558.24</v>
      </c>
      <c r="N11">
        <v>-138127.27066666499</v>
      </c>
      <c r="O11">
        <v>200000</v>
      </c>
      <c r="P11">
        <v>300000</v>
      </c>
      <c r="Q11">
        <f t="shared" si="0"/>
        <v>-438127.27066666499</v>
      </c>
    </row>
    <row r="12" spans="2:17" x14ac:dyDescent="0.25">
      <c r="B12" t="s">
        <v>981</v>
      </c>
      <c r="D12">
        <v>7</v>
      </c>
      <c r="E12" t="s">
        <v>49</v>
      </c>
      <c r="F12" t="s">
        <v>50</v>
      </c>
      <c r="G12" t="s">
        <v>15</v>
      </c>
      <c r="I12">
        <v>3152206.45</v>
      </c>
      <c r="J12">
        <v>1599356.41</v>
      </c>
      <c r="K12">
        <v>266559.40166666702</v>
      </c>
      <c r="L12">
        <v>1260451.3053333301</v>
      </c>
      <c r="M12">
        <v>2374878.17</v>
      </c>
      <c r="N12">
        <v>-1114426.8646666701</v>
      </c>
      <c r="P12">
        <v>100000</v>
      </c>
      <c r="Q12">
        <f t="shared" si="0"/>
        <v>-1214426.8646666701</v>
      </c>
    </row>
    <row r="13" spans="2:17" x14ac:dyDescent="0.25">
      <c r="B13" t="s">
        <v>978</v>
      </c>
      <c r="D13">
        <v>8</v>
      </c>
      <c r="E13" t="s">
        <v>51</v>
      </c>
      <c r="F13" t="s">
        <v>52</v>
      </c>
      <c r="G13" t="s">
        <v>15</v>
      </c>
      <c r="I13">
        <v>2957700.74</v>
      </c>
      <c r="J13">
        <v>1812667.55</v>
      </c>
      <c r="K13">
        <v>302111.25833333301</v>
      </c>
      <c r="L13">
        <v>2189857.5980000002</v>
      </c>
      <c r="M13">
        <v>2749670</v>
      </c>
      <c r="N13">
        <v>-559812.40200000105</v>
      </c>
      <c r="O13">
        <v>150000</v>
      </c>
      <c r="Q13">
        <f t="shared" si="0"/>
        <v>-559812.40200000105</v>
      </c>
    </row>
    <row r="14" spans="2:17" x14ac:dyDescent="0.25">
      <c r="B14" t="s">
        <v>982</v>
      </c>
      <c r="D14">
        <v>9</v>
      </c>
      <c r="E14" t="s">
        <v>734</v>
      </c>
      <c r="F14" t="s">
        <v>735</v>
      </c>
      <c r="G14" t="s">
        <v>15</v>
      </c>
      <c r="I14">
        <v>3646284.13</v>
      </c>
      <c r="J14">
        <v>2076238.92</v>
      </c>
      <c r="K14">
        <v>346039.82</v>
      </c>
      <c r="L14">
        <v>1639578.416</v>
      </c>
      <c r="M14">
        <v>1380320</v>
      </c>
      <c r="N14">
        <v>259258.416</v>
      </c>
      <c r="Q14">
        <f t="shared" si="0"/>
        <v>259258.416</v>
      </c>
    </row>
    <row r="15" spans="2:17" x14ac:dyDescent="0.25">
      <c r="B15" t="s">
        <v>983</v>
      </c>
      <c r="D15">
        <v>10</v>
      </c>
      <c r="E15" t="s">
        <v>53</v>
      </c>
      <c r="F15" t="s">
        <v>54</v>
      </c>
      <c r="G15" t="s">
        <v>15</v>
      </c>
      <c r="I15">
        <v>2779541.67</v>
      </c>
      <c r="J15">
        <v>782928.7</v>
      </c>
      <c r="K15">
        <v>130488.116666667</v>
      </c>
      <c r="L15">
        <v>765673.67533333402</v>
      </c>
      <c r="M15">
        <v>892400</v>
      </c>
      <c r="N15">
        <v>-126726.324666666</v>
      </c>
      <c r="Q15">
        <f t="shared" si="0"/>
        <v>-126726.324666666</v>
      </c>
    </row>
    <row r="16" spans="2:17" x14ac:dyDescent="0.25">
      <c r="B16" t="s">
        <v>978</v>
      </c>
      <c r="D16">
        <v>11</v>
      </c>
      <c r="E16" t="s">
        <v>55</v>
      </c>
      <c r="F16" t="s">
        <v>56</v>
      </c>
      <c r="G16" t="s">
        <v>15</v>
      </c>
      <c r="I16">
        <v>3137472.29</v>
      </c>
      <c r="J16">
        <v>708322.01</v>
      </c>
      <c r="K16">
        <v>118053.668333333</v>
      </c>
      <c r="L16">
        <v>849245.27279999899</v>
      </c>
      <c r="M16">
        <v>608190</v>
      </c>
      <c r="N16">
        <v>241055.27279999899</v>
      </c>
      <c r="O16">
        <v>100000</v>
      </c>
      <c r="Q16">
        <f t="shared" si="0"/>
        <v>241055.27279999899</v>
      </c>
    </row>
    <row r="17" spans="2:17" x14ac:dyDescent="0.25">
      <c r="B17" t="s">
        <v>978</v>
      </c>
      <c r="D17">
        <v>12</v>
      </c>
      <c r="E17" t="s">
        <v>57</v>
      </c>
      <c r="F17" t="s">
        <v>58</v>
      </c>
      <c r="G17" t="s">
        <v>15</v>
      </c>
      <c r="I17">
        <v>2824085.07</v>
      </c>
      <c r="J17">
        <v>579779.97</v>
      </c>
      <c r="K17">
        <v>96629.994999999995</v>
      </c>
      <c r="L17">
        <v>706461.86799999897</v>
      </c>
      <c r="M17">
        <v>559690</v>
      </c>
      <c r="N17">
        <v>146771.867999999</v>
      </c>
      <c r="O17">
        <v>50000</v>
      </c>
      <c r="Q17">
        <f t="shared" si="0"/>
        <v>146771.867999999</v>
      </c>
    </row>
    <row r="18" spans="2:17" x14ac:dyDescent="0.25">
      <c r="B18" t="s">
        <v>978</v>
      </c>
      <c r="D18">
        <v>13</v>
      </c>
      <c r="E18" t="s">
        <v>576</v>
      </c>
      <c r="F18" t="s">
        <v>577</v>
      </c>
      <c r="G18" t="s">
        <v>15</v>
      </c>
      <c r="I18">
        <v>2597030.52</v>
      </c>
      <c r="J18">
        <v>1118821.98</v>
      </c>
      <c r="K18">
        <v>186470.33</v>
      </c>
      <c r="L18">
        <v>1369607.37333333</v>
      </c>
      <c r="M18">
        <v>1632510</v>
      </c>
      <c r="N18">
        <v>-262902.626666667</v>
      </c>
      <c r="Q18">
        <f t="shared" si="0"/>
        <v>-262902.626666667</v>
      </c>
    </row>
    <row r="19" spans="2:17" x14ac:dyDescent="0.25">
      <c r="B19" t="s">
        <v>978</v>
      </c>
      <c r="D19">
        <v>14</v>
      </c>
      <c r="E19" t="s">
        <v>59</v>
      </c>
      <c r="F19" t="s">
        <v>60</v>
      </c>
      <c r="G19" t="s">
        <v>15</v>
      </c>
      <c r="I19">
        <v>4626138.66</v>
      </c>
      <c r="J19">
        <v>1610401.74</v>
      </c>
      <c r="K19">
        <v>268400.28999999998</v>
      </c>
      <c r="L19">
        <v>2047890.62666667</v>
      </c>
      <c r="M19">
        <v>1336220</v>
      </c>
      <c r="N19">
        <v>711670.62666666706</v>
      </c>
      <c r="O19">
        <v>250000</v>
      </c>
      <c r="P19">
        <v>50000</v>
      </c>
      <c r="Q19">
        <f t="shared" si="0"/>
        <v>661670.62666666706</v>
      </c>
    </row>
    <row r="20" spans="2:17" x14ac:dyDescent="0.25">
      <c r="B20" t="s">
        <v>978</v>
      </c>
      <c r="D20">
        <v>15</v>
      </c>
      <c r="E20" t="s">
        <v>61</v>
      </c>
      <c r="F20" t="s">
        <v>62</v>
      </c>
      <c r="G20" t="s">
        <v>15</v>
      </c>
      <c r="I20">
        <v>1993000.91</v>
      </c>
      <c r="J20">
        <v>539794.6</v>
      </c>
      <c r="K20">
        <v>89965.766666666706</v>
      </c>
      <c r="L20">
        <v>666621.88</v>
      </c>
      <c r="M20">
        <v>924410</v>
      </c>
      <c r="N20">
        <v>-257788.12</v>
      </c>
      <c r="O20">
        <v>50000</v>
      </c>
      <c r="Q20">
        <f t="shared" si="0"/>
        <v>-257788.12</v>
      </c>
    </row>
    <row r="21" spans="2:17" x14ac:dyDescent="0.25">
      <c r="B21" t="s">
        <v>978</v>
      </c>
      <c r="D21">
        <v>16</v>
      </c>
      <c r="E21" t="s">
        <v>736</v>
      </c>
      <c r="F21" t="s">
        <v>737</v>
      </c>
      <c r="G21" t="s">
        <v>15</v>
      </c>
      <c r="I21">
        <v>3354924.42</v>
      </c>
      <c r="J21">
        <v>1625756.78</v>
      </c>
      <c r="K21">
        <v>270959.46333333303</v>
      </c>
      <c r="L21">
        <v>1822411.1240000001</v>
      </c>
      <c r="M21">
        <v>1766180</v>
      </c>
      <c r="N21">
        <v>56231.123999998403</v>
      </c>
      <c r="O21">
        <v>150000</v>
      </c>
      <c r="Q21">
        <f t="shared" si="0"/>
        <v>56231.123999998403</v>
      </c>
    </row>
    <row r="22" spans="2:17" x14ac:dyDescent="0.25">
      <c r="B22" t="s">
        <v>978</v>
      </c>
      <c r="D22">
        <v>17</v>
      </c>
      <c r="E22" t="s">
        <v>63</v>
      </c>
      <c r="F22" t="s">
        <v>64</v>
      </c>
      <c r="G22" t="s">
        <v>15</v>
      </c>
      <c r="I22">
        <v>2424216.5</v>
      </c>
      <c r="J22">
        <v>1005854.59</v>
      </c>
      <c r="K22">
        <v>167642.43166666699</v>
      </c>
      <c r="L22">
        <v>1025174.10066667</v>
      </c>
      <c r="M22">
        <v>713435</v>
      </c>
      <c r="N22">
        <v>311739.10066666699</v>
      </c>
      <c r="O22">
        <v>100000</v>
      </c>
      <c r="Q22">
        <f t="shared" si="0"/>
        <v>311739.10066666699</v>
      </c>
    </row>
    <row r="23" spans="2:17" x14ac:dyDescent="0.25">
      <c r="B23" t="s">
        <v>984</v>
      </c>
      <c r="D23">
        <v>18</v>
      </c>
      <c r="E23" t="s">
        <v>65</v>
      </c>
      <c r="F23" t="s">
        <v>66</v>
      </c>
      <c r="G23" t="s">
        <v>15</v>
      </c>
      <c r="I23">
        <v>3160794.99</v>
      </c>
      <c r="J23">
        <v>2433921.1</v>
      </c>
      <c r="K23">
        <v>405653.51666666701</v>
      </c>
      <c r="L23">
        <v>1648863.59733334</v>
      </c>
      <c r="M23">
        <v>1870900</v>
      </c>
      <c r="N23">
        <v>-222036.402666665</v>
      </c>
      <c r="O23">
        <v>100000</v>
      </c>
      <c r="Q23">
        <f t="shared" si="0"/>
        <v>-222036.402666665</v>
      </c>
    </row>
    <row r="24" spans="2:17" x14ac:dyDescent="0.25">
      <c r="B24" t="s">
        <v>985</v>
      </c>
      <c r="D24">
        <v>19</v>
      </c>
      <c r="E24" t="s">
        <v>498</v>
      </c>
      <c r="F24" t="s">
        <v>499</v>
      </c>
      <c r="G24" t="s">
        <v>15</v>
      </c>
      <c r="I24">
        <v>1389596.15</v>
      </c>
      <c r="J24">
        <v>351796.35</v>
      </c>
      <c r="K24">
        <v>58632.724999999999</v>
      </c>
      <c r="L24">
        <v>657563.60266666696</v>
      </c>
      <c r="M24">
        <v>723620</v>
      </c>
      <c r="N24">
        <v>-66056.3973333334</v>
      </c>
      <c r="Q24">
        <f t="shared" si="0"/>
        <v>-66056.3973333334</v>
      </c>
    </row>
    <row r="25" spans="2:17" x14ac:dyDescent="0.25">
      <c r="B25" t="s">
        <v>978</v>
      </c>
      <c r="D25">
        <v>20</v>
      </c>
      <c r="E25" t="s">
        <v>67</v>
      </c>
      <c r="F25" t="s">
        <v>68</v>
      </c>
      <c r="G25" t="s">
        <v>15</v>
      </c>
      <c r="I25">
        <v>2132878.4</v>
      </c>
      <c r="J25">
        <v>730902.14</v>
      </c>
      <c r="K25">
        <v>121817.023333333</v>
      </c>
      <c r="L25">
        <v>721449.16399999894</v>
      </c>
      <c r="M25">
        <v>715325</v>
      </c>
      <c r="N25">
        <v>6124.1639999993904</v>
      </c>
      <c r="P25">
        <v>60000</v>
      </c>
      <c r="Q25">
        <f t="shared" si="0"/>
        <v>-53875.8360000006</v>
      </c>
    </row>
    <row r="26" spans="2:17" x14ac:dyDescent="0.25">
      <c r="B26" t="s">
        <v>978</v>
      </c>
      <c r="D26">
        <v>21</v>
      </c>
      <c r="E26" t="s">
        <v>69</v>
      </c>
      <c r="F26" t="s">
        <v>70</v>
      </c>
      <c r="G26" t="s">
        <v>15</v>
      </c>
      <c r="I26">
        <v>1835217.96</v>
      </c>
      <c r="J26">
        <v>1236600</v>
      </c>
      <c r="K26">
        <v>206100</v>
      </c>
      <c r="L26">
        <v>1155183.5719999999</v>
      </c>
      <c r="M26">
        <v>1060240</v>
      </c>
      <c r="N26">
        <v>94943.572</v>
      </c>
      <c r="O26">
        <v>100000</v>
      </c>
      <c r="Q26">
        <f t="shared" si="0"/>
        <v>94943.572</v>
      </c>
    </row>
    <row r="27" spans="2:17" x14ac:dyDescent="0.25">
      <c r="B27" t="s">
        <v>986</v>
      </c>
      <c r="D27">
        <v>22</v>
      </c>
      <c r="E27" t="s">
        <v>71</v>
      </c>
      <c r="F27" t="s">
        <v>72</v>
      </c>
      <c r="G27" t="s">
        <v>15</v>
      </c>
      <c r="I27">
        <v>4049484.17</v>
      </c>
      <c r="J27">
        <v>5238879.22</v>
      </c>
      <c r="K27">
        <v>873146.53666666697</v>
      </c>
      <c r="L27">
        <v>1311363.08266667</v>
      </c>
      <c r="M27">
        <v>900000</v>
      </c>
      <c r="N27">
        <v>411363.082666667</v>
      </c>
      <c r="Q27">
        <f t="shared" si="0"/>
        <v>411363.082666667</v>
      </c>
    </row>
    <row r="28" spans="2:17" x14ac:dyDescent="0.25">
      <c r="B28" t="s">
        <v>978</v>
      </c>
      <c r="D28">
        <v>23</v>
      </c>
      <c r="E28" t="s">
        <v>578</v>
      </c>
      <c r="F28" t="s">
        <v>579</v>
      </c>
      <c r="G28" t="s">
        <v>15</v>
      </c>
      <c r="I28">
        <v>1651092.73</v>
      </c>
      <c r="J28">
        <v>228376.82</v>
      </c>
      <c r="K28">
        <v>38062.803333333301</v>
      </c>
      <c r="L28">
        <v>340989.50666666601</v>
      </c>
      <c r="M28">
        <v>233770</v>
      </c>
      <c r="N28">
        <v>107219.506666667</v>
      </c>
      <c r="Q28">
        <f t="shared" si="0"/>
        <v>107219.506666667</v>
      </c>
    </row>
    <row r="29" spans="2:17" x14ac:dyDescent="0.25">
      <c r="B29" t="s">
        <v>987</v>
      </c>
      <c r="D29">
        <v>24</v>
      </c>
      <c r="E29" t="s">
        <v>73</v>
      </c>
      <c r="F29" t="s">
        <v>74</v>
      </c>
      <c r="G29" t="s">
        <v>15</v>
      </c>
      <c r="I29">
        <v>2953342.21</v>
      </c>
      <c r="J29">
        <v>2090137.35</v>
      </c>
      <c r="K29">
        <v>348356.22499999998</v>
      </c>
      <c r="L29">
        <v>1743488.7573333301</v>
      </c>
      <c r="M29">
        <v>1991310.04</v>
      </c>
      <c r="N29">
        <v>-247821.28266666699</v>
      </c>
      <c r="P29">
        <v>200000</v>
      </c>
      <c r="Q29">
        <f t="shared" si="0"/>
        <v>-447821.28266666702</v>
      </c>
    </row>
    <row r="30" spans="2:17" x14ac:dyDescent="0.25">
      <c r="B30" t="s">
        <v>982</v>
      </c>
      <c r="D30">
        <v>25</v>
      </c>
      <c r="E30" t="s">
        <v>75</v>
      </c>
      <c r="F30" t="s">
        <v>76</v>
      </c>
      <c r="G30" t="s">
        <v>15</v>
      </c>
      <c r="I30">
        <v>1388234.1</v>
      </c>
      <c r="J30">
        <v>400057.01</v>
      </c>
      <c r="K30">
        <v>66676.168333333306</v>
      </c>
      <c r="L30">
        <v>465205.90266666701</v>
      </c>
      <c r="M30">
        <v>569920</v>
      </c>
      <c r="N30">
        <v>-104714.097333333</v>
      </c>
      <c r="O30">
        <v>50000</v>
      </c>
      <c r="P30">
        <v>50000</v>
      </c>
      <c r="Q30">
        <f t="shared" si="0"/>
        <v>-154714.09733333299</v>
      </c>
    </row>
    <row r="31" spans="2:17" x14ac:dyDescent="0.25">
      <c r="B31" t="s">
        <v>988</v>
      </c>
      <c r="D31">
        <v>26</v>
      </c>
      <c r="E31" t="s">
        <v>580</v>
      </c>
      <c r="F31" t="s">
        <v>581</v>
      </c>
      <c r="G31" t="s">
        <v>15</v>
      </c>
      <c r="I31">
        <v>392361.81</v>
      </c>
      <c r="J31">
        <v>591700</v>
      </c>
      <c r="K31">
        <v>98616.666666666701</v>
      </c>
      <c r="L31">
        <v>946117.34799999895</v>
      </c>
      <c r="M31">
        <v>1057600</v>
      </c>
      <c r="N31">
        <v>-111482.65200000101</v>
      </c>
      <c r="Q31">
        <f t="shared" si="0"/>
        <v>-111482.65200000101</v>
      </c>
    </row>
    <row r="32" spans="2:17" x14ac:dyDescent="0.25">
      <c r="B32" t="s">
        <v>985</v>
      </c>
      <c r="D32">
        <v>27</v>
      </c>
      <c r="E32" t="s">
        <v>77</v>
      </c>
      <c r="F32" t="s">
        <v>78</v>
      </c>
      <c r="G32" t="s">
        <v>15</v>
      </c>
      <c r="I32">
        <v>1699196.24</v>
      </c>
      <c r="J32">
        <v>555500</v>
      </c>
      <c r="K32">
        <v>92583.333333333299</v>
      </c>
      <c r="L32">
        <v>853861.54666666698</v>
      </c>
      <c r="M32">
        <v>404000</v>
      </c>
      <c r="N32">
        <v>449861.54666666698</v>
      </c>
      <c r="Q32">
        <f t="shared" si="0"/>
        <v>449861.54666666698</v>
      </c>
    </row>
    <row r="33" spans="2:17" x14ac:dyDescent="0.25">
      <c r="B33" t="s">
        <v>979</v>
      </c>
      <c r="D33">
        <v>28</v>
      </c>
      <c r="E33" t="s">
        <v>79</v>
      </c>
      <c r="F33" t="s">
        <v>80</v>
      </c>
      <c r="G33" t="s">
        <v>15</v>
      </c>
      <c r="I33">
        <v>1927082.58</v>
      </c>
      <c r="J33">
        <v>1206648.67</v>
      </c>
      <c r="K33">
        <v>201108.11166666701</v>
      </c>
      <c r="L33">
        <v>1059666.0086666699</v>
      </c>
      <c r="M33">
        <v>937268</v>
      </c>
      <c r="N33">
        <v>122398.008666667</v>
      </c>
      <c r="Q33">
        <f t="shared" si="0"/>
        <v>122398.008666667</v>
      </c>
    </row>
    <row r="34" spans="2:17" x14ac:dyDescent="0.25">
      <c r="B34" t="s">
        <v>989</v>
      </c>
      <c r="D34">
        <v>29</v>
      </c>
      <c r="E34" t="s">
        <v>81</v>
      </c>
      <c r="F34" t="s">
        <v>82</v>
      </c>
      <c r="G34" t="s">
        <v>15</v>
      </c>
      <c r="I34">
        <v>2035522.75</v>
      </c>
      <c r="J34">
        <v>1412049.08</v>
      </c>
      <c r="K34">
        <v>235341.51333333299</v>
      </c>
      <c r="L34">
        <v>1451512.0959999999</v>
      </c>
      <c r="M34">
        <v>1294800</v>
      </c>
      <c r="N34">
        <v>156712.095999999</v>
      </c>
      <c r="Q34">
        <f t="shared" si="0"/>
        <v>156712.095999999</v>
      </c>
    </row>
    <row r="35" spans="2:17" x14ac:dyDescent="0.25">
      <c r="B35" t="s">
        <v>990</v>
      </c>
      <c r="D35">
        <v>30</v>
      </c>
      <c r="E35" t="s">
        <v>83</v>
      </c>
      <c r="F35" t="s">
        <v>84</v>
      </c>
      <c r="G35" t="s">
        <v>15</v>
      </c>
      <c r="I35">
        <v>926630.84</v>
      </c>
      <c r="J35">
        <v>33800</v>
      </c>
      <c r="K35">
        <v>5633.3333333333303</v>
      </c>
      <c r="L35">
        <v>97768.193333333402</v>
      </c>
      <c r="M35">
        <v>30070</v>
      </c>
      <c r="N35">
        <v>67698.193333333402</v>
      </c>
      <c r="O35">
        <v>30000</v>
      </c>
      <c r="Q35">
        <f t="shared" si="0"/>
        <v>67698.193333333402</v>
      </c>
    </row>
    <row r="36" spans="2:17" x14ac:dyDescent="0.25">
      <c r="B36" t="s">
        <v>991</v>
      </c>
      <c r="D36">
        <v>31</v>
      </c>
      <c r="E36" t="s">
        <v>85</v>
      </c>
      <c r="F36" t="s">
        <v>86</v>
      </c>
      <c r="G36" t="s">
        <v>15</v>
      </c>
      <c r="I36">
        <v>1725552.88</v>
      </c>
      <c r="J36">
        <v>1202956.49</v>
      </c>
      <c r="K36">
        <v>200492.748333333</v>
      </c>
      <c r="L36">
        <v>1506055.0906666699</v>
      </c>
      <c r="M36">
        <v>1468140</v>
      </c>
      <c r="N36">
        <v>37915.090666666401</v>
      </c>
      <c r="O36">
        <v>50000</v>
      </c>
      <c r="P36">
        <v>50000</v>
      </c>
      <c r="Q36">
        <f t="shared" si="0"/>
        <v>-12084.9093333336</v>
      </c>
    </row>
    <row r="37" spans="2:17" x14ac:dyDescent="0.25">
      <c r="B37" t="s">
        <v>986</v>
      </c>
      <c r="D37">
        <v>32</v>
      </c>
      <c r="E37" t="s">
        <v>87</v>
      </c>
      <c r="F37" t="s">
        <v>88</v>
      </c>
      <c r="G37" t="s">
        <v>15</v>
      </c>
      <c r="I37">
        <v>1695007.86</v>
      </c>
      <c r="J37">
        <v>663708.91</v>
      </c>
      <c r="K37">
        <v>110618.15166666701</v>
      </c>
      <c r="L37">
        <v>861810.38133333297</v>
      </c>
      <c r="M37">
        <v>531650</v>
      </c>
      <c r="N37">
        <v>330160.38133333297</v>
      </c>
      <c r="O37">
        <v>150000</v>
      </c>
      <c r="Q37">
        <f t="shared" si="0"/>
        <v>330160.38133333297</v>
      </c>
    </row>
    <row r="38" spans="2:17" x14ac:dyDescent="0.25">
      <c r="B38" t="s">
        <v>978</v>
      </c>
      <c r="D38">
        <v>33</v>
      </c>
      <c r="E38" t="s">
        <v>89</v>
      </c>
      <c r="F38" t="s">
        <v>90</v>
      </c>
      <c r="G38" t="s">
        <v>15</v>
      </c>
      <c r="I38">
        <v>667338.56000000006</v>
      </c>
      <c r="J38">
        <v>0</v>
      </c>
      <c r="K38">
        <v>0</v>
      </c>
      <c r="L38">
        <v>0</v>
      </c>
      <c r="M38">
        <v>0</v>
      </c>
      <c r="N38">
        <v>0</v>
      </c>
      <c r="Q38">
        <f t="shared" si="0"/>
        <v>0</v>
      </c>
    </row>
    <row r="39" spans="2:17" x14ac:dyDescent="0.25">
      <c r="B39" t="s">
        <v>978</v>
      </c>
      <c r="D39">
        <v>34</v>
      </c>
      <c r="E39" t="s">
        <v>582</v>
      </c>
      <c r="F39" t="s">
        <v>583</v>
      </c>
      <c r="G39" t="s">
        <v>15</v>
      </c>
      <c r="I39">
        <v>604732.59</v>
      </c>
      <c r="J39">
        <v>39500</v>
      </c>
      <c r="K39">
        <v>6583.3333333333303</v>
      </c>
      <c r="L39">
        <v>130401.04533333299</v>
      </c>
      <c r="M39">
        <v>260930</v>
      </c>
      <c r="N39">
        <v>-130528.95466666701</v>
      </c>
      <c r="Q39">
        <f t="shared" si="0"/>
        <v>-130528.95466666701</v>
      </c>
    </row>
    <row r="40" spans="2:17" x14ac:dyDescent="0.25">
      <c r="B40" t="s">
        <v>987</v>
      </c>
      <c r="D40">
        <v>35</v>
      </c>
      <c r="E40" t="s">
        <v>91</v>
      </c>
      <c r="F40" t="s">
        <v>92</v>
      </c>
      <c r="G40" t="s">
        <v>15</v>
      </c>
      <c r="I40">
        <v>1556896.01</v>
      </c>
      <c r="J40">
        <v>1015054.44</v>
      </c>
      <c r="K40">
        <v>169175.74</v>
      </c>
      <c r="L40">
        <v>865237.78799999901</v>
      </c>
      <c r="M40">
        <v>865240</v>
      </c>
      <c r="N40">
        <v>-2.21200000100362</v>
      </c>
      <c r="O40">
        <v>50000</v>
      </c>
      <c r="Q40">
        <f t="shared" si="0"/>
        <v>-2.21200000100362</v>
      </c>
    </row>
    <row r="41" spans="2:17" x14ac:dyDescent="0.25">
      <c r="B41" t="s">
        <v>983</v>
      </c>
      <c r="D41">
        <v>36</v>
      </c>
      <c r="E41" t="s">
        <v>584</v>
      </c>
      <c r="F41" t="s">
        <v>585</v>
      </c>
      <c r="G41" t="s">
        <v>15</v>
      </c>
      <c r="I41">
        <v>986825.69</v>
      </c>
      <c r="J41">
        <v>477578.44</v>
      </c>
      <c r="K41">
        <v>79596.406666666706</v>
      </c>
      <c r="L41">
        <v>549771.55200000003</v>
      </c>
      <c r="M41">
        <v>520920</v>
      </c>
      <c r="N41">
        <v>28851.552000000102</v>
      </c>
      <c r="Q41">
        <f t="shared" si="0"/>
        <v>28851.552000000102</v>
      </c>
    </row>
    <row r="42" spans="2:17" x14ac:dyDescent="0.25">
      <c r="B42" t="s">
        <v>982</v>
      </c>
      <c r="D42">
        <v>37</v>
      </c>
      <c r="E42" t="s">
        <v>93</v>
      </c>
      <c r="F42" t="s">
        <v>94</v>
      </c>
      <c r="G42" t="s">
        <v>15</v>
      </c>
      <c r="I42">
        <v>4055563.46</v>
      </c>
      <c r="J42">
        <v>3815880.68</v>
      </c>
      <c r="K42">
        <v>635980.11333333305</v>
      </c>
      <c r="L42">
        <v>2334624.9293333301</v>
      </c>
      <c r="M42">
        <v>887000</v>
      </c>
      <c r="N42">
        <v>1447624.9293333299</v>
      </c>
      <c r="Q42">
        <f t="shared" si="0"/>
        <v>1447624.9293333299</v>
      </c>
    </row>
    <row r="43" spans="2:17" x14ac:dyDescent="0.25">
      <c r="B43" t="s">
        <v>986</v>
      </c>
      <c r="D43">
        <v>38</v>
      </c>
      <c r="E43" t="s">
        <v>95</v>
      </c>
      <c r="F43" t="s">
        <v>96</v>
      </c>
      <c r="G43" t="s">
        <v>15</v>
      </c>
      <c r="I43">
        <v>1222145.67</v>
      </c>
      <c r="J43">
        <v>692264.86</v>
      </c>
      <c r="K43">
        <v>115377.476666667</v>
      </c>
      <c r="L43">
        <v>259891.30933333401</v>
      </c>
      <c r="M43">
        <v>61500</v>
      </c>
      <c r="N43">
        <v>198391.30933333401</v>
      </c>
      <c r="Q43">
        <f t="shared" si="0"/>
        <v>198391.30933333401</v>
      </c>
    </row>
    <row r="44" spans="2:17" x14ac:dyDescent="0.25">
      <c r="B44" t="s">
        <v>978</v>
      </c>
      <c r="D44">
        <v>39</v>
      </c>
      <c r="E44" t="s">
        <v>99</v>
      </c>
      <c r="F44" t="s">
        <v>100</v>
      </c>
      <c r="G44" t="s">
        <v>15</v>
      </c>
      <c r="I44">
        <v>869358.01</v>
      </c>
      <c r="J44">
        <v>411633.02</v>
      </c>
      <c r="K44">
        <v>68605.503333333298</v>
      </c>
      <c r="L44">
        <v>317119.75066666701</v>
      </c>
      <c r="M44">
        <v>182080</v>
      </c>
      <c r="N44">
        <v>135039.75066666701</v>
      </c>
      <c r="Q44">
        <f t="shared" si="0"/>
        <v>135039.75066666701</v>
      </c>
    </row>
    <row r="45" spans="2:17" x14ac:dyDescent="0.25">
      <c r="B45" t="s">
        <v>978</v>
      </c>
      <c r="D45">
        <v>40</v>
      </c>
      <c r="E45" t="s">
        <v>586</v>
      </c>
      <c r="F45" t="s">
        <v>587</v>
      </c>
      <c r="G45" t="s">
        <v>15</v>
      </c>
      <c r="I45">
        <v>828044.02</v>
      </c>
      <c r="J45">
        <v>216727.19</v>
      </c>
      <c r="K45">
        <v>36121.198333333297</v>
      </c>
      <c r="L45">
        <v>268580.82133333298</v>
      </c>
      <c r="M45">
        <v>196910</v>
      </c>
      <c r="N45">
        <v>71670.821333333297</v>
      </c>
      <c r="Q45">
        <f t="shared" si="0"/>
        <v>71670.821333333297</v>
      </c>
    </row>
    <row r="46" spans="2:17" x14ac:dyDescent="0.25">
      <c r="B46" t="s">
        <v>992</v>
      </c>
      <c r="D46">
        <v>41</v>
      </c>
      <c r="E46" t="s">
        <v>101</v>
      </c>
      <c r="F46" t="s">
        <v>102</v>
      </c>
      <c r="G46" t="s">
        <v>15</v>
      </c>
      <c r="I46">
        <v>489822.23</v>
      </c>
      <c r="J46">
        <v>489771.28</v>
      </c>
      <c r="K46">
        <v>81628.546666666705</v>
      </c>
      <c r="L46">
        <v>708302.83733333298</v>
      </c>
      <c r="M46">
        <v>521608</v>
      </c>
      <c r="N46">
        <v>186694.83733333301</v>
      </c>
      <c r="O46">
        <v>200000</v>
      </c>
      <c r="Q46">
        <f t="shared" si="0"/>
        <v>186694.83733333301</v>
      </c>
    </row>
    <row r="47" spans="2:17" x14ac:dyDescent="0.25">
      <c r="B47" t="s">
        <v>979</v>
      </c>
      <c r="D47">
        <v>42</v>
      </c>
      <c r="E47" t="s">
        <v>103</v>
      </c>
      <c r="F47" t="s">
        <v>104</v>
      </c>
      <c r="G47" t="s">
        <v>15</v>
      </c>
      <c r="I47">
        <v>865110.53</v>
      </c>
      <c r="J47">
        <v>119200</v>
      </c>
      <c r="K47">
        <v>19866.666666666701</v>
      </c>
      <c r="L47">
        <v>370720.92266666697</v>
      </c>
      <c r="M47">
        <v>242000</v>
      </c>
      <c r="N47">
        <v>128720.922666667</v>
      </c>
      <c r="O47">
        <v>50000</v>
      </c>
      <c r="Q47">
        <f t="shared" si="0"/>
        <v>128720.922666667</v>
      </c>
    </row>
    <row r="48" spans="2:17" x14ac:dyDescent="0.25">
      <c r="B48" t="s">
        <v>978</v>
      </c>
      <c r="D48">
        <v>43</v>
      </c>
      <c r="E48" t="s">
        <v>105</v>
      </c>
      <c r="F48" t="s">
        <v>106</v>
      </c>
      <c r="G48" t="s">
        <v>15</v>
      </c>
      <c r="I48">
        <v>162059.31</v>
      </c>
      <c r="J48">
        <v>378924.92</v>
      </c>
      <c r="K48">
        <v>63154.153333333299</v>
      </c>
      <c r="L48">
        <v>411487.16</v>
      </c>
      <c r="M48">
        <v>879496.31</v>
      </c>
      <c r="N48">
        <v>-468009.15</v>
      </c>
      <c r="P48">
        <v>40000</v>
      </c>
      <c r="Q48">
        <f t="shared" si="0"/>
        <v>-508009.15</v>
      </c>
    </row>
    <row r="49" spans="2:18" x14ac:dyDescent="0.25">
      <c r="B49" t="s">
        <v>989</v>
      </c>
      <c r="D49">
        <v>44</v>
      </c>
      <c r="E49" t="s">
        <v>107</v>
      </c>
      <c r="F49" t="s">
        <v>108</v>
      </c>
      <c r="G49" t="s">
        <v>15</v>
      </c>
      <c r="I49">
        <v>3986056.65</v>
      </c>
      <c r="J49">
        <v>4161815.75</v>
      </c>
      <c r="K49">
        <v>693635.95833333302</v>
      </c>
      <c r="L49">
        <v>3416476.10733333</v>
      </c>
      <c r="M49">
        <v>4252900</v>
      </c>
      <c r="N49">
        <v>-836423.892666667</v>
      </c>
      <c r="Q49">
        <f t="shared" si="0"/>
        <v>-836423.892666667</v>
      </c>
    </row>
    <row r="50" spans="2:18" x14ac:dyDescent="0.25">
      <c r="B50" t="s">
        <v>993</v>
      </c>
      <c r="D50">
        <v>45</v>
      </c>
      <c r="E50" t="s">
        <v>109</v>
      </c>
      <c r="F50" t="s">
        <v>110</v>
      </c>
      <c r="G50" t="s">
        <v>15</v>
      </c>
      <c r="I50">
        <v>385706.84</v>
      </c>
      <c r="J50">
        <v>219673.35</v>
      </c>
      <c r="K50">
        <v>36612.224999999999</v>
      </c>
      <c r="L50">
        <v>368571.433333333</v>
      </c>
      <c r="M50">
        <v>175570</v>
      </c>
      <c r="N50">
        <v>193001.433333333</v>
      </c>
      <c r="Q50">
        <f t="shared" si="0"/>
        <v>193001.433333333</v>
      </c>
    </row>
    <row r="51" spans="2:18" x14ac:dyDescent="0.25">
      <c r="B51" t="s">
        <v>978</v>
      </c>
      <c r="D51">
        <v>46</v>
      </c>
      <c r="E51" t="s">
        <v>111</v>
      </c>
      <c r="F51" t="s">
        <v>112</v>
      </c>
      <c r="G51" t="s">
        <v>15</v>
      </c>
      <c r="I51">
        <v>447889.28</v>
      </c>
      <c r="J51">
        <v>193266.25</v>
      </c>
      <c r="K51">
        <v>32211.041666666701</v>
      </c>
      <c r="L51">
        <v>307924.924</v>
      </c>
      <c r="M51">
        <v>285180</v>
      </c>
      <c r="N51">
        <v>22744.924000000301</v>
      </c>
      <c r="Q51">
        <f t="shared" si="0"/>
        <v>22744.924000000301</v>
      </c>
    </row>
    <row r="52" spans="2:18" x14ac:dyDescent="0.25">
      <c r="B52" t="s">
        <v>982</v>
      </c>
      <c r="D52">
        <v>47</v>
      </c>
      <c r="E52" t="s">
        <v>113</v>
      </c>
      <c r="F52" t="s">
        <v>114</v>
      </c>
      <c r="G52" t="s">
        <v>15</v>
      </c>
      <c r="I52">
        <v>588429.61</v>
      </c>
      <c r="J52">
        <v>210427.94</v>
      </c>
      <c r="K52">
        <v>35071.323333333297</v>
      </c>
      <c r="L52">
        <v>252192.46666666699</v>
      </c>
      <c r="M52">
        <v>141620</v>
      </c>
      <c r="N52">
        <v>110572.46666666699</v>
      </c>
      <c r="O52">
        <v>50000</v>
      </c>
      <c r="Q52">
        <f t="shared" si="0"/>
        <v>110572.46666666699</v>
      </c>
    </row>
    <row r="53" spans="2:18" x14ac:dyDescent="0.25">
      <c r="B53" t="s">
        <v>994</v>
      </c>
      <c r="D53">
        <v>48</v>
      </c>
      <c r="E53" t="s">
        <v>494</v>
      </c>
      <c r="F53" t="s">
        <v>495</v>
      </c>
      <c r="G53" t="s">
        <v>15</v>
      </c>
      <c r="I53">
        <v>796344.41</v>
      </c>
      <c r="J53">
        <v>625850.56000000006</v>
      </c>
      <c r="K53">
        <v>104308.426666667</v>
      </c>
      <c r="L53">
        <v>1193655.2913333301</v>
      </c>
      <c r="M53">
        <v>1306000</v>
      </c>
      <c r="N53">
        <v>-112344.708666666</v>
      </c>
      <c r="O53">
        <v>80000</v>
      </c>
      <c r="Q53">
        <f t="shared" si="0"/>
        <v>-112344.708666666</v>
      </c>
    </row>
    <row r="54" spans="2:18" x14ac:dyDescent="0.25">
      <c r="B54" t="s">
        <v>995</v>
      </c>
      <c r="D54">
        <v>49</v>
      </c>
      <c r="E54" t="s">
        <v>663</v>
      </c>
      <c r="F54" t="s">
        <v>664</v>
      </c>
      <c r="G54" t="s">
        <v>15</v>
      </c>
      <c r="I54">
        <v>326568.43</v>
      </c>
      <c r="J54">
        <v>115577.82</v>
      </c>
      <c r="K54">
        <v>19262.97</v>
      </c>
      <c r="L54">
        <v>80525.002666666696</v>
      </c>
      <c r="M54">
        <v>21150.240000000002</v>
      </c>
      <c r="N54">
        <v>59374.762666666698</v>
      </c>
      <c r="Q54">
        <f t="shared" si="0"/>
        <v>59374.762666666698</v>
      </c>
    </row>
    <row r="55" spans="2:18" x14ac:dyDescent="0.25">
      <c r="B55" t="s">
        <v>982</v>
      </c>
      <c r="D55">
        <v>50</v>
      </c>
      <c r="E55" t="s">
        <v>115</v>
      </c>
      <c r="F55" t="s">
        <v>116</v>
      </c>
      <c r="G55" t="s">
        <v>15</v>
      </c>
      <c r="I55">
        <v>277588.43</v>
      </c>
      <c r="J55">
        <v>251427.84</v>
      </c>
      <c r="K55">
        <v>41904.639999999999</v>
      </c>
      <c r="L55">
        <v>349789.14666666702</v>
      </c>
      <c r="M55">
        <v>289060</v>
      </c>
      <c r="N55">
        <v>60729.146666666697</v>
      </c>
      <c r="O55">
        <v>30000</v>
      </c>
      <c r="Q55">
        <f t="shared" si="0"/>
        <v>60729.146666666697</v>
      </c>
    </row>
    <row r="56" spans="2:18" x14ac:dyDescent="0.25">
      <c r="B56" t="s">
        <v>996</v>
      </c>
      <c r="D56">
        <v>51</v>
      </c>
      <c r="E56" t="s">
        <v>588</v>
      </c>
      <c r="F56" t="s">
        <v>589</v>
      </c>
      <c r="G56" t="s">
        <v>15</v>
      </c>
      <c r="I56">
        <v>276738.24</v>
      </c>
      <c r="J56">
        <v>0</v>
      </c>
      <c r="K56">
        <v>0</v>
      </c>
      <c r="L56">
        <v>150697.56</v>
      </c>
      <c r="M56">
        <v>72110</v>
      </c>
      <c r="N56">
        <v>78587.56</v>
      </c>
      <c r="Q56">
        <f t="shared" si="0"/>
        <v>78587.56</v>
      </c>
    </row>
    <row r="57" spans="2:18" x14ac:dyDescent="0.25">
      <c r="B57" t="s">
        <v>993</v>
      </c>
      <c r="D57">
        <v>52</v>
      </c>
      <c r="E57" t="s">
        <v>562</v>
      </c>
      <c r="F57" t="s">
        <v>563</v>
      </c>
      <c r="G57" t="s">
        <v>15</v>
      </c>
      <c r="I57">
        <v>321080.92</v>
      </c>
      <c r="J57">
        <v>147276.12</v>
      </c>
      <c r="K57">
        <v>24546.02</v>
      </c>
      <c r="L57">
        <v>164205.79866666699</v>
      </c>
      <c r="M57">
        <v>210490</v>
      </c>
      <c r="N57">
        <v>-46284.201333333302</v>
      </c>
      <c r="Q57">
        <f t="shared" si="0"/>
        <v>-46284.201333333302</v>
      </c>
    </row>
    <row r="58" spans="2:18" x14ac:dyDescent="0.25">
      <c r="B58" t="s">
        <v>997</v>
      </c>
      <c r="D58">
        <v>53</v>
      </c>
      <c r="E58" t="s">
        <v>117</v>
      </c>
      <c r="F58" t="s">
        <v>118</v>
      </c>
      <c r="G58" t="s">
        <v>15</v>
      </c>
      <c r="I58">
        <v>132000</v>
      </c>
      <c r="J58">
        <v>0</v>
      </c>
      <c r="K58">
        <v>0</v>
      </c>
      <c r="L58">
        <v>0</v>
      </c>
      <c r="M58">
        <v>0</v>
      </c>
      <c r="N58">
        <v>0</v>
      </c>
      <c r="Q58">
        <f t="shared" si="0"/>
        <v>0</v>
      </c>
    </row>
    <row r="59" spans="2:18" x14ac:dyDescent="0.25">
      <c r="B59" t="s">
        <v>998</v>
      </c>
      <c r="D59">
        <v>54</v>
      </c>
      <c r="E59" t="s">
        <v>119</v>
      </c>
      <c r="F59" t="s">
        <v>120</v>
      </c>
      <c r="G59" t="s">
        <v>15</v>
      </c>
      <c r="I59">
        <v>368104.29</v>
      </c>
      <c r="J59">
        <v>107026.8</v>
      </c>
      <c r="K59">
        <v>17837.8</v>
      </c>
      <c r="L59">
        <v>90347.654666666596</v>
      </c>
      <c r="M59">
        <v>47530</v>
      </c>
      <c r="N59">
        <v>42817.654666666604</v>
      </c>
      <c r="Q59">
        <f t="shared" si="0"/>
        <v>42817.654666666604</v>
      </c>
    </row>
    <row r="60" spans="2:18" x14ac:dyDescent="0.25">
      <c r="B60" t="s">
        <v>982</v>
      </c>
      <c r="D60">
        <v>55</v>
      </c>
      <c r="E60" t="s">
        <v>121</v>
      </c>
      <c r="F60" t="s">
        <v>122</v>
      </c>
      <c r="G60" t="s">
        <v>15</v>
      </c>
      <c r="I60">
        <v>598067.43999999994</v>
      </c>
      <c r="J60">
        <v>367521.6</v>
      </c>
      <c r="K60">
        <v>61253.599999999999</v>
      </c>
      <c r="L60">
        <v>372592.23866666702</v>
      </c>
      <c r="M60">
        <v>161330</v>
      </c>
      <c r="N60">
        <v>211262.23866666699</v>
      </c>
      <c r="Q60">
        <f t="shared" si="0"/>
        <v>211262.23866666699</v>
      </c>
    </row>
    <row r="61" spans="2:18" x14ac:dyDescent="0.25">
      <c r="B61" t="s">
        <v>982</v>
      </c>
      <c r="D61">
        <v>56</v>
      </c>
      <c r="E61" t="s">
        <v>123</v>
      </c>
      <c r="F61" t="s">
        <v>124</v>
      </c>
      <c r="G61" t="s">
        <v>15</v>
      </c>
      <c r="I61">
        <v>246020.38</v>
      </c>
      <c r="J61">
        <v>0</v>
      </c>
      <c r="K61">
        <v>0</v>
      </c>
      <c r="L61">
        <v>0</v>
      </c>
      <c r="M61">
        <v>0</v>
      </c>
      <c r="N61">
        <v>0</v>
      </c>
      <c r="Q61">
        <f t="shared" si="0"/>
        <v>0</v>
      </c>
    </row>
    <row r="62" spans="2:18" x14ac:dyDescent="0.25">
      <c r="B62" t="s">
        <v>999</v>
      </c>
      <c r="D62">
        <v>57</v>
      </c>
      <c r="E62" t="s">
        <v>125</v>
      </c>
      <c r="F62" t="s">
        <v>126</v>
      </c>
      <c r="G62" t="s">
        <v>15</v>
      </c>
      <c r="I62">
        <v>189448.35</v>
      </c>
      <c r="J62">
        <v>179400</v>
      </c>
      <c r="K62">
        <v>29900</v>
      </c>
      <c r="L62">
        <v>235440</v>
      </c>
      <c r="M62">
        <v>158827.99</v>
      </c>
      <c r="N62">
        <v>76612.009999999995</v>
      </c>
      <c r="Q62">
        <f t="shared" si="0"/>
        <v>76612.009999999995</v>
      </c>
    </row>
    <row r="63" spans="2:18" x14ac:dyDescent="0.25">
      <c r="B63" t="s">
        <v>982</v>
      </c>
      <c r="D63">
        <v>58</v>
      </c>
      <c r="E63" t="s">
        <v>590</v>
      </c>
      <c r="F63" t="s">
        <v>591</v>
      </c>
      <c r="G63" t="s">
        <v>15</v>
      </c>
      <c r="I63">
        <v>216856.88</v>
      </c>
      <c r="J63">
        <v>33886.99</v>
      </c>
      <c r="K63">
        <v>5647.8316666666697</v>
      </c>
      <c r="L63">
        <v>79363.347333333295</v>
      </c>
      <c r="M63">
        <v>58200</v>
      </c>
      <c r="N63">
        <v>21163.347333333299</v>
      </c>
      <c r="Q63">
        <f t="shared" si="0"/>
        <v>21163.347333333299</v>
      </c>
    </row>
    <row r="64" spans="2:18" x14ac:dyDescent="0.25">
      <c r="B64" t="s">
        <v>987</v>
      </c>
      <c r="D64">
        <v>59</v>
      </c>
      <c r="E64" t="s">
        <v>129</v>
      </c>
      <c r="F64" t="s">
        <v>130</v>
      </c>
      <c r="G64" t="s">
        <v>15</v>
      </c>
      <c r="I64">
        <v>737677.44</v>
      </c>
      <c r="J64">
        <v>504536.93</v>
      </c>
      <c r="K64">
        <v>84089.488333333298</v>
      </c>
      <c r="L64">
        <v>467216.37</v>
      </c>
      <c r="M64">
        <v>488000</v>
      </c>
      <c r="N64">
        <v>-20783.630000000099</v>
      </c>
      <c r="P64">
        <v>80000</v>
      </c>
      <c r="Q64">
        <f t="shared" si="0"/>
        <v>-100783.63</v>
      </c>
      <c r="R64" t="s">
        <v>1000</v>
      </c>
    </row>
    <row r="65" spans="2:18" x14ac:dyDescent="0.25">
      <c r="B65" t="s">
        <v>986</v>
      </c>
      <c r="D65">
        <v>60</v>
      </c>
      <c r="E65" t="s">
        <v>131</v>
      </c>
      <c r="F65" t="s">
        <v>132</v>
      </c>
      <c r="G65" t="s">
        <v>15</v>
      </c>
      <c r="I65">
        <v>1075303.5900000001</v>
      </c>
      <c r="J65">
        <v>1041591.18</v>
      </c>
      <c r="K65">
        <v>173598.53</v>
      </c>
      <c r="L65">
        <v>890997.35226666695</v>
      </c>
      <c r="M65">
        <v>556522</v>
      </c>
      <c r="N65">
        <v>334475.352266667</v>
      </c>
      <c r="O65">
        <v>100000</v>
      </c>
      <c r="Q65">
        <f t="shared" si="0"/>
        <v>334475.352266667</v>
      </c>
      <c r="R65" t="s">
        <v>1001</v>
      </c>
    </row>
    <row r="66" spans="2:18" x14ac:dyDescent="0.25">
      <c r="B66" t="s">
        <v>989</v>
      </c>
      <c r="D66">
        <v>61</v>
      </c>
      <c r="E66" t="s">
        <v>133</v>
      </c>
      <c r="F66" t="s">
        <v>134</v>
      </c>
      <c r="G66" t="s">
        <v>15</v>
      </c>
      <c r="I66">
        <v>304473.3</v>
      </c>
      <c r="J66">
        <v>136842.76999999999</v>
      </c>
      <c r="K66">
        <v>22807.128333333301</v>
      </c>
      <c r="L66">
        <v>154443.17333333299</v>
      </c>
      <c r="M66">
        <v>238180</v>
      </c>
      <c r="N66">
        <v>-83736.826666666806</v>
      </c>
      <c r="P66">
        <v>50000</v>
      </c>
      <c r="Q66">
        <f t="shared" si="0"/>
        <v>-133736.82666666701</v>
      </c>
      <c r="R66" t="s">
        <v>1002</v>
      </c>
    </row>
    <row r="67" spans="2:18" x14ac:dyDescent="0.25">
      <c r="B67" t="s">
        <v>998</v>
      </c>
      <c r="D67">
        <v>62</v>
      </c>
      <c r="E67" t="s">
        <v>135</v>
      </c>
      <c r="F67" t="s">
        <v>136</v>
      </c>
      <c r="G67" t="s">
        <v>15</v>
      </c>
      <c r="I67">
        <v>129077.61</v>
      </c>
      <c r="J67">
        <v>172857.59</v>
      </c>
      <c r="K67">
        <v>28809.598333333299</v>
      </c>
      <c r="L67">
        <v>227323.47200000001</v>
      </c>
      <c r="M67">
        <v>244440</v>
      </c>
      <c r="N67">
        <v>-17116.5280000001</v>
      </c>
      <c r="O67">
        <v>30000</v>
      </c>
      <c r="Q67">
        <f t="shared" si="0"/>
        <v>-17116.5280000001</v>
      </c>
      <c r="R67" t="s">
        <v>1003</v>
      </c>
    </row>
    <row r="68" spans="2:18" x14ac:dyDescent="0.25">
      <c r="B68" t="s">
        <v>978</v>
      </c>
      <c r="D68">
        <v>63</v>
      </c>
      <c r="E68" t="s">
        <v>139</v>
      </c>
      <c r="F68" t="s">
        <v>140</v>
      </c>
      <c r="G68" t="s">
        <v>15</v>
      </c>
      <c r="I68">
        <v>604982.49</v>
      </c>
      <c r="J68">
        <v>512042.48</v>
      </c>
      <c r="K68">
        <v>85340.413333333301</v>
      </c>
      <c r="L68">
        <v>409833.94799999997</v>
      </c>
      <c r="M68">
        <v>327350</v>
      </c>
      <c r="N68">
        <v>82483.947999999902</v>
      </c>
      <c r="O68">
        <v>70000</v>
      </c>
      <c r="Q68">
        <f t="shared" si="0"/>
        <v>82483.947999999902</v>
      </c>
      <c r="R68" t="s">
        <v>1004</v>
      </c>
    </row>
    <row r="69" spans="2:18" x14ac:dyDescent="0.25">
      <c r="B69" t="s">
        <v>978</v>
      </c>
      <c r="D69">
        <v>64</v>
      </c>
      <c r="E69" t="s">
        <v>141</v>
      </c>
      <c r="F69" t="s">
        <v>142</v>
      </c>
      <c r="G69" t="s">
        <v>15</v>
      </c>
      <c r="I69">
        <v>256103.89</v>
      </c>
      <c r="J69">
        <v>84300</v>
      </c>
      <c r="K69">
        <v>14050</v>
      </c>
      <c r="L69">
        <v>182419.289333333</v>
      </c>
      <c r="M69">
        <v>70810</v>
      </c>
      <c r="N69">
        <v>111609.289333333</v>
      </c>
      <c r="O69">
        <v>10000</v>
      </c>
      <c r="Q69">
        <f t="shared" si="0"/>
        <v>111609.289333333</v>
      </c>
    </row>
    <row r="70" spans="2:18" x14ac:dyDescent="0.25">
      <c r="B70" t="s">
        <v>987</v>
      </c>
      <c r="D70">
        <v>65</v>
      </c>
      <c r="E70" t="s">
        <v>594</v>
      </c>
      <c r="F70" t="s">
        <v>595</v>
      </c>
      <c r="G70" t="s">
        <v>15</v>
      </c>
      <c r="I70">
        <v>100547.3</v>
      </c>
      <c r="J70">
        <v>100591.2</v>
      </c>
      <c r="K70">
        <v>16765.2</v>
      </c>
      <c r="L70">
        <v>57918.46</v>
      </c>
      <c r="M70">
        <v>88876.5</v>
      </c>
      <c r="N70">
        <v>-30958.04</v>
      </c>
      <c r="Q70">
        <f t="shared" si="0"/>
        <v>-30958.04</v>
      </c>
    </row>
    <row r="71" spans="2:18" x14ac:dyDescent="0.25">
      <c r="D71">
        <v>66</v>
      </c>
      <c r="E71" t="s">
        <v>596</v>
      </c>
      <c r="F71" t="s">
        <v>597</v>
      </c>
      <c r="G71" t="s">
        <v>15</v>
      </c>
      <c r="I71">
        <v>166822.34</v>
      </c>
      <c r="J71">
        <v>39300</v>
      </c>
      <c r="K71">
        <v>6550</v>
      </c>
      <c r="L71">
        <v>205090.54399999999</v>
      </c>
      <c r="M71">
        <v>137000</v>
      </c>
      <c r="N71">
        <v>68090.543999999994</v>
      </c>
      <c r="Q71">
        <f t="shared" ref="Q71:Q134" si="1">N71-P71</f>
        <v>68090.543999999994</v>
      </c>
    </row>
    <row r="72" spans="2:18" x14ac:dyDescent="0.25">
      <c r="B72" t="s">
        <v>1005</v>
      </c>
      <c r="D72">
        <v>67</v>
      </c>
      <c r="E72" t="s">
        <v>145</v>
      </c>
      <c r="F72" t="s">
        <v>146</v>
      </c>
      <c r="G72" t="s">
        <v>15</v>
      </c>
      <c r="I72">
        <v>116683.93</v>
      </c>
      <c r="J72">
        <v>0</v>
      </c>
      <c r="K72">
        <v>0</v>
      </c>
      <c r="L72">
        <v>0</v>
      </c>
      <c r="M72">
        <v>0</v>
      </c>
      <c r="N72">
        <v>0</v>
      </c>
      <c r="Q72">
        <f t="shared" si="1"/>
        <v>0</v>
      </c>
    </row>
    <row r="73" spans="2:18" x14ac:dyDescent="0.25">
      <c r="B73" t="s">
        <v>978</v>
      </c>
      <c r="D73">
        <v>68</v>
      </c>
      <c r="E73" t="s">
        <v>598</v>
      </c>
      <c r="F73" t="s">
        <v>599</v>
      </c>
      <c r="G73" t="s">
        <v>15</v>
      </c>
      <c r="I73">
        <v>260075.22</v>
      </c>
      <c r="J73">
        <v>83469.399999999994</v>
      </c>
      <c r="K73">
        <v>13911.5666666667</v>
      </c>
      <c r="L73">
        <v>123511.356</v>
      </c>
      <c r="M73">
        <v>47530</v>
      </c>
      <c r="N73">
        <v>75981.356000000102</v>
      </c>
      <c r="O73">
        <v>20000</v>
      </c>
      <c r="Q73">
        <f t="shared" si="1"/>
        <v>75981.356000000102</v>
      </c>
    </row>
    <row r="74" spans="2:18" x14ac:dyDescent="0.25">
      <c r="B74" t="s">
        <v>1005</v>
      </c>
      <c r="D74">
        <v>69</v>
      </c>
      <c r="E74" t="s">
        <v>147</v>
      </c>
      <c r="F74" t="s">
        <v>148</v>
      </c>
      <c r="G74" t="s">
        <v>15</v>
      </c>
      <c r="I74">
        <v>489321.35</v>
      </c>
      <c r="J74">
        <v>758166.36</v>
      </c>
      <c r="K74">
        <v>126361.06</v>
      </c>
      <c r="L74">
        <v>627486.02399999998</v>
      </c>
      <c r="M74">
        <v>756600</v>
      </c>
      <c r="N74">
        <v>-129113.97599999901</v>
      </c>
      <c r="O74">
        <v>100000</v>
      </c>
      <c r="Q74">
        <f t="shared" si="1"/>
        <v>-129113.97599999901</v>
      </c>
    </row>
    <row r="75" spans="2:18" x14ac:dyDescent="0.25">
      <c r="B75" t="s">
        <v>978</v>
      </c>
      <c r="D75">
        <v>70</v>
      </c>
      <c r="E75" t="s">
        <v>149</v>
      </c>
      <c r="F75" t="s">
        <v>150</v>
      </c>
      <c r="G75" t="s">
        <v>15</v>
      </c>
      <c r="I75">
        <v>136825.91</v>
      </c>
      <c r="J75">
        <v>91487.679999999993</v>
      </c>
      <c r="K75">
        <v>15247.946666666699</v>
      </c>
      <c r="L75">
        <v>100929.293333333</v>
      </c>
      <c r="M75">
        <v>28130</v>
      </c>
      <c r="N75">
        <v>72799.293333333393</v>
      </c>
      <c r="O75">
        <v>24000</v>
      </c>
      <c r="Q75">
        <f t="shared" si="1"/>
        <v>72799.293333333393</v>
      </c>
    </row>
    <row r="76" spans="2:18" x14ac:dyDescent="0.25">
      <c r="B76" t="s">
        <v>979</v>
      </c>
      <c r="D76">
        <v>71</v>
      </c>
      <c r="E76" t="s">
        <v>151</v>
      </c>
      <c r="F76" t="s">
        <v>152</v>
      </c>
      <c r="G76" t="s">
        <v>15</v>
      </c>
      <c r="I76">
        <v>174827.59</v>
      </c>
      <c r="J76">
        <v>64800.9</v>
      </c>
      <c r="K76">
        <v>10800.15</v>
      </c>
      <c r="L76">
        <v>79688.590400000001</v>
      </c>
      <c r="M76">
        <v>35380</v>
      </c>
      <c r="N76">
        <v>44308.590400000001</v>
      </c>
      <c r="O76">
        <v>15000</v>
      </c>
      <c r="Q76">
        <f t="shared" si="1"/>
        <v>44308.590400000001</v>
      </c>
    </row>
    <row r="77" spans="2:18" x14ac:dyDescent="0.25">
      <c r="B77" t="s">
        <v>982</v>
      </c>
      <c r="D77">
        <v>72</v>
      </c>
      <c r="E77" t="s">
        <v>600</v>
      </c>
      <c r="F77" t="s">
        <v>601</v>
      </c>
      <c r="G77" t="s">
        <v>15</v>
      </c>
      <c r="I77">
        <v>171142.23</v>
      </c>
      <c r="J77">
        <v>123519.55</v>
      </c>
      <c r="K77">
        <v>20586.5916666667</v>
      </c>
      <c r="L77">
        <v>147796.96</v>
      </c>
      <c r="M77">
        <v>168780</v>
      </c>
      <c r="N77">
        <v>-20983.039999999899</v>
      </c>
      <c r="Q77">
        <f t="shared" si="1"/>
        <v>-20983.039999999899</v>
      </c>
    </row>
    <row r="78" spans="2:18" x14ac:dyDescent="0.25">
      <c r="B78" t="s">
        <v>978</v>
      </c>
      <c r="D78">
        <v>73</v>
      </c>
      <c r="E78" t="s">
        <v>602</v>
      </c>
      <c r="F78" t="s">
        <v>603</v>
      </c>
      <c r="G78" t="s">
        <v>15</v>
      </c>
      <c r="I78">
        <v>222706.15</v>
      </c>
      <c r="J78">
        <v>93096.34</v>
      </c>
      <c r="K78">
        <v>15516.0566666667</v>
      </c>
      <c r="L78">
        <v>165483.0472</v>
      </c>
      <c r="M78">
        <v>194360</v>
      </c>
      <c r="N78">
        <v>-28876.952799999901</v>
      </c>
      <c r="O78">
        <v>50000</v>
      </c>
      <c r="Q78">
        <f t="shared" si="1"/>
        <v>-28876.952799999901</v>
      </c>
    </row>
    <row r="79" spans="2:18" x14ac:dyDescent="0.25">
      <c r="B79" t="s">
        <v>1006</v>
      </c>
      <c r="D79">
        <v>74</v>
      </c>
      <c r="E79" t="s">
        <v>155</v>
      </c>
      <c r="F79" t="s">
        <v>156</v>
      </c>
      <c r="G79" t="s">
        <v>15</v>
      </c>
      <c r="I79">
        <v>5856.78</v>
      </c>
      <c r="J79">
        <v>5856.75</v>
      </c>
      <c r="K79">
        <v>976.125</v>
      </c>
      <c r="L79">
        <v>21271.616000000002</v>
      </c>
      <c r="M79">
        <v>110734.8</v>
      </c>
      <c r="N79">
        <v>-89463.183999999994</v>
      </c>
      <c r="Q79">
        <f t="shared" si="1"/>
        <v>-89463.183999999994</v>
      </c>
    </row>
    <row r="80" spans="2:18" x14ac:dyDescent="0.25">
      <c r="B80" t="s">
        <v>996</v>
      </c>
      <c r="D80">
        <v>75</v>
      </c>
      <c r="E80" t="s">
        <v>828</v>
      </c>
      <c r="F80" t="s">
        <v>829</v>
      </c>
      <c r="G80" t="s">
        <v>15</v>
      </c>
      <c r="I80">
        <v>0</v>
      </c>
      <c r="J80">
        <v>0</v>
      </c>
      <c r="K80">
        <v>0</v>
      </c>
      <c r="L80">
        <v>0</v>
      </c>
      <c r="M80">
        <v>38899.730000000003</v>
      </c>
      <c r="N80">
        <v>-38899.730000000003</v>
      </c>
      <c r="Q80">
        <f t="shared" si="1"/>
        <v>-38899.730000000003</v>
      </c>
    </row>
    <row r="81" spans="2:17" x14ac:dyDescent="0.25">
      <c r="B81" t="s">
        <v>978</v>
      </c>
      <c r="D81">
        <v>76</v>
      </c>
      <c r="E81" t="s">
        <v>159</v>
      </c>
      <c r="F81" t="s">
        <v>160</v>
      </c>
      <c r="G81" t="s">
        <v>15</v>
      </c>
      <c r="I81">
        <v>2777618.91</v>
      </c>
      <c r="J81">
        <v>2303602.7400000002</v>
      </c>
      <c r="K81">
        <v>383933.79</v>
      </c>
      <c r="L81">
        <v>1572960.12</v>
      </c>
      <c r="M81">
        <v>875910</v>
      </c>
      <c r="N81">
        <v>697050.12</v>
      </c>
      <c r="O81">
        <v>200000</v>
      </c>
      <c r="Q81">
        <f t="shared" si="1"/>
        <v>697050.12</v>
      </c>
    </row>
    <row r="82" spans="2:17" x14ac:dyDescent="0.25">
      <c r="B82" t="s">
        <v>986</v>
      </c>
      <c r="D82">
        <v>77</v>
      </c>
      <c r="E82" t="s">
        <v>161</v>
      </c>
      <c r="F82" t="s">
        <v>162</v>
      </c>
      <c r="G82" t="s">
        <v>15</v>
      </c>
      <c r="I82">
        <v>148867.12</v>
      </c>
      <c r="J82">
        <v>53559.9</v>
      </c>
      <c r="K82">
        <v>8926.65</v>
      </c>
      <c r="L82">
        <v>126892.59466666701</v>
      </c>
      <c r="M82">
        <v>86330</v>
      </c>
      <c r="N82">
        <v>40562.594666666599</v>
      </c>
      <c r="O82">
        <v>50000</v>
      </c>
      <c r="Q82">
        <f t="shared" si="1"/>
        <v>40562.594666666599</v>
      </c>
    </row>
    <row r="83" spans="2:17" x14ac:dyDescent="0.25">
      <c r="B83" t="s">
        <v>986</v>
      </c>
      <c r="D83">
        <v>78</v>
      </c>
      <c r="E83" t="s">
        <v>604</v>
      </c>
      <c r="F83" t="s">
        <v>605</v>
      </c>
      <c r="G83" t="s">
        <v>15</v>
      </c>
      <c r="I83">
        <v>25340.19</v>
      </c>
      <c r="J83">
        <v>0</v>
      </c>
      <c r="K83">
        <v>0</v>
      </c>
      <c r="L83">
        <v>37414.536666666703</v>
      </c>
      <c r="M83">
        <v>12000</v>
      </c>
      <c r="N83">
        <v>25414.5366666667</v>
      </c>
      <c r="Q83">
        <f t="shared" si="1"/>
        <v>25414.5366666667</v>
      </c>
    </row>
    <row r="84" spans="2:17" x14ac:dyDescent="0.25">
      <c r="B84" t="s">
        <v>978</v>
      </c>
      <c r="D84">
        <v>79</v>
      </c>
      <c r="E84" t="s">
        <v>167</v>
      </c>
      <c r="F84" t="s">
        <v>168</v>
      </c>
      <c r="G84" t="s">
        <v>15</v>
      </c>
      <c r="I84">
        <v>135566.79</v>
      </c>
      <c r="J84">
        <v>83500</v>
      </c>
      <c r="K84">
        <v>13916.666666666701</v>
      </c>
      <c r="L84">
        <v>104763.216</v>
      </c>
      <c r="M84">
        <v>105624.46</v>
      </c>
      <c r="N84">
        <v>-861.24399999982995</v>
      </c>
      <c r="O84">
        <v>11142.5253333334</v>
      </c>
      <c r="Q84">
        <f t="shared" si="1"/>
        <v>-861.24399999982995</v>
      </c>
    </row>
    <row r="85" spans="2:17" x14ac:dyDescent="0.25">
      <c r="B85" t="s">
        <v>982</v>
      </c>
      <c r="D85">
        <v>80</v>
      </c>
      <c r="E85" t="s">
        <v>169</v>
      </c>
      <c r="F85" t="s">
        <v>170</v>
      </c>
      <c r="G85" t="s">
        <v>15</v>
      </c>
      <c r="I85">
        <v>64763.92</v>
      </c>
      <c r="J85">
        <v>142809.72</v>
      </c>
      <c r="K85">
        <v>23801.62</v>
      </c>
      <c r="L85">
        <v>61498.338666666699</v>
      </c>
      <c r="M85">
        <v>152204.57999999999</v>
      </c>
      <c r="N85">
        <v>-90706.241333333295</v>
      </c>
      <c r="O85">
        <v>8635.1893333333301</v>
      </c>
      <c r="Q85">
        <f t="shared" si="1"/>
        <v>-90706.241333333295</v>
      </c>
    </row>
    <row r="86" spans="2:17" x14ac:dyDescent="0.25">
      <c r="B86" t="s">
        <v>978</v>
      </c>
      <c r="D86">
        <v>81</v>
      </c>
      <c r="E86" t="s">
        <v>173</v>
      </c>
      <c r="F86" t="s">
        <v>174</v>
      </c>
      <c r="G86" t="s">
        <v>15</v>
      </c>
      <c r="I86">
        <v>124571.81</v>
      </c>
      <c r="J86">
        <v>122800</v>
      </c>
      <c r="K86">
        <v>20466.666666666701</v>
      </c>
      <c r="L86">
        <v>191810.629333333</v>
      </c>
      <c r="M86">
        <v>226100</v>
      </c>
      <c r="N86">
        <v>-34289.370666666597</v>
      </c>
      <c r="P86">
        <v>30000</v>
      </c>
      <c r="Q86">
        <f t="shared" si="1"/>
        <v>-64289.370666666597</v>
      </c>
    </row>
    <row r="87" spans="2:17" x14ac:dyDescent="0.25">
      <c r="B87" t="s">
        <v>982</v>
      </c>
      <c r="D87">
        <v>82</v>
      </c>
      <c r="E87" t="s">
        <v>175</v>
      </c>
      <c r="F87" t="s">
        <v>176</v>
      </c>
      <c r="G87" t="s">
        <v>15</v>
      </c>
      <c r="I87">
        <v>1296882.3999999999</v>
      </c>
      <c r="J87">
        <v>883191.02</v>
      </c>
      <c r="K87">
        <v>147198.50333333301</v>
      </c>
      <c r="L87">
        <v>1218609.9680000001</v>
      </c>
      <c r="M87">
        <v>892400</v>
      </c>
      <c r="N87">
        <v>326209.96799999999</v>
      </c>
      <c r="O87">
        <v>150000</v>
      </c>
      <c r="Q87">
        <f t="shared" si="1"/>
        <v>326209.96799999999</v>
      </c>
    </row>
    <row r="88" spans="2:17" x14ac:dyDescent="0.25">
      <c r="B88" t="s">
        <v>1005</v>
      </c>
      <c r="D88">
        <v>83</v>
      </c>
      <c r="E88" t="s">
        <v>177</v>
      </c>
      <c r="F88" t="s">
        <v>178</v>
      </c>
      <c r="G88" t="s">
        <v>15</v>
      </c>
      <c r="I88">
        <v>1232008.3700000001</v>
      </c>
      <c r="J88">
        <v>1075471.1599999999</v>
      </c>
      <c r="K88">
        <v>179245.19333333301</v>
      </c>
      <c r="L88">
        <v>990201.63866666704</v>
      </c>
      <c r="M88">
        <v>1318180</v>
      </c>
      <c r="N88">
        <v>-327978.36133333301</v>
      </c>
      <c r="O88">
        <v>50000</v>
      </c>
      <c r="P88">
        <v>50000</v>
      </c>
      <c r="Q88">
        <f t="shared" si="1"/>
        <v>-377978.36133333301</v>
      </c>
    </row>
    <row r="89" spans="2:17" x14ac:dyDescent="0.25">
      <c r="B89" t="s">
        <v>987</v>
      </c>
      <c r="D89">
        <v>84</v>
      </c>
      <c r="E89" t="s">
        <v>181</v>
      </c>
      <c r="F89" t="s">
        <v>182</v>
      </c>
      <c r="G89" t="s">
        <v>15</v>
      </c>
      <c r="I89">
        <v>1118829.46</v>
      </c>
      <c r="J89">
        <v>940842.43</v>
      </c>
      <c r="K89">
        <v>156807.07166666701</v>
      </c>
      <c r="L89">
        <v>786777.13866666704</v>
      </c>
      <c r="M89">
        <v>310400</v>
      </c>
      <c r="N89">
        <v>476377.13866666699</v>
      </c>
      <c r="O89">
        <v>150000</v>
      </c>
      <c r="Q89">
        <f t="shared" si="1"/>
        <v>476377.13866666699</v>
      </c>
    </row>
    <row r="90" spans="2:17" x14ac:dyDescent="0.25">
      <c r="B90" t="s">
        <v>989</v>
      </c>
      <c r="D90">
        <v>85</v>
      </c>
      <c r="E90" t="s">
        <v>183</v>
      </c>
      <c r="F90" t="s">
        <v>184</v>
      </c>
      <c r="G90" t="s">
        <v>15</v>
      </c>
      <c r="I90">
        <v>456803.7</v>
      </c>
      <c r="J90">
        <v>826752</v>
      </c>
      <c r="K90">
        <v>137792</v>
      </c>
      <c r="L90">
        <v>632237.32986666705</v>
      </c>
      <c r="M90">
        <v>831290</v>
      </c>
      <c r="N90">
        <v>-199052.67013333301</v>
      </c>
      <c r="Q90">
        <f t="shared" si="1"/>
        <v>-199052.67013333301</v>
      </c>
    </row>
    <row r="91" spans="2:17" x14ac:dyDescent="0.25">
      <c r="B91" t="s">
        <v>986</v>
      </c>
      <c r="D91">
        <v>86</v>
      </c>
      <c r="E91" t="s">
        <v>185</v>
      </c>
      <c r="F91" t="s">
        <v>186</v>
      </c>
      <c r="G91" t="s">
        <v>15</v>
      </c>
      <c r="I91">
        <v>62319</v>
      </c>
      <c r="J91">
        <v>0</v>
      </c>
      <c r="K91">
        <v>0</v>
      </c>
      <c r="L91">
        <v>0</v>
      </c>
      <c r="M91">
        <v>0</v>
      </c>
      <c r="N91">
        <v>0</v>
      </c>
      <c r="Q91">
        <f t="shared" si="1"/>
        <v>0</v>
      </c>
    </row>
    <row r="92" spans="2:17" x14ac:dyDescent="0.25">
      <c r="B92" t="s">
        <v>996</v>
      </c>
      <c r="D92">
        <v>87</v>
      </c>
      <c r="E92" t="s">
        <v>189</v>
      </c>
      <c r="F92" t="s">
        <v>190</v>
      </c>
      <c r="G92" t="s">
        <v>15</v>
      </c>
      <c r="I92">
        <v>120604.95</v>
      </c>
      <c r="J92">
        <v>66899.75</v>
      </c>
      <c r="K92">
        <v>11149.958333333299</v>
      </c>
      <c r="L92">
        <v>72327.357333333304</v>
      </c>
      <c r="M92">
        <v>142000</v>
      </c>
      <c r="N92">
        <v>-69672.642666666696</v>
      </c>
      <c r="Q92">
        <f t="shared" si="1"/>
        <v>-69672.642666666696</v>
      </c>
    </row>
    <row r="93" spans="2:17" x14ac:dyDescent="0.25">
      <c r="B93" t="s">
        <v>987</v>
      </c>
      <c r="D93">
        <v>88</v>
      </c>
      <c r="E93" t="s">
        <v>191</v>
      </c>
      <c r="F93" t="s">
        <v>192</v>
      </c>
      <c r="G93" t="s">
        <v>15</v>
      </c>
      <c r="I93">
        <v>58519.74</v>
      </c>
      <c r="J93">
        <v>0</v>
      </c>
      <c r="K93">
        <v>0</v>
      </c>
      <c r="L93">
        <v>0</v>
      </c>
      <c r="M93">
        <v>0</v>
      </c>
      <c r="N93">
        <v>0</v>
      </c>
      <c r="Q93">
        <f t="shared" si="1"/>
        <v>0</v>
      </c>
    </row>
    <row r="94" spans="2:17" x14ac:dyDescent="0.25">
      <c r="B94" t="s">
        <v>982</v>
      </c>
      <c r="D94">
        <v>89</v>
      </c>
      <c r="E94" t="s">
        <v>193</v>
      </c>
      <c r="F94" t="s">
        <v>194</v>
      </c>
      <c r="G94" t="s">
        <v>15</v>
      </c>
      <c r="I94">
        <v>868570.1</v>
      </c>
      <c r="J94">
        <v>678944.84</v>
      </c>
      <c r="K94">
        <v>113157.47333333299</v>
      </c>
      <c r="L94">
        <v>729293.97466666601</v>
      </c>
      <c r="M94">
        <v>567450</v>
      </c>
      <c r="N94">
        <v>161843.97466666601</v>
      </c>
      <c r="Q94">
        <f t="shared" si="1"/>
        <v>161843.97466666601</v>
      </c>
    </row>
    <row r="95" spans="2:17" x14ac:dyDescent="0.25">
      <c r="B95" t="s">
        <v>978</v>
      </c>
      <c r="D95">
        <v>90</v>
      </c>
      <c r="E95" t="s">
        <v>197</v>
      </c>
      <c r="F95" t="s">
        <v>198</v>
      </c>
      <c r="G95" t="s">
        <v>15</v>
      </c>
      <c r="I95">
        <v>53172.6</v>
      </c>
      <c r="J95">
        <v>0</v>
      </c>
      <c r="K95">
        <v>0</v>
      </c>
      <c r="L95">
        <v>0</v>
      </c>
      <c r="M95">
        <v>46572.6</v>
      </c>
      <c r="N95">
        <v>-46572.6</v>
      </c>
      <c r="Q95">
        <f t="shared" si="1"/>
        <v>-46572.6</v>
      </c>
    </row>
    <row r="96" spans="2:17" x14ac:dyDescent="0.25">
      <c r="B96" t="s">
        <v>982</v>
      </c>
      <c r="D96">
        <v>91</v>
      </c>
      <c r="E96" t="s">
        <v>199</v>
      </c>
      <c r="F96" t="s">
        <v>200</v>
      </c>
      <c r="G96" t="s">
        <v>15</v>
      </c>
      <c r="I96">
        <v>51725.38</v>
      </c>
      <c r="J96">
        <v>0</v>
      </c>
      <c r="K96">
        <v>0</v>
      </c>
      <c r="L96">
        <v>0</v>
      </c>
      <c r="M96">
        <v>0</v>
      </c>
      <c r="N96">
        <v>0</v>
      </c>
      <c r="Q96">
        <f t="shared" si="1"/>
        <v>0</v>
      </c>
    </row>
    <row r="97" spans="2:17" x14ac:dyDescent="0.25">
      <c r="B97" t="s">
        <v>998</v>
      </c>
      <c r="D97">
        <v>92</v>
      </c>
      <c r="E97" t="s">
        <v>201</v>
      </c>
      <c r="F97" t="s">
        <v>202</v>
      </c>
      <c r="G97" t="s">
        <v>15</v>
      </c>
      <c r="I97">
        <v>41454.400000000001</v>
      </c>
      <c r="J97">
        <v>23198.48</v>
      </c>
      <c r="K97">
        <v>3866.4133333333298</v>
      </c>
      <c r="L97">
        <v>29692.582666666702</v>
      </c>
      <c r="M97">
        <v>38800</v>
      </c>
      <c r="N97">
        <v>-9107.4173333333401</v>
      </c>
      <c r="O97">
        <v>5000</v>
      </c>
      <c r="Q97">
        <f t="shared" si="1"/>
        <v>-9107.4173333333401</v>
      </c>
    </row>
    <row r="98" spans="2:17" x14ac:dyDescent="0.25">
      <c r="B98" t="s">
        <v>987</v>
      </c>
      <c r="D98">
        <v>93</v>
      </c>
      <c r="E98" t="s">
        <v>205</v>
      </c>
      <c r="F98" t="s">
        <v>206</v>
      </c>
      <c r="G98" t="s">
        <v>15</v>
      </c>
      <c r="I98">
        <v>492835.41</v>
      </c>
      <c r="J98">
        <v>369612.73</v>
      </c>
      <c r="K98">
        <v>61602.121666666702</v>
      </c>
      <c r="L98">
        <v>325601.70533333399</v>
      </c>
      <c r="M98">
        <v>362780</v>
      </c>
      <c r="N98">
        <v>-37178.294666666501</v>
      </c>
      <c r="Q98">
        <f t="shared" si="1"/>
        <v>-37178.294666666501</v>
      </c>
    </row>
    <row r="99" spans="2:17" x14ac:dyDescent="0.25">
      <c r="B99" t="s">
        <v>986</v>
      </c>
      <c r="D99">
        <v>94</v>
      </c>
      <c r="E99" t="s">
        <v>207</v>
      </c>
      <c r="F99" t="s">
        <v>208</v>
      </c>
      <c r="G99" t="s">
        <v>15</v>
      </c>
      <c r="I99">
        <v>129699.89</v>
      </c>
      <c r="J99">
        <v>72660</v>
      </c>
      <c r="K99">
        <v>12110</v>
      </c>
      <c r="L99">
        <v>101597.4</v>
      </c>
      <c r="M99">
        <v>34920</v>
      </c>
      <c r="N99">
        <v>66677.399999999994</v>
      </c>
      <c r="O99">
        <v>30000</v>
      </c>
      <c r="Q99">
        <f t="shared" si="1"/>
        <v>66677.399999999994</v>
      </c>
    </row>
    <row r="100" spans="2:17" x14ac:dyDescent="0.25">
      <c r="B100" t="s">
        <v>980</v>
      </c>
      <c r="D100">
        <v>95</v>
      </c>
      <c r="E100" t="s">
        <v>209</v>
      </c>
      <c r="F100" t="s">
        <v>210</v>
      </c>
      <c r="G100" t="s">
        <v>15</v>
      </c>
      <c r="I100">
        <v>28066.19</v>
      </c>
      <c r="J100">
        <v>0</v>
      </c>
      <c r="K100">
        <v>0</v>
      </c>
      <c r="L100">
        <v>10000</v>
      </c>
      <c r="M100">
        <v>19400</v>
      </c>
      <c r="N100">
        <v>-9400</v>
      </c>
      <c r="O100">
        <v>10000</v>
      </c>
      <c r="Q100">
        <f t="shared" si="1"/>
        <v>-9400</v>
      </c>
    </row>
    <row r="101" spans="2:17" x14ac:dyDescent="0.25">
      <c r="B101" t="s">
        <v>983</v>
      </c>
      <c r="D101">
        <v>96</v>
      </c>
      <c r="E101" t="s">
        <v>211</v>
      </c>
      <c r="F101" t="s">
        <v>212</v>
      </c>
      <c r="G101" t="s">
        <v>15</v>
      </c>
      <c r="I101">
        <v>46895.05</v>
      </c>
      <c r="J101">
        <v>0</v>
      </c>
      <c r="K101">
        <v>0</v>
      </c>
      <c r="L101">
        <v>0</v>
      </c>
      <c r="M101">
        <v>0</v>
      </c>
      <c r="N101">
        <v>0</v>
      </c>
      <c r="Q101">
        <f t="shared" si="1"/>
        <v>0</v>
      </c>
    </row>
    <row r="102" spans="2:17" x14ac:dyDescent="0.25">
      <c r="D102">
        <v>97</v>
      </c>
      <c r="E102" t="s">
        <v>608</v>
      </c>
      <c r="F102" t="s">
        <v>609</v>
      </c>
      <c r="G102" t="s">
        <v>15</v>
      </c>
      <c r="I102">
        <v>71660.56</v>
      </c>
      <c r="J102">
        <v>11330.41</v>
      </c>
      <c r="K102">
        <v>1888.4016666666701</v>
      </c>
      <c r="L102">
        <v>62779.649333333298</v>
      </c>
      <c r="M102">
        <v>41160</v>
      </c>
      <c r="N102">
        <v>21619.649333333298</v>
      </c>
      <c r="Q102">
        <f t="shared" si="1"/>
        <v>21619.649333333298</v>
      </c>
    </row>
    <row r="103" spans="2:17" x14ac:dyDescent="0.25">
      <c r="B103" t="s">
        <v>978</v>
      </c>
      <c r="D103">
        <v>98</v>
      </c>
      <c r="E103" t="s">
        <v>610</v>
      </c>
      <c r="F103" t="s">
        <v>611</v>
      </c>
      <c r="G103" t="s">
        <v>15</v>
      </c>
      <c r="I103">
        <v>195058.05</v>
      </c>
      <c r="J103">
        <v>101197.61</v>
      </c>
      <c r="K103">
        <v>16866.268333333301</v>
      </c>
      <c r="L103">
        <v>166321.22159999999</v>
      </c>
      <c r="M103">
        <v>171000</v>
      </c>
      <c r="N103">
        <v>-4678.7784000001002</v>
      </c>
      <c r="Q103">
        <f t="shared" si="1"/>
        <v>-4678.7784000001002</v>
      </c>
    </row>
    <row r="104" spans="2:17" x14ac:dyDescent="0.25">
      <c r="B104" t="s">
        <v>998</v>
      </c>
      <c r="D104">
        <v>99</v>
      </c>
      <c r="E104" t="s">
        <v>217</v>
      </c>
      <c r="F104" t="s">
        <v>218</v>
      </c>
      <c r="G104" t="s">
        <v>15</v>
      </c>
      <c r="I104">
        <v>35451.040000000001</v>
      </c>
      <c r="J104">
        <v>0</v>
      </c>
      <c r="K104">
        <v>0</v>
      </c>
      <c r="L104">
        <v>0</v>
      </c>
      <c r="M104">
        <v>0</v>
      </c>
      <c r="N104">
        <v>0</v>
      </c>
      <c r="Q104">
        <f t="shared" si="1"/>
        <v>0</v>
      </c>
    </row>
    <row r="105" spans="2:17" x14ac:dyDescent="0.25">
      <c r="B105" t="s">
        <v>1007</v>
      </c>
      <c r="D105">
        <v>100</v>
      </c>
      <c r="E105" t="s">
        <v>219</v>
      </c>
      <c r="F105" t="s">
        <v>220</v>
      </c>
      <c r="G105" t="s">
        <v>15</v>
      </c>
      <c r="I105">
        <v>55300.45</v>
      </c>
      <c r="J105">
        <v>10400</v>
      </c>
      <c r="K105">
        <v>1733.3333333333301</v>
      </c>
      <c r="L105">
        <v>28667.360000000001</v>
      </c>
      <c r="M105">
        <v>9700</v>
      </c>
      <c r="N105">
        <v>18967.36</v>
      </c>
      <c r="Q105">
        <f t="shared" si="1"/>
        <v>18967.36</v>
      </c>
    </row>
    <row r="106" spans="2:17" x14ac:dyDescent="0.25">
      <c r="B106" t="s">
        <v>1008</v>
      </c>
      <c r="D106">
        <v>101</v>
      </c>
      <c r="E106" t="s">
        <v>221</v>
      </c>
      <c r="F106" t="s">
        <v>222</v>
      </c>
      <c r="G106" t="s">
        <v>15</v>
      </c>
      <c r="I106">
        <v>198654</v>
      </c>
      <c r="J106">
        <v>216400</v>
      </c>
      <c r="K106">
        <v>36066.666666666701</v>
      </c>
      <c r="L106">
        <v>67853.333333333401</v>
      </c>
      <c r="M106">
        <v>51160.91</v>
      </c>
      <c r="N106">
        <v>16692.423333333401</v>
      </c>
      <c r="Q106">
        <f t="shared" si="1"/>
        <v>16692.423333333401</v>
      </c>
    </row>
    <row r="107" spans="2:17" x14ac:dyDescent="0.25">
      <c r="B107" t="s">
        <v>978</v>
      </c>
      <c r="D107">
        <v>102</v>
      </c>
      <c r="E107" t="s">
        <v>612</v>
      </c>
      <c r="F107" t="s">
        <v>613</v>
      </c>
      <c r="G107" t="s">
        <v>15</v>
      </c>
      <c r="I107">
        <v>164440.76999999999</v>
      </c>
      <c r="J107">
        <v>104928.96000000001</v>
      </c>
      <c r="K107">
        <v>17488.16</v>
      </c>
      <c r="L107">
        <v>149979.092</v>
      </c>
      <c r="M107">
        <v>125000</v>
      </c>
      <c r="N107">
        <v>24979.092000000001</v>
      </c>
      <c r="Q107">
        <f t="shared" si="1"/>
        <v>24979.092000000001</v>
      </c>
    </row>
    <row r="108" spans="2:17" x14ac:dyDescent="0.25">
      <c r="B108" t="s">
        <v>1005</v>
      </c>
      <c r="D108">
        <v>103</v>
      </c>
      <c r="E108" t="s">
        <v>223</v>
      </c>
      <c r="F108" t="s">
        <v>224</v>
      </c>
      <c r="G108" t="s">
        <v>15</v>
      </c>
      <c r="I108">
        <v>251559.07</v>
      </c>
      <c r="J108">
        <v>403110.1</v>
      </c>
      <c r="K108">
        <v>67185.016666666706</v>
      </c>
      <c r="L108">
        <v>267779.03600000002</v>
      </c>
      <c r="M108">
        <v>383341.05</v>
      </c>
      <c r="N108">
        <v>-115562.014</v>
      </c>
      <c r="Q108">
        <f t="shared" si="1"/>
        <v>-115562.014</v>
      </c>
    </row>
    <row r="109" spans="2:17" x14ac:dyDescent="0.25">
      <c r="B109" t="s">
        <v>982</v>
      </c>
      <c r="D109">
        <v>104</v>
      </c>
      <c r="E109" t="s">
        <v>614</v>
      </c>
      <c r="F109" t="s">
        <v>615</v>
      </c>
      <c r="G109" t="s">
        <v>15</v>
      </c>
      <c r="I109">
        <v>36972.89</v>
      </c>
      <c r="J109">
        <v>18700</v>
      </c>
      <c r="K109">
        <v>3116.6666666666702</v>
      </c>
      <c r="L109">
        <v>37453.333333333299</v>
      </c>
      <c r="M109">
        <v>9700</v>
      </c>
      <c r="N109">
        <v>27753.333333333299</v>
      </c>
      <c r="Q109">
        <f t="shared" si="1"/>
        <v>27753.333333333299</v>
      </c>
    </row>
    <row r="110" spans="2:17" x14ac:dyDescent="0.25">
      <c r="B110" t="s">
        <v>996</v>
      </c>
      <c r="D110">
        <v>105</v>
      </c>
      <c r="E110" t="s">
        <v>225</v>
      </c>
      <c r="F110" t="s">
        <v>226</v>
      </c>
      <c r="G110" t="s">
        <v>15</v>
      </c>
      <c r="I110">
        <v>717156.56</v>
      </c>
      <c r="J110">
        <v>531940.17000000004</v>
      </c>
      <c r="K110">
        <v>88656.695000000007</v>
      </c>
      <c r="L110">
        <v>543016.93466666702</v>
      </c>
      <c r="M110">
        <v>291080</v>
      </c>
      <c r="N110">
        <v>251936.93466666699</v>
      </c>
      <c r="O110">
        <v>100000</v>
      </c>
      <c r="Q110">
        <f t="shared" si="1"/>
        <v>251936.93466666699</v>
      </c>
    </row>
    <row r="111" spans="2:17" x14ac:dyDescent="0.25">
      <c r="D111">
        <v>106</v>
      </c>
      <c r="E111" t="s">
        <v>227</v>
      </c>
      <c r="F111" t="s">
        <v>228</v>
      </c>
      <c r="G111" t="s">
        <v>15</v>
      </c>
      <c r="I111">
        <v>29924.39</v>
      </c>
      <c r="J111">
        <v>0</v>
      </c>
      <c r="K111">
        <v>0</v>
      </c>
      <c r="L111">
        <v>0</v>
      </c>
      <c r="M111">
        <v>0</v>
      </c>
      <c r="N111">
        <v>0</v>
      </c>
      <c r="Q111">
        <f t="shared" si="1"/>
        <v>0</v>
      </c>
    </row>
    <row r="112" spans="2:17" x14ac:dyDescent="0.25">
      <c r="B112" t="s">
        <v>979</v>
      </c>
      <c r="D112">
        <v>107</v>
      </c>
      <c r="E112" t="s">
        <v>229</v>
      </c>
      <c r="F112" t="s">
        <v>230</v>
      </c>
      <c r="G112" t="s">
        <v>15</v>
      </c>
      <c r="I112">
        <v>28888.81</v>
      </c>
      <c r="J112">
        <v>0</v>
      </c>
      <c r="K112">
        <v>0</v>
      </c>
      <c r="L112">
        <v>0</v>
      </c>
      <c r="M112">
        <v>0</v>
      </c>
      <c r="N112">
        <v>0</v>
      </c>
      <c r="Q112">
        <f t="shared" si="1"/>
        <v>0</v>
      </c>
    </row>
    <row r="113" spans="2:17" x14ac:dyDescent="0.25">
      <c r="B113" t="s">
        <v>982</v>
      </c>
      <c r="D113">
        <v>108</v>
      </c>
      <c r="E113" t="s">
        <v>233</v>
      </c>
      <c r="F113" t="s">
        <v>234</v>
      </c>
      <c r="G113" t="s">
        <v>15</v>
      </c>
      <c r="I113">
        <v>637671.26</v>
      </c>
      <c r="J113">
        <v>842195</v>
      </c>
      <c r="K113">
        <v>140365.83333333299</v>
      </c>
      <c r="L113">
        <v>938690.96533333196</v>
      </c>
      <c r="M113">
        <v>844280</v>
      </c>
      <c r="N113">
        <v>94410.965333332395</v>
      </c>
      <c r="P113">
        <v>80000</v>
      </c>
      <c r="Q113">
        <f t="shared" si="1"/>
        <v>14410.9653333324</v>
      </c>
    </row>
    <row r="114" spans="2:17" x14ac:dyDescent="0.25">
      <c r="B114" t="s">
        <v>983</v>
      </c>
      <c r="D114">
        <v>109</v>
      </c>
      <c r="E114" t="s">
        <v>237</v>
      </c>
      <c r="F114" t="s">
        <v>238</v>
      </c>
      <c r="G114" t="s">
        <v>15</v>
      </c>
      <c r="I114">
        <v>1219055.76</v>
      </c>
      <c r="J114">
        <v>332201.71000000002</v>
      </c>
      <c r="K114">
        <v>55366.951666666697</v>
      </c>
      <c r="L114">
        <v>567610.78266666702</v>
      </c>
      <c r="M114">
        <v>390130</v>
      </c>
      <c r="N114">
        <v>177480.78266666699</v>
      </c>
      <c r="Q114">
        <f t="shared" si="1"/>
        <v>177480.78266666699</v>
      </c>
    </row>
    <row r="115" spans="2:17" x14ac:dyDescent="0.25">
      <c r="D115">
        <v>110</v>
      </c>
      <c r="E115" t="s">
        <v>239</v>
      </c>
      <c r="F115" t="s">
        <v>830</v>
      </c>
      <c r="G115" t="s">
        <v>15</v>
      </c>
      <c r="I115">
        <v>23937.599999999999</v>
      </c>
      <c r="J115">
        <v>0</v>
      </c>
      <c r="K115">
        <v>0</v>
      </c>
      <c r="L115">
        <v>0</v>
      </c>
      <c r="M115">
        <v>0</v>
      </c>
      <c r="N115">
        <v>0</v>
      </c>
      <c r="Q115">
        <f t="shared" si="1"/>
        <v>0</v>
      </c>
    </row>
    <row r="116" spans="2:17" x14ac:dyDescent="0.25">
      <c r="B116" t="s">
        <v>983</v>
      </c>
      <c r="D116">
        <v>111</v>
      </c>
      <c r="E116" t="s">
        <v>241</v>
      </c>
      <c r="F116" t="s">
        <v>242</v>
      </c>
      <c r="G116" t="s">
        <v>15</v>
      </c>
      <c r="I116">
        <v>22760</v>
      </c>
      <c r="J116">
        <v>1300</v>
      </c>
      <c r="K116">
        <v>216.666666666667</v>
      </c>
      <c r="L116">
        <v>1229.3333333333301</v>
      </c>
      <c r="M116">
        <v>0</v>
      </c>
      <c r="N116">
        <v>1229.3333333333301</v>
      </c>
      <c r="Q116">
        <f t="shared" si="1"/>
        <v>1229.3333333333301</v>
      </c>
    </row>
    <row r="117" spans="2:17" x14ac:dyDescent="0.25">
      <c r="B117" t="s">
        <v>982</v>
      </c>
      <c r="D117">
        <v>112</v>
      </c>
      <c r="E117" t="s">
        <v>249</v>
      </c>
      <c r="F117" t="s">
        <v>250</v>
      </c>
      <c r="G117" t="s">
        <v>15</v>
      </c>
      <c r="I117">
        <v>18714.75</v>
      </c>
      <c r="J117">
        <v>0</v>
      </c>
      <c r="K117">
        <v>0</v>
      </c>
      <c r="L117">
        <v>0</v>
      </c>
      <c r="M117">
        <v>0</v>
      </c>
      <c r="N117">
        <v>0</v>
      </c>
      <c r="Q117">
        <f t="shared" si="1"/>
        <v>0</v>
      </c>
    </row>
    <row r="118" spans="2:17" x14ac:dyDescent="0.25">
      <c r="B118" t="s">
        <v>986</v>
      </c>
      <c r="D118">
        <v>113</v>
      </c>
      <c r="E118" t="s">
        <v>251</v>
      </c>
      <c r="F118" t="s">
        <v>252</v>
      </c>
      <c r="G118" t="s">
        <v>15</v>
      </c>
      <c r="I118">
        <v>18488.18</v>
      </c>
      <c r="J118">
        <v>0</v>
      </c>
      <c r="K118">
        <v>0</v>
      </c>
      <c r="L118">
        <v>0</v>
      </c>
      <c r="M118">
        <v>0</v>
      </c>
      <c r="N118">
        <v>0</v>
      </c>
      <c r="Q118">
        <f t="shared" si="1"/>
        <v>0</v>
      </c>
    </row>
    <row r="119" spans="2:17" x14ac:dyDescent="0.25">
      <c r="B119" t="s">
        <v>1009</v>
      </c>
      <c r="D119">
        <v>114</v>
      </c>
      <c r="E119" t="s">
        <v>253</v>
      </c>
      <c r="F119" t="s">
        <v>254</v>
      </c>
      <c r="G119" t="s">
        <v>15</v>
      </c>
      <c r="I119">
        <v>9018.73</v>
      </c>
      <c r="J119">
        <v>8900</v>
      </c>
      <c r="K119">
        <v>1483.3333333333301</v>
      </c>
      <c r="L119">
        <v>2186.6666666666601</v>
      </c>
      <c r="M119">
        <v>0</v>
      </c>
      <c r="N119">
        <v>2186.6666666666601</v>
      </c>
      <c r="Q119">
        <f t="shared" si="1"/>
        <v>2186.6666666666601</v>
      </c>
    </row>
    <row r="120" spans="2:17" x14ac:dyDescent="0.25">
      <c r="B120" t="s">
        <v>989</v>
      </c>
      <c r="D120">
        <v>115</v>
      </c>
      <c r="E120" t="s">
        <v>259</v>
      </c>
      <c r="F120" t="s">
        <v>260</v>
      </c>
      <c r="G120" t="s">
        <v>15</v>
      </c>
      <c r="I120">
        <v>17243.919999999998</v>
      </c>
      <c r="J120">
        <v>0</v>
      </c>
      <c r="K120">
        <v>0</v>
      </c>
      <c r="L120">
        <v>0</v>
      </c>
      <c r="M120">
        <v>0</v>
      </c>
      <c r="N120">
        <v>0</v>
      </c>
      <c r="Q120">
        <f t="shared" si="1"/>
        <v>0</v>
      </c>
    </row>
    <row r="121" spans="2:17" x14ac:dyDescent="0.25">
      <c r="B121" t="s">
        <v>989</v>
      </c>
      <c r="D121">
        <v>116</v>
      </c>
      <c r="E121" t="s">
        <v>616</v>
      </c>
      <c r="F121" t="s">
        <v>617</v>
      </c>
      <c r="G121" t="s">
        <v>15</v>
      </c>
      <c r="I121">
        <v>4850</v>
      </c>
      <c r="J121">
        <v>4850</v>
      </c>
      <c r="K121">
        <v>808.33333333333303</v>
      </c>
      <c r="L121">
        <v>15952.666666666701</v>
      </c>
      <c r="M121">
        <v>18445</v>
      </c>
      <c r="N121">
        <v>-2492.3333333333298</v>
      </c>
      <c r="Q121">
        <f t="shared" si="1"/>
        <v>-2492.3333333333298</v>
      </c>
    </row>
    <row r="122" spans="2:17" x14ac:dyDescent="0.25">
      <c r="B122" t="s">
        <v>978</v>
      </c>
      <c r="D122">
        <v>117</v>
      </c>
      <c r="E122" t="s">
        <v>269</v>
      </c>
      <c r="F122" t="s">
        <v>270</v>
      </c>
      <c r="G122" t="s">
        <v>15</v>
      </c>
      <c r="I122">
        <v>12263.73</v>
      </c>
      <c r="J122">
        <v>0</v>
      </c>
      <c r="K122">
        <v>0</v>
      </c>
      <c r="L122">
        <v>12263.73</v>
      </c>
      <c r="M122">
        <v>0</v>
      </c>
      <c r="N122">
        <v>12263.73</v>
      </c>
      <c r="O122">
        <v>12263.73</v>
      </c>
      <c r="Q122">
        <f t="shared" si="1"/>
        <v>12263.73</v>
      </c>
    </row>
    <row r="123" spans="2:17" x14ac:dyDescent="0.25">
      <c r="B123" t="s">
        <v>1010</v>
      </c>
      <c r="D123">
        <v>118</v>
      </c>
      <c r="E123" t="s">
        <v>271</v>
      </c>
      <c r="F123" t="s">
        <v>272</v>
      </c>
      <c r="G123" t="s">
        <v>15</v>
      </c>
      <c r="I123">
        <v>11220.07</v>
      </c>
      <c r="J123">
        <v>0</v>
      </c>
      <c r="K123">
        <v>0</v>
      </c>
      <c r="L123">
        <v>0</v>
      </c>
      <c r="M123">
        <v>0</v>
      </c>
      <c r="N123">
        <v>0</v>
      </c>
      <c r="Q123">
        <f t="shared" si="1"/>
        <v>0</v>
      </c>
    </row>
    <row r="124" spans="2:17" x14ac:dyDescent="0.25">
      <c r="B124" t="s">
        <v>978</v>
      </c>
      <c r="D124">
        <v>119</v>
      </c>
      <c r="E124" t="s">
        <v>277</v>
      </c>
      <c r="F124" t="s">
        <v>278</v>
      </c>
      <c r="G124" t="s">
        <v>15</v>
      </c>
      <c r="I124">
        <v>8536.41</v>
      </c>
      <c r="J124">
        <v>0</v>
      </c>
      <c r="K124">
        <v>0</v>
      </c>
      <c r="L124">
        <v>0</v>
      </c>
      <c r="M124">
        <v>0</v>
      </c>
      <c r="N124">
        <v>0</v>
      </c>
      <c r="Q124">
        <f t="shared" si="1"/>
        <v>0</v>
      </c>
    </row>
    <row r="125" spans="2:17" x14ac:dyDescent="0.25">
      <c r="B125" t="s">
        <v>986</v>
      </c>
      <c r="D125">
        <v>120</v>
      </c>
      <c r="E125" t="s">
        <v>281</v>
      </c>
      <c r="F125" t="s">
        <v>282</v>
      </c>
      <c r="G125" t="s">
        <v>15</v>
      </c>
      <c r="I125">
        <v>6426.73</v>
      </c>
      <c r="J125">
        <v>25226.73</v>
      </c>
      <c r="K125">
        <v>4204.4549999999999</v>
      </c>
      <c r="L125">
        <v>18012.678666666699</v>
      </c>
      <c r="M125">
        <v>35410.19</v>
      </c>
      <c r="N125">
        <v>-17397.511333333299</v>
      </c>
      <c r="Q125">
        <f t="shared" si="1"/>
        <v>-17397.511333333299</v>
      </c>
    </row>
    <row r="126" spans="2:17" x14ac:dyDescent="0.25">
      <c r="B126" t="s">
        <v>983</v>
      </c>
      <c r="D126">
        <v>121</v>
      </c>
      <c r="E126" t="s">
        <v>283</v>
      </c>
      <c r="F126" t="s">
        <v>284</v>
      </c>
      <c r="G126" t="s">
        <v>15</v>
      </c>
      <c r="I126">
        <v>1525.47</v>
      </c>
      <c r="J126">
        <v>722.66</v>
      </c>
      <c r="K126">
        <v>120.443333333333</v>
      </c>
      <c r="L126">
        <v>334.20666666666602</v>
      </c>
      <c r="M126">
        <v>9237.85</v>
      </c>
      <c r="N126">
        <v>-8903.6433333333298</v>
      </c>
      <c r="Q126">
        <f t="shared" si="1"/>
        <v>-8903.6433333333298</v>
      </c>
    </row>
    <row r="127" spans="2:17" x14ac:dyDescent="0.25">
      <c r="B127" t="s">
        <v>987</v>
      </c>
      <c r="D127">
        <v>122</v>
      </c>
      <c r="E127" t="s">
        <v>291</v>
      </c>
      <c r="F127" t="s">
        <v>292</v>
      </c>
      <c r="G127" t="s">
        <v>15</v>
      </c>
      <c r="I127">
        <v>5579.03</v>
      </c>
      <c r="J127">
        <v>0</v>
      </c>
      <c r="K127">
        <v>0</v>
      </c>
      <c r="L127">
        <v>0</v>
      </c>
      <c r="M127">
        <v>0</v>
      </c>
      <c r="N127">
        <v>0</v>
      </c>
      <c r="Q127">
        <f t="shared" si="1"/>
        <v>0</v>
      </c>
    </row>
    <row r="128" spans="2:17" x14ac:dyDescent="0.25">
      <c r="B128" t="s">
        <v>1011</v>
      </c>
      <c r="D128">
        <v>123</v>
      </c>
      <c r="E128" t="s">
        <v>831</v>
      </c>
      <c r="F128" t="s">
        <v>832</v>
      </c>
      <c r="G128" t="s">
        <v>15</v>
      </c>
      <c r="I128">
        <v>0</v>
      </c>
      <c r="J128">
        <v>0</v>
      </c>
      <c r="K128">
        <v>0</v>
      </c>
      <c r="L128">
        <v>0</v>
      </c>
      <c r="M128">
        <v>0</v>
      </c>
      <c r="N128">
        <v>0</v>
      </c>
      <c r="Q128">
        <f t="shared" si="1"/>
        <v>0</v>
      </c>
    </row>
    <row r="129" spans="2:17" x14ac:dyDescent="0.25">
      <c r="B129" t="s">
        <v>979</v>
      </c>
      <c r="D129">
        <v>124</v>
      </c>
      <c r="E129" t="s">
        <v>295</v>
      </c>
      <c r="F129" t="s">
        <v>296</v>
      </c>
      <c r="G129" t="s">
        <v>15</v>
      </c>
      <c r="I129">
        <v>233149.1</v>
      </c>
      <c r="J129">
        <v>15300</v>
      </c>
      <c r="K129">
        <v>2550</v>
      </c>
      <c r="L129">
        <v>171699.88</v>
      </c>
      <c r="M129">
        <v>90580</v>
      </c>
      <c r="N129">
        <v>81119.88</v>
      </c>
      <c r="Q129">
        <f t="shared" si="1"/>
        <v>81119.88</v>
      </c>
    </row>
    <row r="130" spans="2:17" x14ac:dyDescent="0.25">
      <c r="B130" t="s">
        <v>978</v>
      </c>
      <c r="D130">
        <v>125</v>
      </c>
      <c r="E130" t="s">
        <v>620</v>
      </c>
      <c r="F130" t="s">
        <v>621</v>
      </c>
      <c r="G130" t="s">
        <v>15</v>
      </c>
      <c r="I130">
        <v>50465.94</v>
      </c>
      <c r="J130">
        <v>45300</v>
      </c>
      <c r="K130">
        <v>7550</v>
      </c>
      <c r="L130">
        <v>113589.214666667</v>
      </c>
      <c r="M130">
        <v>89240</v>
      </c>
      <c r="N130">
        <v>24349.214666666699</v>
      </c>
      <c r="Q130">
        <f t="shared" si="1"/>
        <v>24349.214666666699</v>
      </c>
    </row>
    <row r="131" spans="2:17" x14ac:dyDescent="0.25">
      <c r="B131" t="s">
        <v>1012</v>
      </c>
      <c r="D131">
        <v>126</v>
      </c>
      <c r="E131" t="s">
        <v>833</v>
      </c>
      <c r="F131" t="s">
        <v>834</v>
      </c>
      <c r="G131" t="s">
        <v>15</v>
      </c>
      <c r="I131">
        <v>0</v>
      </c>
      <c r="J131">
        <v>0</v>
      </c>
      <c r="K131">
        <v>0</v>
      </c>
      <c r="L131">
        <v>580.26666666666699</v>
      </c>
      <c r="M131">
        <v>0</v>
      </c>
      <c r="N131">
        <v>580.26666666666699</v>
      </c>
      <c r="Q131">
        <f t="shared" si="1"/>
        <v>580.26666666666699</v>
      </c>
    </row>
    <row r="132" spans="2:17" x14ac:dyDescent="0.25">
      <c r="B132" t="s">
        <v>982</v>
      </c>
      <c r="D132">
        <v>127</v>
      </c>
      <c r="E132" t="s">
        <v>299</v>
      </c>
      <c r="F132" t="s">
        <v>300</v>
      </c>
      <c r="G132" t="s">
        <v>15</v>
      </c>
      <c r="I132">
        <v>4067.26</v>
      </c>
      <c r="J132">
        <v>0</v>
      </c>
      <c r="K132">
        <v>0</v>
      </c>
      <c r="L132">
        <v>0</v>
      </c>
      <c r="M132">
        <v>0</v>
      </c>
      <c r="N132">
        <v>0</v>
      </c>
      <c r="Q132">
        <f t="shared" si="1"/>
        <v>0</v>
      </c>
    </row>
    <row r="133" spans="2:17" x14ac:dyDescent="0.25">
      <c r="D133">
        <v>128</v>
      </c>
      <c r="E133" t="s">
        <v>301</v>
      </c>
      <c r="F133" t="s">
        <v>302</v>
      </c>
      <c r="G133" t="s">
        <v>15</v>
      </c>
      <c r="I133">
        <v>4053.14</v>
      </c>
      <c r="J133">
        <v>0</v>
      </c>
      <c r="K133">
        <v>0</v>
      </c>
      <c r="L133">
        <v>0</v>
      </c>
      <c r="M133">
        <v>0</v>
      </c>
      <c r="N133">
        <v>0</v>
      </c>
      <c r="Q133">
        <f t="shared" si="1"/>
        <v>0</v>
      </c>
    </row>
    <row r="134" spans="2:17" x14ac:dyDescent="0.25">
      <c r="D134">
        <v>129</v>
      </c>
      <c r="E134" t="s">
        <v>835</v>
      </c>
      <c r="F134" t="s">
        <v>836</v>
      </c>
      <c r="G134" t="s">
        <v>15</v>
      </c>
      <c r="I134">
        <v>0</v>
      </c>
      <c r="J134">
        <v>0</v>
      </c>
      <c r="K134">
        <v>0</v>
      </c>
      <c r="L134">
        <v>0</v>
      </c>
      <c r="M134">
        <v>0</v>
      </c>
      <c r="N134">
        <v>0</v>
      </c>
      <c r="Q134">
        <f t="shared" si="1"/>
        <v>0</v>
      </c>
    </row>
    <row r="135" spans="2:17" x14ac:dyDescent="0.25">
      <c r="B135" t="s">
        <v>998</v>
      </c>
      <c r="D135">
        <v>130</v>
      </c>
      <c r="E135" t="s">
        <v>303</v>
      </c>
      <c r="F135" t="s">
        <v>304</v>
      </c>
      <c r="G135" t="s">
        <v>15</v>
      </c>
      <c r="I135">
        <v>3606.64</v>
      </c>
      <c r="J135">
        <v>0</v>
      </c>
      <c r="K135">
        <v>0</v>
      </c>
      <c r="L135">
        <v>0</v>
      </c>
      <c r="M135">
        <v>0</v>
      </c>
      <c r="N135">
        <v>0</v>
      </c>
      <c r="Q135">
        <f t="shared" ref="Q135:Q198" si="2">N135-P135</f>
        <v>0</v>
      </c>
    </row>
    <row r="136" spans="2:17" x14ac:dyDescent="0.25">
      <c r="D136">
        <v>131</v>
      </c>
      <c r="E136" t="s">
        <v>305</v>
      </c>
      <c r="F136" t="s">
        <v>306</v>
      </c>
      <c r="G136" t="s">
        <v>15</v>
      </c>
      <c r="I136">
        <v>3374.75</v>
      </c>
      <c r="J136">
        <v>0</v>
      </c>
      <c r="K136">
        <v>0</v>
      </c>
      <c r="L136">
        <v>0</v>
      </c>
      <c r="M136">
        <v>0</v>
      </c>
      <c r="N136">
        <v>0</v>
      </c>
      <c r="Q136">
        <f t="shared" si="2"/>
        <v>0</v>
      </c>
    </row>
    <row r="137" spans="2:17" x14ac:dyDescent="0.25">
      <c r="B137" t="s">
        <v>1009</v>
      </c>
      <c r="D137">
        <v>132</v>
      </c>
      <c r="E137" t="s">
        <v>311</v>
      </c>
      <c r="F137" t="s">
        <v>312</v>
      </c>
      <c r="G137" t="s">
        <v>15</v>
      </c>
      <c r="I137">
        <v>2727.36</v>
      </c>
      <c r="J137">
        <v>0</v>
      </c>
      <c r="K137">
        <v>0</v>
      </c>
      <c r="L137">
        <v>0</v>
      </c>
      <c r="M137">
        <v>0</v>
      </c>
      <c r="N137">
        <v>0</v>
      </c>
      <c r="Q137">
        <f t="shared" si="2"/>
        <v>0</v>
      </c>
    </row>
    <row r="138" spans="2:17" x14ac:dyDescent="0.25">
      <c r="B138" t="s">
        <v>983</v>
      </c>
      <c r="D138">
        <v>133</v>
      </c>
      <c r="E138" t="s">
        <v>315</v>
      </c>
      <c r="F138" t="s">
        <v>316</v>
      </c>
      <c r="G138" t="s">
        <v>15</v>
      </c>
      <c r="I138">
        <v>2369.86</v>
      </c>
      <c r="J138">
        <v>0</v>
      </c>
      <c r="K138">
        <v>0</v>
      </c>
      <c r="L138">
        <v>0</v>
      </c>
      <c r="M138">
        <v>0</v>
      </c>
      <c r="N138">
        <v>0</v>
      </c>
      <c r="Q138">
        <f t="shared" si="2"/>
        <v>0</v>
      </c>
    </row>
    <row r="139" spans="2:17" x14ac:dyDescent="0.25">
      <c r="B139" t="s">
        <v>1013</v>
      </c>
      <c r="D139">
        <v>134</v>
      </c>
      <c r="E139" t="s">
        <v>327</v>
      </c>
      <c r="F139" t="s">
        <v>328</v>
      </c>
      <c r="G139" t="s">
        <v>15</v>
      </c>
      <c r="I139">
        <v>1615.32</v>
      </c>
      <c r="J139">
        <v>0</v>
      </c>
      <c r="K139">
        <v>0</v>
      </c>
      <c r="L139">
        <v>0</v>
      </c>
      <c r="M139">
        <v>0</v>
      </c>
      <c r="N139">
        <v>0</v>
      </c>
      <c r="Q139">
        <f t="shared" si="2"/>
        <v>0</v>
      </c>
    </row>
    <row r="140" spans="2:17" x14ac:dyDescent="0.25">
      <c r="B140" t="s">
        <v>978</v>
      </c>
      <c r="D140">
        <v>135</v>
      </c>
      <c r="E140" t="s">
        <v>331</v>
      </c>
      <c r="F140" t="s">
        <v>332</v>
      </c>
      <c r="G140" t="s">
        <v>15</v>
      </c>
      <c r="I140">
        <v>1386.48</v>
      </c>
      <c r="J140">
        <v>0</v>
      </c>
      <c r="K140">
        <v>0</v>
      </c>
      <c r="L140">
        <v>0</v>
      </c>
      <c r="M140">
        <v>0</v>
      </c>
      <c r="N140">
        <v>0</v>
      </c>
      <c r="Q140">
        <f t="shared" si="2"/>
        <v>0</v>
      </c>
    </row>
    <row r="141" spans="2:17" x14ac:dyDescent="0.25">
      <c r="B141" t="s">
        <v>1014</v>
      </c>
      <c r="D141">
        <v>136</v>
      </c>
      <c r="E141" t="s">
        <v>333</v>
      </c>
      <c r="F141" t="s">
        <v>334</v>
      </c>
      <c r="G141" t="s">
        <v>15</v>
      </c>
      <c r="I141">
        <v>1000</v>
      </c>
      <c r="J141">
        <v>0</v>
      </c>
      <c r="K141">
        <v>0</v>
      </c>
      <c r="L141">
        <v>0</v>
      </c>
      <c r="M141">
        <v>0</v>
      </c>
      <c r="N141">
        <v>0</v>
      </c>
      <c r="Q141">
        <f t="shared" si="2"/>
        <v>0</v>
      </c>
    </row>
    <row r="142" spans="2:17" x14ac:dyDescent="0.25">
      <c r="D142">
        <v>137</v>
      </c>
      <c r="E142" t="s">
        <v>837</v>
      </c>
      <c r="F142" t="s">
        <v>838</v>
      </c>
      <c r="G142" t="s">
        <v>15</v>
      </c>
      <c r="I142">
        <v>0</v>
      </c>
      <c r="J142">
        <v>0</v>
      </c>
      <c r="K142">
        <v>0</v>
      </c>
      <c r="L142">
        <v>0</v>
      </c>
      <c r="M142">
        <v>0</v>
      </c>
      <c r="N142">
        <v>0</v>
      </c>
      <c r="Q142">
        <f t="shared" si="2"/>
        <v>0</v>
      </c>
    </row>
    <row r="143" spans="2:17" x14ac:dyDescent="0.25">
      <c r="B143" t="s">
        <v>986</v>
      </c>
      <c r="D143">
        <v>138</v>
      </c>
      <c r="E143" t="s">
        <v>839</v>
      </c>
      <c r="F143" t="s">
        <v>840</v>
      </c>
      <c r="G143" t="s">
        <v>15</v>
      </c>
      <c r="I143">
        <v>0</v>
      </c>
      <c r="J143">
        <v>0</v>
      </c>
      <c r="K143">
        <v>0</v>
      </c>
      <c r="L143">
        <v>0</v>
      </c>
      <c r="M143">
        <v>0</v>
      </c>
      <c r="N143">
        <v>0</v>
      </c>
      <c r="Q143">
        <f t="shared" si="2"/>
        <v>0</v>
      </c>
    </row>
    <row r="144" spans="2:17" x14ac:dyDescent="0.25">
      <c r="B144" t="s">
        <v>996</v>
      </c>
      <c r="D144">
        <v>139</v>
      </c>
      <c r="E144" t="s">
        <v>335</v>
      </c>
      <c r="F144" t="s">
        <v>336</v>
      </c>
      <c r="G144" t="s">
        <v>15</v>
      </c>
      <c r="I144">
        <v>607942.13</v>
      </c>
      <c r="J144">
        <v>898852.62</v>
      </c>
      <c r="K144">
        <v>149808.76999999999</v>
      </c>
      <c r="L144">
        <v>859386.760266667</v>
      </c>
      <c r="M144">
        <v>724000</v>
      </c>
      <c r="N144">
        <v>135386.760266667</v>
      </c>
      <c r="O144">
        <v>200000</v>
      </c>
      <c r="Q144">
        <f t="shared" si="2"/>
        <v>135386.760266667</v>
      </c>
    </row>
    <row r="145" spans="2:17" x14ac:dyDescent="0.25">
      <c r="D145">
        <v>140</v>
      </c>
      <c r="E145" t="s">
        <v>337</v>
      </c>
      <c r="F145" t="s">
        <v>338</v>
      </c>
      <c r="G145" t="s">
        <v>15</v>
      </c>
      <c r="I145">
        <v>400</v>
      </c>
      <c r="J145">
        <v>0</v>
      </c>
      <c r="K145">
        <v>0</v>
      </c>
      <c r="L145">
        <v>0</v>
      </c>
      <c r="M145">
        <v>0</v>
      </c>
      <c r="N145">
        <v>0</v>
      </c>
      <c r="Q145">
        <f t="shared" si="2"/>
        <v>0</v>
      </c>
    </row>
    <row r="146" spans="2:17" x14ac:dyDescent="0.25">
      <c r="B146" t="s">
        <v>996</v>
      </c>
      <c r="D146">
        <v>141</v>
      </c>
      <c r="E146" t="s">
        <v>339</v>
      </c>
      <c r="F146" t="s">
        <v>340</v>
      </c>
      <c r="G146" t="s">
        <v>15</v>
      </c>
      <c r="I146">
        <v>360</v>
      </c>
      <c r="J146">
        <v>0</v>
      </c>
      <c r="K146">
        <v>0</v>
      </c>
      <c r="L146">
        <v>0</v>
      </c>
      <c r="M146">
        <v>0</v>
      </c>
      <c r="N146">
        <v>0</v>
      </c>
      <c r="Q146">
        <f t="shared" si="2"/>
        <v>0</v>
      </c>
    </row>
    <row r="147" spans="2:17" x14ac:dyDescent="0.25">
      <c r="D147">
        <v>142</v>
      </c>
      <c r="E147" t="s">
        <v>341</v>
      </c>
      <c r="F147" t="s">
        <v>342</v>
      </c>
      <c r="G147" t="s">
        <v>15</v>
      </c>
      <c r="I147">
        <v>314.60000000000002</v>
      </c>
      <c r="J147">
        <v>0</v>
      </c>
      <c r="K147">
        <v>0</v>
      </c>
      <c r="L147">
        <v>0</v>
      </c>
      <c r="M147">
        <v>0</v>
      </c>
      <c r="N147">
        <v>0</v>
      </c>
      <c r="Q147">
        <f t="shared" si="2"/>
        <v>0</v>
      </c>
    </row>
    <row r="148" spans="2:17" x14ac:dyDescent="0.25">
      <c r="D148">
        <v>143</v>
      </c>
      <c r="E148" t="s">
        <v>343</v>
      </c>
      <c r="F148" t="s">
        <v>344</v>
      </c>
      <c r="G148" t="s">
        <v>15</v>
      </c>
      <c r="I148">
        <v>312</v>
      </c>
      <c r="J148">
        <v>0</v>
      </c>
      <c r="K148">
        <v>0</v>
      </c>
      <c r="L148">
        <v>0</v>
      </c>
      <c r="M148">
        <v>0</v>
      </c>
      <c r="N148">
        <v>0</v>
      </c>
      <c r="Q148">
        <f t="shared" si="2"/>
        <v>0</v>
      </c>
    </row>
    <row r="149" spans="2:17" x14ac:dyDescent="0.25">
      <c r="D149">
        <v>144</v>
      </c>
      <c r="E149" t="s">
        <v>345</v>
      </c>
      <c r="F149" t="s">
        <v>346</v>
      </c>
      <c r="G149" t="s">
        <v>15</v>
      </c>
      <c r="I149">
        <v>214</v>
      </c>
      <c r="J149">
        <v>0</v>
      </c>
      <c r="K149">
        <v>0</v>
      </c>
      <c r="L149">
        <v>0</v>
      </c>
      <c r="M149">
        <v>0</v>
      </c>
      <c r="N149">
        <v>0</v>
      </c>
      <c r="Q149">
        <f t="shared" si="2"/>
        <v>0</v>
      </c>
    </row>
    <row r="150" spans="2:17" x14ac:dyDescent="0.25">
      <c r="B150" t="s">
        <v>982</v>
      </c>
      <c r="D150">
        <v>145</v>
      </c>
      <c r="E150" t="s">
        <v>347</v>
      </c>
      <c r="F150" t="s">
        <v>348</v>
      </c>
      <c r="G150" t="s">
        <v>15</v>
      </c>
      <c r="I150">
        <v>202.36</v>
      </c>
      <c r="J150">
        <v>0</v>
      </c>
      <c r="K150">
        <v>0</v>
      </c>
      <c r="L150">
        <v>0</v>
      </c>
      <c r="M150">
        <v>0</v>
      </c>
      <c r="N150">
        <v>0</v>
      </c>
      <c r="Q150">
        <f t="shared" si="2"/>
        <v>0</v>
      </c>
    </row>
    <row r="151" spans="2:17" x14ac:dyDescent="0.25">
      <c r="B151" t="s">
        <v>987</v>
      </c>
      <c r="D151">
        <v>146</v>
      </c>
      <c r="E151" t="s">
        <v>349</v>
      </c>
      <c r="F151" t="s">
        <v>350</v>
      </c>
      <c r="G151" t="s">
        <v>15</v>
      </c>
      <c r="I151">
        <v>65.09</v>
      </c>
      <c r="J151">
        <v>0</v>
      </c>
      <c r="K151">
        <v>0</v>
      </c>
      <c r="L151">
        <v>0</v>
      </c>
      <c r="M151">
        <v>0</v>
      </c>
      <c r="N151">
        <v>0</v>
      </c>
      <c r="Q151">
        <f t="shared" si="2"/>
        <v>0</v>
      </c>
    </row>
    <row r="152" spans="2:17" x14ac:dyDescent="0.25">
      <c r="B152" t="s">
        <v>983</v>
      </c>
      <c r="D152">
        <v>147</v>
      </c>
      <c r="E152" t="s">
        <v>351</v>
      </c>
      <c r="F152" t="s">
        <v>352</v>
      </c>
      <c r="G152" t="s">
        <v>15</v>
      </c>
      <c r="I152">
        <v>12628.11</v>
      </c>
      <c r="J152">
        <v>0</v>
      </c>
      <c r="K152">
        <v>0</v>
      </c>
      <c r="L152">
        <v>4214.8</v>
      </c>
      <c r="M152">
        <v>4000</v>
      </c>
      <c r="N152">
        <v>214.8</v>
      </c>
      <c r="Q152">
        <f t="shared" si="2"/>
        <v>214.8</v>
      </c>
    </row>
    <row r="153" spans="2:17" x14ac:dyDescent="0.25">
      <c r="B153" t="s">
        <v>983</v>
      </c>
      <c r="D153">
        <v>148</v>
      </c>
      <c r="E153" t="s">
        <v>353</v>
      </c>
      <c r="F153" t="s">
        <v>354</v>
      </c>
      <c r="G153" t="s">
        <v>15</v>
      </c>
      <c r="I153">
        <v>5211.1400000000003</v>
      </c>
      <c r="J153">
        <v>27200</v>
      </c>
      <c r="K153">
        <v>4533.3333333333303</v>
      </c>
      <c r="L153">
        <v>17088.429333333301</v>
      </c>
      <c r="M153">
        <v>31520.18</v>
      </c>
      <c r="N153">
        <v>-14431.7506666667</v>
      </c>
      <c r="Q153">
        <f t="shared" si="2"/>
        <v>-14431.7506666667</v>
      </c>
    </row>
    <row r="154" spans="2:17" x14ac:dyDescent="0.25">
      <c r="B154" t="s">
        <v>996</v>
      </c>
      <c r="D154">
        <v>149</v>
      </c>
      <c r="E154" t="s">
        <v>355</v>
      </c>
      <c r="F154" t="s">
        <v>356</v>
      </c>
      <c r="G154" t="s">
        <v>15</v>
      </c>
      <c r="I154">
        <v>350012.67</v>
      </c>
      <c r="J154">
        <v>442051.4</v>
      </c>
      <c r="K154">
        <v>73675.233333333294</v>
      </c>
      <c r="L154">
        <v>410216.02399999998</v>
      </c>
      <c r="M154">
        <v>388648.1</v>
      </c>
      <c r="N154">
        <v>21567.923999999999</v>
      </c>
      <c r="O154">
        <v>70000</v>
      </c>
      <c r="Q154">
        <f t="shared" si="2"/>
        <v>21567.923999999999</v>
      </c>
    </row>
    <row r="155" spans="2:17" x14ac:dyDescent="0.25">
      <c r="D155">
        <v>150</v>
      </c>
      <c r="E155" t="s">
        <v>359</v>
      </c>
      <c r="F155" t="s">
        <v>360</v>
      </c>
      <c r="G155" t="s">
        <v>15</v>
      </c>
      <c r="I155">
        <v>0</v>
      </c>
      <c r="J155">
        <v>13700</v>
      </c>
      <c r="K155">
        <v>2283.3333333333298</v>
      </c>
      <c r="L155">
        <v>19533.973333333299</v>
      </c>
      <c r="M155">
        <v>30386</v>
      </c>
      <c r="N155">
        <v>-10852.026666666699</v>
      </c>
      <c r="Q155">
        <f t="shared" si="2"/>
        <v>-10852.026666666699</v>
      </c>
    </row>
    <row r="156" spans="2:17" x14ac:dyDescent="0.25">
      <c r="B156" t="s">
        <v>1015</v>
      </c>
      <c r="D156">
        <v>151</v>
      </c>
      <c r="E156" t="s">
        <v>361</v>
      </c>
      <c r="F156" t="s">
        <v>362</v>
      </c>
      <c r="G156" t="s">
        <v>15</v>
      </c>
      <c r="I156">
        <v>351976.44</v>
      </c>
      <c r="J156">
        <v>428196.21</v>
      </c>
      <c r="K156">
        <v>71366.035000000003</v>
      </c>
      <c r="L156">
        <v>402436.11599999998</v>
      </c>
      <c r="M156">
        <v>316000</v>
      </c>
      <c r="N156">
        <v>86436.115999999995</v>
      </c>
      <c r="Q156">
        <f t="shared" si="2"/>
        <v>86436.115999999995</v>
      </c>
    </row>
    <row r="157" spans="2:17" x14ac:dyDescent="0.25">
      <c r="B157" t="s">
        <v>982</v>
      </c>
      <c r="D157">
        <v>152</v>
      </c>
      <c r="E157" t="s">
        <v>363</v>
      </c>
      <c r="F157" t="s">
        <v>364</v>
      </c>
      <c r="G157" t="s">
        <v>15</v>
      </c>
      <c r="I157">
        <v>362137.43</v>
      </c>
      <c r="J157">
        <v>350753.66</v>
      </c>
      <c r="K157">
        <v>58458.9433333333</v>
      </c>
      <c r="L157">
        <v>258693.64720000001</v>
      </c>
      <c r="M157">
        <v>280417</v>
      </c>
      <c r="N157">
        <v>-21723.352800000099</v>
      </c>
      <c r="P157">
        <v>10000</v>
      </c>
      <c r="Q157">
        <f t="shared" si="2"/>
        <v>-31723.352800000099</v>
      </c>
    </row>
    <row r="158" spans="2:17" x14ac:dyDescent="0.25">
      <c r="B158" t="s">
        <v>989</v>
      </c>
      <c r="D158">
        <v>153</v>
      </c>
      <c r="E158" t="s">
        <v>544</v>
      </c>
      <c r="F158" t="s">
        <v>545</v>
      </c>
      <c r="G158" t="s">
        <v>15</v>
      </c>
      <c r="I158">
        <v>17720</v>
      </c>
      <c r="J158">
        <v>18700</v>
      </c>
      <c r="K158">
        <v>3116.6666666666702</v>
      </c>
      <c r="L158">
        <v>25384</v>
      </c>
      <c r="M158">
        <v>18280</v>
      </c>
      <c r="N158">
        <v>7104.00000000001</v>
      </c>
      <c r="Q158">
        <f t="shared" si="2"/>
        <v>7104.00000000001</v>
      </c>
    </row>
    <row r="159" spans="2:17" x14ac:dyDescent="0.25">
      <c r="B159" t="s">
        <v>983</v>
      </c>
      <c r="D159">
        <v>154</v>
      </c>
      <c r="E159" t="s">
        <v>365</v>
      </c>
      <c r="F159" t="s">
        <v>366</v>
      </c>
      <c r="G159" t="s">
        <v>15</v>
      </c>
      <c r="I159">
        <v>38403.870000000003</v>
      </c>
      <c r="J159">
        <v>45779.87</v>
      </c>
      <c r="K159">
        <v>7629.9783333333298</v>
      </c>
      <c r="L159">
        <v>42175.059333333302</v>
      </c>
      <c r="M159">
        <v>38800</v>
      </c>
      <c r="N159">
        <v>3375.05933333333</v>
      </c>
      <c r="Q159">
        <f t="shared" si="2"/>
        <v>3375.05933333333</v>
      </c>
    </row>
    <row r="160" spans="2:17" x14ac:dyDescent="0.25">
      <c r="B160" t="s">
        <v>1013</v>
      </c>
      <c r="D160">
        <v>155</v>
      </c>
      <c r="E160" t="s">
        <v>369</v>
      </c>
      <c r="F160" t="s">
        <v>370</v>
      </c>
      <c r="G160" t="s">
        <v>15</v>
      </c>
      <c r="I160">
        <v>10991.58</v>
      </c>
      <c r="J160">
        <v>14000.26</v>
      </c>
      <c r="K160">
        <v>2333.3766666666702</v>
      </c>
      <c r="L160">
        <v>14995.036</v>
      </c>
      <c r="M160">
        <v>26462.51</v>
      </c>
      <c r="N160">
        <v>-11467.474</v>
      </c>
      <c r="Q160">
        <f t="shared" si="2"/>
        <v>-11467.474</v>
      </c>
    </row>
    <row r="161" spans="2:17" x14ac:dyDescent="0.25">
      <c r="B161" t="s">
        <v>982</v>
      </c>
      <c r="D161">
        <v>156</v>
      </c>
      <c r="E161" t="s">
        <v>371</v>
      </c>
      <c r="F161" t="s">
        <v>372</v>
      </c>
      <c r="G161" t="s">
        <v>15</v>
      </c>
      <c r="I161">
        <v>902618.47</v>
      </c>
      <c r="J161">
        <v>808308.9</v>
      </c>
      <c r="K161">
        <v>134718.15</v>
      </c>
      <c r="L161">
        <v>773136.46666666702</v>
      </c>
      <c r="M161">
        <v>712950</v>
      </c>
      <c r="N161">
        <v>60186.4666666673</v>
      </c>
      <c r="Q161">
        <f t="shared" si="2"/>
        <v>60186.4666666673</v>
      </c>
    </row>
    <row r="162" spans="2:17" x14ac:dyDescent="0.25">
      <c r="D162">
        <v>157</v>
      </c>
      <c r="E162" t="s">
        <v>373</v>
      </c>
      <c r="F162" t="s">
        <v>374</v>
      </c>
      <c r="G162" t="s">
        <v>15</v>
      </c>
      <c r="I162">
        <v>36044.980000000003</v>
      </c>
      <c r="J162">
        <v>0</v>
      </c>
      <c r="K162">
        <v>0</v>
      </c>
      <c r="L162">
        <v>0</v>
      </c>
      <c r="M162">
        <v>0</v>
      </c>
      <c r="N162">
        <v>0</v>
      </c>
      <c r="Q162">
        <f t="shared" si="2"/>
        <v>0</v>
      </c>
    </row>
    <row r="163" spans="2:17" x14ac:dyDescent="0.25">
      <c r="D163">
        <v>158</v>
      </c>
      <c r="E163" t="s">
        <v>375</v>
      </c>
      <c r="F163" t="s">
        <v>376</v>
      </c>
      <c r="G163" t="s">
        <v>15</v>
      </c>
      <c r="I163">
        <v>219822.3</v>
      </c>
      <c r="J163">
        <v>173900.16</v>
      </c>
      <c r="K163">
        <v>28983.360000000001</v>
      </c>
      <c r="L163">
        <v>214749.574666667</v>
      </c>
      <c r="M163">
        <v>176000</v>
      </c>
      <c r="N163">
        <v>38749.574666666696</v>
      </c>
      <c r="Q163">
        <f t="shared" si="2"/>
        <v>38749.574666666696</v>
      </c>
    </row>
    <row r="164" spans="2:17" x14ac:dyDescent="0.25">
      <c r="B164" t="s">
        <v>982</v>
      </c>
      <c r="D164">
        <v>159</v>
      </c>
      <c r="E164" t="s">
        <v>377</v>
      </c>
      <c r="F164" t="s">
        <v>378</v>
      </c>
      <c r="G164" t="s">
        <v>15</v>
      </c>
      <c r="I164">
        <v>1667123.16</v>
      </c>
      <c r="J164">
        <v>1741410.25</v>
      </c>
      <c r="K164">
        <v>290235.04166666698</v>
      </c>
      <c r="L164">
        <v>681222.57200000098</v>
      </c>
      <c r="M164">
        <v>82000</v>
      </c>
      <c r="N164">
        <v>599222.57200000098</v>
      </c>
      <c r="O164">
        <v>50000</v>
      </c>
      <c r="Q164">
        <f t="shared" si="2"/>
        <v>599222.57200000098</v>
      </c>
    </row>
    <row r="165" spans="2:17" x14ac:dyDescent="0.25">
      <c r="D165">
        <v>160</v>
      </c>
      <c r="E165" t="s">
        <v>673</v>
      </c>
      <c r="F165" t="s">
        <v>674</v>
      </c>
      <c r="G165" t="s">
        <v>15</v>
      </c>
      <c r="I165">
        <v>56608</v>
      </c>
      <c r="J165">
        <v>0</v>
      </c>
      <c r="K165">
        <v>0</v>
      </c>
      <c r="L165">
        <v>159169.066666667</v>
      </c>
      <c r="M165">
        <v>75608</v>
      </c>
      <c r="N165">
        <v>83561.066666666695</v>
      </c>
      <c r="Q165">
        <f t="shared" si="2"/>
        <v>83561.066666666695</v>
      </c>
    </row>
    <row r="166" spans="2:17" x14ac:dyDescent="0.25">
      <c r="D166">
        <v>161</v>
      </c>
      <c r="E166" t="s">
        <v>385</v>
      </c>
      <c r="F166" t="s">
        <v>386</v>
      </c>
      <c r="G166" t="s">
        <v>15</v>
      </c>
      <c r="I166">
        <v>126230.66</v>
      </c>
      <c r="J166">
        <v>90833.43</v>
      </c>
      <c r="K166">
        <v>15138.905000000001</v>
      </c>
      <c r="L166">
        <v>112113.430666667</v>
      </c>
      <c r="M166">
        <v>89240</v>
      </c>
      <c r="N166">
        <v>22873.4306666667</v>
      </c>
      <c r="Q166">
        <f t="shared" si="2"/>
        <v>22873.4306666667</v>
      </c>
    </row>
    <row r="167" spans="2:17" x14ac:dyDescent="0.25">
      <c r="D167">
        <v>162</v>
      </c>
      <c r="E167" t="s">
        <v>389</v>
      </c>
      <c r="F167" t="s">
        <v>390</v>
      </c>
      <c r="G167" t="s">
        <v>15</v>
      </c>
      <c r="I167">
        <v>1576465.06</v>
      </c>
      <c r="J167">
        <v>3444311.78</v>
      </c>
      <c r="K167">
        <v>574051.96333333303</v>
      </c>
      <c r="L167">
        <v>3748503.6847999999</v>
      </c>
      <c r="M167">
        <v>5239000</v>
      </c>
      <c r="N167">
        <v>-1490496.3152000001</v>
      </c>
      <c r="Q167">
        <f t="shared" si="2"/>
        <v>-1490496.3152000001</v>
      </c>
    </row>
    <row r="168" spans="2:17" x14ac:dyDescent="0.25">
      <c r="D168">
        <v>163</v>
      </c>
      <c r="E168" t="s">
        <v>395</v>
      </c>
      <c r="F168" t="s">
        <v>396</v>
      </c>
      <c r="G168" t="s">
        <v>15</v>
      </c>
      <c r="I168">
        <v>441870.78</v>
      </c>
      <c r="J168">
        <v>75000</v>
      </c>
      <c r="K168">
        <v>12500</v>
      </c>
      <c r="L168">
        <v>543425.83733333298</v>
      </c>
      <c r="M168">
        <v>501715</v>
      </c>
      <c r="N168">
        <v>41710.837333333002</v>
      </c>
      <c r="Q168">
        <f t="shared" si="2"/>
        <v>41710.837333333002</v>
      </c>
    </row>
    <row r="169" spans="2:17" x14ac:dyDescent="0.25">
      <c r="D169">
        <v>164</v>
      </c>
      <c r="E169" t="s">
        <v>399</v>
      </c>
      <c r="F169" t="s">
        <v>400</v>
      </c>
      <c r="G169" t="s">
        <v>15</v>
      </c>
      <c r="I169">
        <v>128961.62</v>
      </c>
      <c r="J169">
        <v>143719.32</v>
      </c>
      <c r="K169">
        <v>23953.22</v>
      </c>
      <c r="L169">
        <v>128720.788</v>
      </c>
      <c r="M169">
        <v>136000</v>
      </c>
      <c r="N169">
        <v>-7279.2120000000004</v>
      </c>
      <c r="Q169">
        <f t="shared" si="2"/>
        <v>-7279.2120000000004</v>
      </c>
    </row>
    <row r="170" spans="2:17" x14ac:dyDescent="0.25">
      <c r="D170">
        <v>165</v>
      </c>
      <c r="E170" t="s">
        <v>405</v>
      </c>
      <c r="F170" t="s">
        <v>406</v>
      </c>
      <c r="G170" t="s">
        <v>15</v>
      </c>
      <c r="I170">
        <v>768339.52</v>
      </c>
      <c r="J170">
        <v>284100</v>
      </c>
      <c r="K170">
        <v>47350</v>
      </c>
      <c r="L170">
        <v>522922.28399999999</v>
      </c>
      <c r="M170">
        <v>224000</v>
      </c>
      <c r="N170">
        <v>298922.28399999999</v>
      </c>
      <c r="Q170">
        <f t="shared" si="2"/>
        <v>298922.28399999999</v>
      </c>
    </row>
    <row r="171" spans="2:17" x14ac:dyDescent="0.25">
      <c r="D171">
        <v>166</v>
      </c>
      <c r="E171" t="s">
        <v>407</v>
      </c>
      <c r="F171" t="s">
        <v>408</v>
      </c>
      <c r="G171" t="s">
        <v>15</v>
      </c>
      <c r="I171">
        <v>574328.43000000005</v>
      </c>
      <c r="J171">
        <v>614352.98</v>
      </c>
      <c r="K171">
        <v>102392.163333333</v>
      </c>
      <c r="L171">
        <v>426217.46</v>
      </c>
      <c r="M171">
        <v>580620.02</v>
      </c>
      <c r="N171">
        <v>-154402.56</v>
      </c>
      <c r="Q171">
        <f t="shared" si="2"/>
        <v>-154402.56</v>
      </c>
    </row>
    <row r="172" spans="2:17" x14ac:dyDescent="0.25">
      <c r="B172" t="s">
        <v>987</v>
      </c>
      <c r="D172">
        <v>167</v>
      </c>
      <c r="E172" t="s">
        <v>724</v>
      </c>
      <c r="F172" t="s">
        <v>725</v>
      </c>
      <c r="G172" t="s">
        <v>15</v>
      </c>
      <c r="I172">
        <v>64169.599999999999</v>
      </c>
      <c r="J172">
        <v>80700</v>
      </c>
      <c r="K172">
        <v>13450</v>
      </c>
      <c r="L172">
        <v>223329.03333333301</v>
      </c>
      <c r="M172">
        <v>66900</v>
      </c>
      <c r="N172">
        <v>156429.03333333301</v>
      </c>
      <c r="O172">
        <v>64000</v>
      </c>
      <c r="Q172">
        <f t="shared" si="2"/>
        <v>156429.03333333301</v>
      </c>
    </row>
    <row r="173" spans="2:17" x14ac:dyDescent="0.25">
      <c r="D173">
        <v>168</v>
      </c>
      <c r="E173" t="s">
        <v>628</v>
      </c>
      <c r="F173" t="s">
        <v>629</v>
      </c>
      <c r="G173" t="s">
        <v>15</v>
      </c>
      <c r="I173">
        <v>483913.52</v>
      </c>
      <c r="J173">
        <v>46252.76</v>
      </c>
      <c r="K173">
        <v>7708.7933333333303</v>
      </c>
      <c r="L173">
        <v>355835.51066666702</v>
      </c>
      <c r="M173">
        <v>239590</v>
      </c>
      <c r="N173">
        <v>116245.510666667</v>
      </c>
      <c r="Q173">
        <f t="shared" si="2"/>
        <v>116245.510666667</v>
      </c>
    </row>
    <row r="174" spans="2:17" x14ac:dyDescent="0.25">
      <c r="D174">
        <v>169</v>
      </c>
      <c r="E174" t="s">
        <v>411</v>
      </c>
      <c r="F174" t="s">
        <v>412</v>
      </c>
      <c r="G174" t="s">
        <v>15</v>
      </c>
      <c r="I174">
        <v>141552.03</v>
      </c>
      <c r="J174">
        <v>355700</v>
      </c>
      <c r="K174">
        <v>59283.333333333299</v>
      </c>
      <c r="L174">
        <v>597624.30666666699</v>
      </c>
      <c r="M174">
        <v>871468.22</v>
      </c>
      <c r="N174">
        <v>-273843.91333333298</v>
      </c>
      <c r="Q174">
        <f t="shared" si="2"/>
        <v>-273843.91333333298</v>
      </c>
    </row>
    <row r="175" spans="2:17" x14ac:dyDescent="0.25">
      <c r="D175">
        <v>170</v>
      </c>
      <c r="E175" t="s">
        <v>415</v>
      </c>
      <c r="F175" t="s">
        <v>416</v>
      </c>
      <c r="G175" t="s">
        <v>15</v>
      </c>
      <c r="I175">
        <v>110239.08</v>
      </c>
      <c r="J175">
        <v>153827.78</v>
      </c>
      <c r="K175">
        <v>25637.9633333333</v>
      </c>
      <c r="L175">
        <v>97896.870666666495</v>
      </c>
      <c r="M175">
        <v>108000</v>
      </c>
      <c r="N175">
        <v>-10103.1293333335</v>
      </c>
      <c r="Q175">
        <f t="shared" si="2"/>
        <v>-10103.1293333335</v>
      </c>
    </row>
    <row r="176" spans="2:17" x14ac:dyDescent="0.25">
      <c r="B176" t="s">
        <v>982</v>
      </c>
      <c r="D176">
        <v>171</v>
      </c>
      <c r="E176" t="s">
        <v>417</v>
      </c>
      <c r="F176" t="s">
        <v>418</v>
      </c>
      <c r="G176" t="s">
        <v>15</v>
      </c>
      <c r="I176">
        <v>330736.58</v>
      </c>
      <c r="J176">
        <v>245290.58</v>
      </c>
      <c r="K176">
        <v>40881.7633333333</v>
      </c>
      <c r="L176">
        <v>232785.57066666699</v>
      </c>
      <c r="M176">
        <v>120018.4</v>
      </c>
      <c r="N176">
        <v>112767.17066666701</v>
      </c>
      <c r="O176">
        <v>50000</v>
      </c>
      <c r="Q176">
        <f t="shared" si="2"/>
        <v>112767.17066666701</v>
      </c>
    </row>
    <row r="177" spans="2:17" x14ac:dyDescent="0.25">
      <c r="B177" t="s">
        <v>982</v>
      </c>
      <c r="D177">
        <v>172</v>
      </c>
      <c r="E177" t="s">
        <v>419</v>
      </c>
      <c r="F177" t="s">
        <v>420</v>
      </c>
      <c r="G177" t="s">
        <v>15</v>
      </c>
      <c r="I177">
        <v>1042683.85</v>
      </c>
      <c r="J177">
        <v>1662463.57</v>
      </c>
      <c r="K177">
        <v>277077.26166666701</v>
      </c>
      <c r="L177">
        <v>1757546.3653333299</v>
      </c>
      <c r="M177">
        <v>1858269.2</v>
      </c>
      <c r="N177">
        <v>-100722.83466666601</v>
      </c>
      <c r="O177">
        <v>300000</v>
      </c>
      <c r="Q177">
        <f t="shared" si="2"/>
        <v>-100722.83466666601</v>
      </c>
    </row>
    <row r="178" spans="2:17" x14ac:dyDescent="0.25">
      <c r="D178">
        <v>173</v>
      </c>
      <c r="E178" t="s">
        <v>421</v>
      </c>
      <c r="F178" t="s">
        <v>422</v>
      </c>
      <c r="G178" t="s">
        <v>15</v>
      </c>
      <c r="I178">
        <v>53417.599999999999</v>
      </c>
      <c r="J178">
        <v>82400</v>
      </c>
      <c r="K178">
        <v>13733.333333333299</v>
      </c>
      <c r="L178">
        <v>102600.342666667</v>
      </c>
      <c r="M178">
        <v>114741.77</v>
      </c>
      <c r="N178">
        <v>-12141.4273333334</v>
      </c>
      <c r="Q178">
        <f t="shared" si="2"/>
        <v>-12141.4273333334</v>
      </c>
    </row>
    <row r="179" spans="2:17" x14ac:dyDescent="0.25">
      <c r="D179">
        <v>174</v>
      </c>
      <c r="E179" t="s">
        <v>423</v>
      </c>
      <c r="F179" t="s">
        <v>424</v>
      </c>
      <c r="G179" t="s">
        <v>15</v>
      </c>
      <c r="I179">
        <v>1100174.44</v>
      </c>
      <c r="J179">
        <v>949700</v>
      </c>
      <c r="K179">
        <v>158283.33333333299</v>
      </c>
      <c r="L179">
        <v>793491.15199999895</v>
      </c>
      <c r="M179">
        <v>274000</v>
      </c>
      <c r="N179">
        <v>519491.15199999901</v>
      </c>
      <c r="Q179">
        <f t="shared" si="2"/>
        <v>519491.15199999901</v>
      </c>
    </row>
    <row r="180" spans="2:17" x14ac:dyDescent="0.25">
      <c r="B180" t="s">
        <v>982</v>
      </c>
      <c r="D180">
        <v>175</v>
      </c>
      <c r="E180" t="s">
        <v>425</v>
      </c>
      <c r="F180" t="s">
        <v>426</v>
      </c>
      <c r="G180" t="s">
        <v>15</v>
      </c>
      <c r="I180">
        <v>428462.19</v>
      </c>
      <c r="J180">
        <v>743290.08</v>
      </c>
      <c r="K180">
        <v>123881.68</v>
      </c>
      <c r="L180">
        <v>578317.51466666698</v>
      </c>
      <c r="M180">
        <v>570109.99</v>
      </c>
      <c r="N180">
        <v>8207.5246666666899</v>
      </c>
      <c r="O180">
        <v>165000</v>
      </c>
      <c r="Q180">
        <f t="shared" si="2"/>
        <v>8207.5246666666899</v>
      </c>
    </row>
    <row r="181" spans="2:17" x14ac:dyDescent="0.25">
      <c r="D181">
        <v>176</v>
      </c>
      <c r="E181" t="s">
        <v>439</v>
      </c>
      <c r="F181" t="s">
        <v>440</v>
      </c>
      <c r="G181" t="s">
        <v>15</v>
      </c>
      <c r="I181">
        <v>41912.28</v>
      </c>
      <c r="J181">
        <v>81300</v>
      </c>
      <c r="K181">
        <v>13550</v>
      </c>
      <c r="L181">
        <v>57380.680533333303</v>
      </c>
      <c r="M181">
        <v>52000</v>
      </c>
      <c r="N181">
        <v>5380.6805333333295</v>
      </c>
      <c r="Q181">
        <f t="shared" si="2"/>
        <v>5380.6805333333295</v>
      </c>
    </row>
    <row r="182" spans="2:17" x14ac:dyDescent="0.25">
      <c r="D182">
        <v>177</v>
      </c>
      <c r="E182" t="s">
        <v>443</v>
      </c>
      <c r="F182" t="s">
        <v>444</v>
      </c>
      <c r="G182" t="s">
        <v>15</v>
      </c>
      <c r="I182">
        <v>127509.1</v>
      </c>
      <c r="J182">
        <v>141575.54999999999</v>
      </c>
      <c r="K182">
        <v>23595.924999999999</v>
      </c>
      <c r="L182">
        <v>141963.57066666699</v>
      </c>
      <c r="M182">
        <v>152745.07</v>
      </c>
      <c r="N182">
        <v>-10781.4993333333</v>
      </c>
      <c r="Q182">
        <f t="shared" si="2"/>
        <v>-10781.4993333333</v>
      </c>
    </row>
    <row r="183" spans="2:17" x14ac:dyDescent="0.25">
      <c r="D183">
        <v>178</v>
      </c>
      <c r="E183" t="s">
        <v>445</v>
      </c>
      <c r="F183" t="s">
        <v>446</v>
      </c>
      <c r="G183" t="s">
        <v>15</v>
      </c>
      <c r="I183">
        <v>702265.91</v>
      </c>
      <c r="J183">
        <v>764831.68</v>
      </c>
      <c r="K183">
        <v>127471.94666666701</v>
      </c>
      <c r="L183">
        <v>1055254.5713333299</v>
      </c>
      <c r="M183">
        <v>1031000</v>
      </c>
      <c r="N183">
        <v>24254.571333333599</v>
      </c>
      <c r="P183">
        <v>110000</v>
      </c>
      <c r="Q183">
        <f t="shared" si="2"/>
        <v>-85745.428666666397</v>
      </c>
    </row>
    <row r="184" spans="2:17" x14ac:dyDescent="0.25">
      <c r="B184" t="s">
        <v>983</v>
      </c>
      <c r="D184">
        <v>179</v>
      </c>
      <c r="E184" t="s">
        <v>447</v>
      </c>
      <c r="F184" t="s">
        <v>448</v>
      </c>
      <c r="G184" t="s">
        <v>15</v>
      </c>
      <c r="I184">
        <v>453848.97</v>
      </c>
      <c r="J184">
        <v>453066.92</v>
      </c>
      <c r="K184">
        <v>75511.153333333306</v>
      </c>
      <c r="L184">
        <v>442530.92933333397</v>
      </c>
      <c r="M184">
        <v>187000</v>
      </c>
      <c r="N184">
        <v>255530.929333334</v>
      </c>
      <c r="O184">
        <v>50000</v>
      </c>
      <c r="Q184">
        <f t="shared" si="2"/>
        <v>255530.929333334</v>
      </c>
    </row>
    <row r="185" spans="2:17" x14ac:dyDescent="0.25">
      <c r="D185">
        <v>180</v>
      </c>
      <c r="E185" t="s">
        <v>638</v>
      </c>
      <c r="F185" t="s">
        <v>639</v>
      </c>
      <c r="G185" t="s">
        <v>15</v>
      </c>
      <c r="I185">
        <v>487774.01</v>
      </c>
      <c r="J185">
        <v>533500.73</v>
      </c>
      <c r="K185">
        <v>88916.788333333301</v>
      </c>
      <c r="L185">
        <v>871516.35333333304</v>
      </c>
      <c r="M185">
        <v>513000</v>
      </c>
      <c r="N185">
        <v>358516.35333333298</v>
      </c>
      <c r="Q185">
        <f t="shared" si="2"/>
        <v>358516.35333333298</v>
      </c>
    </row>
    <row r="186" spans="2:17" x14ac:dyDescent="0.25">
      <c r="D186">
        <v>181</v>
      </c>
      <c r="E186" t="s">
        <v>451</v>
      </c>
      <c r="F186" t="s">
        <v>452</v>
      </c>
      <c r="G186" t="s">
        <v>15</v>
      </c>
      <c r="I186">
        <v>13409.37</v>
      </c>
      <c r="J186">
        <v>13400</v>
      </c>
      <c r="K186">
        <v>2233.3333333333298</v>
      </c>
      <c r="L186">
        <v>91247.552666666699</v>
      </c>
      <c r="M186">
        <v>48477</v>
      </c>
      <c r="N186">
        <v>42770.552666666699</v>
      </c>
      <c r="O186">
        <v>15197.286</v>
      </c>
      <c r="Q186">
        <f t="shared" si="2"/>
        <v>42770.552666666699</v>
      </c>
    </row>
    <row r="187" spans="2:17" x14ac:dyDescent="0.25">
      <c r="B187" t="s">
        <v>1006</v>
      </c>
      <c r="D187">
        <v>182</v>
      </c>
      <c r="E187" t="s">
        <v>453</v>
      </c>
      <c r="F187" t="s">
        <v>454</v>
      </c>
      <c r="G187" t="s">
        <v>15</v>
      </c>
      <c r="I187">
        <v>86697.33</v>
      </c>
      <c r="J187">
        <v>114939.65</v>
      </c>
      <c r="K187">
        <v>19156.608333333301</v>
      </c>
      <c r="L187">
        <v>126580.998666667</v>
      </c>
      <c r="M187">
        <v>80001.399999999994</v>
      </c>
      <c r="N187">
        <v>46579.598666666599</v>
      </c>
      <c r="O187">
        <v>20000</v>
      </c>
      <c r="Q187">
        <f t="shared" si="2"/>
        <v>46579.598666666599</v>
      </c>
    </row>
    <row r="188" spans="2:17" x14ac:dyDescent="0.25">
      <c r="B188" t="s">
        <v>998</v>
      </c>
      <c r="D188">
        <v>183</v>
      </c>
      <c r="E188" t="s">
        <v>455</v>
      </c>
      <c r="F188" t="s">
        <v>456</v>
      </c>
      <c r="G188" t="s">
        <v>15</v>
      </c>
      <c r="I188">
        <v>1162502.3999999999</v>
      </c>
      <c r="J188">
        <v>1702196</v>
      </c>
      <c r="K188">
        <v>283699.33333333302</v>
      </c>
      <c r="L188">
        <v>1060706.13333333</v>
      </c>
      <c r="M188">
        <v>831652.2</v>
      </c>
      <c r="N188">
        <v>229053.933333333</v>
      </c>
      <c r="O188">
        <v>150000</v>
      </c>
      <c r="Q188">
        <f t="shared" si="2"/>
        <v>229053.933333333</v>
      </c>
    </row>
    <row r="189" spans="2:17" x14ac:dyDescent="0.25">
      <c r="D189">
        <v>184</v>
      </c>
      <c r="E189" t="s">
        <v>457</v>
      </c>
      <c r="F189" t="s">
        <v>458</v>
      </c>
      <c r="G189" t="s">
        <v>15</v>
      </c>
      <c r="I189">
        <v>67552.399999999994</v>
      </c>
      <c r="J189">
        <v>102988.1</v>
      </c>
      <c r="K189">
        <v>17164.683333333302</v>
      </c>
      <c r="L189">
        <v>72731.746666666601</v>
      </c>
      <c r="M189">
        <v>35490.04</v>
      </c>
      <c r="N189">
        <v>37241.7066666666</v>
      </c>
      <c r="Q189">
        <f t="shared" si="2"/>
        <v>37241.7066666666</v>
      </c>
    </row>
    <row r="190" spans="2:17" x14ac:dyDescent="0.25">
      <c r="B190" t="s">
        <v>982</v>
      </c>
      <c r="D190">
        <v>185</v>
      </c>
      <c r="E190" t="s">
        <v>459</v>
      </c>
      <c r="F190" t="s">
        <v>460</v>
      </c>
      <c r="G190" t="s">
        <v>15</v>
      </c>
      <c r="I190">
        <v>436857.12</v>
      </c>
      <c r="J190">
        <v>633900</v>
      </c>
      <c r="K190">
        <v>105650</v>
      </c>
      <c r="L190">
        <v>531240.31999999995</v>
      </c>
      <c r="M190">
        <v>247000</v>
      </c>
      <c r="N190">
        <v>284240.32</v>
      </c>
      <c r="O190">
        <v>100000</v>
      </c>
      <c r="Q190">
        <f t="shared" si="2"/>
        <v>284240.32</v>
      </c>
    </row>
    <row r="191" spans="2:17" x14ac:dyDescent="0.25">
      <c r="D191">
        <v>186</v>
      </c>
      <c r="E191" t="s">
        <v>463</v>
      </c>
      <c r="F191" t="s">
        <v>464</v>
      </c>
      <c r="G191" t="s">
        <v>15</v>
      </c>
      <c r="I191">
        <v>11660.35</v>
      </c>
      <c r="J191">
        <v>14642.48</v>
      </c>
      <c r="K191">
        <v>2440.4133333333298</v>
      </c>
      <c r="L191">
        <v>14971.9893333333</v>
      </c>
      <c r="M191">
        <v>3000</v>
      </c>
      <c r="N191">
        <v>11971.9893333333</v>
      </c>
      <c r="O191">
        <v>5964.30933333333</v>
      </c>
      <c r="Q191">
        <f t="shared" si="2"/>
        <v>11971.9893333333</v>
      </c>
    </row>
    <row r="192" spans="2:17" x14ac:dyDescent="0.25">
      <c r="B192" t="s">
        <v>1010</v>
      </c>
      <c r="D192">
        <v>187</v>
      </c>
      <c r="E192" t="s">
        <v>465</v>
      </c>
      <c r="F192" t="s">
        <v>466</v>
      </c>
      <c r="G192" t="s">
        <v>15</v>
      </c>
      <c r="I192">
        <v>131873.71</v>
      </c>
      <c r="J192">
        <v>297450.65999999997</v>
      </c>
      <c r="K192">
        <v>49575.11</v>
      </c>
      <c r="L192">
        <v>235951.93799999999</v>
      </c>
      <c r="M192">
        <v>199484.42</v>
      </c>
      <c r="N192">
        <v>36467.517999999996</v>
      </c>
      <c r="O192">
        <v>72106.23</v>
      </c>
      <c r="Q192">
        <f t="shared" si="2"/>
        <v>36467.517999999996</v>
      </c>
    </row>
    <row r="193" spans="2:17" x14ac:dyDescent="0.25">
      <c r="D193">
        <v>188</v>
      </c>
      <c r="E193" t="s">
        <v>636</v>
      </c>
      <c r="F193" t="s">
        <v>637</v>
      </c>
      <c r="G193" t="s">
        <v>15</v>
      </c>
      <c r="I193">
        <v>39172.61</v>
      </c>
      <c r="J193">
        <v>139137.12</v>
      </c>
      <c r="K193">
        <v>23189.52</v>
      </c>
      <c r="L193">
        <v>190567.106</v>
      </c>
      <c r="M193">
        <v>100000</v>
      </c>
      <c r="N193">
        <v>90567.106</v>
      </c>
      <c r="Q193">
        <f t="shared" si="2"/>
        <v>90567.106</v>
      </c>
    </row>
    <row r="194" spans="2:17" x14ac:dyDescent="0.25">
      <c r="D194">
        <v>189</v>
      </c>
      <c r="E194" t="s">
        <v>606</v>
      </c>
      <c r="F194" t="s">
        <v>607</v>
      </c>
      <c r="G194" t="s">
        <v>15</v>
      </c>
      <c r="I194">
        <v>116098.02</v>
      </c>
      <c r="J194">
        <v>39120.639999999999</v>
      </c>
      <c r="K194">
        <v>6520.1066666666702</v>
      </c>
      <c r="L194">
        <v>59291.648000000001</v>
      </c>
      <c r="M194">
        <v>47780</v>
      </c>
      <c r="N194">
        <v>11511.647999999999</v>
      </c>
      <c r="Q194">
        <f t="shared" si="2"/>
        <v>11511.647999999999</v>
      </c>
    </row>
    <row r="195" spans="2:17" x14ac:dyDescent="0.25">
      <c r="D195">
        <v>190</v>
      </c>
      <c r="E195" t="s">
        <v>471</v>
      </c>
      <c r="F195" t="s">
        <v>472</v>
      </c>
      <c r="G195" t="s">
        <v>15</v>
      </c>
      <c r="I195">
        <v>15982.39</v>
      </c>
      <c r="J195">
        <v>55926.04</v>
      </c>
      <c r="K195">
        <v>9321.0066666666698</v>
      </c>
      <c r="L195">
        <v>25570.212</v>
      </c>
      <c r="M195">
        <v>73711.81</v>
      </c>
      <c r="N195">
        <v>-48141.597999999998</v>
      </c>
      <c r="O195">
        <v>2618.49866666667</v>
      </c>
      <c r="Q195">
        <f t="shared" si="2"/>
        <v>-48141.597999999998</v>
      </c>
    </row>
    <row r="196" spans="2:17" x14ac:dyDescent="0.25">
      <c r="D196">
        <v>191</v>
      </c>
      <c r="E196" t="s">
        <v>732</v>
      </c>
      <c r="F196" t="s">
        <v>733</v>
      </c>
      <c r="G196" t="s">
        <v>15</v>
      </c>
      <c r="I196">
        <v>105883.26</v>
      </c>
      <c r="J196">
        <v>180805.56</v>
      </c>
      <c r="K196">
        <v>30134.26</v>
      </c>
      <c r="L196">
        <v>136882.48800000001</v>
      </c>
      <c r="M196">
        <v>126085.4</v>
      </c>
      <c r="N196">
        <v>10797.088</v>
      </c>
      <c r="Q196">
        <f t="shared" si="2"/>
        <v>10797.088</v>
      </c>
    </row>
    <row r="197" spans="2:17" x14ac:dyDescent="0.25">
      <c r="D197">
        <v>192</v>
      </c>
      <c r="E197" t="s">
        <v>626</v>
      </c>
      <c r="F197" t="s">
        <v>627</v>
      </c>
      <c r="G197" t="s">
        <v>15</v>
      </c>
      <c r="I197">
        <v>830.09</v>
      </c>
      <c r="J197">
        <v>800</v>
      </c>
      <c r="K197">
        <v>133.333333333333</v>
      </c>
      <c r="L197">
        <v>936.75666666666598</v>
      </c>
      <c r="M197">
        <v>830.09</v>
      </c>
      <c r="N197">
        <v>106.666666666666</v>
      </c>
      <c r="Q197">
        <f t="shared" si="2"/>
        <v>106.666666666666</v>
      </c>
    </row>
    <row r="198" spans="2:17" x14ac:dyDescent="0.25">
      <c r="D198">
        <v>193</v>
      </c>
      <c r="E198" t="s">
        <v>572</v>
      </c>
      <c r="F198" t="s">
        <v>573</v>
      </c>
      <c r="G198" t="s">
        <v>15</v>
      </c>
      <c r="I198">
        <v>1710321.86</v>
      </c>
      <c r="J198">
        <v>2041564.4</v>
      </c>
      <c r="K198">
        <v>340260.73333333299</v>
      </c>
      <c r="L198">
        <v>627407.05493333295</v>
      </c>
      <c r="M198">
        <v>581080.03</v>
      </c>
      <c r="N198">
        <v>46327.024933332897</v>
      </c>
      <c r="Q198">
        <f t="shared" si="2"/>
        <v>46327.024933332897</v>
      </c>
    </row>
    <row r="199" spans="2:17" x14ac:dyDescent="0.25">
      <c r="D199">
        <v>194</v>
      </c>
      <c r="E199" t="s">
        <v>473</v>
      </c>
      <c r="F199" t="s">
        <v>474</v>
      </c>
      <c r="G199" t="s">
        <v>15</v>
      </c>
      <c r="I199">
        <v>151605.35</v>
      </c>
      <c r="J199">
        <v>241600</v>
      </c>
      <c r="K199">
        <v>40266.666666666701</v>
      </c>
      <c r="L199">
        <v>148469.81599999999</v>
      </c>
      <c r="M199">
        <v>196879.04</v>
      </c>
      <c r="N199">
        <v>-48409.2239999999</v>
      </c>
      <c r="Q199">
        <f t="shared" ref="Q199:Q262" si="3">N199-P199</f>
        <v>-48409.2239999999</v>
      </c>
    </row>
    <row r="200" spans="2:17" x14ac:dyDescent="0.25">
      <c r="D200">
        <v>195</v>
      </c>
      <c r="E200" t="s">
        <v>516</v>
      </c>
      <c r="F200" t="s">
        <v>517</v>
      </c>
      <c r="G200" t="s">
        <v>15</v>
      </c>
      <c r="I200">
        <v>47280</v>
      </c>
      <c r="J200">
        <v>67300</v>
      </c>
      <c r="K200">
        <v>11216.666666666701</v>
      </c>
      <c r="L200">
        <v>63293.333333333401</v>
      </c>
      <c r="M200">
        <v>20000</v>
      </c>
      <c r="N200">
        <v>43293.333333333401</v>
      </c>
      <c r="Q200">
        <f t="shared" si="3"/>
        <v>43293.333333333401</v>
      </c>
    </row>
    <row r="201" spans="2:17" x14ac:dyDescent="0.25">
      <c r="D201">
        <v>196</v>
      </c>
      <c r="E201" t="s">
        <v>475</v>
      </c>
      <c r="F201" t="s">
        <v>476</v>
      </c>
      <c r="G201" t="s">
        <v>15</v>
      </c>
      <c r="I201">
        <v>25460</v>
      </c>
      <c r="J201">
        <v>25500</v>
      </c>
      <c r="K201">
        <v>4250</v>
      </c>
      <c r="L201">
        <v>22480</v>
      </c>
      <c r="M201">
        <v>0</v>
      </c>
      <c r="N201">
        <v>22480</v>
      </c>
      <c r="Q201">
        <f t="shared" si="3"/>
        <v>22480</v>
      </c>
    </row>
    <row r="202" spans="2:17" x14ac:dyDescent="0.25">
      <c r="D202">
        <v>197</v>
      </c>
      <c r="E202" t="s">
        <v>477</v>
      </c>
      <c r="F202" t="s">
        <v>478</v>
      </c>
      <c r="G202" t="s">
        <v>15</v>
      </c>
      <c r="I202">
        <v>22200</v>
      </c>
      <c r="J202">
        <v>22200</v>
      </c>
      <c r="K202">
        <v>3700</v>
      </c>
      <c r="L202">
        <v>28160</v>
      </c>
      <c r="M202">
        <v>22200</v>
      </c>
      <c r="N202">
        <v>5960</v>
      </c>
      <c r="O202">
        <v>22200</v>
      </c>
      <c r="Q202">
        <f t="shared" si="3"/>
        <v>5960</v>
      </c>
    </row>
    <row r="203" spans="2:17" x14ac:dyDescent="0.25">
      <c r="B203" t="s">
        <v>978</v>
      </c>
      <c r="D203">
        <v>198</v>
      </c>
      <c r="E203" t="s">
        <v>479</v>
      </c>
      <c r="F203" t="s">
        <v>480</v>
      </c>
      <c r="G203" t="s">
        <v>15</v>
      </c>
      <c r="I203">
        <v>119282.46</v>
      </c>
      <c r="J203">
        <v>119300</v>
      </c>
      <c r="K203">
        <v>19883.333333333299</v>
      </c>
      <c r="L203">
        <v>71906.666666666599</v>
      </c>
      <c r="M203">
        <v>30000</v>
      </c>
      <c r="N203">
        <v>41906.666666666599</v>
      </c>
      <c r="O203">
        <v>40000</v>
      </c>
      <c r="Q203">
        <f t="shared" si="3"/>
        <v>41906.666666666599</v>
      </c>
    </row>
    <row r="204" spans="2:17" x14ac:dyDescent="0.25">
      <c r="D204">
        <v>199</v>
      </c>
      <c r="E204" t="s">
        <v>481</v>
      </c>
      <c r="F204" t="s">
        <v>482</v>
      </c>
      <c r="G204" t="s">
        <v>15</v>
      </c>
      <c r="I204">
        <v>143046.26999999999</v>
      </c>
      <c r="J204">
        <v>143000</v>
      </c>
      <c r="K204">
        <v>23833.333333333299</v>
      </c>
      <c r="L204">
        <v>104617.906666667</v>
      </c>
      <c r="M204">
        <v>49552.480000000003</v>
      </c>
      <c r="N204">
        <v>55065.426666666601</v>
      </c>
      <c r="O204">
        <v>66551.240000000005</v>
      </c>
      <c r="Q204">
        <f t="shared" si="3"/>
        <v>55065.426666666601</v>
      </c>
    </row>
    <row r="205" spans="2:17" x14ac:dyDescent="0.25">
      <c r="D205">
        <v>200</v>
      </c>
      <c r="E205" t="s">
        <v>841</v>
      </c>
      <c r="F205" t="s">
        <v>842</v>
      </c>
      <c r="G205" t="s">
        <v>15</v>
      </c>
      <c r="I205">
        <v>6225.04</v>
      </c>
      <c r="J205">
        <v>0</v>
      </c>
      <c r="K205">
        <v>0</v>
      </c>
      <c r="L205">
        <v>6225.04</v>
      </c>
      <c r="M205">
        <v>0</v>
      </c>
      <c r="N205">
        <v>6225.04</v>
      </c>
      <c r="Q205">
        <f t="shared" si="3"/>
        <v>6225.04</v>
      </c>
    </row>
    <row r="206" spans="2:17" x14ac:dyDescent="0.25">
      <c r="D206">
        <v>201</v>
      </c>
      <c r="E206" t="s">
        <v>634</v>
      </c>
      <c r="F206" t="s">
        <v>635</v>
      </c>
      <c r="G206" t="s">
        <v>15</v>
      </c>
      <c r="I206">
        <v>249517.56</v>
      </c>
      <c r="J206">
        <v>249506.36</v>
      </c>
      <c r="K206">
        <v>41584.393333333297</v>
      </c>
      <c r="L206">
        <v>189478.71466666699</v>
      </c>
      <c r="M206">
        <v>0</v>
      </c>
      <c r="N206">
        <v>189478.71466666699</v>
      </c>
      <c r="Q206">
        <f t="shared" si="3"/>
        <v>189478.71466666699</v>
      </c>
    </row>
    <row r="207" spans="2:17" x14ac:dyDescent="0.25">
      <c r="D207">
        <v>202</v>
      </c>
      <c r="E207" t="s">
        <v>483</v>
      </c>
      <c r="F207" t="s">
        <v>484</v>
      </c>
      <c r="G207" t="s">
        <v>15</v>
      </c>
      <c r="I207">
        <v>0</v>
      </c>
      <c r="J207">
        <v>5600</v>
      </c>
      <c r="K207">
        <v>933.33333333333303</v>
      </c>
      <c r="L207">
        <v>746.66666666666697</v>
      </c>
      <c r="M207">
        <v>11200</v>
      </c>
      <c r="N207">
        <v>-10453.333333333299</v>
      </c>
      <c r="Q207">
        <f t="shared" si="3"/>
        <v>-10453.333333333299</v>
      </c>
    </row>
    <row r="208" spans="2:17" x14ac:dyDescent="0.25">
      <c r="E208" t="s">
        <v>539</v>
      </c>
      <c r="F208" t="s">
        <v>540</v>
      </c>
      <c r="G208" t="s">
        <v>15</v>
      </c>
      <c r="I208">
        <v>3464.06</v>
      </c>
      <c r="J208">
        <v>4500</v>
      </c>
      <c r="K208">
        <v>750</v>
      </c>
      <c r="L208">
        <v>6600</v>
      </c>
      <c r="M208">
        <v>1000</v>
      </c>
      <c r="N208">
        <v>5600</v>
      </c>
      <c r="Q208">
        <f t="shared" si="3"/>
        <v>5600</v>
      </c>
    </row>
    <row r="209" spans="4:17" x14ac:dyDescent="0.25">
      <c r="E209" t="s">
        <v>548</v>
      </c>
      <c r="F209" t="s">
        <v>549</v>
      </c>
      <c r="G209" t="s">
        <v>15</v>
      </c>
      <c r="I209">
        <v>7894</v>
      </c>
      <c r="J209">
        <v>0</v>
      </c>
      <c r="K209">
        <v>0</v>
      </c>
      <c r="L209">
        <v>1063.2</v>
      </c>
      <c r="M209">
        <v>0</v>
      </c>
      <c r="N209">
        <v>1063.2</v>
      </c>
      <c r="Q209">
        <f t="shared" si="3"/>
        <v>1063.2</v>
      </c>
    </row>
    <row r="210" spans="4:17" x14ac:dyDescent="0.25">
      <c r="E210" t="s">
        <v>550</v>
      </c>
      <c r="F210" t="s">
        <v>551</v>
      </c>
      <c r="G210" t="s">
        <v>15</v>
      </c>
      <c r="I210">
        <v>16080</v>
      </c>
      <c r="J210">
        <v>0</v>
      </c>
      <c r="K210">
        <v>0</v>
      </c>
      <c r="L210">
        <v>6090.6666666666697</v>
      </c>
      <c r="M210">
        <v>2000</v>
      </c>
      <c r="N210">
        <v>4090.6666666666702</v>
      </c>
      <c r="Q210">
        <f t="shared" si="3"/>
        <v>4090.6666666666702</v>
      </c>
    </row>
    <row r="211" spans="4:17" x14ac:dyDescent="0.25">
      <c r="E211" t="s">
        <v>843</v>
      </c>
      <c r="F211" t="s">
        <v>844</v>
      </c>
      <c r="G211" t="s">
        <v>15</v>
      </c>
      <c r="I211">
        <v>0</v>
      </c>
      <c r="J211">
        <v>0</v>
      </c>
      <c r="K211">
        <v>0</v>
      </c>
      <c r="L211">
        <v>9680</v>
      </c>
      <c r="M211">
        <v>1000</v>
      </c>
      <c r="N211">
        <v>8680</v>
      </c>
      <c r="Q211">
        <f t="shared" si="3"/>
        <v>8680</v>
      </c>
    </row>
    <row r="212" spans="4:17" x14ac:dyDescent="0.25">
      <c r="E212" t="s">
        <v>574</v>
      </c>
      <c r="F212" t="s">
        <v>575</v>
      </c>
      <c r="G212" t="s">
        <v>15</v>
      </c>
      <c r="I212">
        <v>162995.67000000001</v>
      </c>
      <c r="J212">
        <v>59747.21</v>
      </c>
      <c r="K212">
        <v>9957.8683333333302</v>
      </c>
      <c r="L212">
        <v>66860.781333333303</v>
      </c>
      <c r="M212">
        <v>46000</v>
      </c>
      <c r="N212">
        <v>20860.7813333333</v>
      </c>
      <c r="Q212">
        <f t="shared" si="3"/>
        <v>20860.7813333333</v>
      </c>
    </row>
    <row r="213" spans="4:17" x14ac:dyDescent="0.25">
      <c r="E213" t="s">
        <v>558</v>
      </c>
      <c r="F213" t="s">
        <v>559</v>
      </c>
      <c r="G213" t="s">
        <v>15</v>
      </c>
      <c r="I213">
        <v>198597.85</v>
      </c>
      <c r="J213">
        <v>116461.19</v>
      </c>
      <c r="K213">
        <v>19410.198333333301</v>
      </c>
      <c r="L213">
        <v>46383.386666666702</v>
      </c>
      <c r="M213">
        <v>36000</v>
      </c>
      <c r="N213">
        <v>10383.3866666667</v>
      </c>
      <c r="Q213">
        <f t="shared" si="3"/>
        <v>10383.3866666667</v>
      </c>
    </row>
    <row r="214" spans="4:17" x14ac:dyDescent="0.25">
      <c r="E214" t="s">
        <v>661</v>
      </c>
      <c r="F214" t="s">
        <v>662</v>
      </c>
      <c r="G214" t="s">
        <v>15</v>
      </c>
      <c r="I214">
        <v>201330.89</v>
      </c>
      <c r="J214">
        <v>0</v>
      </c>
      <c r="K214">
        <v>0</v>
      </c>
      <c r="L214">
        <v>385137.45199999999</v>
      </c>
      <c r="M214">
        <v>156000</v>
      </c>
      <c r="N214">
        <v>229137.45199999999</v>
      </c>
      <c r="Q214">
        <f t="shared" si="3"/>
        <v>229137.45199999999</v>
      </c>
    </row>
    <row r="215" spans="4:17" x14ac:dyDescent="0.25">
      <c r="E215" t="s">
        <v>560</v>
      </c>
      <c r="F215" t="s">
        <v>561</v>
      </c>
      <c r="G215" t="s">
        <v>15</v>
      </c>
      <c r="I215">
        <v>322592</v>
      </c>
      <c r="J215">
        <v>0</v>
      </c>
      <c r="K215">
        <v>0</v>
      </c>
      <c r="L215">
        <v>156716.48000000001</v>
      </c>
      <c r="M215">
        <v>156000</v>
      </c>
      <c r="N215">
        <v>716.48000000000297</v>
      </c>
      <c r="Q215">
        <f t="shared" si="3"/>
        <v>716.48000000000297</v>
      </c>
    </row>
    <row r="216" spans="4:17" x14ac:dyDescent="0.25">
      <c r="E216" t="s">
        <v>552</v>
      </c>
      <c r="F216" t="s">
        <v>553</v>
      </c>
      <c r="G216" t="s">
        <v>15</v>
      </c>
      <c r="I216">
        <v>99687.679999999993</v>
      </c>
      <c r="J216">
        <v>0</v>
      </c>
      <c r="K216">
        <v>0</v>
      </c>
      <c r="L216">
        <v>38672.152000000002</v>
      </c>
      <c r="M216">
        <v>26490</v>
      </c>
      <c r="N216">
        <v>12182.152</v>
      </c>
      <c r="Q216">
        <f t="shared" si="3"/>
        <v>12182.152</v>
      </c>
    </row>
    <row r="217" spans="4:17" x14ac:dyDescent="0.25">
      <c r="D217">
        <v>203</v>
      </c>
      <c r="E217" t="s">
        <v>397</v>
      </c>
      <c r="F217" t="s">
        <v>398</v>
      </c>
      <c r="G217" t="s">
        <v>15</v>
      </c>
      <c r="I217">
        <v>99031</v>
      </c>
      <c r="J217">
        <v>301331</v>
      </c>
      <c r="K217">
        <v>50221.833333333299</v>
      </c>
      <c r="L217">
        <v>76322.399999999994</v>
      </c>
      <c r="M217">
        <v>210334</v>
      </c>
      <c r="N217">
        <v>-89892.6</v>
      </c>
      <c r="Q217">
        <f t="shared" si="3"/>
        <v>-89892.6</v>
      </c>
    </row>
    <row r="218" spans="4:17" x14ac:dyDescent="0.25">
      <c r="D218">
        <v>204</v>
      </c>
      <c r="E218" t="s">
        <v>485</v>
      </c>
      <c r="F218" t="s">
        <v>486</v>
      </c>
      <c r="G218" t="s">
        <v>15</v>
      </c>
      <c r="I218">
        <v>217270.84</v>
      </c>
      <c r="J218">
        <v>217273.08</v>
      </c>
      <c r="K218">
        <v>36212.18</v>
      </c>
      <c r="L218">
        <v>57969.743999999999</v>
      </c>
      <c r="M218">
        <v>50000</v>
      </c>
      <c r="N218">
        <v>7969.7439999999997</v>
      </c>
      <c r="Q218">
        <f t="shared" si="3"/>
        <v>7969.7439999999997</v>
      </c>
    </row>
    <row r="219" spans="4:17" x14ac:dyDescent="0.25">
      <c r="E219" t="s">
        <v>518</v>
      </c>
      <c r="F219" t="s">
        <v>845</v>
      </c>
      <c r="G219" t="s">
        <v>17</v>
      </c>
      <c r="H219" t="s">
        <v>520</v>
      </c>
      <c r="I219">
        <v>-4034.38</v>
      </c>
      <c r="J219">
        <v>0</v>
      </c>
      <c r="K219">
        <v>0</v>
      </c>
      <c r="L219">
        <v>47000</v>
      </c>
      <c r="M219">
        <v>63997.59</v>
      </c>
      <c r="N219">
        <v>-16997.59</v>
      </c>
      <c r="Q219">
        <f t="shared" si="3"/>
        <v>-16997.59</v>
      </c>
    </row>
    <row r="220" spans="4:17" x14ac:dyDescent="0.25">
      <c r="E220" t="s">
        <v>506</v>
      </c>
      <c r="F220" t="s">
        <v>507</v>
      </c>
      <c r="G220" t="s">
        <v>17</v>
      </c>
      <c r="H220" t="s">
        <v>520</v>
      </c>
      <c r="I220">
        <v>39015.230000000003</v>
      </c>
      <c r="J220">
        <v>81549.570000000007</v>
      </c>
      <c r="K220">
        <v>13591.594999999999</v>
      </c>
      <c r="L220">
        <v>146324.39066666699</v>
      </c>
      <c r="M220">
        <v>151485.73000000001</v>
      </c>
      <c r="N220">
        <v>-5161.3393333332997</v>
      </c>
      <c r="Q220">
        <f t="shared" si="3"/>
        <v>-5161.3393333332997</v>
      </c>
    </row>
    <row r="221" spans="4:17" x14ac:dyDescent="0.25">
      <c r="E221" t="s">
        <v>523</v>
      </c>
      <c r="F221" t="s">
        <v>524</v>
      </c>
      <c r="G221" t="s">
        <v>17</v>
      </c>
      <c r="H221" t="s">
        <v>520</v>
      </c>
      <c r="I221">
        <v>0</v>
      </c>
      <c r="J221">
        <v>0</v>
      </c>
      <c r="K221">
        <v>0</v>
      </c>
      <c r="L221">
        <v>290000</v>
      </c>
      <c r="M221">
        <v>78665</v>
      </c>
      <c r="N221">
        <v>211335</v>
      </c>
      <c r="Q221">
        <f t="shared" si="3"/>
        <v>211335</v>
      </c>
    </row>
    <row r="222" spans="4:17" x14ac:dyDescent="0.25">
      <c r="E222" t="s">
        <v>526</v>
      </c>
      <c r="F222" t="s">
        <v>527</v>
      </c>
      <c r="G222" t="s">
        <v>17</v>
      </c>
      <c r="H222" t="s">
        <v>520</v>
      </c>
      <c r="I222">
        <v>54534.55</v>
      </c>
      <c r="J222">
        <v>54532.15</v>
      </c>
      <c r="K222">
        <v>9088.6916666666693</v>
      </c>
      <c r="L222">
        <v>63802.3</v>
      </c>
      <c r="M222">
        <v>38184.300000000003</v>
      </c>
      <c r="N222">
        <v>25618</v>
      </c>
      <c r="Q222">
        <f t="shared" si="3"/>
        <v>25618</v>
      </c>
    </row>
    <row r="223" spans="4:17" x14ac:dyDescent="0.25">
      <c r="E223" t="s">
        <v>491</v>
      </c>
      <c r="F223" t="s">
        <v>492</v>
      </c>
      <c r="G223" t="s">
        <v>17</v>
      </c>
      <c r="H223" t="s">
        <v>520</v>
      </c>
      <c r="I223">
        <v>206890.57</v>
      </c>
      <c r="J223">
        <v>205500</v>
      </c>
      <c r="K223">
        <v>34250</v>
      </c>
      <c r="L223">
        <v>370000</v>
      </c>
      <c r="M223">
        <v>147000</v>
      </c>
      <c r="N223">
        <v>223000</v>
      </c>
      <c r="Q223">
        <f t="shared" si="3"/>
        <v>223000</v>
      </c>
    </row>
    <row r="224" spans="4:17" x14ac:dyDescent="0.25">
      <c r="E224" t="s">
        <v>529</v>
      </c>
      <c r="F224" t="s">
        <v>530</v>
      </c>
      <c r="G224" t="s">
        <v>17</v>
      </c>
      <c r="H224" t="s">
        <v>520</v>
      </c>
      <c r="I224">
        <v>31080</v>
      </c>
      <c r="J224">
        <v>110080</v>
      </c>
      <c r="K224">
        <v>18346.666666666701</v>
      </c>
      <c r="L224">
        <v>155428</v>
      </c>
      <c r="M224">
        <v>94708</v>
      </c>
      <c r="N224">
        <v>60720</v>
      </c>
      <c r="Q224">
        <f t="shared" si="3"/>
        <v>60720</v>
      </c>
    </row>
    <row r="225" spans="2:17" x14ac:dyDescent="0.25">
      <c r="E225" t="s">
        <v>532</v>
      </c>
      <c r="F225" t="s">
        <v>533</v>
      </c>
      <c r="G225" t="s">
        <v>17</v>
      </c>
      <c r="H225" t="s">
        <v>520</v>
      </c>
      <c r="I225">
        <v>0</v>
      </c>
      <c r="J225">
        <v>0</v>
      </c>
      <c r="K225">
        <v>0</v>
      </c>
      <c r="L225">
        <v>72000</v>
      </c>
      <c r="M225">
        <v>4600</v>
      </c>
      <c r="N225">
        <v>67400</v>
      </c>
      <c r="Q225">
        <f t="shared" si="3"/>
        <v>67400</v>
      </c>
    </row>
    <row r="226" spans="2:17" x14ac:dyDescent="0.25">
      <c r="E226" t="s">
        <v>535</v>
      </c>
      <c r="F226" t="s">
        <v>536</v>
      </c>
      <c r="G226" t="s">
        <v>17</v>
      </c>
      <c r="H226" t="s">
        <v>520</v>
      </c>
      <c r="I226">
        <v>0</v>
      </c>
      <c r="J226">
        <v>0</v>
      </c>
      <c r="K226">
        <v>0</v>
      </c>
      <c r="L226">
        <v>76800</v>
      </c>
      <c r="M226">
        <v>44130</v>
      </c>
      <c r="N226">
        <v>32670</v>
      </c>
      <c r="Q226">
        <f t="shared" si="3"/>
        <v>32670</v>
      </c>
    </row>
    <row r="227" spans="2:17" x14ac:dyDescent="0.25">
      <c r="E227" t="s">
        <v>1016</v>
      </c>
      <c r="F227" t="s">
        <v>1017</v>
      </c>
      <c r="G227" t="s">
        <v>17</v>
      </c>
      <c r="H227" t="s">
        <v>520</v>
      </c>
      <c r="I227" t="e">
        <v>#N/A</v>
      </c>
      <c r="J227" t="e">
        <v>#N/A</v>
      </c>
      <c r="K227" t="e">
        <v>#N/A</v>
      </c>
      <c r="L227">
        <v>19000</v>
      </c>
      <c r="M227">
        <v>0</v>
      </c>
      <c r="N227">
        <v>19000</v>
      </c>
      <c r="Q227">
        <f t="shared" si="3"/>
        <v>19000</v>
      </c>
    </row>
    <row r="228" spans="2:17" x14ac:dyDescent="0.25">
      <c r="E228" t="s">
        <v>846</v>
      </c>
      <c r="F228" t="s">
        <v>847</v>
      </c>
      <c r="G228" t="s">
        <v>17</v>
      </c>
      <c r="H228" t="s">
        <v>644</v>
      </c>
      <c r="I228">
        <v>5482209.8200000003</v>
      </c>
      <c r="J228">
        <v>6549500</v>
      </c>
      <c r="K228">
        <v>1091583.33333333</v>
      </c>
      <c r="L228">
        <v>10190000</v>
      </c>
      <c r="M228">
        <v>7081000</v>
      </c>
      <c r="N228">
        <v>3109000</v>
      </c>
      <c r="P228">
        <v>500000</v>
      </c>
      <c r="Q228">
        <f t="shared" si="3"/>
        <v>2609000</v>
      </c>
    </row>
    <row r="229" spans="2:17" x14ac:dyDescent="0.25">
      <c r="E229" t="s">
        <v>848</v>
      </c>
      <c r="F229" t="s">
        <v>849</v>
      </c>
      <c r="G229" t="s">
        <v>17</v>
      </c>
      <c r="H229" t="s">
        <v>644</v>
      </c>
      <c r="I229">
        <v>1020840.05</v>
      </c>
      <c r="J229">
        <v>6975158</v>
      </c>
      <c r="K229">
        <v>1162526.33333333</v>
      </c>
      <c r="L229">
        <v>9404000</v>
      </c>
      <c r="M229">
        <v>8040353.0199999996</v>
      </c>
      <c r="N229">
        <v>1363646.98</v>
      </c>
      <c r="Q229">
        <f t="shared" si="3"/>
        <v>1363646.98</v>
      </c>
    </row>
    <row r="230" spans="2:17" x14ac:dyDescent="0.25">
      <c r="B230" t="s">
        <v>994</v>
      </c>
      <c r="E230" t="s">
        <v>801</v>
      </c>
      <c r="F230" t="s">
        <v>802</v>
      </c>
      <c r="G230" t="s">
        <v>17</v>
      </c>
      <c r="H230" t="s">
        <v>644</v>
      </c>
      <c r="I230">
        <v>1070545.01</v>
      </c>
      <c r="J230">
        <v>1070500</v>
      </c>
      <c r="K230">
        <v>178416.66666666701</v>
      </c>
      <c r="L230">
        <v>2250000</v>
      </c>
      <c r="M230">
        <v>868458.74</v>
      </c>
      <c r="N230">
        <v>1381541.26</v>
      </c>
      <c r="O230">
        <v>300000</v>
      </c>
      <c r="Q230">
        <f t="shared" si="3"/>
        <v>1381541.26</v>
      </c>
    </row>
    <row r="231" spans="2:17" x14ac:dyDescent="0.25">
      <c r="B231" t="s">
        <v>983</v>
      </c>
      <c r="E231" t="s">
        <v>850</v>
      </c>
      <c r="F231" t="s">
        <v>851</v>
      </c>
      <c r="G231" t="s">
        <v>17</v>
      </c>
      <c r="H231" t="s">
        <v>644</v>
      </c>
      <c r="I231">
        <v>424370.02</v>
      </c>
      <c r="J231">
        <v>775400</v>
      </c>
      <c r="K231">
        <v>129233.33333333299</v>
      </c>
      <c r="L231">
        <v>1850000</v>
      </c>
      <c r="M231">
        <v>850000</v>
      </c>
      <c r="N231">
        <v>1000000</v>
      </c>
      <c r="O231">
        <v>150000</v>
      </c>
      <c r="Q231">
        <f t="shared" si="3"/>
        <v>1000000</v>
      </c>
    </row>
    <row r="232" spans="2:17" x14ac:dyDescent="0.25">
      <c r="E232" t="s">
        <v>852</v>
      </c>
      <c r="F232" t="s">
        <v>853</v>
      </c>
      <c r="G232" t="s">
        <v>17</v>
      </c>
      <c r="H232" t="s">
        <v>644</v>
      </c>
      <c r="I232">
        <v>0</v>
      </c>
      <c r="J232">
        <v>0</v>
      </c>
      <c r="K232">
        <v>0</v>
      </c>
      <c r="L232">
        <v>60000</v>
      </c>
      <c r="M232">
        <v>28080</v>
      </c>
      <c r="N232">
        <v>31920</v>
      </c>
      <c r="Q232">
        <f t="shared" si="3"/>
        <v>31920</v>
      </c>
    </row>
    <row r="233" spans="2:17" x14ac:dyDescent="0.25">
      <c r="E233" t="s">
        <v>854</v>
      </c>
      <c r="F233" t="s">
        <v>855</v>
      </c>
      <c r="G233" t="s">
        <v>17</v>
      </c>
      <c r="H233" t="s">
        <v>644</v>
      </c>
      <c r="I233">
        <v>0</v>
      </c>
      <c r="J233">
        <v>294200</v>
      </c>
      <c r="K233">
        <v>49033.333333333299</v>
      </c>
      <c r="L233">
        <v>493904</v>
      </c>
      <c r="M233">
        <v>251538</v>
      </c>
      <c r="N233">
        <v>242366</v>
      </c>
      <c r="Q233">
        <f t="shared" si="3"/>
        <v>242366</v>
      </c>
    </row>
    <row r="234" spans="2:17" x14ac:dyDescent="0.25">
      <c r="E234" t="s">
        <v>856</v>
      </c>
      <c r="F234" t="s">
        <v>857</v>
      </c>
      <c r="G234" t="s">
        <v>20</v>
      </c>
      <c r="H234" t="s">
        <v>644</v>
      </c>
      <c r="I234">
        <v>202012.92</v>
      </c>
      <c r="J234">
        <v>202100</v>
      </c>
      <c r="K234">
        <v>33683.333333333299</v>
      </c>
      <c r="L234">
        <v>328268.71999999997</v>
      </c>
      <c r="M234">
        <v>0</v>
      </c>
      <c r="N234">
        <v>328268.71999999997</v>
      </c>
      <c r="Q234">
        <f t="shared" si="3"/>
        <v>328268.71999999997</v>
      </c>
    </row>
    <row r="235" spans="2:17" x14ac:dyDescent="0.25">
      <c r="E235" t="s">
        <v>858</v>
      </c>
      <c r="F235" t="s">
        <v>859</v>
      </c>
      <c r="G235" t="s">
        <v>20</v>
      </c>
      <c r="H235" t="s">
        <v>644</v>
      </c>
      <c r="I235">
        <v>0</v>
      </c>
      <c r="J235">
        <v>0</v>
      </c>
      <c r="K235">
        <v>0</v>
      </c>
      <c r="L235">
        <v>222543.2</v>
      </c>
      <c r="M235">
        <v>0</v>
      </c>
      <c r="N235">
        <v>222543.2</v>
      </c>
      <c r="Q235">
        <f t="shared" si="3"/>
        <v>222543.2</v>
      </c>
    </row>
    <row r="236" spans="2:17" x14ac:dyDescent="0.25">
      <c r="E236" t="s">
        <v>860</v>
      </c>
      <c r="F236" t="s">
        <v>861</v>
      </c>
      <c r="G236" t="s">
        <v>20</v>
      </c>
      <c r="H236" t="s">
        <v>644</v>
      </c>
      <c r="I236">
        <v>0</v>
      </c>
      <c r="J236">
        <v>0</v>
      </c>
      <c r="K236">
        <v>0</v>
      </c>
      <c r="L236">
        <v>56313</v>
      </c>
      <c r="M236">
        <v>120433</v>
      </c>
      <c r="N236">
        <v>-64120</v>
      </c>
      <c r="Q236">
        <f t="shared" si="3"/>
        <v>-64120</v>
      </c>
    </row>
    <row r="237" spans="2:17" x14ac:dyDescent="0.25">
      <c r="E237" t="s">
        <v>862</v>
      </c>
      <c r="F237" t="s">
        <v>863</v>
      </c>
      <c r="G237" t="s">
        <v>20</v>
      </c>
      <c r="H237" t="s">
        <v>644</v>
      </c>
      <c r="I237">
        <v>18873</v>
      </c>
      <c r="J237">
        <v>0</v>
      </c>
      <c r="K237">
        <v>0</v>
      </c>
      <c r="L237">
        <v>40262.400000000001</v>
      </c>
      <c r="M237">
        <v>0</v>
      </c>
      <c r="N237">
        <v>40262.400000000001</v>
      </c>
      <c r="Q237">
        <f t="shared" si="3"/>
        <v>40262.400000000001</v>
      </c>
    </row>
    <row r="238" spans="2:17" x14ac:dyDescent="0.25">
      <c r="E238" t="s">
        <v>864</v>
      </c>
      <c r="F238" t="s">
        <v>865</v>
      </c>
      <c r="G238" t="s">
        <v>20</v>
      </c>
      <c r="H238" t="s">
        <v>644</v>
      </c>
      <c r="I238">
        <v>0</v>
      </c>
      <c r="J238">
        <v>0</v>
      </c>
      <c r="K238">
        <v>0</v>
      </c>
      <c r="L238">
        <v>38000</v>
      </c>
      <c r="M238">
        <v>0</v>
      </c>
      <c r="N238">
        <v>38000</v>
      </c>
      <c r="Q238">
        <f t="shared" si="3"/>
        <v>38000</v>
      </c>
    </row>
    <row r="239" spans="2:17" x14ac:dyDescent="0.25">
      <c r="E239" t="s">
        <v>866</v>
      </c>
      <c r="F239" t="s">
        <v>867</v>
      </c>
      <c r="G239" t="s">
        <v>20</v>
      </c>
      <c r="H239" t="s">
        <v>644</v>
      </c>
      <c r="I239">
        <v>21057.55</v>
      </c>
      <c r="J239">
        <v>0</v>
      </c>
      <c r="K239">
        <v>0</v>
      </c>
      <c r="L239">
        <v>42115.1</v>
      </c>
      <c r="M239">
        <v>21057.55</v>
      </c>
      <c r="N239">
        <v>21057.55</v>
      </c>
      <c r="Q239">
        <f t="shared" si="3"/>
        <v>21057.55</v>
      </c>
    </row>
    <row r="240" spans="2:17" x14ac:dyDescent="0.25">
      <c r="E240" t="s">
        <v>718</v>
      </c>
      <c r="F240" t="s">
        <v>719</v>
      </c>
      <c r="G240" t="s">
        <v>18</v>
      </c>
      <c r="H240" t="s">
        <v>644</v>
      </c>
      <c r="I240">
        <v>0.45999999999185098</v>
      </c>
      <c r="J240">
        <v>0</v>
      </c>
      <c r="K240">
        <v>0</v>
      </c>
      <c r="L240">
        <v>68000.061333333302</v>
      </c>
      <c r="M240">
        <v>68000</v>
      </c>
      <c r="N240">
        <v>6.13333333349146E-2</v>
      </c>
      <c r="Q240">
        <f t="shared" si="3"/>
        <v>6.13333333349146E-2</v>
      </c>
    </row>
    <row r="241" spans="5:17" x14ac:dyDescent="0.25">
      <c r="E241" t="s">
        <v>720</v>
      </c>
      <c r="F241" t="s">
        <v>721</v>
      </c>
      <c r="G241" t="s">
        <v>18</v>
      </c>
      <c r="H241" t="s">
        <v>644</v>
      </c>
      <c r="I241">
        <v>0</v>
      </c>
      <c r="J241">
        <v>0</v>
      </c>
      <c r="K241">
        <v>0</v>
      </c>
      <c r="L241">
        <v>62400</v>
      </c>
      <c r="M241">
        <v>75680</v>
      </c>
      <c r="N241">
        <v>-13280</v>
      </c>
      <c r="P241">
        <v>3520</v>
      </c>
      <c r="Q241">
        <f t="shared" si="3"/>
        <v>-16800</v>
      </c>
    </row>
    <row r="242" spans="5:17" x14ac:dyDescent="0.25">
      <c r="E242" t="s">
        <v>722</v>
      </c>
      <c r="F242" t="s">
        <v>723</v>
      </c>
      <c r="G242" t="s">
        <v>18</v>
      </c>
      <c r="H242" t="s">
        <v>644</v>
      </c>
      <c r="I242">
        <v>0</v>
      </c>
      <c r="J242">
        <v>0</v>
      </c>
      <c r="K242">
        <v>0</v>
      </c>
      <c r="L242">
        <v>27600</v>
      </c>
      <c r="M242">
        <v>9200</v>
      </c>
      <c r="N242">
        <v>18400</v>
      </c>
      <c r="Q242">
        <f t="shared" si="3"/>
        <v>18400</v>
      </c>
    </row>
    <row r="243" spans="5:17" x14ac:dyDescent="0.25">
      <c r="E243" t="s">
        <v>730</v>
      </c>
      <c r="F243" t="s">
        <v>731</v>
      </c>
      <c r="G243" t="s">
        <v>18</v>
      </c>
      <c r="H243" t="s">
        <v>644</v>
      </c>
      <c r="I243">
        <v>-50019.45</v>
      </c>
      <c r="J243">
        <v>488613.95</v>
      </c>
      <c r="K243">
        <v>81435.658333333296</v>
      </c>
      <c r="L243">
        <v>556839</v>
      </c>
      <c r="M243">
        <v>538535.4</v>
      </c>
      <c r="N243">
        <v>18303.599999999999</v>
      </c>
      <c r="Q243">
        <f t="shared" si="3"/>
        <v>18303.599999999999</v>
      </c>
    </row>
    <row r="244" spans="5:17" x14ac:dyDescent="0.25">
      <c r="E244" t="s">
        <v>728</v>
      </c>
      <c r="F244" t="s">
        <v>729</v>
      </c>
      <c r="G244" t="s">
        <v>18</v>
      </c>
      <c r="H244" t="s">
        <v>644</v>
      </c>
      <c r="I244">
        <v>0</v>
      </c>
      <c r="J244">
        <v>0</v>
      </c>
      <c r="K244">
        <v>0</v>
      </c>
      <c r="L244">
        <v>112160</v>
      </c>
      <c r="M244">
        <v>78720</v>
      </c>
      <c r="N244">
        <v>33440</v>
      </c>
      <c r="Q244">
        <f t="shared" si="3"/>
        <v>33440</v>
      </c>
    </row>
    <row r="245" spans="5:17" x14ac:dyDescent="0.25">
      <c r="E245" t="s">
        <v>868</v>
      </c>
      <c r="F245" t="s">
        <v>869</v>
      </c>
      <c r="G245" t="s">
        <v>18</v>
      </c>
      <c r="H245" t="s">
        <v>644</v>
      </c>
      <c r="I245">
        <v>0</v>
      </c>
      <c r="J245">
        <v>0</v>
      </c>
      <c r="K245">
        <v>0</v>
      </c>
      <c r="L245">
        <v>49913.333333333299</v>
      </c>
      <c r="M245">
        <v>75109.75</v>
      </c>
      <c r="N245">
        <v>-25196.416666666701</v>
      </c>
      <c r="Q245">
        <f t="shared" si="3"/>
        <v>-25196.416666666701</v>
      </c>
    </row>
    <row r="246" spans="5:17" x14ac:dyDescent="0.25">
      <c r="E246" t="s">
        <v>726</v>
      </c>
      <c r="F246" t="s">
        <v>727</v>
      </c>
      <c r="G246" t="s">
        <v>18</v>
      </c>
      <c r="H246" t="s">
        <v>644</v>
      </c>
      <c r="I246">
        <v>-82000</v>
      </c>
      <c r="J246">
        <v>366800</v>
      </c>
      <c r="K246">
        <v>61133.333333333299</v>
      </c>
      <c r="L246">
        <v>624340.607333333</v>
      </c>
      <c r="M246">
        <v>570998.68000000005</v>
      </c>
      <c r="N246">
        <v>53341.927333332998</v>
      </c>
      <c r="Q246">
        <f t="shared" si="3"/>
        <v>53341.927333332998</v>
      </c>
    </row>
    <row r="247" spans="5:17" x14ac:dyDescent="0.25">
      <c r="E247" t="s">
        <v>397</v>
      </c>
      <c r="F247" t="s">
        <v>398</v>
      </c>
      <c r="G247" t="s">
        <v>20</v>
      </c>
      <c r="I247">
        <v>99031</v>
      </c>
      <c r="J247">
        <v>301331</v>
      </c>
      <c r="K247">
        <v>50221.833333333299</v>
      </c>
      <c r="L247">
        <v>99031</v>
      </c>
      <c r="M247">
        <v>53084.2</v>
      </c>
      <c r="N247">
        <v>45946.8</v>
      </c>
      <c r="Q247">
        <f t="shared" si="3"/>
        <v>45946.8</v>
      </c>
    </row>
    <row r="248" spans="5:17" x14ac:dyDescent="0.25">
      <c r="E248" t="s">
        <v>642</v>
      </c>
      <c r="F248" t="s">
        <v>643</v>
      </c>
      <c r="G248" t="s">
        <v>20</v>
      </c>
      <c r="I248">
        <v>649964</v>
      </c>
      <c r="J248">
        <v>654337.5</v>
      </c>
      <c r="K248">
        <v>109056.25</v>
      </c>
      <c r="L248">
        <v>805354.6</v>
      </c>
      <c r="M248">
        <v>362774.5</v>
      </c>
      <c r="N248">
        <v>442580.1</v>
      </c>
      <c r="Q248">
        <f t="shared" si="3"/>
        <v>442580.1</v>
      </c>
    </row>
    <row r="249" spans="5:17" x14ac:dyDescent="0.25">
      <c r="E249" t="s">
        <v>554</v>
      </c>
      <c r="F249" t="s">
        <v>555</v>
      </c>
      <c r="G249" t="s">
        <v>20</v>
      </c>
      <c r="H249" t="s">
        <v>541</v>
      </c>
      <c r="I249">
        <v>114540.57</v>
      </c>
      <c r="J249">
        <v>0</v>
      </c>
      <c r="K249">
        <v>0</v>
      </c>
      <c r="L249">
        <v>180000</v>
      </c>
      <c r="M249">
        <v>77600</v>
      </c>
      <c r="N249">
        <v>102400</v>
      </c>
      <c r="Q249">
        <f t="shared" si="3"/>
        <v>102400</v>
      </c>
    </row>
    <row r="250" spans="5:17" x14ac:dyDescent="0.25">
      <c r="E250" t="s">
        <v>539</v>
      </c>
      <c r="F250" t="s">
        <v>540</v>
      </c>
      <c r="G250" t="s">
        <v>20</v>
      </c>
      <c r="H250" t="s">
        <v>541</v>
      </c>
      <c r="I250">
        <v>3464.06</v>
      </c>
      <c r="J250">
        <v>4500</v>
      </c>
      <c r="K250">
        <v>750</v>
      </c>
      <c r="L250">
        <v>3464.06</v>
      </c>
      <c r="M250">
        <v>3464.06</v>
      </c>
      <c r="N250">
        <v>0</v>
      </c>
      <c r="Q250">
        <f t="shared" si="3"/>
        <v>0</v>
      </c>
    </row>
    <row r="251" spans="5:17" x14ac:dyDescent="0.25">
      <c r="E251" t="s">
        <v>548</v>
      </c>
      <c r="F251" t="s">
        <v>549</v>
      </c>
      <c r="G251" t="s">
        <v>20</v>
      </c>
      <c r="H251" t="s">
        <v>541</v>
      </c>
      <c r="I251">
        <v>7894</v>
      </c>
      <c r="J251">
        <v>0</v>
      </c>
      <c r="K251">
        <v>0</v>
      </c>
      <c r="L251">
        <v>7894</v>
      </c>
      <c r="M251">
        <v>0</v>
      </c>
      <c r="N251">
        <v>7894</v>
      </c>
      <c r="Q251">
        <f t="shared" si="3"/>
        <v>7894</v>
      </c>
    </row>
    <row r="252" spans="5:17" x14ac:dyDescent="0.25">
      <c r="E252" t="s">
        <v>550</v>
      </c>
      <c r="F252" t="s">
        <v>551</v>
      </c>
      <c r="G252" t="s">
        <v>20</v>
      </c>
      <c r="H252" t="s">
        <v>541</v>
      </c>
      <c r="I252">
        <v>16080</v>
      </c>
      <c r="J252">
        <v>0</v>
      </c>
      <c r="K252">
        <v>0</v>
      </c>
      <c r="L252">
        <v>16080</v>
      </c>
      <c r="M252">
        <v>0</v>
      </c>
      <c r="N252">
        <v>16080</v>
      </c>
      <c r="Q252">
        <f t="shared" si="3"/>
        <v>16080</v>
      </c>
    </row>
    <row r="253" spans="5:17" x14ac:dyDescent="0.25">
      <c r="E253" t="s">
        <v>566</v>
      </c>
      <c r="F253" t="s">
        <v>567</v>
      </c>
      <c r="G253" t="s">
        <v>20</v>
      </c>
      <c r="H253" t="s">
        <v>541</v>
      </c>
      <c r="I253">
        <v>40450</v>
      </c>
      <c r="J253">
        <v>72000</v>
      </c>
      <c r="K253">
        <v>12000</v>
      </c>
      <c r="L253">
        <v>80950</v>
      </c>
      <c r="M253">
        <v>59383.38</v>
      </c>
      <c r="N253">
        <v>21566.62</v>
      </c>
      <c r="Q253">
        <f t="shared" si="3"/>
        <v>21566.62</v>
      </c>
    </row>
    <row r="254" spans="5:17" x14ac:dyDescent="0.25">
      <c r="E254" t="s">
        <v>568</v>
      </c>
      <c r="F254" t="s">
        <v>870</v>
      </c>
      <c r="G254" t="s">
        <v>20</v>
      </c>
      <c r="H254" t="s">
        <v>541</v>
      </c>
      <c r="I254">
        <v>11200</v>
      </c>
      <c r="J254">
        <v>0</v>
      </c>
      <c r="K254">
        <v>0</v>
      </c>
      <c r="L254">
        <v>11506.666666666701</v>
      </c>
      <c r="M254">
        <v>16650</v>
      </c>
      <c r="N254">
        <v>-5143.3333333333303</v>
      </c>
      <c r="Q254">
        <f t="shared" si="3"/>
        <v>-5143.3333333333303</v>
      </c>
    </row>
    <row r="255" spans="5:17" x14ac:dyDescent="0.25">
      <c r="E255" t="s">
        <v>871</v>
      </c>
      <c r="F255" t="s">
        <v>872</v>
      </c>
      <c r="G255" t="s">
        <v>18</v>
      </c>
      <c r="H255" t="s">
        <v>541</v>
      </c>
      <c r="I255">
        <v>0</v>
      </c>
      <c r="J255">
        <v>0</v>
      </c>
      <c r="K255">
        <v>0</v>
      </c>
      <c r="L255">
        <v>14024.08</v>
      </c>
      <c r="M255">
        <v>8390.2800000000007</v>
      </c>
      <c r="N255">
        <v>5633.8</v>
      </c>
      <c r="Q255">
        <f t="shared" si="3"/>
        <v>5633.8</v>
      </c>
    </row>
    <row r="256" spans="5:17" x14ac:dyDescent="0.25">
      <c r="E256" t="s">
        <v>546</v>
      </c>
      <c r="F256" t="s">
        <v>873</v>
      </c>
      <c r="G256" t="s">
        <v>20</v>
      </c>
      <c r="H256" t="s">
        <v>541</v>
      </c>
      <c r="I256">
        <v>3522.39</v>
      </c>
      <c r="J256">
        <v>0</v>
      </c>
      <c r="K256">
        <v>0</v>
      </c>
      <c r="L256">
        <v>7044.78</v>
      </c>
      <c r="M256">
        <v>0</v>
      </c>
      <c r="N256">
        <v>7044.78</v>
      </c>
      <c r="Q256">
        <f t="shared" si="3"/>
        <v>7044.78</v>
      </c>
    </row>
    <row r="257" spans="5:17" x14ac:dyDescent="0.25">
      <c r="E257" t="s">
        <v>843</v>
      </c>
      <c r="F257" t="s">
        <v>844</v>
      </c>
      <c r="G257" t="s">
        <v>20</v>
      </c>
      <c r="H257" t="s">
        <v>541</v>
      </c>
      <c r="I257">
        <v>0</v>
      </c>
      <c r="J257">
        <v>0</v>
      </c>
      <c r="K257">
        <v>0</v>
      </c>
      <c r="L257">
        <v>9304.9599999999991</v>
      </c>
      <c r="M257">
        <v>9304.9599999999991</v>
      </c>
      <c r="N257">
        <v>0</v>
      </c>
      <c r="Q257">
        <f t="shared" si="3"/>
        <v>0</v>
      </c>
    </row>
    <row r="258" spans="5:17" x14ac:dyDescent="0.25">
      <c r="E258" t="s">
        <v>572</v>
      </c>
      <c r="F258" t="s">
        <v>573</v>
      </c>
      <c r="G258" t="s">
        <v>20</v>
      </c>
      <c r="H258" t="s">
        <v>541</v>
      </c>
      <c r="I258">
        <v>1710321.86</v>
      </c>
      <c r="J258">
        <v>2041564.4</v>
      </c>
      <c r="K258">
        <v>340260.73333333299</v>
      </c>
      <c r="L258">
        <v>1354306.29333333</v>
      </c>
      <c r="M258">
        <v>0</v>
      </c>
      <c r="N258">
        <v>1354306.29333333</v>
      </c>
      <c r="Q258">
        <f t="shared" si="3"/>
        <v>1354306.29333333</v>
      </c>
    </row>
    <row r="259" spans="5:17" x14ac:dyDescent="0.25">
      <c r="E259" t="s">
        <v>552</v>
      </c>
      <c r="F259" t="s">
        <v>553</v>
      </c>
      <c r="G259" t="s">
        <v>20</v>
      </c>
      <c r="H259" t="s">
        <v>541</v>
      </c>
      <c r="I259">
        <v>99687.679999999993</v>
      </c>
      <c r="J259">
        <v>0</v>
      </c>
      <c r="K259">
        <v>0</v>
      </c>
      <c r="L259">
        <v>31000</v>
      </c>
      <c r="M259">
        <v>10670</v>
      </c>
      <c r="N259">
        <v>20330</v>
      </c>
      <c r="Q259">
        <f t="shared" si="3"/>
        <v>20330</v>
      </c>
    </row>
    <row r="260" spans="5:17" x14ac:dyDescent="0.25">
      <c r="E260" t="s">
        <v>574</v>
      </c>
      <c r="F260" t="s">
        <v>575</v>
      </c>
      <c r="G260" t="s">
        <v>20</v>
      </c>
      <c r="H260" t="s">
        <v>541</v>
      </c>
      <c r="I260">
        <v>162995.67000000001</v>
      </c>
      <c r="J260">
        <v>59747.21</v>
      </c>
      <c r="K260">
        <v>9957.8683333333302</v>
      </c>
      <c r="L260">
        <v>20000</v>
      </c>
      <c r="M260">
        <v>20000</v>
      </c>
      <c r="N260">
        <v>0</v>
      </c>
      <c r="Q260">
        <f t="shared" si="3"/>
        <v>0</v>
      </c>
    </row>
    <row r="261" spans="5:17" x14ac:dyDescent="0.25">
      <c r="E261" t="s">
        <v>556</v>
      </c>
      <c r="F261" t="s">
        <v>557</v>
      </c>
      <c r="G261" t="s">
        <v>20</v>
      </c>
      <c r="H261" t="s">
        <v>541</v>
      </c>
      <c r="I261">
        <v>137946.29999999999</v>
      </c>
      <c r="J261">
        <v>0</v>
      </c>
      <c r="K261">
        <v>0</v>
      </c>
      <c r="L261">
        <v>216739.14</v>
      </c>
      <c r="M261">
        <v>78000</v>
      </c>
      <c r="N261">
        <v>138739.14000000001</v>
      </c>
      <c r="Q261">
        <f t="shared" si="3"/>
        <v>138739.14000000001</v>
      </c>
    </row>
    <row r="262" spans="5:17" x14ac:dyDescent="0.25">
      <c r="E262" t="s">
        <v>558</v>
      </c>
      <c r="F262" t="s">
        <v>559</v>
      </c>
      <c r="G262" t="s">
        <v>20</v>
      </c>
      <c r="H262" t="s">
        <v>541</v>
      </c>
      <c r="I262">
        <v>198597.85</v>
      </c>
      <c r="J262">
        <v>116461.19</v>
      </c>
      <c r="K262">
        <v>19410.198333333301</v>
      </c>
      <c r="L262">
        <v>60000</v>
      </c>
      <c r="M262">
        <v>60000</v>
      </c>
      <c r="N262">
        <v>0</v>
      </c>
      <c r="Q262">
        <f t="shared" si="3"/>
        <v>0</v>
      </c>
    </row>
    <row r="263" spans="5:17" x14ac:dyDescent="0.25">
      <c r="E263" t="s">
        <v>661</v>
      </c>
      <c r="F263" t="s">
        <v>662</v>
      </c>
      <c r="G263" t="s">
        <v>20</v>
      </c>
      <c r="H263" t="s">
        <v>541</v>
      </c>
      <c r="I263">
        <v>201330.89</v>
      </c>
      <c r="J263">
        <v>0</v>
      </c>
      <c r="K263">
        <v>0</v>
      </c>
      <c r="L263">
        <v>50000</v>
      </c>
      <c r="M263">
        <v>100000</v>
      </c>
      <c r="N263">
        <v>-50000</v>
      </c>
      <c r="Q263">
        <f t="shared" ref="Q263:Q326" si="4">N263-P263</f>
        <v>-50000</v>
      </c>
    </row>
    <row r="264" spans="5:17" x14ac:dyDescent="0.25">
      <c r="E264" t="s">
        <v>560</v>
      </c>
      <c r="F264" t="s">
        <v>561</v>
      </c>
      <c r="G264" t="s">
        <v>20</v>
      </c>
      <c r="H264" t="s">
        <v>541</v>
      </c>
      <c r="I264">
        <v>322592</v>
      </c>
      <c r="J264">
        <v>0</v>
      </c>
      <c r="K264">
        <v>0</v>
      </c>
      <c r="L264">
        <v>100000</v>
      </c>
      <c r="M264">
        <v>0</v>
      </c>
      <c r="N264">
        <v>100000</v>
      </c>
      <c r="Q264">
        <f t="shared" si="4"/>
        <v>100000</v>
      </c>
    </row>
    <row r="265" spans="5:17" x14ac:dyDescent="0.25">
      <c r="E265" t="s">
        <v>562</v>
      </c>
      <c r="F265" t="s">
        <v>563</v>
      </c>
      <c r="G265" t="s">
        <v>20</v>
      </c>
      <c r="H265" t="s">
        <v>541</v>
      </c>
      <c r="I265">
        <v>321080.92</v>
      </c>
      <c r="J265">
        <v>147276.12</v>
      </c>
      <c r="K265">
        <v>24546.02</v>
      </c>
      <c r="L265">
        <v>160000</v>
      </c>
      <c r="M265">
        <v>0</v>
      </c>
      <c r="N265">
        <v>160000</v>
      </c>
      <c r="Q265">
        <f t="shared" si="4"/>
        <v>160000</v>
      </c>
    </row>
    <row r="266" spans="5:17" x14ac:dyDescent="0.25">
      <c r="E266" t="s">
        <v>570</v>
      </c>
      <c r="F266" t="s">
        <v>571</v>
      </c>
      <c r="G266" t="s">
        <v>17</v>
      </c>
      <c r="H266" t="s">
        <v>541</v>
      </c>
      <c r="I266">
        <v>149834.93</v>
      </c>
      <c r="J266">
        <v>254465.58</v>
      </c>
      <c r="K266">
        <v>42410.93</v>
      </c>
      <c r="L266">
        <v>293452.76</v>
      </c>
      <c r="M266">
        <v>201219.49</v>
      </c>
      <c r="N266">
        <v>92233.27</v>
      </c>
      <c r="Q266">
        <f t="shared" si="4"/>
        <v>92233.27</v>
      </c>
    </row>
    <row r="267" spans="5:17" x14ac:dyDescent="0.25">
      <c r="E267" t="s">
        <v>695</v>
      </c>
      <c r="F267" t="s">
        <v>696</v>
      </c>
      <c r="G267" t="s">
        <v>17</v>
      </c>
      <c r="H267" t="s">
        <v>541</v>
      </c>
      <c r="I267">
        <v>0</v>
      </c>
      <c r="J267">
        <v>0</v>
      </c>
      <c r="K267">
        <v>0</v>
      </c>
      <c r="L267">
        <v>125166.32</v>
      </c>
      <c r="M267">
        <v>124976.8</v>
      </c>
      <c r="N267">
        <v>189.51999999999899</v>
      </c>
      <c r="Q267">
        <f t="shared" si="4"/>
        <v>189.51999999999899</v>
      </c>
    </row>
    <row r="268" spans="5:17" x14ac:dyDescent="0.25">
      <c r="E268" t="s">
        <v>874</v>
      </c>
      <c r="F268" t="s">
        <v>875</v>
      </c>
      <c r="G268" t="s">
        <v>17</v>
      </c>
      <c r="H268" t="s">
        <v>541</v>
      </c>
      <c r="I268">
        <v>0</v>
      </c>
      <c r="J268">
        <v>0</v>
      </c>
      <c r="K268">
        <v>0</v>
      </c>
      <c r="L268">
        <v>17600</v>
      </c>
      <c r="M268">
        <v>34600</v>
      </c>
      <c r="N268">
        <v>-17000</v>
      </c>
      <c r="Q268">
        <f t="shared" si="4"/>
        <v>-17000</v>
      </c>
    </row>
    <row r="269" spans="5:17" x14ac:dyDescent="0.25">
      <c r="E269" t="s">
        <v>876</v>
      </c>
      <c r="F269" t="s">
        <v>877</v>
      </c>
      <c r="G269" t="s">
        <v>17</v>
      </c>
      <c r="H269" t="s">
        <v>541</v>
      </c>
      <c r="I269">
        <v>0</v>
      </c>
      <c r="J269">
        <v>0</v>
      </c>
      <c r="K269">
        <v>0</v>
      </c>
      <c r="L269">
        <v>3500</v>
      </c>
      <c r="M269">
        <v>3500</v>
      </c>
      <c r="N269">
        <v>0</v>
      </c>
      <c r="Q269">
        <f t="shared" si="4"/>
        <v>0</v>
      </c>
    </row>
    <row r="270" spans="5:17" x14ac:dyDescent="0.25">
      <c r="E270" t="s">
        <v>762</v>
      </c>
      <c r="F270" t="s">
        <v>763</v>
      </c>
      <c r="G270" t="s">
        <v>17</v>
      </c>
      <c r="H270" t="s">
        <v>541</v>
      </c>
      <c r="I270">
        <v>1625981.6</v>
      </c>
      <c r="J270">
        <v>776139.95</v>
      </c>
      <c r="K270">
        <v>129356.65833333301</v>
      </c>
      <c r="L270">
        <v>870135.35</v>
      </c>
      <c r="M270">
        <v>484635.35</v>
      </c>
      <c r="N270">
        <v>385500</v>
      </c>
      <c r="Q270">
        <f t="shared" si="4"/>
        <v>385500</v>
      </c>
    </row>
    <row r="271" spans="5:17" x14ac:dyDescent="0.25">
      <c r="E271" t="s">
        <v>878</v>
      </c>
      <c r="F271" t="s">
        <v>879</v>
      </c>
      <c r="G271" t="s">
        <v>17</v>
      </c>
      <c r="H271" t="s">
        <v>541</v>
      </c>
      <c r="I271">
        <v>0</v>
      </c>
      <c r="J271">
        <v>0</v>
      </c>
      <c r="K271">
        <v>0</v>
      </c>
      <c r="L271">
        <v>123375</v>
      </c>
      <c r="M271">
        <v>91425</v>
      </c>
      <c r="N271">
        <v>31950</v>
      </c>
      <c r="Q271">
        <f t="shared" si="4"/>
        <v>31950</v>
      </c>
    </row>
    <row r="272" spans="5:17" x14ac:dyDescent="0.25">
      <c r="E272" t="s">
        <v>766</v>
      </c>
      <c r="F272" t="s">
        <v>767</v>
      </c>
      <c r="G272" t="s">
        <v>17</v>
      </c>
      <c r="H272" t="s">
        <v>541</v>
      </c>
      <c r="I272">
        <v>33000</v>
      </c>
      <c r="J272">
        <v>688200</v>
      </c>
      <c r="K272">
        <v>114700</v>
      </c>
      <c r="L272">
        <v>515305</v>
      </c>
      <c r="M272">
        <v>588095</v>
      </c>
      <c r="N272">
        <v>-72790</v>
      </c>
      <c r="Q272">
        <f t="shared" si="4"/>
        <v>-72790</v>
      </c>
    </row>
    <row r="273" spans="5:17" x14ac:dyDescent="0.25">
      <c r="E273" t="s">
        <v>693</v>
      </c>
      <c r="F273" t="s">
        <v>694</v>
      </c>
      <c r="G273" t="s">
        <v>17</v>
      </c>
      <c r="H273" t="s">
        <v>541</v>
      </c>
      <c r="I273">
        <v>-20400</v>
      </c>
      <c r="J273">
        <v>0</v>
      </c>
      <c r="K273">
        <v>0</v>
      </c>
      <c r="L273">
        <v>173600</v>
      </c>
      <c r="M273">
        <v>122400</v>
      </c>
      <c r="N273">
        <v>51200</v>
      </c>
      <c r="P273">
        <v>34000</v>
      </c>
      <c r="Q273">
        <f t="shared" si="4"/>
        <v>17200</v>
      </c>
    </row>
    <row r="274" spans="5:17" x14ac:dyDescent="0.25">
      <c r="E274" t="s">
        <v>768</v>
      </c>
      <c r="F274" t="s">
        <v>880</v>
      </c>
      <c r="G274" t="s">
        <v>17</v>
      </c>
      <c r="H274" t="s">
        <v>541</v>
      </c>
      <c r="I274">
        <v>122720</v>
      </c>
      <c r="J274">
        <v>162600</v>
      </c>
      <c r="K274">
        <v>27100</v>
      </c>
      <c r="L274">
        <v>583940</v>
      </c>
      <c r="M274">
        <v>224760</v>
      </c>
      <c r="N274">
        <v>359180</v>
      </c>
      <c r="Q274">
        <f t="shared" si="4"/>
        <v>359180</v>
      </c>
    </row>
    <row r="275" spans="5:17" x14ac:dyDescent="0.25">
      <c r="E275" t="s">
        <v>760</v>
      </c>
      <c r="F275" t="s">
        <v>761</v>
      </c>
      <c r="G275" t="s">
        <v>17</v>
      </c>
      <c r="H275" t="s">
        <v>541</v>
      </c>
      <c r="I275">
        <v>309000</v>
      </c>
      <c r="J275">
        <v>901400</v>
      </c>
      <c r="K275">
        <v>150233.33333333299</v>
      </c>
      <c r="L275">
        <v>1203800</v>
      </c>
      <c r="M275">
        <v>937200</v>
      </c>
      <c r="N275">
        <v>266600</v>
      </c>
      <c r="P275">
        <v>100000</v>
      </c>
      <c r="Q275">
        <f t="shared" si="4"/>
        <v>166600</v>
      </c>
    </row>
    <row r="276" spans="5:17" x14ac:dyDescent="0.25">
      <c r="E276" t="s">
        <v>764</v>
      </c>
      <c r="F276" t="s">
        <v>765</v>
      </c>
      <c r="G276" t="s">
        <v>17</v>
      </c>
      <c r="H276" t="s">
        <v>541</v>
      </c>
      <c r="I276">
        <v>93483.45</v>
      </c>
      <c r="J276">
        <v>308200</v>
      </c>
      <c r="K276">
        <v>51366.666666666701</v>
      </c>
      <c r="L276">
        <v>451985.6</v>
      </c>
      <c r="M276">
        <v>407717.8</v>
      </c>
      <c r="N276">
        <v>44267.8</v>
      </c>
      <c r="P276">
        <v>50000</v>
      </c>
      <c r="Q276">
        <f t="shared" si="4"/>
        <v>-5732.2</v>
      </c>
    </row>
    <row r="277" spans="5:17" x14ac:dyDescent="0.25">
      <c r="E277" t="s">
        <v>467</v>
      </c>
      <c r="F277" t="s">
        <v>468</v>
      </c>
      <c r="G277" t="s">
        <v>17</v>
      </c>
      <c r="H277" t="s">
        <v>541</v>
      </c>
      <c r="I277">
        <v>67700</v>
      </c>
      <c r="J277">
        <v>403300</v>
      </c>
      <c r="K277">
        <v>67216.666666666701</v>
      </c>
      <c r="L277">
        <v>374400</v>
      </c>
      <c r="M277">
        <v>403300</v>
      </c>
      <c r="N277">
        <v>-28900</v>
      </c>
      <c r="Q277">
        <f t="shared" si="4"/>
        <v>-28900</v>
      </c>
    </row>
    <row r="278" spans="5:17" x14ac:dyDescent="0.25">
      <c r="E278" t="s">
        <v>770</v>
      </c>
      <c r="F278" t="s">
        <v>771</v>
      </c>
      <c r="G278" t="s">
        <v>17</v>
      </c>
      <c r="H278" t="s">
        <v>541</v>
      </c>
      <c r="I278">
        <v>66000</v>
      </c>
      <c r="J278">
        <v>0</v>
      </c>
      <c r="K278">
        <v>0</v>
      </c>
      <c r="L278">
        <v>132000</v>
      </c>
      <c r="M278">
        <v>66000</v>
      </c>
      <c r="N278">
        <v>66000</v>
      </c>
      <c r="Q278">
        <f t="shared" si="4"/>
        <v>66000</v>
      </c>
    </row>
    <row r="279" spans="5:17" x14ac:dyDescent="0.25">
      <c r="E279" t="s">
        <v>772</v>
      </c>
      <c r="F279" t="s">
        <v>773</v>
      </c>
      <c r="G279" t="s">
        <v>17</v>
      </c>
      <c r="H279" t="s">
        <v>541</v>
      </c>
      <c r="I279">
        <v>38871.480000000098</v>
      </c>
      <c r="J279">
        <v>193200</v>
      </c>
      <c r="K279">
        <v>32200</v>
      </c>
      <c r="L279">
        <v>211037.68</v>
      </c>
      <c r="M279">
        <v>154149.23000000001</v>
      </c>
      <c r="N279">
        <v>56888.45</v>
      </c>
      <c r="Q279">
        <f t="shared" si="4"/>
        <v>56888.45</v>
      </c>
    </row>
    <row r="280" spans="5:17" x14ac:dyDescent="0.25">
      <c r="E280" t="s">
        <v>512</v>
      </c>
      <c r="F280" t="s">
        <v>513</v>
      </c>
      <c r="G280" t="s">
        <v>17</v>
      </c>
      <c r="H280" t="s">
        <v>541</v>
      </c>
      <c r="I280">
        <v>9212.92</v>
      </c>
      <c r="J280">
        <v>15500</v>
      </c>
      <c r="K280">
        <v>2583.3333333333298</v>
      </c>
      <c r="L280">
        <v>10532.92</v>
      </c>
      <c r="M280">
        <v>1560</v>
      </c>
      <c r="N280">
        <v>8972.92</v>
      </c>
      <c r="Q280">
        <f t="shared" si="4"/>
        <v>8972.92</v>
      </c>
    </row>
    <row r="281" spans="5:17" x14ac:dyDescent="0.25">
      <c r="E281" t="s">
        <v>699</v>
      </c>
      <c r="F281" t="s">
        <v>700</v>
      </c>
      <c r="G281" t="s">
        <v>17</v>
      </c>
      <c r="H281" t="s">
        <v>541</v>
      </c>
      <c r="I281">
        <v>0</v>
      </c>
      <c r="J281">
        <v>0</v>
      </c>
      <c r="K281">
        <v>0</v>
      </c>
      <c r="L281">
        <v>13329.48</v>
      </c>
      <c r="M281">
        <v>5785.6</v>
      </c>
      <c r="N281">
        <v>7543.88</v>
      </c>
      <c r="Q281">
        <f t="shared" si="4"/>
        <v>7543.88</v>
      </c>
    </row>
    <row r="282" spans="5:17" x14ac:dyDescent="0.25">
      <c r="E282" t="s">
        <v>697</v>
      </c>
      <c r="F282" t="s">
        <v>698</v>
      </c>
      <c r="G282" t="s">
        <v>17</v>
      </c>
      <c r="H282" t="s">
        <v>541</v>
      </c>
      <c r="I282">
        <v>0</v>
      </c>
      <c r="J282">
        <v>0</v>
      </c>
      <c r="K282">
        <v>0</v>
      </c>
      <c r="L282">
        <v>28800</v>
      </c>
      <c r="M282">
        <v>19392</v>
      </c>
      <c r="N282">
        <v>9408</v>
      </c>
      <c r="Q282">
        <f t="shared" si="4"/>
        <v>9408</v>
      </c>
    </row>
    <row r="283" spans="5:17" x14ac:dyDescent="0.25">
      <c r="E283" t="s">
        <v>542</v>
      </c>
      <c r="F283" t="s">
        <v>543</v>
      </c>
      <c r="G283" t="s">
        <v>17</v>
      </c>
      <c r="H283" t="s">
        <v>541</v>
      </c>
      <c r="I283">
        <v>15221.76</v>
      </c>
      <c r="J283">
        <v>19941.759999999998</v>
      </c>
      <c r="K283">
        <v>3323.6266666666702</v>
      </c>
      <c r="L283">
        <v>72285.2</v>
      </c>
      <c r="M283">
        <v>67605.2</v>
      </c>
      <c r="N283">
        <v>4680</v>
      </c>
      <c r="Q283">
        <f t="shared" si="4"/>
        <v>4680</v>
      </c>
    </row>
    <row r="284" spans="5:17" x14ac:dyDescent="0.25">
      <c r="E284" t="s">
        <v>564</v>
      </c>
      <c r="F284" t="s">
        <v>565</v>
      </c>
      <c r="G284" t="s">
        <v>17</v>
      </c>
      <c r="H284" t="s">
        <v>541</v>
      </c>
      <c r="I284">
        <v>63613.42</v>
      </c>
      <c r="J284">
        <v>0</v>
      </c>
      <c r="K284">
        <v>0</v>
      </c>
      <c r="L284">
        <v>127226.84</v>
      </c>
      <c r="M284">
        <v>63613.42</v>
      </c>
      <c r="N284">
        <v>63613.42</v>
      </c>
      <c r="Q284">
        <f t="shared" si="4"/>
        <v>63613.42</v>
      </c>
    </row>
    <row r="285" spans="5:17" x14ac:dyDescent="0.25">
      <c r="E285" t="s">
        <v>532</v>
      </c>
      <c r="F285" t="s">
        <v>881</v>
      </c>
      <c r="G285" t="s">
        <v>17</v>
      </c>
      <c r="H285" t="s">
        <v>541</v>
      </c>
      <c r="I285">
        <v>0</v>
      </c>
      <c r="J285">
        <v>0</v>
      </c>
      <c r="K285">
        <v>0</v>
      </c>
      <c r="L285">
        <v>24000</v>
      </c>
      <c r="M285">
        <v>0</v>
      </c>
      <c r="N285">
        <v>24000</v>
      </c>
      <c r="Q285">
        <f t="shared" si="4"/>
        <v>24000</v>
      </c>
    </row>
    <row r="286" spans="5:17" x14ac:dyDescent="0.25">
      <c r="E286" t="s">
        <v>882</v>
      </c>
      <c r="F286" t="s">
        <v>883</v>
      </c>
      <c r="G286" t="s">
        <v>17</v>
      </c>
      <c r="H286" t="s">
        <v>541</v>
      </c>
      <c r="I286">
        <v>0</v>
      </c>
      <c r="J286">
        <v>0</v>
      </c>
      <c r="K286">
        <v>0</v>
      </c>
      <c r="L286">
        <v>10000</v>
      </c>
      <c r="M286">
        <v>0</v>
      </c>
      <c r="N286">
        <v>10000</v>
      </c>
      <c r="Q286">
        <f t="shared" si="4"/>
        <v>10000</v>
      </c>
    </row>
    <row r="287" spans="5:17" x14ac:dyDescent="0.25">
      <c r="E287" t="s">
        <v>740</v>
      </c>
      <c r="F287" t="s">
        <v>741</v>
      </c>
      <c r="G287" t="s">
        <v>17</v>
      </c>
      <c r="H287" t="s">
        <v>493</v>
      </c>
      <c r="I287">
        <v>654757.34</v>
      </c>
      <c r="J287">
        <v>624600</v>
      </c>
      <c r="K287">
        <v>104100</v>
      </c>
      <c r="L287">
        <v>650000</v>
      </c>
      <c r="M287">
        <v>470000</v>
      </c>
      <c r="N287">
        <v>180000</v>
      </c>
      <c r="O287">
        <v>50000</v>
      </c>
      <c r="Q287">
        <f t="shared" si="4"/>
        <v>180000</v>
      </c>
    </row>
    <row r="288" spans="5:17" x14ac:dyDescent="0.25">
      <c r="E288" t="s">
        <v>742</v>
      </c>
      <c r="F288" t="s">
        <v>743</v>
      </c>
      <c r="G288" t="s">
        <v>17</v>
      </c>
      <c r="H288" t="s">
        <v>493</v>
      </c>
      <c r="I288">
        <v>533411.38</v>
      </c>
      <c r="J288">
        <v>619600</v>
      </c>
      <c r="K288">
        <v>103266.66666666701</v>
      </c>
      <c r="L288">
        <v>618215.42933333304</v>
      </c>
      <c r="M288">
        <v>1033411.38</v>
      </c>
      <c r="N288">
        <v>-415195.95066666702</v>
      </c>
      <c r="Q288">
        <f t="shared" si="4"/>
        <v>-415195.95066666702</v>
      </c>
    </row>
    <row r="289" spans="5:17" x14ac:dyDescent="0.25">
      <c r="E289" t="s">
        <v>748</v>
      </c>
      <c r="F289" t="s">
        <v>749</v>
      </c>
      <c r="G289" t="s">
        <v>17</v>
      </c>
      <c r="H289" t="s">
        <v>493</v>
      </c>
      <c r="I289">
        <v>943640.62</v>
      </c>
      <c r="J289">
        <v>2252805.23</v>
      </c>
      <c r="K289">
        <v>375467.53833333298</v>
      </c>
      <c r="L289">
        <v>4767836.5186666697</v>
      </c>
      <c r="M289">
        <v>3052000</v>
      </c>
      <c r="N289">
        <v>1715836.51866667</v>
      </c>
      <c r="P289">
        <v>540000</v>
      </c>
      <c r="Q289">
        <f t="shared" si="4"/>
        <v>1175836.51866667</v>
      </c>
    </row>
    <row r="290" spans="5:17" x14ac:dyDescent="0.25">
      <c r="E290" t="s">
        <v>502</v>
      </c>
      <c r="F290" t="s">
        <v>503</v>
      </c>
      <c r="G290" t="s">
        <v>17</v>
      </c>
      <c r="H290" t="s">
        <v>493</v>
      </c>
      <c r="I290">
        <v>175880.4</v>
      </c>
      <c r="J290">
        <v>37071.9</v>
      </c>
      <c r="K290">
        <v>6178.65</v>
      </c>
      <c r="L290">
        <v>280110.09333333297</v>
      </c>
      <c r="M290">
        <v>150000</v>
      </c>
      <c r="N290">
        <v>130110.093333333</v>
      </c>
      <c r="O290">
        <v>50000</v>
      </c>
      <c r="Q290">
        <f t="shared" si="4"/>
        <v>130110.093333333</v>
      </c>
    </row>
    <row r="291" spans="5:17" x14ac:dyDescent="0.25">
      <c r="E291" t="s">
        <v>659</v>
      </c>
      <c r="F291" t="s">
        <v>660</v>
      </c>
      <c r="G291" t="s">
        <v>17</v>
      </c>
      <c r="H291" t="s">
        <v>493</v>
      </c>
      <c r="I291">
        <v>57647.12</v>
      </c>
      <c r="J291">
        <v>6700</v>
      </c>
      <c r="K291">
        <v>1116.6666666666699</v>
      </c>
      <c r="L291">
        <v>388892.22933333297</v>
      </c>
      <c r="M291">
        <v>120306</v>
      </c>
      <c r="N291">
        <v>268586.22933333297</v>
      </c>
      <c r="Q291">
        <f t="shared" si="4"/>
        <v>268586.22933333297</v>
      </c>
    </row>
    <row r="292" spans="5:17" x14ac:dyDescent="0.25">
      <c r="E292" t="s">
        <v>752</v>
      </c>
      <c r="F292" t="s">
        <v>753</v>
      </c>
      <c r="G292" t="s">
        <v>17</v>
      </c>
      <c r="H292" t="s">
        <v>493</v>
      </c>
      <c r="I292">
        <v>53727.300000000403</v>
      </c>
      <c r="J292">
        <v>320527.3</v>
      </c>
      <c r="K292">
        <v>53421.216666666704</v>
      </c>
      <c r="L292">
        <v>1410701.52</v>
      </c>
      <c r="M292">
        <v>625797.6</v>
      </c>
      <c r="N292">
        <v>784903.92</v>
      </c>
      <c r="O292">
        <v>150000</v>
      </c>
      <c r="Q292">
        <f t="shared" si="4"/>
        <v>784903.92</v>
      </c>
    </row>
    <row r="293" spans="5:17" x14ac:dyDescent="0.25">
      <c r="E293" t="s">
        <v>884</v>
      </c>
      <c r="F293" t="s">
        <v>885</v>
      </c>
      <c r="G293" t="s">
        <v>17</v>
      </c>
      <c r="H293" t="s">
        <v>493</v>
      </c>
      <c r="I293">
        <v>0</v>
      </c>
      <c r="J293">
        <v>0</v>
      </c>
      <c r="K293">
        <v>0</v>
      </c>
      <c r="L293">
        <v>753449.14</v>
      </c>
      <c r="M293">
        <v>838923.75</v>
      </c>
      <c r="N293">
        <v>-85474.61</v>
      </c>
      <c r="P293">
        <v>150000</v>
      </c>
      <c r="Q293">
        <f t="shared" si="4"/>
        <v>-235474.61</v>
      </c>
    </row>
    <row r="294" spans="5:17" x14ac:dyDescent="0.25">
      <c r="E294" t="s">
        <v>293</v>
      </c>
      <c r="F294" t="s">
        <v>294</v>
      </c>
      <c r="G294" t="s">
        <v>17</v>
      </c>
      <c r="H294" t="s">
        <v>493</v>
      </c>
      <c r="I294">
        <v>13952.36</v>
      </c>
      <c r="J294">
        <v>12500</v>
      </c>
      <c r="K294">
        <v>2083.3333333333298</v>
      </c>
      <c r="L294">
        <v>134254.39999999999</v>
      </c>
      <c r="M294">
        <v>53260.1</v>
      </c>
      <c r="N294">
        <v>80994.3</v>
      </c>
      <c r="Q294">
        <f t="shared" si="4"/>
        <v>80994.3</v>
      </c>
    </row>
    <row r="295" spans="5:17" x14ac:dyDescent="0.25">
      <c r="E295" t="s">
        <v>504</v>
      </c>
      <c r="F295" t="s">
        <v>505</v>
      </c>
      <c r="G295" t="s">
        <v>17</v>
      </c>
      <c r="H295" t="s">
        <v>493</v>
      </c>
      <c r="I295">
        <v>44064.5</v>
      </c>
      <c r="J295">
        <v>18166</v>
      </c>
      <c r="K295">
        <v>3027.6666666666702</v>
      </c>
      <c r="L295">
        <v>130000</v>
      </c>
      <c r="M295">
        <v>50000</v>
      </c>
      <c r="N295">
        <v>80000</v>
      </c>
      <c r="O295">
        <v>20000</v>
      </c>
      <c r="Q295">
        <f t="shared" si="4"/>
        <v>80000</v>
      </c>
    </row>
    <row r="296" spans="5:17" x14ac:dyDescent="0.25">
      <c r="E296" t="s">
        <v>171</v>
      </c>
      <c r="F296" t="s">
        <v>172</v>
      </c>
      <c r="G296" t="s">
        <v>17</v>
      </c>
      <c r="H296" t="s">
        <v>493</v>
      </c>
      <c r="I296">
        <v>49897</v>
      </c>
      <c r="J296">
        <v>84600</v>
      </c>
      <c r="K296">
        <v>14100</v>
      </c>
      <c r="L296">
        <v>133393.566666667</v>
      </c>
      <c r="M296">
        <v>120774</v>
      </c>
      <c r="N296">
        <v>12619.5666666667</v>
      </c>
      <c r="Q296">
        <f t="shared" si="4"/>
        <v>12619.5666666667</v>
      </c>
    </row>
    <row r="297" spans="5:17" x14ac:dyDescent="0.25">
      <c r="E297" t="s">
        <v>381</v>
      </c>
      <c r="F297" t="s">
        <v>382</v>
      </c>
      <c r="G297" t="s">
        <v>17</v>
      </c>
      <c r="H297" t="s">
        <v>493</v>
      </c>
      <c r="I297">
        <v>41400</v>
      </c>
      <c r="J297">
        <v>63300</v>
      </c>
      <c r="K297">
        <v>10550</v>
      </c>
      <c r="L297">
        <v>136976.13333333301</v>
      </c>
      <c r="M297">
        <v>122921</v>
      </c>
      <c r="N297">
        <v>14055.1333333333</v>
      </c>
      <c r="Q297">
        <f t="shared" si="4"/>
        <v>14055.1333333333</v>
      </c>
    </row>
    <row r="298" spans="5:17" x14ac:dyDescent="0.25">
      <c r="E298" t="s">
        <v>510</v>
      </c>
      <c r="F298" t="s">
        <v>511</v>
      </c>
      <c r="G298" t="s">
        <v>17</v>
      </c>
      <c r="H298" t="s">
        <v>493</v>
      </c>
      <c r="I298">
        <v>39974.949999999997</v>
      </c>
      <c r="J298">
        <v>64784.95</v>
      </c>
      <c r="K298">
        <v>10797.4916666667</v>
      </c>
      <c r="L298">
        <v>130000</v>
      </c>
      <c r="M298">
        <v>0</v>
      </c>
      <c r="N298">
        <v>130000</v>
      </c>
      <c r="O298">
        <v>10000</v>
      </c>
      <c r="Q298">
        <f t="shared" si="4"/>
        <v>130000</v>
      </c>
    </row>
    <row r="299" spans="5:17" x14ac:dyDescent="0.25">
      <c r="E299" t="s">
        <v>754</v>
      </c>
      <c r="F299" t="s">
        <v>755</v>
      </c>
      <c r="G299" t="s">
        <v>17</v>
      </c>
      <c r="H299" t="s">
        <v>493</v>
      </c>
      <c r="I299">
        <v>0</v>
      </c>
      <c r="J299">
        <v>117900</v>
      </c>
      <c r="K299">
        <v>19650</v>
      </c>
      <c r="L299">
        <v>205328</v>
      </c>
      <c r="M299">
        <v>191016</v>
      </c>
      <c r="N299">
        <v>14312</v>
      </c>
      <c r="Q299">
        <f t="shared" si="4"/>
        <v>14312</v>
      </c>
    </row>
    <row r="300" spans="5:17" x14ac:dyDescent="0.25">
      <c r="E300" t="s">
        <v>357</v>
      </c>
      <c r="F300" t="s">
        <v>358</v>
      </c>
      <c r="G300" t="s">
        <v>17</v>
      </c>
      <c r="H300" t="s">
        <v>493</v>
      </c>
      <c r="I300">
        <v>7761</v>
      </c>
      <c r="J300">
        <v>52243</v>
      </c>
      <c r="K300">
        <v>8707.1666666666697</v>
      </c>
      <c r="L300">
        <v>66364.266666666706</v>
      </c>
      <c r="M300">
        <v>69577</v>
      </c>
      <c r="N300">
        <v>-3212.7333333333299</v>
      </c>
      <c r="Q300">
        <f t="shared" si="4"/>
        <v>-3212.7333333333299</v>
      </c>
    </row>
    <row r="301" spans="5:17" x14ac:dyDescent="0.25">
      <c r="E301" t="s">
        <v>750</v>
      </c>
      <c r="F301" t="s">
        <v>751</v>
      </c>
      <c r="G301" t="s">
        <v>17</v>
      </c>
      <c r="H301" t="s">
        <v>493</v>
      </c>
      <c r="I301">
        <v>228763.95</v>
      </c>
      <c r="J301">
        <v>2146836.08</v>
      </c>
      <c r="K301">
        <v>357806.01333333302</v>
      </c>
      <c r="L301">
        <v>3550000</v>
      </c>
      <c r="M301">
        <v>2647000</v>
      </c>
      <c r="N301">
        <v>903000</v>
      </c>
      <c r="Q301">
        <f t="shared" si="4"/>
        <v>903000</v>
      </c>
    </row>
    <row r="302" spans="5:17" x14ac:dyDescent="0.25">
      <c r="E302" t="s">
        <v>746</v>
      </c>
      <c r="F302" t="s">
        <v>747</v>
      </c>
      <c r="G302" t="s">
        <v>17</v>
      </c>
      <c r="H302" t="s">
        <v>493</v>
      </c>
      <c r="I302">
        <v>-3579.26</v>
      </c>
      <c r="J302">
        <v>67264.12</v>
      </c>
      <c r="K302">
        <v>11210.686666666699</v>
      </c>
      <c r="L302">
        <v>50000</v>
      </c>
      <c r="M302">
        <v>70824.990000000005</v>
      </c>
      <c r="N302">
        <v>-20824.990000000002</v>
      </c>
      <c r="Q302">
        <f t="shared" si="4"/>
        <v>-20824.990000000002</v>
      </c>
    </row>
    <row r="303" spans="5:17" x14ac:dyDescent="0.25">
      <c r="E303" t="s">
        <v>886</v>
      </c>
      <c r="F303" t="s">
        <v>887</v>
      </c>
      <c r="G303" t="s">
        <v>17</v>
      </c>
      <c r="H303" t="s">
        <v>493</v>
      </c>
      <c r="I303">
        <v>0</v>
      </c>
      <c r="J303">
        <v>0</v>
      </c>
      <c r="K303">
        <v>0</v>
      </c>
      <c r="L303">
        <v>40000</v>
      </c>
      <c r="M303">
        <v>0</v>
      </c>
      <c r="N303">
        <v>40000</v>
      </c>
      <c r="Q303">
        <f t="shared" si="4"/>
        <v>40000</v>
      </c>
    </row>
    <row r="304" spans="5:17" x14ac:dyDescent="0.25">
      <c r="E304" t="s">
        <v>888</v>
      </c>
      <c r="F304" t="s">
        <v>889</v>
      </c>
      <c r="G304" t="s">
        <v>17</v>
      </c>
      <c r="H304" t="s">
        <v>493</v>
      </c>
      <c r="I304">
        <v>0</v>
      </c>
      <c r="J304">
        <v>0</v>
      </c>
      <c r="K304">
        <v>0</v>
      </c>
      <c r="L304">
        <v>1558048.4833333299</v>
      </c>
      <c r="M304">
        <v>51219.25</v>
      </c>
      <c r="N304">
        <v>1506829.2333333299</v>
      </c>
      <c r="Q304">
        <f t="shared" si="4"/>
        <v>1506829.2333333299</v>
      </c>
    </row>
    <row r="305" spans="5:17" x14ac:dyDescent="0.25">
      <c r="E305" t="s">
        <v>890</v>
      </c>
      <c r="F305" t="s">
        <v>891</v>
      </c>
      <c r="G305" t="s">
        <v>17</v>
      </c>
      <c r="H305" t="s">
        <v>493</v>
      </c>
      <c r="I305">
        <v>0</v>
      </c>
      <c r="J305">
        <v>0</v>
      </c>
      <c r="K305">
        <v>0</v>
      </c>
      <c r="L305">
        <v>30223</v>
      </c>
      <c r="M305">
        <v>19752</v>
      </c>
      <c r="N305">
        <v>10471</v>
      </c>
      <c r="Q305">
        <f t="shared" si="4"/>
        <v>10471</v>
      </c>
    </row>
    <row r="306" spans="5:17" x14ac:dyDescent="0.25">
      <c r="E306" t="s">
        <v>892</v>
      </c>
      <c r="F306" t="s">
        <v>893</v>
      </c>
      <c r="G306" t="s">
        <v>17</v>
      </c>
      <c r="H306" t="s">
        <v>493</v>
      </c>
      <c r="I306">
        <v>0</v>
      </c>
      <c r="J306">
        <v>0</v>
      </c>
      <c r="K306">
        <v>0</v>
      </c>
      <c r="L306">
        <v>20000</v>
      </c>
      <c r="M306">
        <v>0</v>
      </c>
      <c r="N306">
        <v>20000</v>
      </c>
      <c r="Q306">
        <f t="shared" si="4"/>
        <v>20000</v>
      </c>
    </row>
    <row r="307" spans="5:17" x14ac:dyDescent="0.25">
      <c r="E307" t="s">
        <v>518</v>
      </c>
      <c r="F307" t="s">
        <v>845</v>
      </c>
      <c r="G307" t="s">
        <v>17</v>
      </c>
      <c r="H307" t="s">
        <v>493</v>
      </c>
      <c r="I307">
        <v>-4034.38</v>
      </c>
      <c r="J307">
        <v>0</v>
      </c>
      <c r="K307">
        <v>0</v>
      </c>
      <c r="L307">
        <v>21607.83</v>
      </c>
      <c r="M307">
        <v>1607.83</v>
      </c>
      <c r="N307">
        <v>20000</v>
      </c>
      <c r="Q307">
        <f t="shared" si="4"/>
        <v>20000</v>
      </c>
    </row>
    <row r="308" spans="5:17" x14ac:dyDescent="0.25">
      <c r="E308" t="s">
        <v>894</v>
      </c>
      <c r="F308" t="s">
        <v>895</v>
      </c>
      <c r="G308" t="s">
        <v>17</v>
      </c>
      <c r="H308" t="s">
        <v>493</v>
      </c>
      <c r="I308">
        <v>0</v>
      </c>
      <c r="J308">
        <v>0</v>
      </c>
      <c r="K308">
        <v>0</v>
      </c>
      <c r="L308">
        <v>100000</v>
      </c>
      <c r="M308">
        <v>0</v>
      </c>
      <c r="N308">
        <v>100000</v>
      </c>
      <c r="Q308">
        <f t="shared" si="4"/>
        <v>100000</v>
      </c>
    </row>
    <row r="309" spans="5:17" x14ac:dyDescent="0.25">
      <c r="E309" t="s">
        <v>491</v>
      </c>
      <c r="F309" t="s">
        <v>492</v>
      </c>
      <c r="G309" t="s">
        <v>17</v>
      </c>
      <c r="H309" t="s">
        <v>493</v>
      </c>
      <c r="I309">
        <v>206890.57</v>
      </c>
      <c r="J309">
        <v>205500</v>
      </c>
      <c r="K309">
        <v>34250</v>
      </c>
      <c r="L309">
        <v>92461.0493333333</v>
      </c>
      <c r="M309">
        <v>70000</v>
      </c>
      <c r="N309">
        <v>22461.0493333333</v>
      </c>
      <c r="Q309">
        <f t="shared" si="4"/>
        <v>22461.0493333333</v>
      </c>
    </row>
    <row r="310" spans="5:17" x14ac:dyDescent="0.25">
      <c r="E310" t="s">
        <v>512</v>
      </c>
      <c r="F310" t="s">
        <v>513</v>
      </c>
      <c r="G310" t="s">
        <v>17</v>
      </c>
      <c r="H310" t="s">
        <v>493</v>
      </c>
      <c r="I310">
        <v>9212.92</v>
      </c>
      <c r="J310">
        <v>15500</v>
      </c>
      <c r="K310">
        <v>2583.3333333333298</v>
      </c>
      <c r="L310">
        <v>31804.46</v>
      </c>
      <c r="M310">
        <v>18084.3</v>
      </c>
      <c r="N310">
        <v>13720.16</v>
      </c>
      <c r="Q310">
        <f t="shared" si="4"/>
        <v>13720.16</v>
      </c>
    </row>
    <row r="311" spans="5:17" x14ac:dyDescent="0.25">
      <c r="E311" t="s">
        <v>529</v>
      </c>
      <c r="F311" t="s">
        <v>530</v>
      </c>
      <c r="G311" t="s">
        <v>17</v>
      </c>
      <c r="H311" t="s">
        <v>493</v>
      </c>
      <c r="I311">
        <v>31080</v>
      </c>
      <c r="J311">
        <v>110080</v>
      </c>
      <c r="K311">
        <v>18346.666666666701</v>
      </c>
      <c r="L311">
        <v>47499</v>
      </c>
      <c r="M311">
        <v>26240</v>
      </c>
      <c r="N311">
        <v>21259</v>
      </c>
      <c r="Q311">
        <f t="shared" si="4"/>
        <v>21259</v>
      </c>
    </row>
    <row r="312" spans="5:17" x14ac:dyDescent="0.25">
      <c r="E312" t="s">
        <v>279</v>
      </c>
      <c r="F312" t="s">
        <v>280</v>
      </c>
      <c r="G312" t="s">
        <v>17</v>
      </c>
      <c r="H312" t="s">
        <v>493</v>
      </c>
      <c r="I312">
        <v>16</v>
      </c>
      <c r="J312">
        <v>0</v>
      </c>
      <c r="K312">
        <v>0</v>
      </c>
      <c r="L312">
        <v>5000</v>
      </c>
      <c r="M312">
        <v>0</v>
      </c>
      <c r="N312">
        <v>5000</v>
      </c>
      <c r="Q312">
        <f t="shared" si="4"/>
        <v>5000</v>
      </c>
    </row>
    <row r="313" spans="5:17" x14ac:dyDescent="0.25">
      <c r="E313" t="s">
        <v>508</v>
      </c>
      <c r="F313" t="s">
        <v>509</v>
      </c>
      <c r="G313" t="s">
        <v>20</v>
      </c>
      <c r="H313" t="s">
        <v>493</v>
      </c>
      <c r="I313">
        <v>19500</v>
      </c>
      <c r="J313">
        <v>0</v>
      </c>
      <c r="K313">
        <v>0</v>
      </c>
      <c r="L313">
        <v>39000</v>
      </c>
      <c r="M313">
        <v>0</v>
      </c>
      <c r="N313">
        <v>39000</v>
      </c>
      <c r="Q313">
        <f t="shared" si="4"/>
        <v>39000</v>
      </c>
    </row>
    <row r="314" spans="5:17" x14ac:dyDescent="0.25">
      <c r="E314" t="s">
        <v>685</v>
      </c>
      <c r="F314" t="s">
        <v>686</v>
      </c>
      <c r="G314" t="s">
        <v>20</v>
      </c>
      <c r="H314" t="s">
        <v>493</v>
      </c>
      <c r="I314">
        <v>0</v>
      </c>
      <c r="J314">
        <v>0</v>
      </c>
      <c r="K314">
        <v>0</v>
      </c>
      <c r="L314">
        <v>90400</v>
      </c>
      <c r="M314">
        <v>90400</v>
      </c>
      <c r="N314">
        <v>0</v>
      </c>
      <c r="Q314">
        <f t="shared" si="4"/>
        <v>0</v>
      </c>
    </row>
    <row r="315" spans="5:17" x14ac:dyDescent="0.25">
      <c r="E315" t="s">
        <v>367</v>
      </c>
      <c r="F315" t="s">
        <v>368</v>
      </c>
      <c r="G315" t="s">
        <v>20</v>
      </c>
      <c r="H315" t="s">
        <v>493</v>
      </c>
      <c r="I315">
        <v>22500</v>
      </c>
      <c r="J315">
        <v>45000</v>
      </c>
      <c r="K315">
        <v>7500</v>
      </c>
      <c r="L315">
        <v>34500</v>
      </c>
      <c r="M315">
        <v>45000</v>
      </c>
      <c r="N315">
        <v>-10500</v>
      </c>
      <c r="Q315">
        <f t="shared" si="4"/>
        <v>-10500</v>
      </c>
    </row>
    <row r="316" spans="5:17" x14ac:dyDescent="0.25">
      <c r="E316" t="s">
        <v>287</v>
      </c>
      <c r="F316" t="s">
        <v>288</v>
      </c>
      <c r="G316" t="s">
        <v>20</v>
      </c>
      <c r="H316" t="s">
        <v>493</v>
      </c>
      <c r="I316">
        <v>9548.4</v>
      </c>
      <c r="J316">
        <v>3500</v>
      </c>
      <c r="K316">
        <v>583.33333333333303</v>
      </c>
      <c r="L316">
        <v>16548.400000000001</v>
      </c>
      <c r="M316">
        <v>3500</v>
      </c>
      <c r="N316">
        <v>13048.4</v>
      </c>
      <c r="Q316">
        <f t="shared" si="4"/>
        <v>13048.4</v>
      </c>
    </row>
    <row r="317" spans="5:17" x14ac:dyDescent="0.25">
      <c r="E317" t="s">
        <v>433</v>
      </c>
      <c r="F317" t="s">
        <v>434</v>
      </c>
      <c r="G317" t="s">
        <v>20</v>
      </c>
      <c r="H317" t="s">
        <v>493</v>
      </c>
      <c r="I317">
        <v>16458.900000000001</v>
      </c>
      <c r="J317">
        <v>0</v>
      </c>
      <c r="K317">
        <v>0</v>
      </c>
      <c r="L317">
        <v>31784.92</v>
      </c>
      <c r="M317">
        <v>14795.2</v>
      </c>
      <c r="N317">
        <v>16989.72</v>
      </c>
      <c r="Q317">
        <f t="shared" si="4"/>
        <v>16989.72</v>
      </c>
    </row>
    <row r="318" spans="5:17" x14ac:dyDescent="0.25">
      <c r="E318" t="s">
        <v>532</v>
      </c>
      <c r="F318" t="s">
        <v>896</v>
      </c>
      <c r="G318" t="s">
        <v>20</v>
      </c>
      <c r="H318" t="s">
        <v>493</v>
      </c>
      <c r="I318">
        <v>0</v>
      </c>
      <c r="J318">
        <v>0</v>
      </c>
      <c r="K318">
        <v>0</v>
      </c>
      <c r="L318">
        <v>9000</v>
      </c>
      <c r="M318">
        <v>13500</v>
      </c>
      <c r="N318">
        <v>-4500</v>
      </c>
      <c r="Q318">
        <f t="shared" si="4"/>
        <v>-4500</v>
      </c>
    </row>
    <row r="319" spans="5:17" x14ac:dyDescent="0.25">
      <c r="E319" t="s">
        <v>687</v>
      </c>
      <c r="F319" t="s">
        <v>688</v>
      </c>
      <c r="G319" t="s">
        <v>18</v>
      </c>
      <c r="H319" t="s">
        <v>493</v>
      </c>
      <c r="I319">
        <v>2607.69</v>
      </c>
      <c r="J319">
        <v>0</v>
      </c>
      <c r="K319">
        <v>0</v>
      </c>
      <c r="L319">
        <v>8533.89</v>
      </c>
      <c r="M319">
        <v>8112.81</v>
      </c>
      <c r="N319">
        <v>421.08</v>
      </c>
      <c r="Q319">
        <f t="shared" si="4"/>
        <v>421.08</v>
      </c>
    </row>
    <row r="320" spans="5:17" x14ac:dyDescent="0.25">
      <c r="E320" t="s">
        <v>897</v>
      </c>
      <c r="F320" t="s">
        <v>898</v>
      </c>
      <c r="G320" t="s">
        <v>18</v>
      </c>
      <c r="H320" t="s">
        <v>493</v>
      </c>
      <c r="I320">
        <v>0</v>
      </c>
      <c r="J320">
        <v>0</v>
      </c>
      <c r="K320">
        <v>0</v>
      </c>
      <c r="L320">
        <v>190500</v>
      </c>
      <c r="M320">
        <v>106485.8</v>
      </c>
      <c r="N320">
        <v>84014.2</v>
      </c>
      <c r="Q320">
        <f t="shared" si="4"/>
        <v>84014.2</v>
      </c>
    </row>
    <row r="321" spans="5:17" x14ac:dyDescent="0.25">
      <c r="E321" t="s">
        <v>383</v>
      </c>
      <c r="F321" t="s">
        <v>384</v>
      </c>
      <c r="G321" t="s">
        <v>18</v>
      </c>
      <c r="H321" t="s">
        <v>493</v>
      </c>
      <c r="I321">
        <v>0</v>
      </c>
      <c r="J321">
        <v>7910</v>
      </c>
      <c r="K321">
        <v>1318.3333333333301</v>
      </c>
      <c r="L321">
        <v>22399.356</v>
      </c>
      <c r="M321">
        <v>18555.169999999998</v>
      </c>
      <c r="N321">
        <v>3844.1860000000001</v>
      </c>
      <c r="Q321">
        <f t="shared" si="4"/>
        <v>3844.1860000000001</v>
      </c>
    </row>
    <row r="322" spans="5:17" x14ac:dyDescent="0.25">
      <c r="E322" t="s">
        <v>899</v>
      </c>
      <c r="F322" t="s">
        <v>900</v>
      </c>
      <c r="G322" t="s">
        <v>18</v>
      </c>
      <c r="H322" t="s">
        <v>493</v>
      </c>
      <c r="I322">
        <v>0</v>
      </c>
      <c r="J322">
        <v>0</v>
      </c>
      <c r="K322">
        <v>0</v>
      </c>
      <c r="L322">
        <v>65353.88</v>
      </c>
      <c r="M322">
        <v>74477.08</v>
      </c>
      <c r="N322">
        <v>-9123.2000000000007</v>
      </c>
      <c r="Q322">
        <f t="shared" si="4"/>
        <v>-9123.2000000000007</v>
      </c>
    </row>
    <row r="323" spans="5:17" x14ac:dyDescent="0.25">
      <c r="E323" t="s">
        <v>532</v>
      </c>
      <c r="F323" t="s">
        <v>901</v>
      </c>
      <c r="G323" t="s">
        <v>18</v>
      </c>
      <c r="H323" t="s">
        <v>493</v>
      </c>
      <c r="I323">
        <v>0</v>
      </c>
      <c r="J323">
        <v>0</v>
      </c>
      <c r="K323">
        <v>0</v>
      </c>
      <c r="L323">
        <v>62400</v>
      </c>
      <c r="M323">
        <v>312000</v>
      </c>
      <c r="N323">
        <v>-249600</v>
      </c>
      <c r="P323">
        <v>124800</v>
      </c>
      <c r="Q323">
        <f t="shared" si="4"/>
        <v>-374400</v>
      </c>
    </row>
    <row r="324" spans="5:17" x14ac:dyDescent="0.25">
      <c r="E324" t="s">
        <v>677</v>
      </c>
      <c r="F324" t="s">
        <v>678</v>
      </c>
      <c r="G324" t="s">
        <v>21</v>
      </c>
      <c r="I324">
        <v>1997113.11</v>
      </c>
      <c r="J324">
        <v>781732</v>
      </c>
      <c r="K324">
        <v>130288.66666666701</v>
      </c>
      <c r="L324">
        <v>1587427.2</v>
      </c>
      <c r="M324">
        <v>2002302.89</v>
      </c>
      <c r="N324">
        <v>-414875.69</v>
      </c>
      <c r="Q324">
        <f t="shared" si="4"/>
        <v>-414875.69</v>
      </c>
    </row>
    <row r="325" spans="5:17" x14ac:dyDescent="0.25">
      <c r="E325" t="s">
        <v>902</v>
      </c>
      <c r="F325" t="s">
        <v>903</v>
      </c>
      <c r="G325" t="s">
        <v>21</v>
      </c>
      <c r="I325">
        <v>0</v>
      </c>
      <c r="J325">
        <v>0</v>
      </c>
      <c r="K325">
        <v>0</v>
      </c>
      <c r="L325">
        <v>75200</v>
      </c>
      <c r="M325">
        <v>252500</v>
      </c>
      <c r="N325">
        <v>-177300</v>
      </c>
      <c r="Q325">
        <f t="shared" si="4"/>
        <v>-177300</v>
      </c>
    </row>
    <row r="326" spans="5:17" x14ac:dyDescent="0.25">
      <c r="E326" t="s">
        <v>679</v>
      </c>
      <c r="F326" t="s">
        <v>680</v>
      </c>
      <c r="G326" t="s">
        <v>21</v>
      </c>
      <c r="I326">
        <v>416900</v>
      </c>
      <c r="J326">
        <v>0</v>
      </c>
      <c r="K326">
        <v>0</v>
      </c>
      <c r="L326">
        <v>1133800</v>
      </c>
      <c r="M326">
        <v>100000</v>
      </c>
      <c r="N326">
        <v>1033800</v>
      </c>
      <c r="Q326">
        <f t="shared" si="4"/>
        <v>1033800</v>
      </c>
    </row>
    <row r="327" spans="5:17" x14ac:dyDescent="0.25">
      <c r="E327" t="s">
        <v>657</v>
      </c>
      <c r="F327" t="s">
        <v>658</v>
      </c>
      <c r="G327" t="s">
        <v>21</v>
      </c>
      <c r="I327">
        <v>319669.96000000002</v>
      </c>
      <c r="J327">
        <v>0</v>
      </c>
      <c r="K327">
        <v>0</v>
      </c>
      <c r="L327">
        <v>1479009.88</v>
      </c>
      <c r="M327">
        <v>200000</v>
      </c>
      <c r="N327">
        <v>1279009.8799999999</v>
      </c>
      <c r="O327">
        <v>70000</v>
      </c>
      <c r="Q327">
        <f t="shared" ref="Q327:Q390" si="5">N327-P327</f>
        <v>1279009.8799999999</v>
      </c>
    </row>
    <row r="328" spans="5:17" x14ac:dyDescent="0.25">
      <c r="E328" t="s">
        <v>667</v>
      </c>
      <c r="F328" t="s">
        <v>668</v>
      </c>
      <c r="G328" t="s">
        <v>21</v>
      </c>
      <c r="I328">
        <v>209160</v>
      </c>
      <c r="J328">
        <v>0</v>
      </c>
      <c r="K328">
        <v>0</v>
      </c>
      <c r="L328">
        <v>638320</v>
      </c>
      <c r="M328">
        <v>250000</v>
      </c>
      <c r="N328">
        <v>388320</v>
      </c>
      <c r="Q328">
        <f t="shared" si="5"/>
        <v>388320</v>
      </c>
    </row>
    <row r="329" spans="5:17" x14ac:dyDescent="0.25">
      <c r="E329" t="s">
        <v>681</v>
      </c>
      <c r="F329" t="s">
        <v>682</v>
      </c>
      <c r="G329" t="s">
        <v>21</v>
      </c>
      <c r="I329">
        <v>314000</v>
      </c>
      <c r="J329">
        <v>0</v>
      </c>
      <c r="K329">
        <v>0</v>
      </c>
      <c r="L329">
        <v>514000</v>
      </c>
      <c r="M329">
        <v>50000</v>
      </c>
      <c r="N329">
        <v>464000</v>
      </c>
      <c r="Q329">
        <f t="shared" si="5"/>
        <v>464000</v>
      </c>
    </row>
    <row r="330" spans="5:17" x14ac:dyDescent="0.25">
      <c r="E330" t="s">
        <v>683</v>
      </c>
      <c r="F330" t="s">
        <v>684</v>
      </c>
      <c r="G330" t="s">
        <v>21</v>
      </c>
      <c r="I330">
        <v>160732.6</v>
      </c>
      <c r="J330">
        <v>0</v>
      </c>
      <c r="K330">
        <v>0</v>
      </c>
      <c r="L330">
        <v>321465.2</v>
      </c>
      <c r="M330">
        <v>0</v>
      </c>
      <c r="N330">
        <v>321465.2</v>
      </c>
      <c r="Q330">
        <f t="shared" si="5"/>
        <v>321465.2</v>
      </c>
    </row>
    <row r="331" spans="5:17" x14ac:dyDescent="0.25">
      <c r="E331" t="s">
        <v>153</v>
      </c>
      <c r="F331" t="s">
        <v>154</v>
      </c>
      <c r="G331" t="s">
        <v>21</v>
      </c>
      <c r="I331">
        <v>80800</v>
      </c>
      <c r="J331">
        <v>0</v>
      </c>
      <c r="K331">
        <v>0</v>
      </c>
      <c r="L331">
        <v>15000</v>
      </c>
      <c r="M331">
        <v>25000</v>
      </c>
      <c r="N331">
        <v>-10000</v>
      </c>
      <c r="Q331">
        <f t="shared" si="5"/>
        <v>-10000</v>
      </c>
    </row>
    <row r="332" spans="5:17" x14ac:dyDescent="0.25">
      <c r="E332" t="s">
        <v>157</v>
      </c>
      <c r="F332" t="s">
        <v>158</v>
      </c>
      <c r="G332" t="s">
        <v>21</v>
      </c>
      <c r="I332">
        <v>94200</v>
      </c>
      <c r="J332">
        <v>0</v>
      </c>
      <c r="K332">
        <v>0</v>
      </c>
      <c r="L332">
        <v>0</v>
      </c>
      <c r="M332">
        <v>138200</v>
      </c>
      <c r="N332">
        <v>-138200</v>
      </c>
      <c r="Q332">
        <f t="shared" si="5"/>
        <v>-138200</v>
      </c>
    </row>
    <row r="333" spans="5:17" x14ac:dyDescent="0.25">
      <c r="E333" t="s">
        <v>163</v>
      </c>
      <c r="F333" t="s">
        <v>164</v>
      </c>
      <c r="G333" t="s">
        <v>21</v>
      </c>
      <c r="I333">
        <v>83000</v>
      </c>
      <c r="J333">
        <v>0</v>
      </c>
      <c r="K333">
        <v>0</v>
      </c>
      <c r="L333">
        <v>0</v>
      </c>
      <c r="M333">
        <v>14000</v>
      </c>
      <c r="N333">
        <v>-14000</v>
      </c>
      <c r="Q333">
        <f t="shared" si="5"/>
        <v>-14000</v>
      </c>
    </row>
    <row r="334" spans="5:17" x14ac:dyDescent="0.25">
      <c r="E334" t="s">
        <v>235</v>
      </c>
      <c r="F334" t="s">
        <v>236</v>
      </c>
      <c r="G334" t="s">
        <v>21</v>
      </c>
      <c r="I334">
        <v>8620.5</v>
      </c>
      <c r="J334">
        <v>13648.5</v>
      </c>
      <c r="K334">
        <v>2274.75</v>
      </c>
      <c r="L334">
        <v>17184</v>
      </c>
      <c r="M334">
        <v>36098</v>
      </c>
      <c r="N334">
        <v>-18914</v>
      </c>
      <c r="Q334">
        <f t="shared" si="5"/>
        <v>-18914</v>
      </c>
    </row>
    <row r="335" spans="5:17" x14ac:dyDescent="0.25">
      <c r="E335" t="s">
        <v>243</v>
      </c>
      <c r="F335" t="s">
        <v>244</v>
      </c>
      <c r="G335" t="s">
        <v>21</v>
      </c>
      <c r="I335">
        <v>19500</v>
      </c>
      <c r="J335">
        <v>0</v>
      </c>
      <c r="K335">
        <v>0</v>
      </c>
      <c r="L335">
        <v>0</v>
      </c>
      <c r="M335">
        <v>0</v>
      </c>
      <c r="N335">
        <v>0</v>
      </c>
      <c r="Q335">
        <f t="shared" si="5"/>
        <v>0</v>
      </c>
    </row>
    <row r="336" spans="5:17" x14ac:dyDescent="0.25">
      <c r="E336" t="s">
        <v>143</v>
      </c>
      <c r="F336" t="s">
        <v>144</v>
      </c>
      <c r="G336" t="s">
        <v>21</v>
      </c>
      <c r="I336">
        <v>65562.5</v>
      </c>
      <c r="J336">
        <v>0</v>
      </c>
      <c r="K336">
        <v>0</v>
      </c>
      <c r="L336">
        <v>100000</v>
      </c>
      <c r="M336">
        <v>60000</v>
      </c>
      <c r="N336">
        <v>40000</v>
      </c>
      <c r="Q336">
        <f t="shared" si="5"/>
        <v>40000</v>
      </c>
    </row>
    <row r="337" spans="5:17" x14ac:dyDescent="0.25">
      <c r="E337" t="s">
        <v>665</v>
      </c>
      <c r="F337" t="s">
        <v>666</v>
      </c>
      <c r="G337" t="s">
        <v>21</v>
      </c>
      <c r="I337">
        <v>156705.60000000001</v>
      </c>
      <c r="J337">
        <v>0</v>
      </c>
      <c r="K337">
        <v>0</v>
      </c>
      <c r="L337">
        <v>533411.19999999995</v>
      </c>
      <c r="M337">
        <v>170000</v>
      </c>
      <c r="N337">
        <v>363411.20000000001</v>
      </c>
      <c r="Q337">
        <f t="shared" si="5"/>
        <v>363411.20000000001</v>
      </c>
    </row>
    <row r="338" spans="5:17" x14ac:dyDescent="0.25">
      <c r="E338" t="s">
        <v>738</v>
      </c>
      <c r="F338" t="s">
        <v>739</v>
      </c>
      <c r="G338" t="s">
        <v>21</v>
      </c>
      <c r="I338">
        <v>230686.65</v>
      </c>
      <c r="J338">
        <v>0</v>
      </c>
      <c r="K338">
        <v>0</v>
      </c>
      <c r="L338">
        <v>300000</v>
      </c>
      <c r="M338">
        <v>200000</v>
      </c>
      <c r="N338">
        <v>100000</v>
      </c>
      <c r="Q338">
        <f t="shared" si="5"/>
        <v>100000</v>
      </c>
    </row>
    <row r="339" spans="5:17" x14ac:dyDescent="0.25">
      <c r="E339" t="s">
        <v>663</v>
      </c>
      <c r="F339" t="s">
        <v>664</v>
      </c>
      <c r="G339" t="s">
        <v>21</v>
      </c>
      <c r="H339" t="s">
        <v>541</v>
      </c>
      <c r="I339">
        <v>326568.43</v>
      </c>
      <c r="J339">
        <v>115577.82</v>
      </c>
      <c r="K339">
        <v>19262.97</v>
      </c>
      <c r="L339">
        <v>217000</v>
      </c>
      <c r="M339">
        <v>121210</v>
      </c>
      <c r="N339">
        <v>95790</v>
      </c>
      <c r="Q339">
        <f t="shared" si="5"/>
        <v>95790</v>
      </c>
    </row>
    <row r="340" spans="5:17" x14ac:dyDescent="0.25">
      <c r="E340" t="s">
        <v>669</v>
      </c>
      <c r="F340" t="s">
        <v>670</v>
      </c>
      <c r="G340" t="s">
        <v>21</v>
      </c>
      <c r="I340">
        <v>153506.26</v>
      </c>
      <c r="J340">
        <v>0</v>
      </c>
      <c r="K340">
        <v>0</v>
      </c>
      <c r="L340">
        <v>147250.91200000001</v>
      </c>
      <c r="M340">
        <v>66000</v>
      </c>
      <c r="N340">
        <v>81250.911999999997</v>
      </c>
      <c r="Q340">
        <f t="shared" si="5"/>
        <v>81250.911999999997</v>
      </c>
    </row>
    <row r="341" spans="5:17" x14ac:dyDescent="0.25">
      <c r="E341" t="s">
        <v>671</v>
      </c>
      <c r="F341" t="s">
        <v>672</v>
      </c>
      <c r="G341" t="s">
        <v>21</v>
      </c>
      <c r="I341">
        <v>258156.28</v>
      </c>
      <c r="J341">
        <v>0</v>
      </c>
      <c r="K341">
        <v>0</v>
      </c>
      <c r="L341">
        <v>100000</v>
      </c>
      <c r="M341">
        <v>200000</v>
      </c>
      <c r="N341">
        <v>-100000</v>
      </c>
      <c r="P341">
        <v>50000</v>
      </c>
      <c r="Q341">
        <f t="shared" si="5"/>
        <v>-150000</v>
      </c>
    </row>
    <row r="342" spans="5:17" x14ac:dyDescent="0.25">
      <c r="E342" t="s">
        <v>496</v>
      </c>
      <c r="F342" t="s">
        <v>497</v>
      </c>
      <c r="G342" t="s">
        <v>21</v>
      </c>
      <c r="H342" t="s">
        <v>493</v>
      </c>
      <c r="I342">
        <v>5479037.5899999999</v>
      </c>
      <c r="J342">
        <v>1240328.26</v>
      </c>
      <c r="K342">
        <v>206721.376666667</v>
      </c>
      <c r="L342">
        <v>1049000</v>
      </c>
      <c r="M342">
        <v>34000</v>
      </c>
      <c r="N342">
        <v>1015000</v>
      </c>
      <c r="O342">
        <v>300000</v>
      </c>
      <c r="Q342">
        <f t="shared" si="5"/>
        <v>1015000</v>
      </c>
    </row>
    <row r="343" spans="5:17" x14ac:dyDescent="0.25">
      <c r="E343" t="s">
        <v>97</v>
      </c>
      <c r="F343" t="s">
        <v>98</v>
      </c>
      <c r="G343" t="s">
        <v>21</v>
      </c>
      <c r="I343">
        <v>5563020.9000000004</v>
      </c>
      <c r="J343">
        <v>6078599.0800000001</v>
      </c>
      <c r="K343">
        <v>1013099.8466666701</v>
      </c>
      <c r="L343">
        <v>7441171.648</v>
      </c>
      <c r="M343">
        <v>6114130.6799999997</v>
      </c>
      <c r="N343">
        <v>1327040.9680000001</v>
      </c>
      <c r="Q343">
        <f t="shared" si="5"/>
        <v>1327040.9680000001</v>
      </c>
    </row>
    <row r="344" spans="5:17" x14ac:dyDescent="0.25">
      <c r="E344" t="s">
        <v>675</v>
      </c>
      <c r="F344" t="s">
        <v>676</v>
      </c>
      <c r="G344" t="s">
        <v>21</v>
      </c>
      <c r="H344" t="s">
        <v>493</v>
      </c>
      <c r="I344">
        <v>3933594.28</v>
      </c>
      <c r="J344">
        <v>827366.04</v>
      </c>
      <c r="K344">
        <v>137894.34</v>
      </c>
      <c r="L344">
        <v>310000</v>
      </c>
      <c r="M344">
        <v>0</v>
      </c>
      <c r="N344">
        <v>310000</v>
      </c>
      <c r="Q344">
        <f t="shared" si="5"/>
        <v>310000</v>
      </c>
    </row>
    <row r="345" spans="5:17" x14ac:dyDescent="0.25">
      <c r="E345" t="s">
        <v>413</v>
      </c>
      <c r="F345" t="s">
        <v>414</v>
      </c>
      <c r="G345" t="s">
        <v>21</v>
      </c>
      <c r="H345" t="s">
        <v>493</v>
      </c>
      <c r="I345">
        <v>29950</v>
      </c>
      <c r="J345">
        <v>0</v>
      </c>
      <c r="K345">
        <v>0</v>
      </c>
      <c r="L345">
        <v>34476.666666666701</v>
      </c>
      <c r="M345">
        <v>33950</v>
      </c>
      <c r="N345">
        <v>526.66666666667197</v>
      </c>
      <c r="Q345">
        <f t="shared" si="5"/>
        <v>526.66666666667197</v>
      </c>
    </row>
    <row r="346" spans="5:17" x14ac:dyDescent="0.25">
      <c r="E346" t="s">
        <v>257</v>
      </c>
      <c r="F346" t="s">
        <v>258</v>
      </c>
      <c r="G346" t="s">
        <v>21</v>
      </c>
      <c r="H346" t="s">
        <v>493</v>
      </c>
      <c r="I346">
        <v>17430.91</v>
      </c>
      <c r="J346">
        <v>0</v>
      </c>
      <c r="K346">
        <v>0</v>
      </c>
      <c r="L346">
        <v>17430.91</v>
      </c>
      <c r="M346">
        <v>17430.91</v>
      </c>
      <c r="N346">
        <v>0</v>
      </c>
      <c r="Q346">
        <f t="shared" si="5"/>
        <v>0</v>
      </c>
    </row>
    <row r="347" spans="5:17" x14ac:dyDescent="0.25">
      <c r="F347" t="s">
        <v>904</v>
      </c>
      <c r="I347">
        <v>0</v>
      </c>
      <c r="J347">
        <v>0</v>
      </c>
      <c r="K347">
        <v>0</v>
      </c>
      <c r="L347">
        <v>0</v>
      </c>
      <c r="M347">
        <v>560</v>
      </c>
      <c r="N347">
        <v>-560</v>
      </c>
      <c r="Q347">
        <f t="shared" si="5"/>
        <v>-560</v>
      </c>
    </row>
    <row r="348" spans="5:17" x14ac:dyDescent="0.25">
      <c r="E348" t="s">
        <v>905</v>
      </c>
      <c r="F348" t="s">
        <v>906</v>
      </c>
      <c r="I348">
        <v>0</v>
      </c>
      <c r="J348">
        <v>0</v>
      </c>
      <c r="K348">
        <v>0</v>
      </c>
      <c r="L348">
        <v>0</v>
      </c>
      <c r="M348">
        <v>56860</v>
      </c>
      <c r="N348">
        <v>-56860</v>
      </c>
      <c r="Q348">
        <f t="shared" si="5"/>
        <v>-56860</v>
      </c>
    </row>
    <row r="349" spans="5:17" x14ac:dyDescent="0.25">
      <c r="E349" t="s">
        <v>449</v>
      </c>
      <c r="F349" t="s">
        <v>450</v>
      </c>
      <c r="I349">
        <v>325</v>
      </c>
      <c r="J349">
        <v>25325</v>
      </c>
      <c r="K349">
        <v>4220.8333333333303</v>
      </c>
      <c r="L349">
        <v>3692.99</v>
      </c>
      <c r="M349">
        <v>24983.93</v>
      </c>
      <c r="N349">
        <v>-21290.94</v>
      </c>
      <c r="Q349">
        <f t="shared" si="5"/>
        <v>-21290.94</v>
      </c>
    </row>
    <row r="350" spans="5:17" x14ac:dyDescent="0.25">
      <c r="E350" t="s">
        <v>907</v>
      </c>
      <c r="F350" t="s">
        <v>908</v>
      </c>
      <c r="I350">
        <v>0</v>
      </c>
      <c r="J350">
        <v>0</v>
      </c>
      <c r="K350">
        <v>0</v>
      </c>
      <c r="L350">
        <v>61800</v>
      </c>
      <c r="M350">
        <v>51600</v>
      </c>
      <c r="N350">
        <v>10200</v>
      </c>
      <c r="Q350">
        <f t="shared" si="5"/>
        <v>10200</v>
      </c>
    </row>
    <row r="351" spans="5:17" x14ac:dyDescent="0.25">
      <c r="E351" t="s">
        <v>909</v>
      </c>
      <c r="F351" t="s">
        <v>910</v>
      </c>
      <c r="I351">
        <v>0</v>
      </c>
      <c r="J351">
        <v>0</v>
      </c>
      <c r="K351">
        <v>0</v>
      </c>
      <c r="L351">
        <v>0</v>
      </c>
      <c r="M351">
        <v>3560</v>
      </c>
      <c r="N351">
        <v>-3560</v>
      </c>
      <c r="Q351">
        <f t="shared" si="5"/>
        <v>-3560</v>
      </c>
    </row>
    <row r="352" spans="5:17" x14ac:dyDescent="0.25">
      <c r="E352" t="s">
        <v>215</v>
      </c>
      <c r="F352" t="s">
        <v>216</v>
      </c>
      <c r="I352">
        <v>32000</v>
      </c>
      <c r="J352">
        <v>0</v>
      </c>
      <c r="K352">
        <v>0</v>
      </c>
      <c r="L352">
        <v>47600</v>
      </c>
      <c r="M352">
        <v>10000</v>
      </c>
      <c r="N352">
        <v>37600</v>
      </c>
      <c r="Q352">
        <f t="shared" si="5"/>
        <v>37600</v>
      </c>
    </row>
    <row r="353" spans="5:17" x14ac:dyDescent="0.25">
      <c r="E353" t="s">
        <v>911</v>
      </c>
      <c r="F353" t="s">
        <v>912</v>
      </c>
      <c r="G353" t="s">
        <v>17</v>
      </c>
      <c r="H353" t="s">
        <v>520</v>
      </c>
      <c r="I353">
        <v>0</v>
      </c>
      <c r="J353">
        <v>0</v>
      </c>
      <c r="K353">
        <v>0</v>
      </c>
      <c r="L353">
        <v>104824.32000000001</v>
      </c>
      <c r="M353">
        <v>0</v>
      </c>
      <c r="N353">
        <v>104824.32000000001</v>
      </c>
      <c r="Q353">
        <f t="shared" si="5"/>
        <v>104824.32000000001</v>
      </c>
    </row>
    <row r="354" spans="5:17" x14ac:dyDescent="0.25">
      <c r="E354" t="s">
        <v>437</v>
      </c>
      <c r="F354" t="s">
        <v>438</v>
      </c>
      <c r="G354" t="s">
        <v>17</v>
      </c>
      <c r="H354" t="s">
        <v>644</v>
      </c>
      <c r="I354">
        <v>0</v>
      </c>
      <c r="J354">
        <v>24000</v>
      </c>
      <c r="K354">
        <v>4000</v>
      </c>
      <c r="L354">
        <v>44180.72</v>
      </c>
      <c r="M354">
        <v>55355.4</v>
      </c>
      <c r="N354">
        <v>-11174.68</v>
      </c>
      <c r="Q354">
        <f t="shared" si="5"/>
        <v>-11174.68</v>
      </c>
    </row>
    <row r="355" spans="5:17" x14ac:dyDescent="0.25">
      <c r="E355" t="s">
        <v>913</v>
      </c>
      <c r="F355" t="s">
        <v>914</v>
      </c>
      <c r="G355" t="s">
        <v>18</v>
      </c>
      <c r="H355" t="s">
        <v>644</v>
      </c>
      <c r="I355">
        <v>0</v>
      </c>
      <c r="J355">
        <v>0</v>
      </c>
      <c r="K355">
        <v>0</v>
      </c>
      <c r="L355">
        <v>5500</v>
      </c>
      <c r="M355">
        <v>5500</v>
      </c>
      <c r="N355">
        <v>0</v>
      </c>
      <c r="Q355">
        <f t="shared" si="5"/>
        <v>0</v>
      </c>
    </row>
    <row r="356" spans="5:17" x14ac:dyDescent="0.25">
      <c r="E356" t="s">
        <v>572</v>
      </c>
      <c r="F356" t="s">
        <v>915</v>
      </c>
      <c r="G356" t="s">
        <v>20</v>
      </c>
      <c r="H356" t="s">
        <v>541</v>
      </c>
      <c r="I356">
        <v>1710321.86</v>
      </c>
      <c r="J356">
        <v>2041564.4</v>
      </c>
      <c r="K356">
        <v>340260.73333333299</v>
      </c>
      <c r="L356">
        <v>1000655.18</v>
      </c>
      <c r="M356">
        <v>0</v>
      </c>
      <c r="N356">
        <v>102397.72</v>
      </c>
      <c r="Q356">
        <f t="shared" si="5"/>
        <v>102397.72</v>
      </c>
    </row>
    <row r="357" spans="5:17" x14ac:dyDescent="0.25">
      <c r="E357" t="s">
        <v>916</v>
      </c>
      <c r="F357" t="s">
        <v>917</v>
      </c>
      <c r="G357" t="s">
        <v>18</v>
      </c>
      <c r="H357" t="s">
        <v>541</v>
      </c>
      <c r="I357">
        <v>0</v>
      </c>
      <c r="J357">
        <v>0</v>
      </c>
      <c r="K357">
        <v>0</v>
      </c>
      <c r="L357">
        <v>22000</v>
      </c>
      <c r="M357">
        <v>13500</v>
      </c>
      <c r="N357">
        <v>8500</v>
      </c>
      <c r="Q357">
        <f t="shared" si="5"/>
        <v>8500</v>
      </c>
    </row>
    <row r="358" spans="5:17" x14ac:dyDescent="0.25">
      <c r="E358" t="s">
        <v>618</v>
      </c>
      <c r="F358" t="s">
        <v>619</v>
      </c>
      <c r="G358" t="s">
        <v>18</v>
      </c>
      <c r="H358" t="s">
        <v>541</v>
      </c>
      <c r="I358">
        <v>42714</v>
      </c>
      <c r="J358">
        <v>42700</v>
      </c>
      <c r="K358">
        <v>7116.6666666666697</v>
      </c>
      <c r="L358">
        <v>117700.8</v>
      </c>
      <c r="M358">
        <v>28476</v>
      </c>
      <c r="N358">
        <v>46510.8</v>
      </c>
      <c r="Q358">
        <f t="shared" si="5"/>
        <v>46510.8</v>
      </c>
    </row>
    <row r="359" spans="5:17" x14ac:dyDescent="0.25">
      <c r="E359" t="s">
        <v>774</v>
      </c>
      <c r="F359" t="s">
        <v>775</v>
      </c>
      <c r="G359" t="s">
        <v>17</v>
      </c>
      <c r="H359" t="s">
        <v>541</v>
      </c>
      <c r="I359">
        <v>303625.92</v>
      </c>
      <c r="J359">
        <v>197600</v>
      </c>
      <c r="K359">
        <v>32933.333333333299</v>
      </c>
      <c r="L359">
        <v>600000</v>
      </c>
      <c r="M359">
        <v>300000</v>
      </c>
      <c r="N359">
        <v>200000</v>
      </c>
      <c r="Q359">
        <f t="shared" si="5"/>
        <v>200000</v>
      </c>
    </row>
    <row r="360" spans="5:17" x14ac:dyDescent="0.25">
      <c r="E360" t="s">
        <v>592</v>
      </c>
      <c r="F360" t="s">
        <v>918</v>
      </c>
      <c r="G360" t="s">
        <v>17</v>
      </c>
      <c r="H360" t="s">
        <v>541</v>
      </c>
      <c r="I360">
        <v>25009.66</v>
      </c>
      <c r="J360">
        <v>0</v>
      </c>
      <c r="K360">
        <v>0</v>
      </c>
      <c r="L360">
        <v>270203.73</v>
      </c>
      <c r="M360">
        <v>217918.26</v>
      </c>
      <c r="N360">
        <v>52285.47</v>
      </c>
      <c r="Q360">
        <f t="shared" si="5"/>
        <v>52285.47</v>
      </c>
    </row>
    <row r="361" spans="5:17" x14ac:dyDescent="0.25">
      <c r="E361" t="s">
        <v>622</v>
      </c>
      <c r="F361" t="s">
        <v>623</v>
      </c>
      <c r="G361" t="s">
        <v>18</v>
      </c>
      <c r="H361" t="s">
        <v>541</v>
      </c>
      <c r="I361">
        <v>0.79999999998835802</v>
      </c>
      <c r="J361">
        <v>40100</v>
      </c>
      <c r="K361">
        <v>6683.3333333333303</v>
      </c>
      <c r="L361">
        <v>51098.716666666704</v>
      </c>
      <c r="M361">
        <v>57683.68</v>
      </c>
      <c r="N361">
        <v>10975.2366666667</v>
      </c>
      <c r="Q361">
        <f t="shared" si="5"/>
        <v>10975.2366666667</v>
      </c>
    </row>
    <row r="362" spans="5:17" x14ac:dyDescent="0.25">
      <c r="E362" t="s">
        <v>919</v>
      </c>
      <c r="F362" t="s">
        <v>920</v>
      </c>
      <c r="G362" t="s">
        <v>18</v>
      </c>
      <c r="H362" t="s">
        <v>541</v>
      </c>
      <c r="I362">
        <v>0</v>
      </c>
      <c r="J362">
        <v>0</v>
      </c>
      <c r="K362">
        <v>0</v>
      </c>
      <c r="L362">
        <v>52300.5</v>
      </c>
      <c r="M362">
        <v>141006</v>
      </c>
      <c r="N362">
        <v>-50000</v>
      </c>
      <c r="Q362">
        <f t="shared" si="5"/>
        <v>-50000</v>
      </c>
    </row>
    <row r="363" spans="5:17" x14ac:dyDescent="0.25">
      <c r="E363" t="s">
        <v>701</v>
      </c>
      <c r="F363" t="s">
        <v>921</v>
      </c>
      <c r="G363" t="s">
        <v>18</v>
      </c>
      <c r="H363" t="s">
        <v>541</v>
      </c>
      <c r="I363">
        <v>0</v>
      </c>
      <c r="J363">
        <v>0</v>
      </c>
      <c r="K363">
        <v>0</v>
      </c>
      <c r="L363">
        <v>104751</v>
      </c>
      <c r="M363">
        <v>81473</v>
      </c>
      <c r="N363">
        <v>23278</v>
      </c>
      <c r="Q363">
        <f t="shared" si="5"/>
        <v>23278</v>
      </c>
    </row>
    <row r="364" spans="5:17" x14ac:dyDescent="0.25">
      <c r="E364" t="s">
        <v>640</v>
      </c>
      <c r="F364" t="s">
        <v>641</v>
      </c>
      <c r="G364" t="s">
        <v>18</v>
      </c>
      <c r="H364" t="s">
        <v>541</v>
      </c>
      <c r="I364">
        <v>24886.67</v>
      </c>
      <c r="J364">
        <v>0</v>
      </c>
      <c r="K364">
        <v>0</v>
      </c>
      <c r="L364">
        <v>169978.67</v>
      </c>
      <c r="M364">
        <v>27086.67</v>
      </c>
      <c r="N364">
        <v>118005.33</v>
      </c>
      <c r="Q364">
        <f t="shared" si="5"/>
        <v>118005.33</v>
      </c>
    </row>
    <row r="365" spans="5:17" x14ac:dyDescent="0.25">
      <c r="E365" t="e">
        <v>#N/A</v>
      </c>
      <c r="F365" t="s">
        <v>922</v>
      </c>
      <c r="G365" t="s">
        <v>18</v>
      </c>
      <c r="H365" t="s">
        <v>541</v>
      </c>
      <c r="I365">
        <v>0</v>
      </c>
      <c r="J365">
        <v>0</v>
      </c>
      <c r="K365">
        <v>0</v>
      </c>
      <c r="L365">
        <v>80000</v>
      </c>
      <c r="M365">
        <v>0</v>
      </c>
      <c r="N365">
        <v>80000</v>
      </c>
      <c r="Q365">
        <f t="shared" si="5"/>
        <v>80000</v>
      </c>
    </row>
    <row r="366" spans="5:17" x14ac:dyDescent="0.25">
      <c r="E366" t="s">
        <v>139</v>
      </c>
      <c r="F366" t="s">
        <v>140</v>
      </c>
      <c r="G366" t="s">
        <v>18</v>
      </c>
      <c r="H366" t="s">
        <v>493</v>
      </c>
      <c r="I366">
        <v>604982.49</v>
      </c>
      <c r="J366">
        <v>512042.48</v>
      </c>
      <c r="K366">
        <v>85340.413333333301</v>
      </c>
      <c r="L366">
        <v>11686.2</v>
      </c>
      <c r="M366">
        <v>11686.2</v>
      </c>
      <c r="N366">
        <v>0</v>
      </c>
      <c r="Q366">
        <f t="shared" si="5"/>
        <v>0</v>
      </c>
    </row>
    <row r="367" spans="5:17" x14ac:dyDescent="0.25">
      <c r="E367" t="s">
        <v>1018</v>
      </c>
      <c r="F367" t="s">
        <v>1019</v>
      </c>
      <c r="G367" t="s">
        <v>18</v>
      </c>
      <c r="H367" t="s">
        <v>493</v>
      </c>
      <c r="I367" t="e">
        <v>#N/A</v>
      </c>
      <c r="J367" t="e">
        <v>#N/A</v>
      </c>
      <c r="K367" t="e">
        <v>#N/A</v>
      </c>
      <c r="L367">
        <v>7932.6</v>
      </c>
      <c r="M367">
        <v>5924.2</v>
      </c>
      <c r="N367">
        <v>7932.6</v>
      </c>
      <c r="Q367">
        <f t="shared" si="5"/>
        <v>7932.6</v>
      </c>
    </row>
    <row r="368" spans="5:17" x14ac:dyDescent="0.25">
      <c r="E368" t="s">
        <v>689</v>
      </c>
      <c r="F368" t="s">
        <v>690</v>
      </c>
      <c r="G368" t="s">
        <v>18</v>
      </c>
      <c r="H368" t="s">
        <v>493</v>
      </c>
      <c r="I368">
        <v>0.10000000000036401</v>
      </c>
      <c r="J368">
        <v>4530.1000000000004</v>
      </c>
      <c r="K368">
        <v>755.01666666666699</v>
      </c>
      <c r="L368">
        <v>5298.6666666666697</v>
      </c>
      <c r="M368">
        <v>7814</v>
      </c>
      <c r="N368">
        <v>-2515.3333333333298</v>
      </c>
      <c r="Q368">
        <f t="shared" si="5"/>
        <v>-2515.3333333333298</v>
      </c>
    </row>
    <row r="369" spans="5:17" x14ac:dyDescent="0.25">
      <c r="E369" t="s">
        <v>99</v>
      </c>
      <c r="F369" t="s">
        <v>100</v>
      </c>
      <c r="G369" t="s">
        <v>21</v>
      </c>
      <c r="H369" t="s">
        <v>541</v>
      </c>
      <c r="I369">
        <v>869358.01</v>
      </c>
      <c r="J369">
        <v>411633.02</v>
      </c>
      <c r="K369">
        <v>68605.503333333298</v>
      </c>
      <c r="L369">
        <v>300000</v>
      </c>
      <c r="M369">
        <v>0</v>
      </c>
      <c r="N369">
        <v>300000</v>
      </c>
      <c r="Q369">
        <f t="shared" si="5"/>
        <v>300000</v>
      </c>
    </row>
    <row r="370" spans="5:17" x14ac:dyDescent="0.25">
      <c r="E370" t="s">
        <v>923</v>
      </c>
      <c r="F370" t="s">
        <v>924</v>
      </c>
      <c r="G370" t="s">
        <v>21</v>
      </c>
      <c r="H370" t="s">
        <v>644</v>
      </c>
      <c r="I370">
        <v>0</v>
      </c>
      <c r="J370">
        <v>0</v>
      </c>
      <c r="K370">
        <v>0</v>
      </c>
      <c r="L370">
        <v>0</v>
      </c>
      <c r="M370">
        <v>9600</v>
      </c>
      <c r="N370">
        <v>-9600</v>
      </c>
      <c r="Q370">
        <f t="shared" si="5"/>
        <v>-9600</v>
      </c>
    </row>
    <row r="371" spans="5:17" x14ac:dyDescent="0.25">
      <c r="E371" t="s">
        <v>71</v>
      </c>
      <c r="F371" t="s">
        <v>72</v>
      </c>
      <c r="G371" t="s">
        <v>21</v>
      </c>
      <c r="H371" t="s">
        <v>644</v>
      </c>
      <c r="I371">
        <v>4049484.17</v>
      </c>
      <c r="J371">
        <v>5238879.22</v>
      </c>
      <c r="K371">
        <v>873146.53666666697</v>
      </c>
      <c r="L371">
        <v>5023221.7300000004</v>
      </c>
      <c r="M371">
        <v>6351684.9299999997</v>
      </c>
      <c r="N371">
        <v>-1328463.2</v>
      </c>
      <c r="Q371">
        <f t="shared" si="5"/>
        <v>-1328463.2</v>
      </c>
    </row>
    <row r="372" spans="5:17" x14ac:dyDescent="0.25">
      <c r="E372" t="s">
        <v>925</v>
      </c>
      <c r="F372" t="s">
        <v>926</v>
      </c>
      <c r="G372" t="s">
        <v>21</v>
      </c>
      <c r="H372" t="s">
        <v>927</v>
      </c>
      <c r="I372">
        <v>0</v>
      </c>
      <c r="J372">
        <v>0</v>
      </c>
      <c r="K372">
        <v>0</v>
      </c>
      <c r="L372">
        <v>131950</v>
      </c>
      <c r="M372">
        <v>99475</v>
      </c>
      <c r="N372">
        <v>32475</v>
      </c>
      <c r="Q372">
        <f t="shared" si="5"/>
        <v>32475</v>
      </c>
    </row>
    <row r="373" spans="5:17" x14ac:dyDescent="0.25">
      <c r="E373" t="s">
        <v>263</v>
      </c>
      <c r="F373" t="s">
        <v>264</v>
      </c>
      <c r="G373" t="s">
        <v>20</v>
      </c>
      <c r="H373" t="s">
        <v>927</v>
      </c>
      <c r="I373">
        <v>8350</v>
      </c>
      <c r="J373">
        <v>0</v>
      </c>
      <c r="K373">
        <v>0</v>
      </c>
      <c r="L373">
        <v>16700</v>
      </c>
      <c r="M373">
        <v>0</v>
      </c>
      <c r="N373">
        <v>16700</v>
      </c>
      <c r="Q373">
        <f t="shared" si="5"/>
        <v>16700</v>
      </c>
    </row>
    <row r="374" spans="5:17" x14ac:dyDescent="0.25">
      <c r="E374" t="s">
        <v>93</v>
      </c>
      <c r="F374" t="s">
        <v>94</v>
      </c>
      <c r="G374" t="s">
        <v>20</v>
      </c>
      <c r="H374" t="s">
        <v>532</v>
      </c>
      <c r="I374">
        <v>4055563.46</v>
      </c>
      <c r="J374">
        <v>3815880.68</v>
      </c>
      <c r="K374">
        <v>635980.11333333305</v>
      </c>
      <c r="L374">
        <v>750000</v>
      </c>
      <c r="M374">
        <v>400000</v>
      </c>
      <c r="N374">
        <v>350000</v>
      </c>
      <c r="O374">
        <v>350000</v>
      </c>
      <c r="Q374">
        <f t="shared" si="5"/>
        <v>350000</v>
      </c>
    </row>
    <row r="375" spans="5:17" x14ac:dyDescent="0.25">
      <c r="F375" t="s">
        <v>759</v>
      </c>
      <c r="I375">
        <v>0</v>
      </c>
      <c r="J375">
        <v>0</v>
      </c>
      <c r="K375">
        <v>0</v>
      </c>
      <c r="L375">
        <v>252200</v>
      </c>
      <c r="M375">
        <v>213800</v>
      </c>
      <c r="N375">
        <v>38400</v>
      </c>
      <c r="Q375">
        <f t="shared" si="5"/>
        <v>38400</v>
      </c>
    </row>
    <row r="376" spans="5:17" x14ac:dyDescent="0.25">
      <c r="E376" t="s">
        <v>441</v>
      </c>
      <c r="F376" t="s">
        <v>442</v>
      </c>
      <c r="I376">
        <v>0</v>
      </c>
      <c r="J376">
        <v>1584</v>
      </c>
      <c r="K376">
        <v>264</v>
      </c>
      <c r="L376">
        <v>10011.200000000001</v>
      </c>
      <c r="M376">
        <v>3168</v>
      </c>
      <c r="N376">
        <v>6843.2</v>
      </c>
      <c r="Q376">
        <f t="shared" si="5"/>
        <v>6843.2</v>
      </c>
    </row>
    <row r="377" spans="5:17" x14ac:dyDescent="0.25">
      <c r="E377" t="s">
        <v>928</v>
      </c>
      <c r="F377" t="s">
        <v>929</v>
      </c>
      <c r="I377">
        <v>0</v>
      </c>
      <c r="J377">
        <v>0</v>
      </c>
      <c r="K377">
        <v>0</v>
      </c>
      <c r="L377">
        <v>0</v>
      </c>
      <c r="M377">
        <v>80000</v>
      </c>
      <c r="N377">
        <v>-80000</v>
      </c>
      <c r="Q377">
        <f t="shared" si="5"/>
        <v>-80000</v>
      </c>
    </row>
    <row r="378" spans="5:17" x14ac:dyDescent="0.25">
      <c r="E378" t="s">
        <v>930</v>
      </c>
      <c r="F378" t="s">
        <v>931</v>
      </c>
      <c r="I378">
        <v>0</v>
      </c>
      <c r="J378">
        <v>0</v>
      </c>
      <c r="K378">
        <v>0</v>
      </c>
      <c r="L378">
        <v>0</v>
      </c>
      <c r="M378">
        <v>42274.6</v>
      </c>
      <c r="N378">
        <v>-42274.6</v>
      </c>
      <c r="Q378">
        <f t="shared" si="5"/>
        <v>-42274.6</v>
      </c>
    </row>
    <row r="379" spans="5:17" x14ac:dyDescent="0.25">
      <c r="E379" t="s">
        <v>427</v>
      </c>
      <c r="F379" t="s">
        <v>428</v>
      </c>
      <c r="I379">
        <v>0</v>
      </c>
      <c r="J379">
        <v>3277.34</v>
      </c>
      <c r="K379">
        <v>546.22333333333302</v>
      </c>
      <c r="L379">
        <v>52443.324000000001</v>
      </c>
      <c r="M379">
        <v>10000</v>
      </c>
      <c r="N379">
        <v>42443.324000000001</v>
      </c>
      <c r="Q379">
        <f t="shared" si="5"/>
        <v>42443.324000000001</v>
      </c>
    </row>
    <row r="380" spans="5:17" x14ac:dyDescent="0.25">
      <c r="E380" t="s">
        <v>532</v>
      </c>
      <c r="F380" t="s">
        <v>932</v>
      </c>
      <c r="G380" t="s">
        <v>17</v>
      </c>
      <c r="H380" t="s">
        <v>520</v>
      </c>
      <c r="I380">
        <v>0</v>
      </c>
      <c r="J380">
        <v>0</v>
      </c>
      <c r="K380">
        <v>0</v>
      </c>
      <c r="L380">
        <v>8000</v>
      </c>
      <c r="M380">
        <v>6360</v>
      </c>
      <c r="N380">
        <v>1640</v>
      </c>
      <c r="Q380">
        <f t="shared" si="5"/>
        <v>1640</v>
      </c>
    </row>
    <row r="381" spans="5:17" x14ac:dyDescent="0.25">
      <c r="E381" t="s">
        <v>933</v>
      </c>
      <c r="F381" t="s">
        <v>934</v>
      </c>
      <c r="G381" t="s">
        <v>21</v>
      </c>
      <c r="H381" t="s">
        <v>644</v>
      </c>
      <c r="I381">
        <v>0</v>
      </c>
      <c r="J381">
        <v>0</v>
      </c>
      <c r="K381">
        <v>0</v>
      </c>
      <c r="L381">
        <v>1270000</v>
      </c>
      <c r="M381">
        <v>1139400.2</v>
      </c>
      <c r="N381">
        <v>130599.8</v>
      </c>
      <c r="Q381">
        <f t="shared" si="5"/>
        <v>130599.8</v>
      </c>
    </row>
    <row r="382" spans="5:17" x14ac:dyDescent="0.25">
      <c r="E382" t="s">
        <v>935</v>
      </c>
      <c r="F382" t="s">
        <v>936</v>
      </c>
      <c r="G382" t="s">
        <v>18</v>
      </c>
      <c r="H382" t="s">
        <v>541</v>
      </c>
      <c r="I382">
        <v>0</v>
      </c>
      <c r="J382">
        <v>0</v>
      </c>
      <c r="K382">
        <v>0</v>
      </c>
      <c r="L382">
        <v>16800</v>
      </c>
      <c r="M382">
        <v>16800</v>
      </c>
      <c r="N382">
        <v>0</v>
      </c>
      <c r="Q382">
        <f t="shared" si="5"/>
        <v>0</v>
      </c>
    </row>
    <row r="383" spans="5:17" x14ac:dyDescent="0.25">
      <c r="E383" t="s">
        <v>703</v>
      </c>
      <c r="F383" t="s">
        <v>704</v>
      </c>
      <c r="G383" t="s">
        <v>18</v>
      </c>
      <c r="H383" t="s">
        <v>541</v>
      </c>
      <c r="I383">
        <v>0</v>
      </c>
      <c r="J383">
        <v>0</v>
      </c>
      <c r="K383">
        <v>0</v>
      </c>
      <c r="L383">
        <v>8340</v>
      </c>
      <c r="M383">
        <v>25020</v>
      </c>
      <c r="N383">
        <v>-16680</v>
      </c>
      <c r="Q383">
        <f t="shared" si="5"/>
        <v>-16680</v>
      </c>
    </row>
    <row r="384" spans="5:17" x14ac:dyDescent="0.25">
      <c r="E384" t="s">
        <v>776</v>
      </c>
      <c r="F384" t="s">
        <v>777</v>
      </c>
      <c r="G384" t="s">
        <v>17</v>
      </c>
      <c r="H384" t="s">
        <v>541</v>
      </c>
      <c r="I384">
        <v>6531</v>
      </c>
      <c r="J384">
        <v>0</v>
      </c>
      <c r="K384">
        <v>0</v>
      </c>
      <c r="L384">
        <v>17305</v>
      </c>
      <c r="M384">
        <v>10774</v>
      </c>
      <c r="N384">
        <v>0</v>
      </c>
      <c r="Q384">
        <f t="shared" si="5"/>
        <v>0</v>
      </c>
    </row>
    <row r="385" spans="4:17" x14ac:dyDescent="0.25">
      <c r="E385" t="s">
        <v>937</v>
      </c>
      <c r="F385" t="s">
        <v>938</v>
      </c>
      <c r="I385">
        <v>0</v>
      </c>
      <c r="J385">
        <v>0</v>
      </c>
      <c r="K385">
        <v>0</v>
      </c>
      <c r="L385">
        <v>11520</v>
      </c>
      <c r="M385">
        <v>11520</v>
      </c>
      <c r="N385">
        <v>0</v>
      </c>
      <c r="Q385">
        <f t="shared" si="5"/>
        <v>0</v>
      </c>
    </row>
    <row r="386" spans="4:17" x14ac:dyDescent="0.25">
      <c r="F386" t="s">
        <v>779</v>
      </c>
      <c r="I386">
        <v>0</v>
      </c>
      <c r="J386">
        <v>0</v>
      </c>
      <c r="K386">
        <v>0</v>
      </c>
      <c r="L386">
        <v>56330.95</v>
      </c>
      <c r="M386">
        <v>55880.25</v>
      </c>
      <c r="N386">
        <v>450.7</v>
      </c>
      <c r="Q386">
        <f t="shared" si="5"/>
        <v>450.7</v>
      </c>
    </row>
    <row r="387" spans="4:17" x14ac:dyDescent="0.25">
      <c r="E387" t="s">
        <v>267</v>
      </c>
      <c r="F387" t="s">
        <v>268</v>
      </c>
      <c r="I387">
        <v>0</v>
      </c>
      <c r="J387">
        <v>83800</v>
      </c>
      <c r="K387">
        <v>13966.666666666701</v>
      </c>
      <c r="L387">
        <v>33282.133333333302</v>
      </c>
      <c r="M387">
        <v>160830</v>
      </c>
      <c r="N387">
        <v>-127547.866666667</v>
      </c>
      <c r="Q387">
        <f t="shared" si="5"/>
        <v>-127547.866666667</v>
      </c>
    </row>
    <row r="388" spans="4:17" x14ac:dyDescent="0.25">
      <c r="E388" t="s">
        <v>65</v>
      </c>
      <c r="F388" t="s">
        <v>66</v>
      </c>
      <c r="G388" t="s">
        <v>20</v>
      </c>
      <c r="H388" t="s">
        <v>644</v>
      </c>
      <c r="I388">
        <v>3160794.99</v>
      </c>
      <c r="J388">
        <v>2433921.1</v>
      </c>
      <c r="K388">
        <v>405653.51666666701</v>
      </c>
      <c r="L388">
        <v>400000</v>
      </c>
      <c r="M388">
        <v>0</v>
      </c>
      <c r="N388">
        <v>400000</v>
      </c>
      <c r="Q388">
        <f t="shared" si="5"/>
        <v>400000</v>
      </c>
    </row>
    <row r="389" spans="4:17" x14ac:dyDescent="0.25">
      <c r="E389" t="s">
        <v>742</v>
      </c>
      <c r="F389" t="s">
        <v>743</v>
      </c>
      <c r="G389" t="s">
        <v>20</v>
      </c>
      <c r="H389" t="s">
        <v>493</v>
      </c>
      <c r="I389">
        <v>533411.38</v>
      </c>
      <c r="J389">
        <v>619600</v>
      </c>
      <c r="K389">
        <v>103266.66666666701</v>
      </c>
      <c r="L389">
        <v>391561.04</v>
      </c>
      <c r="M389">
        <v>0</v>
      </c>
      <c r="N389">
        <v>391561.04</v>
      </c>
      <c r="Q389">
        <f t="shared" si="5"/>
        <v>391561.04</v>
      </c>
    </row>
    <row r="390" spans="4:17" x14ac:dyDescent="0.25">
      <c r="D390">
        <v>53</v>
      </c>
      <c r="E390" t="s">
        <v>117</v>
      </c>
      <c r="F390" t="s">
        <v>118</v>
      </c>
      <c r="G390" t="s">
        <v>20</v>
      </c>
      <c r="H390" t="s">
        <v>541</v>
      </c>
      <c r="I390">
        <v>132000</v>
      </c>
      <c r="J390">
        <v>0</v>
      </c>
      <c r="K390">
        <v>0</v>
      </c>
      <c r="L390">
        <v>114340.8</v>
      </c>
      <c r="M390">
        <v>114340.8</v>
      </c>
      <c r="N390">
        <v>0</v>
      </c>
      <c r="Q390">
        <f t="shared" si="5"/>
        <v>0</v>
      </c>
    </row>
    <row r="391" spans="4:17" x14ac:dyDescent="0.25">
      <c r="D391">
        <v>108</v>
      </c>
      <c r="E391" t="s">
        <v>233</v>
      </c>
      <c r="F391" t="s">
        <v>234</v>
      </c>
      <c r="G391" t="s">
        <v>20</v>
      </c>
      <c r="H391" t="s">
        <v>493</v>
      </c>
      <c r="I391">
        <v>637671.26</v>
      </c>
      <c r="J391">
        <v>842195</v>
      </c>
      <c r="K391">
        <v>140365.83333333299</v>
      </c>
      <c r="L391">
        <v>400000</v>
      </c>
      <c r="M391">
        <v>400000</v>
      </c>
      <c r="N391">
        <v>0</v>
      </c>
      <c r="Q391">
        <f t="shared" ref="Q391:Q430" si="6">N391-P391</f>
        <v>0</v>
      </c>
    </row>
    <row r="392" spans="4:17" x14ac:dyDescent="0.25">
      <c r="E392" t="s">
        <v>261</v>
      </c>
      <c r="F392" t="s">
        <v>262</v>
      </c>
      <c r="I392">
        <v>23850</v>
      </c>
      <c r="J392">
        <v>45480</v>
      </c>
      <c r="K392">
        <v>7580</v>
      </c>
      <c r="L392">
        <v>49073.333333333299</v>
      </c>
      <c r="M392">
        <v>92850</v>
      </c>
      <c r="N392">
        <v>-25926.666666666701</v>
      </c>
      <c r="Q392">
        <f t="shared" si="6"/>
        <v>-25926.666666666701</v>
      </c>
    </row>
    <row r="393" spans="4:17" x14ac:dyDescent="0.25">
      <c r="E393" t="s">
        <v>939</v>
      </c>
      <c r="F393" t="s">
        <v>940</v>
      </c>
      <c r="I393">
        <v>0</v>
      </c>
      <c r="J393">
        <v>0</v>
      </c>
      <c r="K393">
        <v>0</v>
      </c>
      <c r="L393">
        <v>33600</v>
      </c>
      <c r="M393">
        <v>58400</v>
      </c>
      <c r="N393">
        <v>-24800</v>
      </c>
      <c r="P393">
        <v>20000</v>
      </c>
      <c r="Q393">
        <f t="shared" si="6"/>
        <v>-44800</v>
      </c>
    </row>
    <row r="394" spans="4:17" x14ac:dyDescent="0.25">
      <c r="E394" t="s">
        <v>125</v>
      </c>
      <c r="F394" t="s">
        <v>126</v>
      </c>
      <c r="G394" t="s">
        <v>21</v>
      </c>
      <c r="H394" t="s">
        <v>644</v>
      </c>
      <c r="I394">
        <v>189448.35</v>
      </c>
      <c r="J394">
        <v>179400</v>
      </c>
      <c r="K394">
        <v>29900</v>
      </c>
      <c r="L394">
        <v>168827.99</v>
      </c>
      <c r="M394">
        <v>0</v>
      </c>
      <c r="N394">
        <v>168827.99</v>
      </c>
      <c r="Q394">
        <f t="shared" si="6"/>
        <v>168827.99</v>
      </c>
    </row>
    <row r="395" spans="4:17" x14ac:dyDescent="0.25">
      <c r="E395" t="s">
        <v>941</v>
      </c>
      <c r="F395" t="s">
        <v>942</v>
      </c>
      <c r="G395" t="s">
        <v>21</v>
      </c>
      <c r="H395" t="s">
        <v>794</v>
      </c>
      <c r="I395">
        <v>0</v>
      </c>
      <c r="J395">
        <v>0</v>
      </c>
      <c r="K395">
        <v>0</v>
      </c>
      <c r="L395">
        <v>28096</v>
      </c>
      <c r="M395">
        <v>58096</v>
      </c>
      <c r="N395">
        <v>-30000</v>
      </c>
      <c r="Q395">
        <f t="shared" si="6"/>
        <v>-30000</v>
      </c>
    </row>
    <row r="396" spans="4:17" x14ac:dyDescent="0.25">
      <c r="E396" t="s">
        <v>317</v>
      </c>
      <c r="F396" t="s">
        <v>318</v>
      </c>
      <c r="G396" t="s">
        <v>21</v>
      </c>
      <c r="H396" t="s">
        <v>644</v>
      </c>
      <c r="I396">
        <v>0</v>
      </c>
      <c r="J396">
        <v>0</v>
      </c>
      <c r="K396">
        <v>0</v>
      </c>
      <c r="L396">
        <v>66403.246666666702</v>
      </c>
      <c r="M396">
        <v>58591.1</v>
      </c>
      <c r="N396">
        <v>7812.1466666666702</v>
      </c>
      <c r="Q396">
        <f t="shared" si="6"/>
        <v>7812.1466666666702</v>
      </c>
    </row>
    <row r="397" spans="4:17" x14ac:dyDescent="0.25">
      <c r="F397" t="s">
        <v>943</v>
      </c>
      <c r="I397">
        <v>0</v>
      </c>
      <c r="J397">
        <v>0</v>
      </c>
      <c r="K397">
        <v>0</v>
      </c>
      <c r="L397">
        <v>57000</v>
      </c>
      <c r="M397">
        <v>0</v>
      </c>
      <c r="N397">
        <v>57000</v>
      </c>
      <c r="Q397">
        <f t="shared" si="6"/>
        <v>57000</v>
      </c>
    </row>
    <row r="398" spans="4:17" x14ac:dyDescent="0.25">
      <c r="E398" t="s">
        <v>944</v>
      </c>
      <c r="F398" t="s">
        <v>945</v>
      </c>
      <c r="G398" t="s">
        <v>21</v>
      </c>
      <c r="I398">
        <v>0</v>
      </c>
      <c r="J398">
        <v>0</v>
      </c>
      <c r="K398">
        <v>0</v>
      </c>
      <c r="L398">
        <v>82657.823999999993</v>
      </c>
      <c r="M398">
        <v>858040.91</v>
      </c>
      <c r="N398">
        <v>-775383.08600000001</v>
      </c>
      <c r="Q398">
        <f t="shared" si="6"/>
        <v>-775383.08600000001</v>
      </c>
    </row>
    <row r="399" spans="4:17" x14ac:dyDescent="0.25">
      <c r="E399" t="s">
        <v>946</v>
      </c>
      <c r="F399" t="s">
        <v>947</v>
      </c>
      <c r="G399" t="s">
        <v>21</v>
      </c>
      <c r="I399">
        <v>0</v>
      </c>
      <c r="J399">
        <v>0</v>
      </c>
      <c r="K399">
        <v>0</v>
      </c>
      <c r="L399">
        <v>37239.946666666699</v>
      </c>
      <c r="M399">
        <v>169808.05</v>
      </c>
      <c r="N399">
        <v>-132568.10333333301</v>
      </c>
      <c r="Q399">
        <f t="shared" si="6"/>
        <v>-132568.10333333301</v>
      </c>
    </row>
    <row r="400" spans="4:17" x14ac:dyDescent="0.25">
      <c r="E400" t="s">
        <v>624</v>
      </c>
      <c r="F400" t="s">
        <v>625</v>
      </c>
      <c r="G400" t="s">
        <v>948</v>
      </c>
      <c r="H400" t="s">
        <v>493</v>
      </c>
      <c r="I400">
        <v>76393.429999999993</v>
      </c>
      <c r="J400">
        <v>69947.02</v>
      </c>
      <c r="K400">
        <v>11657.836666666701</v>
      </c>
      <c r="L400">
        <v>53530.928</v>
      </c>
      <c r="M400">
        <v>0</v>
      </c>
      <c r="N400">
        <v>23530.928</v>
      </c>
      <c r="Q400">
        <f t="shared" si="6"/>
        <v>23530.928</v>
      </c>
    </row>
    <row r="401" spans="5:17" x14ac:dyDescent="0.25">
      <c r="E401" t="s">
        <v>949</v>
      </c>
      <c r="F401" t="s">
        <v>950</v>
      </c>
      <c r="G401" t="s">
        <v>951</v>
      </c>
      <c r="H401" t="s">
        <v>493</v>
      </c>
      <c r="I401">
        <v>0</v>
      </c>
      <c r="J401">
        <v>0</v>
      </c>
      <c r="K401">
        <v>0</v>
      </c>
      <c r="L401">
        <v>17012</v>
      </c>
      <c r="M401">
        <v>17012</v>
      </c>
      <c r="N401">
        <v>0</v>
      </c>
      <c r="Q401">
        <f t="shared" si="6"/>
        <v>0</v>
      </c>
    </row>
    <row r="402" spans="5:17" x14ac:dyDescent="0.25">
      <c r="E402" t="s">
        <v>952</v>
      </c>
      <c r="F402" t="s">
        <v>953</v>
      </c>
      <c r="G402" t="s">
        <v>951</v>
      </c>
      <c r="H402" t="s">
        <v>493</v>
      </c>
      <c r="I402">
        <v>0</v>
      </c>
      <c r="J402">
        <v>0</v>
      </c>
      <c r="K402">
        <v>0</v>
      </c>
      <c r="L402">
        <v>58600</v>
      </c>
      <c r="M402">
        <v>58600</v>
      </c>
      <c r="N402">
        <v>0</v>
      </c>
      <c r="Q402">
        <f t="shared" si="6"/>
        <v>0</v>
      </c>
    </row>
    <row r="403" spans="5:17" x14ac:dyDescent="0.25">
      <c r="E403" t="s">
        <v>954</v>
      </c>
      <c r="F403" t="s">
        <v>955</v>
      </c>
      <c r="I403">
        <v>0</v>
      </c>
      <c r="J403">
        <v>0</v>
      </c>
      <c r="K403">
        <v>0</v>
      </c>
      <c r="L403">
        <v>0</v>
      </c>
      <c r="M403">
        <v>4915.5</v>
      </c>
      <c r="N403">
        <v>-4915.5</v>
      </c>
      <c r="Q403">
        <f t="shared" si="6"/>
        <v>-4915.5</v>
      </c>
    </row>
    <row r="404" spans="5:17" x14ac:dyDescent="0.25">
      <c r="E404" t="s">
        <v>956</v>
      </c>
      <c r="F404" t="s">
        <v>957</v>
      </c>
      <c r="G404" t="s">
        <v>21</v>
      </c>
      <c r="I404">
        <v>0</v>
      </c>
      <c r="J404">
        <v>0</v>
      </c>
      <c r="K404">
        <v>0</v>
      </c>
      <c r="L404">
        <v>0</v>
      </c>
      <c r="M404">
        <v>227793.27</v>
      </c>
      <c r="N404">
        <v>-227793.27</v>
      </c>
      <c r="Q404">
        <f t="shared" si="6"/>
        <v>-227793.27</v>
      </c>
    </row>
    <row r="405" spans="5:17" x14ac:dyDescent="0.25">
      <c r="E405" t="s">
        <v>958</v>
      </c>
      <c r="F405" t="s">
        <v>959</v>
      </c>
      <c r="I405">
        <v>0</v>
      </c>
      <c r="J405">
        <v>0</v>
      </c>
      <c r="K405">
        <v>0</v>
      </c>
      <c r="L405">
        <v>0</v>
      </c>
      <c r="M405">
        <v>8760</v>
      </c>
      <c r="N405">
        <v>-8760</v>
      </c>
      <c r="Q405">
        <f t="shared" si="6"/>
        <v>-8760</v>
      </c>
    </row>
    <row r="406" spans="5:17" x14ac:dyDescent="0.25">
      <c r="E406" t="s">
        <v>960</v>
      </c>
      <c r="F406" t="s">
        <v>961</v>
      </c>
      <c r="G406" t="s">
        <v>21</v>
      </c>
      <c r="I406">
        <v>0</v>
      </c>
      <c r="J406">
        <v>0</v>
      </c>
      <c r="K406">
        <v>0</v>
      </c>
      <c r="L406">
        <v>7748.7866666666696</v>
      </c>
      <c r="M406">
        <v>58115.9</v>
      </c>
      <c r="N406">
        <v>-50367.113333333298</v>
      </c>
      <c r="Q406">
        <f t="shared" si="6"/>
        <v>-50367.113333333298</v>
      </c>
    </row>
    <row r="407" spans="5:17" x14ac:dyDescent="0.25">
      <c r="E407" t="s">
        <v>962</v>
      </c>
      <c r="F407" t="s">
        <v>963</v>
      </c>
      <c r="G407" t="s">
        <v>21</v>
      </c>
      <c r="I407">
        <v>0</v>
      </c>
      <c r="J407">
        <v>0</v>
      </c>
      <c r="K407">
        <v>0</v>
      </c>
      <c r="L407">
        <v>0</v>
      </c>
      <c r="M407">
        <v>59700</v>
      </c>
      <c r="N407">
        <v>-59700</v>
      </c>
      <c r="Q407">
        <f t="shared" si="6"/>
        <v>-59700</v>
      </c>
    </row>
    <row r="408" spans="5:17" x14ac:dyDescent="0.25">
      <c r="E408" t="s">
        <v>514</v>
      </c>
      <c r="F408" t="s">
        <v>515</v>
      </c>
      <c r="G408" t="s">
        <v>20</v>
      </c>
      <c r="H408" t="s">
        <v>493</v>
      </c>
      <c r="I408">
        <v>9000</v>
      </c>
      <c r="J408">
        <v>0</v>
      </c>
      <c r="K408">
        <v>0</v>
      </c>
      <c r="L408">
        <v>9000</v>
      </c>
      <c r="M408">
        <v>27500</v>
      </c>
      <c r="N408">
        <v>-27500</v>
      </c>
      <c r="Q408">
        <f t="shared" si="6"/>
        <v>-27500</v>
      </c>
    </row>
    <row r="409" spans="5:17" x14ac:dyDescent="0.25">
      <c r="E409" t="s">
        <v>964</v>
      </c>
      <c r="F409" t="s">
        <v>965</v>
      </c>
      <c r="I409">
        <v>0</v>
      </c>
      <c r="J409">
        <v>0</v>
      </c>
      <c r="K409">
        <v>0</v>
      </c>
      <c r="L409">
        <v>12.533333333333299</v>
      </c>
      <c r="M409">
        <v>94</v>
      </c>
      <c r="N409">
        <v>-81.466666666666697</v>
      </c>
      <c r="Q409">
        <f t="shared" si="6"/>
        <v>-81.466666666666697</v>
      </c>
    </row>
    <row r="410" spans="5:17" x14ac:dyDescent="0.25">
      <c r="E410" t="s">
        <v>966</v>
      </c>
      <c r="F410" t="s">
        <v>967</v>
      </c>
      <c r="I410">
        <v>0</v>
      </c>
      <c r="J410">
        <v>0</v>
      </c>
      <c r="K410">
        <v>0</v>
      </c>
      <c r="L410">
        <v>0</v>
      </c>
      <c r="M410">
        <v>21503.69</v>
      </c>
      <c r="N410">
        <v>-21503.69</v>
      </c>
      <c r="Q410">
        <f t="shared" si="6"/>
        <v>-21503.69</v>
      </c>
    </row>
    <row r="411" spans="5:17" x14ac:dyDescent="0.25">
      <c r="E411" t="s">
        <v>968</v>
      </c>
      <c r="F411" t="s">
        <v>969</v>
      </c>
      <c r="I411">
        <v>0</v>
      </c>
      <c r="J411">
        <v>0</v>
      </c>
      <c r="K411">
        <v>0</v>
      </c>
      <c r="L411">
        <v>0</v>
      </c>
      <c r="M411">
        <v>2411.77</v>
      </c>
      <c r="N411">
        <v>-2411.77</v>
      </c>
      <c r="Q411">
        <f t="shared" si="6"/>
        <v>-2411.77</v>
      </c>
    </row>
    <row r="412" spans="5:17" x14ac:dyDescent="0.25">
      <c r="E412" t="s">
        <v>970</v>
      </c>
      <c r="F412" t="s">
        <v>971</v>
      </c>
      <c r="I412">
        <v>0</v>
      </c>
      <c r="J412">
        <v>0</v>
      </c>
      <c r="K412">
        <v>0</v>
      </c>
      <c r="L412">
        <v>2830.5066666666698</v>
      </c>
      <c r="M412">
        <v>22390.01</v>
      </c>
      <c r="N412">
        <v>-19559.503333333301</v>
      </c>
      <c r="Q412">
        <f t="shared" si="6"/>
        <v>-19559.503333333301</v>
      </c>
    </row>
    <row r="413" spans="5:17" x14ac:dyDescent="0.25">
      <c r="E413" t="s">
        <v>137</v>
      </c>
      <c r="F413" t="s">
        <v>138</v>
      </c>
      <c r="G413" t="s">
        <v>15</v>
      </c>
      <c r="I413">
        <v>266650.3</v>
      </c>
      <c r="J413">
        <v>117082</v>
      </c>
      <c r="K413">
        <v>19513.666666666701</v>
      </c>
      <c r="L413">
        <v>16000</v>
      </c>
      <c r="M413">
        <v>1411</v>
      </c>
      <c r="N413">
        <v>0</v>
      </c>
      <c r="Q413">
        <f t="shared" si="6"/>
        <v>0</v>
      </c>
    </row>
    <row r="414" spans="5:17" x14ac:dyDescent="0.25">
      <c r="E414" t="s">
        <v>179</v>
      </c>
      <c r="F414" t="s">
        <v>180</v>
      </c>
      <c r="G414" t="s">
        <v>15</v>
      </c>
      <c r="I414">
        <v>448416.98</v>
      </c>
      <c r="J414">
        <v>448416.98</v>
      </c>
      <c r="K414">
        <v>74736.163333333301</v>
      </c>
      <c r="L414">
        <v>60000</v>
      </c>
      <c r="M414">
        <v>0</v>
      </c>
      <c r="N414">
        <v>0</v>
      </c>
      <c r="Q414">
        <f t="shared" si="6"/>
        <v>0</v>
      </c>
    </row>
    <row r="415" spans="5:17" x14ac:dyDescent="0.25">
      <c r="E415" t="s">
        <v>187</v>
      </c>
      <c r="F415" t="s">
        <v>188</v>
      </c>
      <c r="G415" t="s">
        <v>15</v>
      </c>
      <c r="I415">
        <v>59100</v>
      </c>
      <c r="J415">
        <v>27600</v>
      </c>
      <c r="K415">
        <v>4600</v>
      </c>
      <c r="L415">
        <v>4000</v>
      </c>
      <c r="M415">
        <v>8400</v>
      </c>
      <c r="N415">
        <v>0</v>
      </c>
      <c r="Q415">
        <f t="shared" si="6"/>
        <v>0</v>
      </c>
    </row>
    <row r="416" spans="5:17" x14ac:dyDescent="0.25">
      <c r="E416" t="s">
        <v>195</v>
      </c>
      <c r="F416" t="s">
        <v>196</v>
      </c>
      <c r="G416" t="s">
        <v>15</v>
      </c>
      <c r="I416">
        <v>79960</v>
      </c>
      <c r="J416">
        <v>25000</v>
      </c>
      <c r="K416">
        <v>4166.6666666666697</v>
      </c>
      <c r="L416">
        <v>3000</v>
      </c>
      <c r="M416">
        <v>0</v>
      </c>
      <c r="N416">
        <v>0</v>
      </c>
      <c r="Q416">
        <f t="shared" si="6"/>
        <v>0</v>
      </c>
    </row>
    <row r="417" spans="5:17" x14ac:dyDescent="0.25">
      <c r="E417" t="s">
        <v>231</v>
      </c>
      <c r="F417" t="s">
        <v>232</v>
      </c>
      <c r="G417" t="s">
        <v>15</v>
      </c>
      <c r="I417">
        <v>123682</v>
      </c>
      <c r="J417">
        <v>97000</v>
      </c>
      <c r="K417">
        <v>16166.666666666701</v>
      </c>
      <c r="L417">
        <v>13000</v>
      </c>
      <c r="M417">
        <v>0</v>
      </c>
      <c r="N417">
        <v>0</v>
      </c>
      <c r="Q417">
        <f t="shared" si="6"/>
        <v>0</v>
      </c>
    </row>
    <row r="418" spans="5:17" x14ac:dyDescent="0.25">
      <c r="E418" t="s">
        <v>401</v>
      </c>
      <c r="F418" t="s">
        <v>402</v>
      </c>
      <c r="G418" t="s">
        <v>15</v>
      </c>
      <c r="I418">
        <v>142294.41</v>
      </c>
      <c r="J418">
        <v>248600</v>
      </c>
      <c r="K418">
        <v>41433.333333333299</v>
      </c>
      <c r="L418">
        <v>33000</v>
      </c>
      <c r="M418">
        <v>121994.41</v>
      </c>
      <c r="N418">
        <v>0</v>
      </c>
      <c r="Q418">
        <f t="shared" si="6"/>
        <v>0</v>
      </c>
    </row>
    <row r="419" spans="5:17" x14ac:dyDescent="0.25">
      <c r="E419" t="s">
        <v>409</v>
      </c>
      <c r="F419" t="s">
        <v>410</v>
      </c>
      <c r="G419" t="s">
        <v>15</v>
      </c>
      <c r="I419">
        <v>26870</v>
      </c>
      <c r="J419">
        <v>30870</v>
      </c>
      <c r="K419">
        <v>5145</v>
      </c>
      <c r="L419">
        <v>4000</v>
      </c>
      <c r="M419">
        <v>0</v>
      </c>
      <c r="N419">
        <v>0</v>
      </c>
      <c r="Q419">
        <f t="shared" si="6"/>
        <v>0</v>
      </c>
    </row>
    <row r="420" spans="5:17" x14ac:dyDescent="0.25">
      <c r="E420" t="s">
        <v>429</v>
      </c>
      <c r="F420" t="s">
        <v>430</v>
      </c>
      <c r="G420" t="s">
        <v>15</v>
      </c>
      <c r="I420">
        <v>6000</v>
      </c>
      <c r="J420">
        <v>10000</v>
      </c>
      <c r="K420">
        <v>1666.6666666666699</v>
      </c>
      <c r="L420">
        <v>1000</v>
      </c>
      <c r="M420">
        <v>0</v>
      </c>
      <c r="N420">
        <v>0</v>
      </c>
      <c r="Q420">
        <f t="shared" si="6"/>
        <v>0</v>
      </c>
    </row>
    <row r="421" spans="5:17" x14ac:dyDescent="0.25">
      <c r="E421" t="s">
        <v>431</v>
      </c>
      <c r="F421" t="s">
        <v>432</v>
      </c>
      <c r="G421" t="s">
        <v>15</v>
      </c>
      <c r="I421">
        <v>8750</v>
      </c>
      <c r="J421">
        <v>17500</v>
      </c>
      <c r="K421">
        <v>2916.6666666666702</v>
      </c>
      <c r="L421">
        <v>2000</v>
      </c>
      <c r="M421">
        <v>7000</v>
      </c>
      <c r="N421">
        <v>0</v>
      </c>
      <c r="Q421">
        <f t="shared" si="6"/>
        <v>0</v>
      </c>
    </row>
    <row r="422" spans="5:17" x14ac:dyDescent="0.25">
      <c r="E422" t="s">
        <v>487</v>
      </c>
      <c r="F422" t="s">
        <v>488</v>
      </c>
      <c r="G422" t="s">
        <v>20</v>
      </c>
      <c r="H422" t="s">
        <v>489</v>
      </c>
      <c r="I422">
        <v>35000</v>
      </c>
      <c r="J422">
        <v>0</v>
      </c>
      <c r="K422">
        <v>0</v>
      </c>
      <c r="L422">
        <v>35000</v>
      </c>
      <c r="M422">
        <v>0</v>
      </c>
      <c r="N422">
        <v>0</v>
      </c>
      <c r="Q422">
        <f t="shared" si="6"/>
        <v>0</v>
      </c>
    </row>
    <row r="423" spans="5:17" x14ac:dyDescent="0.25">
      <c r="E423" t="s">
        <v>500</v>
      </c>
      <c r="F423" t="s">
        <v>501</v>
      </c>
      <c r="G423" t="s">
        <v>20</v>
      </c>
      <c r="H423" t="s">
        <v>493</v>
      </c>
      <c r="I423">
        <v>0</v>
      </c>
      <c r="J423">
        <v>0</v>
      </c>
      <c r="K423">
        <v>0</v>
      </c>
      <c r="L423">
        <v>46443</v>
      </c>
      <c r="M423">
        <v>0</v>
      </c>
      <c r="N423">
        <v>23221.5</v>
      </c>
      <c r="O423">
        <v>23221.5</v>
      </c>
      <c r="Q423">
        <f t="shared" si="6"/>
        <v>23221.5</v>
      </c>
    </row>
    <row r="424" spans="5:17" x14ac:dyDescent="0.25">
      <c r="E424" t="s">
        <v>630</v>
      </c>
      <c r="F424" t="s">
        <v>631</v>
      </c>
      <c r="G424" t="s">
        <v>20</v>
      </c>
      <c r="H424" t="s">
        <v>541</v>
      </c>
      <c r="I424">
        <v>212428.9</v>
      </c>
      <c r="J424">
        <v>0</v>
      </c>
      <c r="K424">
        <v>0</v>
      </c>
      <c r="L424">
        <v>112053.87</v>
      </c>
      <c r="M424">
        <v>24553.88</v>
      </c>
      <c r="N424">
        <v>-20000</v>
      </c>
      <c r="P424">
        <v>20000</v>
      </c>
      <c r="Q424">
        <f t="shared" si="6"/>
        <v>-40000</v>
      </c>
    </row>
    <row r="425" spans="5:17" x14ac:dyDescent="0.25">
      <c r="E425" t="s">
        <v>632</v>
      </c>
      <c r="F425" t="s">
        <v>633</v>
      </c>
      <c r="G425" t="s">
        <v>20</v>
      </c>
      <c r="H425" t="s">
        <v>541</v>
      </c>
      <c r="I425">
        <v>177694.24</v>
      </c>
      <c r="J425">
        <v>0</v>
      </c>
      <c r="K425">
        <v>0</v>
      </c>
      <c r="L425">
        <v>49891.24</v>
      </c>
      <c r="M425">
        <v>50000</v>
      </c>
      <c r="N425">
        <v>-50000</v>
      </c>
      <c r="P425">
        <v>50000</v>
      </c>
      <c r="Q425">
        <f t="shared" si="6"/>
        <v>-100000</v>
      </c>
    </row>
    <row r="426" spans="5:17" x14ac:dyDescent="0.25">
      <c r="E426" t="s">
        <v>653</v>
      </c>
      <c r="F426" t="s">
        <v>654</v>
      </c>
      <c r="G426" t="s">
        <v>21</v>
      </c>
      <c r="H426" t="s">
        <v>493</v>
      </c>
      <c r="I426">
        <v>176704.41</v>
      </c>
      <c r="J426">
        <v>0</v>
      </c>
      <c r="K426">
        <v>0</v>
      </c>
      <c r="L426">
        <v>176704.41</v>
      </c>
      <c r="M426">
        <v>0</v>
      </c>
      <c r="N426">
        <v>0</v>
      </c>
      <c r="Q426">
        <f t="shared" si="6"/>
        <v>0</v>
      </c>
    </row>
    <row r="427" spans="5:17" x14ac:dyDescent="0.25">
      <c r="E427" t="s">
        <v>655</v>
      </c>
      <c r="F427" t="s">
        <v>656</v>
      </c>
      <c r="G427" t="s">
        <v>21</v>
      </c>
      <c r="H427" t="s">
        <v>493</v>
      </c>
      <c r="I427">
        <v>1722170</v>
      </c>
      <c r="J427">
        <v>0</v>
      </c>
      <c r="K427">
        <v>0</v>
      </c>
      <c r="L427">
        <v>1722170</v>
      </c>
      <c r="M427">
        <v>0</v>
      </c>
      <c r="N427">
        <v>0</v>
      </c>
      <c r="Q427">
        <f t="shared" si="6"/>
        <v>0</v>
      </c>
    </row>
    <row r="428" spans="5:17" x14ac:dyDescent="0.25">
      <c r="E428" t="s">
        <v>691</v>
      </c>
      <c r="F428" t="s">
        <v>692</v>
      </c>
      <c r="G428" t="s">
        <v>18</v>
      </c>
      <c r="H428" t="s">
        <v>541</v>
      </c>
      <c r="I428">
        <v>0</v>
      </c>
      <c r="J428">
        <v>0</v>
      </c>
      <c r="K428">
        <v>0</v>
      </c>
      <c r="L428">
        <v>12000</v>
      </c>
      <c r="M428">
        <v>45500</v>
      </c>
      <c r="N428">
        <v>0</v>
      </c>
      <c r="Q428">
        <f t="shared" si="6"/>
        <v>0</v>
      </c>
    </row>
    <row r="429" spans="5:17" x14ac:dyDescent="0.25">
      <c r="E429" t="s">
        <v>972</v>
      </c>
      <c r="F429" t="s">
        <v>973</v>
      </c>
      <c r="G429" t="s">
        <v>18</v>
      </c>
      <c r="H429" t="s">
        <v>644</v>
      </c>
      <c r="I429">
        <v>0</v>
      </c>
      <c r="J429">
        <v>0</v>
      </c>
      <c r="K429">
        <v>0</v>
      </c>
      <c r="L429">
        <v>27300</v>
      </c>
      <c r="M429">
        <v>0</v>
      </c>
      <c r="N429">
        <v>0</v>
      </c>
      <c r="Q429">
        <f t="shared" si="6"/>
        <v>0</v>
      </c>
    </row>
    <row r="430" spans="5:17" x14ac:dyDescent="0.25">
      <c r="E430" t="s">
        <v>974</v>
      </c>
      <c r="F430" t="s">
        <v>975</v>
      </c>
      <c r="G430" t="s">
        <v>18</v>
      </c>
      <c r="H430" t="s">
        <v>644</v>
      </c>
      <c r="I430">
        <v>0</v>
      </c>
      <c r="J430">
        <v>0</v>
      </c>
      <c r="K430">
        <v>0</v>
      </c>
      <c r="L430">
        <v>14700</v>
      </c>
      <c r="M430">
        <v>0</v>
      </c>
      <c r="N430">
        <v>0</v>
      </c>
      <c r="Q430">
        <f t="shared" si="6"/>
        <v>0</v>
      </c>
    </row>
  </sheetData>
  <autoFilter ref="A1:Q430" xr:uid="{00000000-0009-0000-0000-000006000000}"/>
  <phoneticPr fontId="27"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4</vt:i4>
      </vt:variant>
    </vt:vector>
  </HeadingPairs>
  <TitlesOfParts>
    <vt:vector size="13" baseType="lpstr">
      <vt:lpstr>资金支出计划提报说明</vt:lpstr>
      <vt:lpstr>2024.01月汇总</vt:lpstr>
      <vt:lpstr>2024.01月支付计划</vt:lpstr>
      <vt:lpstr>基参</vt:lpstr>
      <vt:lpstr>支付进度统计 (2)</vt:lpstr>
      <vt:lpstr>支付进度统计</vt:lpstr>
      <vt:lpstr>支付进度统计-数值化版</vt:lpstr>
      <vt:lpstr>2024.2.6批量付款审批单</vt:lpstr>
      <vt:lpstr>Sheet1</vt:lpstr>
      <vt:lpstr>'2024.2.6批量付款审批单'!Print_Area</vt:lpstr>
      <vt:lpstr>支付进度统计!Print_Area</vt:lpstr>
      <vt:lpstr>'支付进度统计 (2)'!Print_Area</vt:lpstr>
      <vt:lpstr>'2024.2.6批量付款审批单'!Print_Titles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财务-谷朋坤</dc:creator>
  <cp:lastModifiedBy>英格 吴</cp:lastModifiedBy>
  <cp:lastPrinted>2024-02-06T03:04:49Z</cp:lastPrinted>
  <dcterms:created xsi:type="dcterms:W3CDTF">2023-12-12T08:54:00Z</dcterms:created>
  <dcterms:modified xsi:type="dcterms:W3CDTF">2024-02-06T03:05:28Z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7F0B7F1B8A37451F9738ED5820E1EECD_13</vt:lpwstr>
  </property>
  <property fmtid="{D5CDD505-2E9C-101B-9397-08002B2CF9AE}" pid="3" name="KSOProductBuildVer">
    <vt:lpwstr>2052-12.1.0.16250</vt:lpwstr>
  </property>
  <property fmtid="{D5CDD505-2E9C-101B-9397-08002B2CF9AE}" pid="4" name="KSOReadingLayout">
    <vt:bool>false</vt:bool>
  </property>
</Properties>
</file>