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付款\"/>
    </mc:Choice>
  </mc:AlternateContent>
  <bookViews>
    <workbookView xWindow="0" yWindow="0" windowWidth="28800" windowHeight="12380"/>
  </bookViews>
  <sheets>
    <sheet name="长春应付账款 " sheetId="1" r:id="rId1"/>
    <sheet name="特殊付款申请" sheetId="7" r:id="rId2"/>
    <sheet name="Sheet1" sheetId="6" state="hidden" r:id="rId3"/>
  </sheets>
  <definedNames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xlnm._FilterDatabase" localSheetId="0" hidden="1">'长春应付账款 '!$B$7:$V$16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ck" localSheetId="0" hidden="1">#REF!</definedName>
    <definedName name="ck" hidden="1">#REF!</definedName>
    <definedName name="nime" localSheetId="0" hidden="1">#REF!</definedName>
    <definedName name="nime" hidden="1">#REF!</definedName>
    <definedName name="_xlnm.Print_Area" localSheetId="0">'长春应付账款 '!$B$1:$Q$32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A39" i="1" l="1"/>
  <c r="D34" i="7" l="1"/>
  <c r="D31" i="7"/>
  <c r="D27" i="7"/>
  <c r="D12" i="7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AA50" i="1"/>
  <c r="J50" i="1"/>
  <c r="AA49" i="1"/>
  <c r="J49" i="1"/>
  <c r="AA48" i="1"/>
  <c r="J48" i="1"/>
  <c r="AA47" i="1"/>
  <c r="J47" i="1"/>
  <c r="AA46" i="1"/>
  <c r="J46" i="1"/>
  <c r="AA45" i="1"/>
  <c r="J45" i="1"/>
  <c r="AA44" i="1"/>
  <c r="J44" i="1"/>
  <c r="AA43" i="1"/>
  <c r="J43" i="1"/>
  <c r="AA42" i="1"/>
  <c r="J42" i="1"/>
  <c r="AA41" i="1"/>
  <c r="J41" i="1"/>
  <c r="AA40" i="1"/>
  <c r="J40" i="1"/>
  <c r="J39" i="1"/>
  <c r="AA38" i="1"/>
  <c r="J38" i="1"/>
  <c r="AA37" i="1"/>
  <c r="J37" i="1"/>
  <c r="AA36" i="1"/>
  <c r="J36" i="1"/>
  <c r="Y35" i="1"/>
  <c r="V35" i="1"/>
  <c r="P35" i="1"/>
  <c r="J35" i="1"/>
  <c r="Y34" i="1"/>
  <c r="V34" i="1"/>
  <c r="P34" i="1"/>
  <c r="J34" i="1"/>
  <c r="Y33" i="1"/>
  <c r="V33" i="1"/>
  <c r="P33" i="1"/>
  <c r="J33" i="1"/>
  <c r="Y32" i="1"/>
  <c r="V32" i="1"/>
  <c r="S32" i="1"/>
  <c r="P32" i="1"/>
  <c r="J32" i="1"/>
  <c r="AA31" i="1"/>
  <c r="Y31" i="1"/>
  <c r="V31" i="1"/>
  <c r="S31" i="1"/>
  <c r="P31" i="1"/>
  <c r="J31" i="1"/>
  <c r="AA30" i="1"/>
  <c r="Y30" i="1"/>
  <c r="V30" i="1"/>
  <c r="S30" i="1"/>
  <c r="P30" i="1"/>
  <c r="J30" i="1"/>
  <c r="AA29" i="1"/>
  <c r="Y29" i="1"/>
  <c r="V29" i="1"/>
  <c r="S29" i="1"/>
  <c r="P29" i="1"/>
  <c r="J29" i="1"/>
  <c r="AA28" i="1"/>
  <c r="Y28" i="1"/>
  <c r="S28" i="1"/>
  <c r="J28" i="1"/>
  <c r="AA27" i="1"/>
  <c r="Y27" i="1"/>
  <c r="V27" i="1"/>
  <c r="S27" i="1"/>
  <c r="P27" i="1"/>
  <c r="J27" i="1"/>
  <c r="AA26" i="1"/>
  <c r="Y26" i="1"/>
  <c r="V26" i="1"/>
  <c r="S26" i="1"/>
  <c r="P26" i="1"/>
  <c r="J26" i="1"/>
  <c r="AA25" i="1"/>
  <c r="Y25" i="1"/>
  <c r="V25" i="1"/>
  <c r="S25" i="1"/>
  <c r="P25" i="1"/>
  <c r="J25" i="1"/>
  <c r="AA24" i="1"/>
  <c r="Y24" i="1"/>
  <c r="V24" i="1"/>
  <c r="S24" i="1"/>
  <c r="P24" i="1"/>
  <c r="M24" i="1"/>
  <c r="J24" i="1"/>
  <c r="AA23" i="1"/>
  <c r="Y23" i="1"/>
  <c r="V23" i="1"/>
  <c r="S23" i="1"/>
  <c r="P23" i="1"/>
  <c r="J23" i="1"/>
  <c r="AA22" i="1"/>
  <c r="S22" i="1"/>
  <c r="P22" i="1"/>
  <c r="J22" i="1"/>
  <c r="V21" i="1"/>
  <c r="S21" i="1"/>
  <c r="P21" i="1"/>
  <c r="J21" i="1"/>
  <c r="AA20" i="1"/>
  <c r="P20" i="1"/>
  <c r="J20" i="1"/>
  <c r="AA19" i="1"/>
  <c r="Y19" i="1"/>
  <c r="P19" i="1"/>
  <c r="J19" i="1"/>
  <c r="AA18" i="1"/>
  <c r="Y18" i="1"/>
  <c r="P18" i="1"/>
  <c r="J18" i="1"/>
  <c r="AA17" i="1"/>
  <c r="Y17" i="1"/>
  <c r="V17" i="1"/>
  <c r="S17" i="1"/>
  <c r="P17" i="1"/>
  <c r="J17" i="1"/>
  <c r="AA16" i="1"/>
  <c r="Y16" i="1"/>
  <c r="J16" i="1"/>
  <c r="AA15" i="1"/>
  <c r="Y15" i="1"/>
  <c r="S15" i="1"/>
  <c r="P15" i="1"/>
  <c r="J15" i="1"/>
  <c r="AA14" i="1"/>
  <c r="Y14" i="1"/>
  <c r="V14" i="1"/>
  <c r="S14" i="1"/>
  <c r="J14" i="1"/>
  <c r="AA13" i="1"/>
  <c r="Y13" i="1"/>
  <c r="S13" i="1"/>
  <c r="J13" i="1"/>
  <c r="G13" i="1"/>
  <c r="AA12" i="1"/>
  <c r="Y12" i="1"/>
  <c r="P12" i="1"/>
  <c r="J12" i="1"/>
  <c r="AA11" i="1"/>
  <c r="Y11" i="1"/>
  <c r="V11" i="1"/>
  <c r="S11" i="1"/>
  <c r="J11" i="1"/>
  <c r="AA10" i="1"/>
  <c r="Y10" i="1"/>
  <c r="V10" i="1"/>
  <c r="S10" i="1"/>
  <c r="P10" i="1"/>
  <c r="J10" i="1"/>
  <c r="AA9" i="1"/>
  <c r="Y9" i="1"/>
  <c r="V9" i="1"/>
  <c r="S9" i="1"/>
  <c r="P9" i="1"/>
  <c r="J9" i="1"/>
  <c r="AA8" i="1"/>
  <c r="Y8" i="1"/>
  <c r="V8" i="1"/>
  <c r="S8" i="1"/>
  <c r="P8" i="1"/>
  <c r="J8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comments1.xml><?xml version="1.0" encoding="utf-8"?>
<comments xmlns="http://schemas.openxmlformats.org/spreadsheetml/2006/main">
  <authors>
    <author>a</author>
  </authors>
  <commentList>
    <comment ref="Y8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年前至少付10万以上，否则年后不给供货</t>
        </r>
      </text>
    </comment>
    <comment ref="Y9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不同意付款规则，必须最长4个月，否则不供货，原来供应商产能不足</t>
        </r>
      </text>
    </comment>
    <comment ref="O11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特批，福基面料不同意付款规则，付款不理想不发货。</t>
        </r>
      </text>
    </comment>
    <comment ref="Y11" authorId="0" shapeId="0">
      <text>
        <r>
          <rPr>
            <b/>
            <sz val="9"/>
            <rFont val="宋体"/>
            <charset val="134"/>
          </rPr>
          <t>1月份保供，前提是到期货款，年底清账，不同意规则付款</t>
        </r>
      </text>
    </comment>
    <comment ref="U12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年底账期长，供应商不发货，要求年底清账。</t>
        </r>
      </text>
    </comment>
    <comment ref="Y12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安全带厂家，不同意付款规则，要求到期货款，年底清账</t>
        </r>
      </text>
    </comment>
    <comment ref="U13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账期太长，其它风扇厂家因为账期不给发货，他家有库存，前提是把老账清了，才给发货。</t>
        </r>
      </text>
    </comment>
    <comment ref="Y13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风扇厂家，由于集团付款情况不好，涉及到风扇厂家都不给发货，后跟这家供应商沟通，60天账期，才给发的货，已经到期10万</t>
        </r>
      </text>
    </comment>
    <comment ref="O14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特批，独家供货，不同意付款规则。</t>
        </r>
      </text>
    </comment>
    <comment ref="Y14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集团统一规定，5个月账期，从1月份开始执行</t>
        </r>
      </text>
    </comment>
    <comment ref="U15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前期投入模具太多，主机厂领导介绍，不同意规则付款，突然上量，需要供应商保供。</t>
        </r>
      </text>
    </comment>
    <comment ref="Y15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不同意付款规则，解放领导介绍本地化供应商，1月份保供工作做的非常好，要求到期货款年底清账</t>
        </r>
      </text>
    </comment>
    <comment ref="U16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格拉默天成供应商，突然上量，模具产能不足，需要对方开夜班保供，不同意付款规则。</t>
        </r>
      </text>
    </comment>
    <comment ref="D17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</t>
        </r>
      </text>
    </comment>
    <comment ref="Y17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物流厂家，账期太长，油钱都需要现金支付，资金压力大，要求至少付15万</t>
        </r>
      </text>
    </comment>
    <comment ref="U18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受集团付款影响，不同意90天账期，要求先款后货，后谈到账期30天。</t>
        </r>
      </text>
    </comment>
    <comment ref="U19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标准件供货额较小。</t>
        </r>
      </text>
    </comment>
    <comment ref="R20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年初供货，账期太长。</t>
        </r>
      </text>
    </comment>
    <comment ref="U20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账期太长，年底要求清账，其它供应商不给发货，只能靠德邦保供。</t>
        </r>
      </text>
    </comment>
    <comment ref="X20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账期太长，年底要求清账，其它供应商不给发货，只能靠德邦保供。</t>
        </r>
      </text>
    </comment>
    <comment ref="X21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标准件供货额较少，30天账期，不同意付款规则。</t>
        </r>
      </text>
    </comment>
    <comment ref="U22" authorId="0" shapeId="0">
      <text>
        <r>
          <rPr>
            <sz val="9"/>
            <rFont val="宋体"/>
            <charset val="134"/>
          </rPr>
          <t>账期太长，年底不给发货。</t>
        </r>
      </text>
    </comment>
    <comment ref="X22" authorId="0" shape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账期太长，年底不给发货。</t>
        </r>
      </text>
    </comment>
  </commentList>
</comments>
</file>

<file path=xl/sharedStrings.xml><?xml version="1.0" encoding="utf-8"?>
<sst xmlns="http://schemas.openxmlformats.org/spreadsheetml/2006/main" count="453" uniqueCount="161">
  <si>
    <t xml:space="preserve">长春应付账款付款明细 </t>
  </si>
  <si>
    <t>单位：长春光华荣昌汽车部件有限公司</t>
  </si>
  <si>
    <t>序号</t>
  </si>
  <si>
    <t>供应商编码</t>
  </si>
  <si>
    <r>
      <rPr>
        <b/>
        <sz val="10"/>
        <color rgb="FF000000"/>
        <rFont val="Microsoft YaHei"/>
        <charset val="134"/>
      </rPr>
      <t>外部供应商名称</t>
    </r>
  </si>
  <si>
    <t>1231期末余额</t>
  </si>
  <si>
    <t>180天挂账金额</t>
  </si>
  <si>
    <t>月均供货金额</t>
  </si>
  <si>
    <t>8月</t>
  </si>
  <si>
    <t>9月</t>
  </si>
  <si>
    <t>10月</t>
  </si>
  <si>
    <t>11月</t>
  </si>
  <si>
    <t>12月</t>
  </si>
  <si>
    <t>202401月</t>
  </si>
  <si>
    <t>待付合计</t>
  </si>
  <si>
    <t>计划支付</t>
  </si>
  <si>
    <t>实际支付</t>
  </si>
  <si>
    <t>待付</t>
  </si>
  <si>
    <t>3=2/6个月</t>
  </si>
  <si>
    <t>6=4-5</t>
  </si>
  <si>
    <t>9=7-8</t>
  </si>
  <si>
    <t>12=10-11</t>
  </si>
  <si>
    <t>计算公式：</t>
  </si>
  <si>
    <t>计划付款月期初余额/上月期末余额</t>
  </si>
  <si>
    <t>付款计划月前180天</t>
  </si>
  <si>
    <t>公式生成</t>
  </si>
  <si>
    <t>次月固化</t>
  </si>
  <si>
    <t>随付款进展更新（有更新部分标注颜色）</t>
  </si>
  <si>
    <t>总计</t>
  </si>
  <si>
    <t>1913025A</t>
  </si>
  <si>
    <t>河北新强力机械制造有限公司</t>
  </si>
  <si>
    <t>长春一汽四环总装福利包装有限</t>
  </si>
  <si>
    <t>S422007</t>
  </si>
  <si>
    <t>长春思利普科技有限公司</t>
  </si>
  <si>
    <t>长春市天利得科技有限公司</t>
  </si>
  <si>
    <t>泉州福兴塑料五金有限公司</t>
  </si>
  <si>
    <t>L5115</t>
  </si>
  <si>
    <t>欣瑞联电子（肇庆）有限公司</t>
  </si>
  <si>
    <t>L5488</t>
  </si>
  <si>
    <t>厦门市鑫荣飞工贸有限公司</t>
  </si>
  <si>
    <t>L5597</t>
  </si>
  <si>
    <t>吉林省智恒汽车零部件有限公司</t>
  </si>
  <si>
    <t>L5683</t>
  </si>
  <si>
    <t>长春百思特聚氨酯科技有限公司</t>
  </si>
  <si>
    <t>L4046</t>
  </si>
  <si>
    <t>长春市金环运输有限公司</t>
  </si>
  <si>
    <t>文安县德实汽车配件有限公司</t>
  </si>
  <si>
    <t>L4908</t>
  </si>
  <si>
    <t>西德宝（潍坊）五金工具有限公</t>
  </si>
  <si>
    <t>L4309</t>
  </si>
  <si>
    <t>吉林省德邦汽车电子有限公司</t>
  </si>
  <si>
    <t>沈阳晋和鑫瑞五金有限公司</t>
  </si>
  <si>
    <t>新梦顶（上海）贸易有限公司</t>
  </si>
  <si>
    <t>天津琪安科技有限公司</t>
  </si>
  <si>
    <t>黄骅市长生汽车灯镜有限公司</t>
  </si>
  <si>
    <t>黄骅雍丰包装有限公司</t>
  </si>
  <si>
    <t>深州市卓伦橡塑模具有限公司</t>
  </si>
  <si>
    <t>黄骅汇铭汽车部件有限公司</t>
  </si>
  <si>
    <t>徐州华夏电子有限公司</t>
  </si>
  <si>
    <t>L5068</t>
  </si>
  <si>
    <t>长春佳奥塑料包装制品经销有限</t>
  </si>
  <si>
    <t>L5116</t>
  </si>
  <si>
    <t>温州鑫锐电器有限公司</t>
  </si>
  <si>
    <t>L5258</t>
  </si>
  <si>
    <t>北京美好生活家居用品有限公司</t>
  </si>
  <si>
    <t>海兴中盛弹簧有限公司</t>
  </si>
  <si>
    <t>L5518</t>
  </si>
  <si>
    <t>上海纳特汽车标准件有限公司</t>
  </si>
  <si>
    <t>黄骅市旗锐塑料制品有限公司</t>
  </si>
  <si>
    <t>扬州市宏昌气动件制造有限公司</t>
  </si>
  <si>
    <t>L5759</t>
  </si>
  <si>
    <t>海城市瑞森汽车饰件有限公司</t>
  </si>
  <si>
    <t>黄骅市鑫祺汽车配件有限公司</t>
  </si>
  <si>
    <t>交易时间</t>
  </si>
  <si>
    <t>借贷标志</t>
  </si>
  <si>
    <t>对方单位</t>
  </si>
  <si>
    <t>转入金额</t>
  </si>
  <si>
    <t>币种</t>
  </si>
  <si>
    <t>备注</t>
  </si>
  <si>
    <t>借</t>
  </si>
  <si>
    <t>重庆光大产业有限公司</t>
  </si>
  <si>
    <t/>
  </si>
  <si>
    <t>人民币</t>
  </si>
  <si>
    <t>预付货款</t>
  </si>
  <si>
    <t>福士汽车零部件（济南）有限公司</t>
  </si>
  <si>
    <t>小计</t>
  </si>
  <si>
    <t>2024年1月特殊付款</t>
  </si>
  <si>
    <t>转出金额</t>
  </si>
  <si>
    <t>2024-01-02 09:52:06</t>
  </si>
  <si>
    <t>长春亚大汽车零件制造有限公司</t>
  </si>
  <si>
    <t>解放指定供应商，气管接头</t>
  </si>
  <si>
    <t>2024-01-05 15:40:05</t>
  </si>
  <si>
    <t>解放指定供应商，标准件，先款后排产，一直是预付，正在想办法谈账期</t>
  </si>
  <si>
    <t>2024-01-18 16:00:15</t>
  </si>
  <si>
    <t>2024-01-26 09:02:27</t>
  </si>
  <si>
    <t>2024-01-08 10:15:50</t>
  </si>
  <si>
    <t>深圳市毅荣川电子科技有限公司</t>
  </si>
  <si>
    <t>河北欠钱不付款，对方不给长春账期，必须先款后货</t>
  </si>
  <si>
    <t>2024-01-15 17:44:40</t>
  </si>
  <si>
    <t>解放指定供应商，之前和集团合作不愉快，不给长春账期，D03产品供货时，一直是先款后货，现在跟对方谈的先付20%定金，给给排产，同步在谈账期，对方答复刚恢复供货，要关注一段时间信誉情况，如果信誉良好，可以给账期</t>
  </si>
  <si>
    <t>2024-01-25 10:13:46</t>
  </si>
  <si>
    <t>2024-01-31 09:51:34</t>
  </si>
  <si>
    <t>特殊货款</t>
  </si>
  <si>
    <t>涉及到通风加热厂家，两家风扇厂家（毅荣川、新瑞联），整个集团都不给供货，必须先款后排产，长春只能从吉林德邦采购，有现货，并且可以多给发货，确保1月份开门红，1月份一共给发了80万货，1月份全靠德邦保供</t>
  </si>
  <si>
    <t>2023年12月特殊付款</t>
  </si>
  <si>
    <t>2023-12-06 09:06:43</t>
  </si>
  <si>
    <t>2023-12-11 11:28:20</t>
  </si>
  <si>
    <t>2023-12-11 16:51:29</t>
  </si>
  <si>
    <t>2023-12-11 16:51:30</t>
  </si>
  <si>
    <t>2023-12-29 15:27:57</t>
  </si>
  <si>
    <t>2023-12-19 10:59:09</t>
  </si>
  <si>
    <t>2023-12-26 14:04:33</t>
  </si>
  <si>
    <t>2023-12-29 15:31:00</t>
  </si>
  <si>
    <t>特殊付款</t>
  </si>
  <si>
    <t>降本副驾调角器，和长春第一次合作，受集团欠款影响，对长春不信任，不给账期，必须先款后货，后经过沟通，给30天账期。</t>
  </si>
  <si>
    <t>安全带厂家，年底清账，不然不给发货，此笔货款，集团不给拨，长春工厂集资支付，这才保证了1月份开门红，给顺利保供</t>
  </si>
  <si>
    <t>2023年10月特殊付款</t>
  </si>
  <si>
    <t>福基面料，天利得公司综合实力较弱，福基担心货款风险，不给发货，此笔款当时走的特批</t>
  </si>
  <si>
    <t>滑轨厂家，格拉默供应商，给长春独家供货，质量稳定，由于集团欠款太多，为了对方能稳定给长春供货，特批50000元</t>
  </si>
  <si>
    <t>合计</t>
  </si>
  <si>
    <t>23.12.31</t>
  </si>
  <si>
    <t>供应商</t>
  </si>
  <si>
    <t>名称</t>
  </si>
  <si>
    <t>类型</t>
  </si>
  <si>
    <t>账户</t>
  </si>
  <si>
    <t>明细账户</t>
  </si>
  <si>
    <t>成本中心</t>
  </si>
  <si>
    <t>兑换率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</si>
  <si>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</si>
  <si>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</si>
  <si>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</si>
  <si>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</si>
  <si>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</si>
  <si>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</si>
  <si>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</si>
  <si>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</si>
  <si>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1911037</t>
  </si>
  <si>
    <t>北京光华荣昌汽车部件有限公司</t>
  </si>
  <si>
    <t>VT2</t>
  </si>
  <si>
    <t>2202</t>
  </si>
  <si>
    <t>1912608</t>
  </si>
  <si>
    <t>VT1</t>
  </si>
  <si>
    <t>1913005</t>
  </si>
  <si>
    <t>1913037</t>
  </si>
  <si>
    <t>河北光华荣昌汽车部件有限公司</t>
  </si>
  <si>
    <t>1913045</t>
  </si>
  <si>
    <t>1913200</t>
  </si>
  <si>
    <t>1913717</t>
  </si>
  <si>
    <t>1921377</t>
  </si>
  <si>
    <t>VT5</t>
  </si>
  <si>
    <t>1922012</t>
  </si>
  <si>
    <t>1922374</t>
  </si>
  <si>
    <t>VT4</t>
  </si>
  <si>
    <t>1931024</t>
  </si>
  <si>
    <t>1932040</t>
  </si>
  <si>
    <t>1935343</t>
  </si>
  <si>
    <t>L2124</t>
  </si>
  <si>
    <t>西安光华荣昌汽车部件有限公司</t>
  </si>
  <si>
    <t>VT11</t>
  </si>
  <si>
    <t>2241001</t>
  </si>
  <si>
    <t>本次付款计划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</si>
</sst>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#,###,###,##0.00"/>
    <numFmt numFmtId="177" formatCode="#,##0.00_ "/>
    <numFmt numFmtId="178" formatCode="_-* #,##0.00_-;\-* #,##0.00_-;_-* &quot;-&quot;??_-;_-@_-"/>
  </numFmts>
  <fonts count="27">
    <font>
      <sz val="11"/>
      <color theme="1"/>
      <name val="等线"/>
      <charset val="134"/>
      <scheme val="minor"/>
    </font>
    <font>
      <sz val="10"/>
      <color indexed="0"/>
      <name val="Arial"/>
      <family val="2"/>
    </font>
    <font>
      <sz val="8.25"/>
      <color indexed="0"/>
      <name val="Microsoft Sans Serif"/>
      <family val="2"/>
    </font>
    <font>
      <sz val="11"/>
      <color indexed="8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indexed="8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b/>
      <sz val="16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微软雅黑"/>
      <charset val="134"/>
    </font>
    <font>
      <sz val="14"/>
      <name val="微软雅黑"/>
      <charset val="134"/>
    </font>
    <font>
      <b/>
      <sz val="10"/>
      <name val="Microsoft YaHei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等线"/>
      <charset val="134"/>
      <scheme val="minor"/>
    </font>
    <font>
      <b/>
      <sz val="10"/>
      <color rgb="FF000000"/>
      <name val="Microsoft YaHei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indexed="8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1" fillId="3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176" fontId="2" fillId="5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176" fontId="2" fillId="6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0" fillId="7" borderId="0" xfId="0" applyFill="1">
      <alignment vertical="center"/>
    </xf>
    <xf numFmtId="0" fontId="5" fillId="7" borderId="6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 wrapText="1"/>
    </xf>
    <xf numFmtId="4" fontId="5" fillId="7" borderId="6" xfId="0" applyNumberFormat="1" applyFont="1" applyFill="1" applyBorder="1" applyAlignment="1">
      <alignment horizontal="left" vertical="center"/>
    </xf>
    <xf numFmtId="57" fontId="5" fillId="7" borderId="6" xfId="0" applyNumberFormat="1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4" fontId="5" fillId="8" borderId="0" xfId="0" applyNumberFormat="1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/>
    </xf>
    <xf numFmtId="4" fontId="5" fillId="7" borderId="0" xfId="0" applyNumberFormat="1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 wrapText="1"/>
    </xf>
    <xf numFmtId="0" fontId="5" fillId="7" borderId="6" xfId="0" applyNumberFormat="1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4" fontId="6" fillId="8" borderId="6" xfId="0" applyNumberFormat="1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 wrapText="1"/>
    </xf>
    <xf numFmtId="57" fontId="6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6" fillId="9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8" fillId="0" borderId="0" xfId="3" applyFont="1">
      <alignment vertical="center"/>
    </xf>
    <xf numFmtId="0" fontId="3" fillId="0" borderId="0" xfId="3">
      <alignment vertical="center"/>
    </xf>
    <xf numFmtId="0" fontId="9" fillId="0" borderId="0" xfId="2" applyFont="1" applyFill="1">
      <alignment vertical="center"/>
    </xf>
    <xf numFmtId="0" fontId="10" fillId="0" borderId="0" xfId="2" applyFont="1">
      <alignment vertical="center"/>
    </xf>
    <xf numFmtId="0" fontId="3" fillId="0" borderId="0" xfId="2">
      <alignment vertical="center"/>
    </xf>
    <xf numFmtId="0" fontId="11" fillId="0" borderId="0" xfId="2" applyFont="1">
      <alignment vertical="center"/>
    </xf>
    <xf numFmtId="43" fontId="11" fillId="0" borderId="0" xfId="5" applyFont="1" applyFill="1" applyAlignment="1">
      <alignment vertical="center"/>
    </xf>
    <xf numFmtId="43" fontId="3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>
      <alignment vertical="center"/>
    </xf>
    <xf numFmtId="43" fontId="16" fillId="0" borderId="0" xfId="5" applyFont="1" applyFill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0" borderId="6" xfId="2" applyBorder="1">
      <alignment vertical="center"/>
    </xf>
    <xf numFmtId="0" fontId="15" fillId="0" borderId="6" xfId="2" applyFont="1" applyBorder="1" applyAlignment="1">
      <alignment horizontal="center" vertical="center"/>
    </xf>
    <xf numFmtId="0" fontId="8" fillId="0" borderId="6" xfId="3" applyFont="1" applyBorder="1">
      <alignment vertical="center"/>
    </xf>
    <xf numFmtId="0" fontId="15" fillId="0" borderId="6" xfId="3" applyFont="1" applyBorder="1" applyAlignment="1">
      <alignment horizontal="center" vertical="center"/>
    </xf>
    <xf numFmtId="0" fontId="15" fillId="0" borderId="6" xfId="3" applyFont="1" applyBorder="1" applyAlignment="1">
      <alignment vertical="center"/>
    </xf>
    <xf numFmtId="0" fontId="3" fillId="0" borderId="6" xfId="3" applyBorder="1">
      <alignment vertical="center"/>
    </xf>
    <xf numFmtId="0" fontId="15" fillId="0" borderId="6" xfId="3" applyFont="1" applyBorder="1" applyAlignment="1">
      <alignment horizontal="center" vertical="center" wrapText="1"/>
    </xf>
    <xf numFmtId="43" fontId="15" fillId="0" borderId="6" xfId="6" applyFont="1" applyFill="1" applyBorder="1" applyAlignment="1">
      <alignment horizontal="center" vertical="center" wrapText="1"/>
    </xf>
    <xf numFmtId="0" fontId="9" fillId="0" borderId="6" xfId="2" applyFont="1" applyFill="1" applyBorder="1">
      <alignment vertical="center"/>
    </xf>
    <xf numFmtId="178" fontId="18" fillId="0" borderId="6" xfId="2" applyNumberFormat="1" applyFont="1" applyFill="1" applyBorder="1" applyAlignment="1">
      <alignment horizontal="right" vertical="center" wrapText="1"/>
    </xf>
    <xf numFmtId="178" fontId="9" fillId="0" borderId="6" xfId="2" applyNumberFormat="1" applyFont="1" applyFill="1" applyBorder="1">
      <alignment vertical="center"/>
    </xf>
    <xf numFmtId="0" fontId="10" fillId="0" borderId="6" xfId="2" applyFont="1" applyBorder="1" applyAlignment="1">
      <alignment horizontal="left" vertical="center"/>
    </xf>
    <xf numFmtId="0" fontId="19" fillId="0" borderId="6" xfId="2" applyFont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6" xfId="2" applyFont="1" applyBorder="1" applyAlignment="1">
      <alignment horizontal="left" vertical="center"/>
    </xf>
    <xf numFmtId="178" fontId="19" fillId="0" borderId="6" xfId="2" applyNumberFormat="1" applyFont="1" applyBorder="1" applyAlignment="1">
      <alignment horizontal="right" vertical="center" wrapText="1"/>
    </xf>
    <xf numFmtId="178" fontId="19" fillId="7" borderId="6" xfId="2" applyNumberFormat="1" applyFont="1" applyFill="1" applyBorder="1" applyAlignment="1">
      <alignment vertical="center" wrapText="1"/>
    </xf>
    <xf numFmtId="178" fontId="20" fillId="0" borderId="6" xfId="2" applyNumberFormat="1" applyFont="1" applyBorder="1" applyAlignment="1">
      <alignment horizontal="right" vertical="center" wrapText="1"/>
    </xf>
    <xf numFmtId="178" fontId="20" fillId="7" borderId="6" xfId="2" applyNumberFormat="1" applyFont="1" applyFill="1" applyBorder="1" applyAlignment="1">
      <alignment vertical="center" wrapText="1"/>
    </xf>
    <xf numFmtId="0" fontId="10" fillId="0" borderId="6" xfId="2" applyFont="1" applyBorder="1">
      <alignment vertical="center"/>
    </xf>
    <xf numFmtId="0" fontId="19" fillId="0" borderId="6" xfId="2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43" fontId="19" fillId="0" borderId="6" xfId="2" applyNumberFormat="1" applyFont="1" applyBorder="1" applyAlignment="1">
      <alignment horizontal="right" vertical="center" wrapText="1"/>
    </xf>
    <xf numFmtId="0" fontId="15" fillId="10" borderId="6" xfId="2" applyFont="1" applyFill="1" applyBorder="1" applyAlignment="1">
      <alignment horizontal="center" vertical="center"/>
    </xf>
    <xf numFmtId="43" fontId="15" fillId="9" borderId="6" xfId="1" applyFont="1" applyFill="1" applyBorder="1" applyAlignment="1">
      <alignment horizontal="center" vertical="center"/>
    </xf>
    <xf numFmtId="0" fontId="15" fillId="9" borderId="6" xfId="3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 wrapText="1"/>
    </xf>
    <xf numFmtId="0" fontId="15" fillId="9" borderId="6" xfId="3" applyFont="1" applyFill="1" applyBorder="1" applyAlignment="1">
      <alignment horizontal="center" vertical="center" wrapText="1"/>
    </xf>
    <xf numFmtId="178" fontId="19" fillId="0" borderId="6" xfId="2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vertical="center"/>
    </xf>
    <xf numFmtId="43" fontId="9" fillId="0" borderId="0" xfId="1" applyFont="1">
      <alignment vertical="center"/>
    </xf>
    <xf numFmtId="0" fontId="9" fillId="0" borderId="0" xfId="3" applyFont="1">
      <alignment vertical="center"/>
    </xf>
    <xf numFmtId="0" fontId="3" fillId="0" borderId="0" xfId="2" applyFont="1">
      <alignment vertical="center"/>
    </xf>
    <xf numFmtId="43" fontId="9" fillId="0" borderId="0" xfId="2" applyNumberFormat="1" applyFont="1" applyFill="1">
      <alignment vertical="center"/>
    </xf>
    <xf numFmtId="43" fontId="11" fillId="0" borderId="0" xfId="2" applyNumberFormat="1" applyFont="1">
      <alignment vertical="center"/>
    </xf>
    <xf numFmtId="43" fontId="9" fillId="3" borderId="0" xfId="2" applyNumberFormat="1" applyFont="1" applyFill="1">
      <alignment vertical="center"/>
    </xf>
    <xf numFmtId="43" fontId="9" fillId="0" borderId="0" xfId="2" applyNumberFormat="1" applyFont="1" applyFill="1">
      <alignment vertical="center"/>
    </xf>
    <xf numFmtId="43" fontId="9" fillId="0" borderId="0" xfId="2" applyNumberFormat="1" applyFont="1" applyFill="1">
      <alignment vertical="center"/>
    </xf>
    <xf numFmtId="0" fontId="3" fillId="11" borderId="0" xfId="2" applyFill="1">
      <alignment vertical="center"/>
    </xf>
    <xf numFmtId="0" fontId="8" fillId="11" borderId="0" xfId="3" applyFont="1" applyFill="1">
      <alignment vertical="center"/>
    </xf>
    <xf numFmtId="0" fontId="3" fillId="11" borderId="0" xfId="3" applyFill="1">
      <alignment vertical="center"/>
    </xf>
    <xf numFmtId="0" fontId="10" fillId="11" borderId="0" xfId="2" applyFont="1" applyFill="1">
      <alignment vertical="center"/>
    </xf>
    <xf numFmtId="0" fontId="26" fillId="11" borderId="0" xfId="2" applyFont="1" applyFill="1">
      <alignment vertical="center"/>
    </xf>
    <xf numFmtId="43" fontId="9" fillId="12" borderId="0" xfId="2" applyNumberFormat="1" applyFont="1" applyFill="1">
      <alignment vertical="center"/>
    </xf>
    <xf numFmtId="0" fontId="15" fillId="10" borderId="6" xfId="2" applyFont="1" applyFill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18" fillId="0" borderId="6" xfId="2" applyFont="1" applyFill="1" applyBorder="1">
      <alignment vertical="center"/>
    </xf>
    <xf numFmtId="0" fontId="15" fillId="0" borderId="6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43" fontId="15" fillId="0" borderId="6" xfId="5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57" fontId="4" fillId="7" borderId="7" xfId="0" applyNumberFormat="1" applyFont="1" applyFill="1" applyBorder="1" applyAlignment="1">
      <alignment horizontal="center" vertical="center"/>
    </xf>
    <xf numFmtId="57" fontId="4" fillId="7" borderId="8" xfId="0" applyNumberFormat="1" applyFont="1" applyFill="1" applyBorder="1" applyAlignment="1">
      <alignment horizontal="center" vertical="center"/>
    </xf>
    <xf numFmtId="57" fontId="4" fillId="7" borderId="3" xfId="0" applyNumberFormat="1" applyFont="1" applyFill="1" applyBorder="1" applyAlignment="1">
      <alignment horizontal="center" vertical="center"/>
    </xf>
    <xf numFmtId="57" fontId="4" fillId="7" borderId="4" xfId="0" applyNumberFormat="1" applyFont="1" applyFill="1" applyBorder="1" applyAlignment="1">
      <alignment horizontal="center" vertical="center"/>
    </xf>
    <xf numFmtId="57" fontId="4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2 2" xfId="3"/>
    <cellStyle name="常规 4" xfId="4"/>
    <cellStyle name="千位分隔" xfId="1" builtinId="3"/>
    <cellStyle name="千位分隔 2" xfId="5"/>
    <cellStyle name="千位分隔 2 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79857783745845"/>
  </sheetPr>
  <dimension ref="A1:AC86"/>
  <sheetViews>
    <sheetView tabSelected="1" zoomScale="70" zoomScaleNormal="70" workbookViewId="0">
      <pane xSplit="4" ySplit="7" topLeftCell="O20" activePane="bottomRight" state="frozen"/>
      <selection pane="topRight"/>
      <selection pane="bottomLeft"/>
      <selection pane="bottomRight" activeCell="A21" sqref="A21:XFD24"/>
    </sheetView>
  </sheetViews>
  <sheetFormatPr defaultColWidth="8.25" defaultRowHeight="19" customHeight="1"/>
  <cols>
    <col min="1" max="1" width="1.25" style="48" customWidth="1"/>
    <col min="2" max="2" width="3.9140625" style="49" customWidth="1"/>
    <col min="3" max="3" width="9.1640625" style="49" customWidth="1"/>
    <col min="4" max="4" width="23.5" style="49" customWidth="1"/>
    <col min="5" max="5" width="12.5" style="49" customWidth="1"/>
    <col min="6" max="6" width="14.08203125" style="50" customWidth="1"/>
    <col min="7" max="16" width="13.1640625" style="49" customWidth="1"/>
    <col min="17" max="17" width="11.5" style="49" customWidth="1"/>
    <col min="18" max="20" width="11.5" style="48" customWidth="1"/>
    <col min="21" max="21" width="13.5" style="48" customWidth="1"/>
    <col min="22" max="22" width="11.5" style="48" customWidth="1"/>
    <col min="23" max="23" width="10.6640625" style="51" customWidth="1"/>
    <col min="24" max="24" width="11.1640625" style="45" customWidth="1"/>
    <col min="25" max="25" width="11.6640625" style="45" customWidth="1"/>
    <col min="26" max="26" width="8.83203125" style="48"/>
    <col min="27" max="27" width="11.33203125" style="48" customWidth="1"/>
    <col min="28" max="28" width="14.4140625" style="48" customWidth="1"/>
    <col min="29" max="29" width="14.1640625" style="48" customWidth="1"/>
    <col min="30" max="16384" width="8.25" style="48"/>
  </cols>
  <sheetData>
    <row r="1" spans="1:29" ht="19" customHeight="1">
      <c r="B1" s="109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9" ht="19" customHeight="1">
      <c r="B2" s="52" t="s">
        <v>1</v>
      </c>
      <c r="C2" s="52"/>
      <c r="D2" s="53"/>
      <c r="E2" s="54"/>
      <c r="F2" s="55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9" ht="19" customHeight="1">
      <c r="A3" s="57"/>
      <c r="B3" s="106" t="s">
        <v>2</v>
      </c>
      <c r="C3" s="106" t="s">
        <v>3</v>
      </c>
      <c r="D3" s="107" t="s">
        <v>4</v>
      </c>
      <c r="E3" s="106" t="s">
        <v>5</v>
      </c>
      <c r="F3" s="108" t="s">
        <v>6</v>
      </c>
      <c r="G3" s="106" t="s">
        <v>7</v>
      </c>
      <c r="H3" s="106" t="s">
        <v>8</v>
      </c>
      <c r="I3" s="106"/>
      <c r="J3" s="106"/>
      <c r="K3" s="106" t="s">
        <v>9</v>
      </c>
      <c r="L3" s="106"/>
      <c r="M3" s="106"/>
      <c r="N3" s="106" t="s">
        <v>10</v>
      </c>
      <c r="O3" s="106"/>
      <c r="P3" s="106"/>
      <c r="Q3" s="106" t="s">
        <v>11</v>
      </c>
      <c r="R3" s="106"/>
      <c r="S3" s="106"/>
      <c r="T3" s="102" t="s">
        <v>12</v>
      </c>
      <c r="U3" s="102"/>
      <c r="V3" s="102"/>
      <c r="W3" s="103" t="s">
        <v>13</v>
      </c>
      <c r="X3" s="103"/>
      <c r="Y3" s="103"/>
      <c r="AA3" s="90" t="s">
        <v>14</v>
      </c>
      <c r="AB3" s="100" t="s">
        <v>160</v>
      </c>
    </row>
    <row r="4" spans="1:29" ht="19" customHeight="1">
      <c r="A4" s="57"/>
      <c r="B4" s="106"/>
      <c r="C4" s="106"/>
      <c r="D4" s="106"/>
      <c r="E4" s="106"/>
      <c r="F4" s="108"/>
      <c r="G4" s="106"/>
      <c r="H4" s="58" t="s">
        <v>15</v>
      </c>
      <c r="I4" s="58" t="s">
        <v>16</v>
      </c>
      <c r="J4" s="58" t="s">
        <v>17</v>
      </c>
      <c r="K4" s="58" t="s">
        <v>15</v>
      </c>
      <c r="L4" s="58" t="s">
        <v>16</v>
      </c>
      <c r="M4" s="58" t="s">
        <v>17</v>
      </c>
      <c r="N4" s="58" t="s">
        <v>15</v>
      </c>
      <c r="O4" s="58" t="s">
        <v>16</v>
      </c>
      <c r="P4" s="58" t="s">
        <v>17</v>
      </c>
      <c r="Q4" s="58" t="s">
        <v>15</v>
      </c>
      <c r="R4" s="58" t="s">
        <v>16</v>
      </c>
      <c r="S4" s="58" t="s">
        <v>17</v>
      </c>
      <c r="T4" s="80" t="s">
        <v>15</v>
      </c>
      <c r="U4" s="80" t="s">
        <v>16</v>
      </c>
      <c r="V4" s="80" t="s">
        <v>17</v>
      </c>
      <c r="W4" s="81" t="s">
        <v>15</v>
      </c>
      <c r="X4" s="82" t="s">
        <v>16</v>
      </c>
      <c r="Y4" s="82" t="s">
        <v>17</v>
      </c>
      <c r="AB4" s="96"/>
    </row>
    <row r="5" spans="1:29" s="44" customFormat="1" ht="21" customHeight="1">
      <c r="A5" s="59"/>
      <c r="B5" s="60" t="s">
        <v>2</v>
      </c>
      <c r="C5" s="61"/>
      <c r="D5" s="60"/>
      <c r="E5" s="60">
        <v>1</v>
      </c>
      <c r="F5" s="60">
        <v>2</v>
      </c>
      <c r="G5" s="60" t="s">
        <v>18</v>
      </c>
      <c r="H5" s="60">
        <v>4</v>
      </c>
      <c r="I5" s="60">
        <v>5</v>
      </c>
      <c r="J5" s="60" t="s">
        <v>19</v>
      </c>
      <c r="K5" s="60">
        <v>4</v>
      </c>
      <c r="L5" s="60">
        <v>5</v>
      </c>
      <c r="M5" s="60" t="s">
        <v>19</v>
      </c>
      <c r="N5" s="60">
        <v>4</v>
      </c>
      <c r="O5" s="60">
        <v>5</v>
      </c>
      <c r="P5" s="60" t="s">
        <v>19</v>
      </c>
      <c r="Q5" s="60">
        <v>4</v>
      </c>
      <c r="R5" s="60">
        <v>5</v>
      </c>
      <c r="S5" s="60" t="s">
        <v>19</v>
      </c>
      <c r="T5" s="83">
        <v>7</v>
      </c>
      <c r="U5" s="83">
        <v>8</v>
      </c>
      <c r="V5" s="83" t="s">
        <v>20</v>
      </c>
      <c r="W5" s="82">
        <v>10</v>
      </c>
      <c r="X5" s="82">
        <v>11</v>
      </c>
      <c r="Y5" s="82" t="s">
        <v>21</v>
      </c>
      <c r="AB5" s="97"/>
    </row>
    <row r="6" spans="1:29" s="45" customFormat="1" ht="41.5" customHeight="1">
      <c r="A6" s="62"/>
      <c r="B6" s="60" t="s">
        <v>2</v>
      </c>
      <c r="C6" s="61" t="s">
        <v>3</v>
      </c>
      <c r="D6" s="60" t="s">
        <v>22</v>
      </c>
      <c r="E6" s="63" t="s">
        <v>23</v>
      </c>
      <c r="F6" s="64" t="s">
        <v>24</v>
      </c>
      <c r="G6" s="60" t="s">
        <v>25</v>
      </c>
      <c r="H6" s="60" t="s">
        <v>26</v>
      </c>
      <c r="I6" s="63" t="s">
        <v>27</v>
      </c>
      <c r="J6" s="60" t="s">
        <v>25</v>
      </c>
      <c r="K6" s="60" t="s">
        <v>26</v>
      </c>
      <c r="L6" s="63" t="s">
        <v>27</v>
      </c>
      <c r="M6" s="60" t="s">
        <v>25</v>
      </c>
      <c r="N6" s="60" t="s">
        <v>26</v>
      </c>
      <c r="O6" s="63" t="s">
        <v>27</v>
      </c>
      <c r="P6" s="60" t="s">
        <v>25</v>
      </c>
      <c r="Q6" s="60" t="s">
        <v>26</v>
      </c>
      <c r="R6" s="63" t="s">
        <v>27</v>
      </c>
      <c r="S6" s="60" t="s">
        <v>25</v>
      </c>
      <c r="T6" s="83" t="s">
        <v>26</v>
      </c>
      <c r="U6" s="84" t="s">
        <v>27</v>
      </c>
      <c r="V6" s="83" t="s">
        <v>25</v>
      </c>
      <c r="W6" s="82" t="s">
        <v>26</v>
      </c>
      <c r="X6" s="85" t="s">
        <v>27</v>
      </c>
      <c r="Y6" s="82" t="s">
        <v>25</v>
      </c>
      <c r="AB6" s="98"/>
    </row>
    <row r="7" spans="1:29" s="46" customFormat="1" ht="19" customHeight="1">
      <c r="A7" s="65"/>
      <c r="B7" s="104" t="s">
        <v>28</v>
      </c>
      <c r="C7" s="104"/>
      <c r="D7" s="105"/>
      <c r="E7" s="66">
        <f>SUM(E8:E37)</f>
        <v>8896114.6899999995</v>
      </c>
      <c r="F7" s="66">
        <f>SUM(F8:F37)</f>
        <v>6856507.3300000001</v>
      </c>
      <c r="G7" s="66">
        <f>SUM(G8:G37)</f>
        <v>1142751.22162063</v>
      </c>
      <c r="H7" s="67">
        <f>SUM(H8:H49)</f>
        <v>155229.12</v>
      </c>
      <c r="I7" s="67">
        <f t="shared" ref="I7:L7" si="0">SUM(I8:I49)</f>
        <v>135973.1</v>
      </c>
      <c r="J7" s="67">
        <f>H7-I7</f>
        <v>19256.02</v>
      </c>
      <c r="K7" s="67">
        <f t="shared" si="0"/>
        <v>189860.23</v>
      </c>
      <c r="L7" s="67">
        <f t="shared" si="0"/>
        <v>55948.11</v>
      </c>
      <c r="M7" s="67">
        <f>K7-L7</f>
        <v>133912.12</v>
      </c>
      <c r="N7" s="66">
        <f t="shared" ref="N7:Y7" si="1">SUM(N8:N37)</f>
        <v>562492.83200000005</v>
      </c>
      <c r="O7" s="66">
        <f t="shared" si="1"/>
        <v>645301.26</v>
      </c>
      <c r="P7" s="66">
        <f t="shared" si="1"/>
        <v>151493.16200000001</v>
      </c>
      <c r="Q7" s="66">
        <f t="shared" si="1"/>
        <v>708945.14933333197</v>
      </c>
      <c r="R7" s="66">
        <f t="shared" si="1"/>
        <v>308225.01</v>
      </c>
      <c r="S7" s="66">
        <f t="shared" si="1"/>
        <v>420811.293999999</v>
      </c>
      <c r="T7" s="66">
        <f t="shared" si="1"/>
        <v>747362.70400000003</v>
      </c>
      <c r="U7" s="66">
        <f t="shared" si="1"/>
        <v>1055697.1499999999</v>
      </c>
      <c r="V7" s="66">
        <f t="shared" si="1"/>
        <v>192042.296</v>
      </c>
      <c r="W7" s="66">
        <f t="shared" si="1"/>
        <v>914974.39062983997</v>
      </c>
      <c r="X7" s="66">
        <f t="shared" si="1"/>
        <v>465989.27</v>
      </c>
      <c r="Y7" s="66">
        <f t="shared" si="1"/>
        <v>634711.66596583999</v>
      </c>
      <c r="AA7" s="91">
        <v>1546570.93</v>
      </c>
      <c r="AB7" s="101">
        <f>SUM(AB8:AB38)</f>
        <v>639401.07000000007</v>
      </c>
    </row>
    <row r="8" spans="1:29" s="47" customFormat="1" ht="19" customHeight="1">
      <c r="A8" s="68"/>
      <c r="B8" s="69">
        <v>1</v>
      </c>
      <c r="C8" s="70" t="s">
        <v>29</v>
      </c>
      <c r="D8" s="71" t="s">
        <v>30</v>
      </c>
      <c r="E8" s="72">
        <v>498738.32</v>
      </c>
      <c r="F8" s="73">
        <v>255874.79</v>
      </c>
      <c r="G8" s="72">
        <v>42645.798329999998</v>
      </c>
      <c r="H8" s="72"/>
      <c r="I8" s="72"/>
      <c r="J8" s="67">
        <f t="shared" ref="J8:J71" si="2">H8-I8</f>
        <v>0</v>
      </c>
      <c r="K8" s="72"/>
      <c r="L8" s="72"/>
      <c r="M8" s="72"/>
      <c r="N8" s="72">
        <v>14939.4693333333</v>
      </c>
      <c r="O8" s="79">
        <v>14715.38</v>
      </c>
      <c r="P8" s="72">
        <f t="shared" ref="P8:P23" si="3">N8-O8</f>
        <v>224.089333333301</v>
      </c>
      <c r="Q8" s="79">
        <v>23276.2453333333</v>
      </c>
      <c r="R8" s="86">
        <v>0</v>
      </c>
      <c r="S8" s="72">
        <f t="shared" ref="S8:S17" si="4">Q8-R8</f>
        <v>23276.2453333333</v>
      </c>
      <c r="T8" s="79">
        <v>20935.919999999998</v>
      </c>
      <c r="U8" s="86">
        <v>20000</v>
      </c>
      <c r="V8" s="72">
        <f t="shared" ref="V8:V21" si="5">T8-U8</f>
        <v>935.91999999999803</v>
      </c>
      <c r="W8" s="86">
        <v>34116.638663999998</v>
      </c>
      <c r="X8" s="86">
        <v>30000</v>
      </c>
      <c r="Y8" s="86">
        <f t="shared" ref="Y8:Y23" si="6">W8-X8</f>
        <v>4116.6386640000001</v>
      </c>
      <c r="AA8" s="91">
        <f t="shared" ref="AA8:AA50" si="7">Y8+V8+S8+P8+M8+J8</f>
        <v>28552.8933306666</v>
      </c>
      <c r="AB8" s="99">
        <v>4116.6400000000003</v>
      </c>
    </row>
    <row r="9" spans="1:29" s="47" customFormat="1" ht="29" customHeight="1">
      <c r="A9" s="68"/>
      <c r="B9" s="69">
        <v>2</v>
      </c>
      <c r="C9" s="70">
        <v>1922012</v>
      </c>
      <c r="D9" s="71" t="s">
        <v>31</v>
      </c>
      <c r="E9" s="72">
        <v>63409.02</v>
      </c>
      <c r="F9" s="73">
        <v>63409.02</v>
      </c>
      <c r="G9" s="72">
        <v>10568.17</v>
      </c>
      <c r="H9" s="72"/>
      <c r="I9" s="72"/>
      <c r="J9" s="67">
        <f t="shared" si="2"/>
        <v>0</v>
      </c>
      <c r="K9" s="72"/>
      <c r="L9" s="72"/>
      <c r="M9" s="72"/>
      <c r="N9" s="72">
        <v>0</v>
      </c>
      <c r="O9" s="79">
        <v>0</v>
      </c>
      <c r="P9" s="72">
        <f t="shared" si="3"/>
        <v>0</v>
      </c>
      <c r="Q9" s="79">
        <v>3538.9720000000002</v>
      </c>
      <c r="R9" s="72">
        <v>0</v>
      </c>
      <c r="S9" s="72">
        <f t="shared" si="4"/>
        <v>3538.9720000000002</v>
      </c>
      <c r="T9" s="79">
        <v>7789.5839999999998</v>
      </c>
      <c r="U9" s="86">
        <v>0</v>
      </c>
      <c r="V9" s="72">
        <f t="shared" si="5"/>
        <v>7789.5839999999998</v>
      </c>
      <c r="W9" s="86">
        <v>8454.5360000000001</v>
      </c>
      <c r="X9" s="86">
        <v>0</v>
      </c>
      <c r="Y9" s="86">
        <f t="shared" si="6"/>
        <v>8454.5360000000001</v>
      </c>
      <c r="AA9" s="91">
        <f t="shared" si="7"/>
        <v>19783.092000000001</v>
      </c>
      <c r="AB9" s="99">
        <v>8454.5400000000009</v>
      </c>
      <c r="AC9" s="92"/>
    </row>
    <row r="10" spans="1:29" s="47" customFormat="1" ht="25.5" customHeight="1">
      <c r="A10" s="68"/>
      <c r="B10" s="69">
        <v>3</v>
      </c>
      <c r="C10" s="70" t="s">
        <v>32</v>
      </c>
      <c r="D10" s="71" t="s">
        <v>33</v>
      </c>
      <c r="E10" s="72">
        <v>74432.84</v>
      </c>
      <c r="F10" s="73">
        <v>74432.84</v>
      </c>
      <c r="G10" s="72">
        <v>12405.473330000001</v>
      </c>
      <c r="H10" s="72"/>
      <c r="I10" s="72"/>
      <c r="J10" s="67">
        <f t="shared" si="2"/>
        <v>0</v>
      </c>
      <c r="K10" s="72"/>
      <c r="L10" s="72"/>
      <c r="M10" s="72"/>
      <c r="N10" s="72">
        <v>4083.4293333333299</v>
      </c>
      <c r="O10" s="79">
        <v>4022.18</v>
      </c>
      <c r="P10" s="72">
        <f t="shared" si="3"/>
        <v>61.24933333333</v>
      </c>
      <c r="Q10" s="79">
        <v>0</v>
      </c>
      <c r="R10" s="72">
        <v>0</v>
      </c>
      <c r="S10" s="72">
        <f t="shared" si="4"/>
        <v>0</v>
      </c>
      <c r="T10" s="79">
        <v>0</v>
      </c>
      <c r="U10" s="72">
        <v>0</v>
      </c>
      <c r="V10" s="72">
        <f t="shared" si="5"/>
        <v>0</v>
      </c>
      <c r="W10" s="86">
        <v>9924.3786639999998</v>
      </c>
      <c r="X10" s="86">
        <v>7672.74</v>
      </c>
      <c r="Y10" s="86">
        <f t="shared" si="6"/>
        <v>2251.6386640000001</v>
      </c>
      <c r="AA10" s="91">
        <f t="shared" si="7"/>
        <v>2312.8879973333301</v>
      </c>
      <c r="AB10" s="99">
        <v>2251.64</v>
      </c>
    </row>
    <row r="11" spans="1:29" s="47" customFormat="1" ht="34" customHeight="1">
      <c r="A11" s="68"/>
      <c r="B11" s="69">
        <v>4</v>
      </c>
      <c r="C11" s="70">
        <v>1922374</v>
      </c>
      <c r="D11" s="71" t="s">
        <v>34</v>
      </c>
      <c r="E11" s="72">
        <v>1504966.32</v>
      </c>
      <c r="F11" s="73">
        <v>1336511.3600000001</v>
      </c>
      <c r="G11" s="72">
        <v>222751.8933</v>
      </c>
      <c r="H11" s="72"/>
      <c r="I11" s="72"/>
      <c r="J11" s="67">
        <f t="shared" si="2"/>
        <v>0</v>
      </c>
      <c r="K11" s="72"/>
      <c r="L11" s="72"/>
      <c r="M11" s="72"/>
      <c r="N11" s="72">
        <v>90100.565333333303</v>
      </c>
      <c r="O11" s="79">
        <v>300000</v>
      </c>
      <c r="P11" s="72"/>
      <c r="Q11" s="79">
        <v>134656.04933333301</v>
      </c>
      <c r="R11" s="72">
        <v>0</v>
      </c>
      <c r="S11" s="72">
        <f t="shared" si="4"/>
        <v>134656.04933333301</v>
      </c>
      <c r="T11" s="79">
        <v>147902.736</v>
      </c>
      <c r="U11" s="87">
        <v>128050</v>
      </c>
      <c r="V11" s="72">
        <f t="shared" si="5"/>
        <v>19852.736000000001</v>
      </c>
      <c r="W11" s="86">
        <v>178201.51464000001</v>
      </c>
      <c r="X11" s="86">
        <v>0</v>
      </c>
      <c r="Y11" s="86">
        <f t="shared" si="6"/>
        <v>178201.51464000001</v>
      </c>
      <c r="AA11" s="91">
        <f t="shared" si="7"/>
        <v>332710.29997333302</v>
      </c>
      <c r="AB11" s="99">
        <v>178201.51</v>
      </c>
    </row>
    <row r="12" spans="1:29" s="47" customFormat="1" ht="36" customHeight="1">
      <c r="A12" s="68"/>
      <c r="B12" s="69">
        <v>5</v>
      </c>
      <c r="C12" s="70">
        <v>1935343</v>
      </c>
      <c r="D12" s="71" t="s">
        <v>35</v>
      </c>
      <c r="E12" s="72">
        <v>211476.31</v>
      </c>
      <c r="F12" s="73">
        <v>211476.31</v>
      </c>
      <c r="G12" s="72">
        <v>35246.051670000001</v>
      </c>
      <c r="H12" s="72"/>
      <c r="I12" s="72"/>
      <c r="J12" s="67">
        <f t="shared" si="2"/>
        <v>0</v>
      </c>
      <c r="K12" s="72"/>
      <c r="L12" s="72"/>
      <c r="M12" s="72"/>
      <c r="N12" s="72">
        <v>21971.117333333299</v>
      </c>
      <c r="O12" s="79">
        <v>0</v>
      </c>
      <c r="P12" s="72">
        <f t="shared" si="3"/>
        <v>21971.117333333299</v>
      </c>
      <c r="Q12" s="79">
        <v>28251.887999999999</v>
      </c>
      <c r="R12" s="72">
        <v>30000</v>
      </c>
      <c r="S12" s="72"/>
      <c r="T12" s="79">
        <v>27483.687999999998</v>
      </c>
      <c r="U12" s="86">
        <v>112812.26</v>
      </c>
      <c r="V12" s="72"/>
      <c r="W12" s="86">
        <v>28196.841336000001</v>
      </c>
      <c r="X12" s="86">
        <v>0</v>
      </c>
      <c r="Y12" s="86">
        <f t="shared" si="6"/>
        <v>28196.841336000001</v>
      </c>
      <c r="AA12" s="91">
        <f t="shared" si="7"/>
        <v>50167.958669333297</v>
      </c>
      <c r="AB12" s="99">
        <v>28196.84</v>
      </c>
    </row>
    <row r="13" spans="1:29" s="47" customFormat="1" ht="19" customHeight="1">
      <c r="A13" s="68"/>
      <c r="B13" s="69">
        <v>6</v>
      </c>
      <c r="C13" s="70" t="s">
        <v>36</v>
      </c>
      <c r="D13" s="71" t="s">
        <v>37</v>
      </c>
      <c r="E13" s="74">
        <v>96780.59</v>
      </c>
      <c r="F13" s="75">
        <v>96780.59</v>
      </c>
      <c r="G13" s="74">
        <f>F13/6</f>
        <v>16130.098333333301</v>
      </c>
      <c r="H13" s="74"/>
      <c r="I13" s="74"/>
      <c r="J13" s="67">
        <f t="shared" si="2"/>
        <v>0</v>
      </c>
      <c r="K13" s="74"/>
      <c r="L13" s="74"/>
      <c r="M13" s="74"/>
      <c r="N13" s="72">
        <v>2840.0666666666698</v>
      </c>
      <c r="O13" s="79">
        <v>2840.07</v>
      </c>
      <c r="P13" s="72"/>
      <c r="Q13" s="79">
        <v>2461.3906666666699</v>
      </c>
      <c r="R13" s="72">
        <v>0</v>
      </c>
      <c r="S13" s="72">
        <f t="shared" si="4"/>
        <v>2461.3906666666699</v>
      </c>
      <c r="T13" s="79">
        <v>2461.3919999999998</v>
      </c>
      <c r="U13" s="86">
        <v>18460.43</v>
      </c>
      <c r="V13" s="72"/>
      <c r="W13" s="86">
        <v>13677.492</v>
      </c>
      <c r="X13" s="86">
        <v>0</v>
      </c>
      <c r="Y13" s="86">
        <f t="shared" si="6"/>
        <v>13677.492</v>
      </c>
      <c r="AA13" s="91">
        <f t="shared" si="7"/>
        <v>16138.882666666699</v>
      </c>
      <c r="AB13" s="99"/>
    </row>
    <row r="14" spans="1:29" s="47" customFormat="1" ht="19" customHeight="1">
      <c r="A14" s="68"/>
      <c r="B14" s="69">
        <v>7</v>
      </c>
      <c r="C14" s="70" t="s">
        <v>38</v>
      </c>
      <c r="D14" s="71" t="s">
        <v>39</v>
      </c>
      <c r="E14" s="72">
        <v>618152.68999999994</v>
      </c>
      <c r="F14" s="73">
        <v>514023.05</v>
      </c>
      <c r="G14" s="72">
        <v>85670.508329999997</v>
      </c>
      <c r="H14" s="72"/>
      <c r="I14" s="72"/>
      <c r="J14" s="67">
        <f t="shared" si="2"/>
        <v>0</v>
      </c>
      <c r="K14" s="72"/>
      <c r="L14" s="72"/>
      <c r="M14" s="72"/>
      <c r="N14" s="72">
        <v>27787.7546666667</v>
      </c>
      <c r="O14" s="79">
        <v>50000</v>
      </c>
      <c r="P14" s="72"/>
      <c r="Q14" s="79">
        <v>55817.298666666698</v>
      </c>
      <c r="R14" s="72">
        <v>0</v>
      </c>
      <c r="S14" s="72">
        <f t="shared" si="4"/>
        <v>55817.298666666698</v>
      </c>
      <c r="T14" s="79">
        <v>55783.728000000003</v>
      </c>
      <c r="U14" s="86">
        <v>30000</v>
      </c>
      <c r="V14" s="72">
        <f t="shared" si="5"/>
        <v>25783.727999999999</v>
      </c>
      <c r="W14" s="86">
        <v>68536.406663999995</v>
      </c>
      <c r="X14" s="86">
        <v>55783.73</v>
      </c>
      <c r="Y14" s="86">
        <f t="shared" si="6"/>
        <v>12752.676664000001</v>
      </c>
      <c r="AA14" s="91">
        <f t="shared" si="7"/>
        <v>94353.7033306667</v>
      </c>
      <c r="AB14" s="99"/>
    </row>
    <row r="15" spans="1:29" s="47" customFormat="1" ht="35.5" customHeight="1">
      <c r="A15" s="68"/>
      <c r="B15" s="69">
        <v>8</v>
      </c>
      <c r="C15" s="70" t="s">
        <v>40</v>
      </c>
      <c r="D15" s="71" t="s">
        <v>41</v>
      </c>
      <c r="E15" s="72">
        <v>1686551.21</v>
      </c>
      <c r="F15" s="73">
        <v>1686551.21</v>
      </c>
      <c r="G15" s="72">
        <v>281091.86829999997</v>
      </c>
      <c r="H15" s="72"/>
      <c r="I15" s="72"/>
      <c r="J15" s="67">
        <f t="shared" si="2"/>
        <v>0</v>
      </c>
      <c r="K15" s="72"/>
      <c r="L15" s="72"/>
      <c r="M15" s="72"/>
      <c r="N15" s="72">
        <v>87541.117333333299</v>
      </c>
      <c r="O15" s="79">
        <v>86228</v>
      </c>
      <c r="P15" s="72">
        <f t="shared" si="3"/>
        <v>1313.1173333332999</v>
      </c>
      <c r="Q15" s="79">
        <v>120911.101333333</v>
      </c>
      <c r="R15" s="72">
        <v>119097.43</v>
      </c>
      <c r="S15" s="72">
        <f t="shared" si="4"/>
        <v>1813.6713333330099</v>
      </c>
      <c r="T15" s="79">
        <v>128548.92</v>
      </c>
      <c r="U15" s="86">
        <v>200000</v>
      </c>
      <c r="V15" s="72"/>
      <c r="W15" s="86">
        <v>224873.49463999999</v>
      </c>
      <c r="X15" s="86">
        <v>0</v>
      </c>
      <c r="Y15" s="86">
        <f t="shared" si="6"/>
        <v>224873.49463999999</v>
      </c>
      <c r="AA15" s="91">
        <f t="shared" si="7"/>
        <v>228000.28330666601</v>
      </c>
      <c r="AB15" s="99">
        <v>224873.49</v>
      </c>
    </row>
    <row r="16" spans="1:29" s="47" customFormat="1" ht="27" customHeight="1">
      <c r="A16" s="68"/>
      <c r="B16" s="69">
        <v>9</v>
      </c>
      <c r="C16" s="70" t="s">
        <v>42</v>
      </c>
      <c r="D16" s="71" t="s">
        <v>43</v>
      </c>
      <c r="E16" s="72">
        <v>664016.14</v>
      </c>
      <c r="F16" s="73">
        <v>664016.14</v>
      </c>
      <c r="G16" s="72">
        <v>110669.3567</v>
      </c>
      <c r="H16" s="72"/>
      <c r="I16" s="72"/>
      <c r="J16" s="67">
        <f t="shared" si="2"/>
        <v>0</v>
      </c>
      <c r="K16" s="72"/>
      <c r="L16" s="72"/>
      <c r="M16" s="72"/>
      <c r="N16" s="72">
        <v>39079.127999999997</v>
      </c>
      <c r="O16" s="79">
        <v>39079.129999999997</v>
      </c>
      <c r="P16" s="72"/>
      <c r="Q16" s="79">
        <v>70477.578666666697</v>
      </c>
      <c r="R16" s="72">
        <v>70477.58</v>
      </c>
      <c r="S16" s="72"/>
      <c r="T16" s="79">
        <v>72137.320000000007</v>
      </c>
      <c r="U16" s="86">
        <v>120000</v>
      </c>
      <c r="V16" s="72"/>
      <c r="W16" s="86">
        <v>88535.485360000006</v>
      </c>
      <c r="X16" s="86">
        <v>0</v>
      </c>
      <c r="Y16" s="86">
        <f t="shared" si="6"/>
        <v>88535.485360000006</v>
      </c>
      <c r="AA16" s="91">
        <f t="shared" si="7"/>
        <v>88535.485360000006</v>
      </c>
      <c r="AB16" s="99">
        <v>88535.49</v>
      </c>
    </row>
    <row r="17" spans="1:28" s="47" customFormat="1" ht="19" customHeight="1">
      <c r="A17" s="68"/>
      <c r="B17" s="69">
        <v>10</v>
      </c>
      <c r="C17" s="70" t="s">
        <v>44</v>
      </c>
      <c r="D17" s="71" t="s">
        <v>45</v>
      </c>
      <c r="E17" s="72">
        <v>346686.65</v>
      </c>
      <c r="F17" s="73">
        <v>230338.8</v>
      </c>
      <c r="G17" s="72">
        <v>38389.800000000003</v>
      </c>
      <c r="H17" s="72"/>
      <c r="I17" s="72"/>
      <c r="J17" s="67">
        <f t="shared" si="2"/>
        <v>0</v>
      </c>
      <c r="K17" s="72"/>
      <c r="L17" s="72"/>
      <c r="M17" s="72"/>
      <c r="N17" s="72">
        <v>36166.199999999997</v>
      </c>
      <c r="O17" s="79">
        <v>20000</v>
      </c>
      <c r="P17" s="72">
        <f t="shared" si="3"/>
        <v>16166.2</v>
      </c>
      <c r="Q17" s="79">
        <v>39511.773333333302</v>
      </c>
      <c r="R17" s="72">
        <v>0</v>
      </c>
      <c r="S17" s="72">
        <f t="shared" si="4"/>
        <v>39511.773333333302</v>
      </c>
      <c r="T17" s="79">
        <v>36407.455999999998</v>
      </c>
      <c r="U17" s="86">
        <v>20000</v>
      </c>
      <c r="V17" s="72">
        <f t="shared" si="5"/>
        <v>16407.455999999998</v>
      </c>
      <c r="W17" s="86">
        <v>30711.84</v>
      </c>
      <c r="X17" s="86">
        <v>30000</v>
      </c>
      <c r="Y17" s="86">
        <f t="shared" si="6"/>
        <v>711.84</v>
      </c>
      <c r="AA17" s="91">
        <f t="shared" si="7"/>
        <v>72797.269333333301</v>
      </c>
      <c r="AB17" s="99">
        <v>50000</v>
      </c>
    </row>
    <row r="18" spans="1:28" s="47" customFormat="1" ht="19" customHeight="1">
      <c r="A18" s="76"/>
      <c r="B18" s="69">
        <v>11</v>
      </c>
      <c r="C18" s="69">
        <v>1913289</v>
      </c>
      <c r="D18" s="71" t="s">
        <v>46</v>
      </c>
      <c r="E18" s="72">
        <v>0</v>
      </c>
      <c r="F18" s="73">
        <v>0</v>
      </c>
      <c r="G18" s="72">
        <v>0</v>
      </c>
      <c r="H18" s="72"/>
      <c r="I18" s="72"/>
      <c r="J18" s="67">
        <f t="shared" si="2"/>
        <v>0</v>
      </c>
      <c r="K18" s="72"/>
      <c r="L18" s="72"/>
      <c r="M18" s="72"/>
      <c r="N18" s="72">
        <v>0</v>
      </c>
      <c r="O18" s="79">
        <v>0</v>
      </c>
      <c r="P18" s="72">
        <f t="shared" si="3"/>
        <v>0</v>
      </c>
      <c r="Q18" s="79">
        <v>8520.2000000000007</v>
      </c>
      <c r="R18" s="72">
        <v>0</v>
      </c>
      <c r="S18" s="72">
        <v>0</v>
      </c>
      <c r="T18" s="79">
        <v>12190.44</v>
      </c>
      <c r="U18" s="86">
        <v>91428.3</v>
      </c>
      <c r="V18" s="72"/>
      <c r="W18" s="86">
        <v>0</v>
      </c>
      <c r="X18" s="86">
        <v>0</v>
      </c>
      <c r="Y18" s="86">
        <f t="shared" si="6"/>
        <v>0</v>
      </c>
      <c r="AA18" s="91">
        <f t="shared" si="7"/>
        <v>0</v>
      </c>
      <c r="AB18" s="99"/>
    </row>
    <row r="19" spans="1:28" s="47" customFormat="1" ht="19" customHeight="1">
      <c r="A19" s="69"/>
      <c r="B19" s="69">
        <v>12</v>
      </c>
      <c r="C19" s="69" t="s">
        <v>47</v>
      </c>
      <c r="D19" s="71" t="s">
        <v>48</v>
      </c>
      <c r="E19" s="72">
        <v>0</v>
      </c>
      <c r="F19" s="72">
        <v>0</v>
      </c>
      <c r="G19" s="72">
        <v>0</v>
      </c>
      <c r="H19" s="72"/>
      <c r="I19" s="72"/>
      <c r="J19" s="67">
        <f t="shared" si="2"/>
        <v>0</v>
      </c>
      <c r="K19" s="72"/>
      <c r="L19" s="72"/>
      <c r="M19" s="72"/>
      <c r="N19" s="72">
        <v>0</v>
      </c>
      <c r="O19" s="72">
        <v>0</v>
      </c>
      <c r="P19" s="72">
        <f t="shared" si="3"/>
        <v>0</v>
      </c>
      <c r="Q19" s="72">
        <v>1059.4880000000001</v>
      </c>
      <c r="R19" s="72">
        <v>0</v>
      </c>
      <c r="S19" s="72">
        <v>0</v>
      </c>
      <c r="T19" s="72">
        <v>1059.4880000000001</v>
      </c>
      <c r="U19" s="86">
        <v>7946.16</v>
      </c>
      <c r="V19" s="72"/>
      <c r="W19" s="86">
        <v>0</v>
      </c>
      <c r="X19" s="86">
        <v>0</v>
      </c>
      <c r="Y19" s="86">
        <f t="shared" si="6"/>
        <v>0</v>
      </c>
      <c r="AA19" s="91">
        <f t="shared" si="7"/>
        <v>0</v>
      </c>
      <c r="AB19" s="99"/>
    </row>
    <row r="20" spans="1:28" s="47" customFormat="1" ht="19" customHeight="1">
      <c r="A20" s="68"/>
      <c r="B20" s="69">
        <v>13</v>
      </c>
      <c r="C20" s="70" t="s">
        <v>49</v>
      </c>
      <c r="D20" s="71" t="s">
        <v>50</v>
      </c>
      <c r="E20" s="72">
        <v>939248.33</v>
      </c>
      <c r="F20" s="73">
        <v>791405.91</v>
      </c>
      <c r="G20" s="72">
        <v>131900.98499999999</v>
      </c>
      <c r="H20" s="72"/>
      <c r="I20" s="72"/>
      <c r="J20" s="67">
        <f t="shared" si="2"/>
        <v>0</v>
      </c>
      <c r="K20" s="72"/>
      <c r="L20" s="72"/>
      <c r="M20" s="72"/>
      <c r="N20" s="72">
        <v>60727.2706666667</v>
      </c>
      <c r="O20" s="79">
        <v>49250</v>
      </c>
      <c r="P20" s="72">
        <f t="shared" si="3"/>
        <v>11477.2706666667</v>
      </c>
      <c r="Q20" s="79">
        <v>60727.2706666667</v>
      </c>
      <c r="R20" s="72">
        <v>88650</v>
      </c>
      <c r="S20" s="72"/>
      <c r="T20" s="79">
        <v>101863.768</v>
      </c>
      <c r="U20" s="86">
        <v>247000</v>
      </c>
      <c r="V20" s="72"/>
      <c r="W20" s="86">
        <v>105520.788</v>
      </c>
      <c r="X20" s="86">
        <v>236850</v>
      </c>
      <c r="Y20" s="86"/>
      <c r="AA20" s="91">
        <f t="shared" si="7"/>
        <v>11477.2706666667</v>
      </c>
      <c r="AB20" s="99"/>
    </row>
    <row r="21" spans="1:28" s="47" customFormat="1" ht="19" customHeight="1">
      <c r="A21" s="68"/>
      <c r="B21" s="69">
        <v>14</v>
      </c>
      <c r="C21" s="70">
        <v>1921377</v>
      </c>
      <c r="D21" s="71" t="s">
        <v>51</v>
      </c>
      <c r="E21" s="72">
        <v>67972.34</v>
      </c>
      <c r="F21" s="73">
        <v>67972.34</v>
      </c>
      <c r="G21" s="72">
        <v>11328.723330000001</v>
      </c>
      <c r="H21" s="72"/>
      <c r="I21" s="72"/>
      <c r="J21" s="67">
        <f t="shared" si="2"/>
        <v>0</v>
      </c>
      <c r="K21" s="72"/>
      <c r="L21" s="72"/>
      <c r="M21" s="72"/>
      <c r="N21" s="72">
        <v>0</v>
      </c>
      <c r="O21" s="79">
        <v>0</v>
      </c>
      <c r="P21" s="72">
        <f t="shared" si="3"/>
        <v>0</v>
      </c>
      <c r="Q21" s="79">
        <v>4250.8639999999996</v>
      </c>
      <c r="R21" s="72">
        <v>0</v>
      </c>
      <c r="S21" s="72">
        <f>Q21-R21</f>
        <v>4250.8639999999996</v>
      </c>
      <c r="T21" s="79">
        <v>4250.8639999999996</v>
      </c>
      <c r="U21" s="86">
        <v>0</v>
      </c>
      <c r="V21" s="72">
        <f t="shared" si="5"/>
        <v>4250.8639999999996</v>
      </c>
      <c r="W21" s="86">
        <v>9062.9786640000002</v>
      </c>
      <c r="X21" s="86">
        <v>31881.48</v>
      </c>
      <c r="Y21" s="86"/>
      <c r="AA21" s="93">
        <v>4600.8599999999997</v>
      </c>
      <c r="AB21" s="99"/>
    </row>
    <row r="22" spans="1:28" s="47" customFormat="1" ht="19" customHeight="1">
      <c r="A22" s="68"/>
      <c r="B22" s="69">
        <v>15</v>
      </c>
      <c r="C22" s="77">
        <v>1931024</v>
      </c>
      <c r="D22" s="71" t="s">
        <v>52</v>
      </c>
      <c r="E22" s="72">
        <v>82596.240000000005</v>
      </c>
      <c r="F22" s="73">
        <v>45015.360000000001</v>
      </c>
      <c r="G22" s="72">
        <v>7502.56</v>
      </c>
      <c r="H22" s="72"/>
      <c r="I22" s="72"/>
      <c r="J22" s="67">
        <f t="shared" si="2"/>
        <v>0</v>
      </c>
      <c r="K22" s="72"/>
      <c r="L22" s="72"/>
      <c r="M22" s="72"/>
      <c r="N22" s="72">
        <v>3408.6826666666698</v>
      </c>
      <c r="O22" s="79">
        <v>3408.68</v>
      </c>
      <c r="P22" s="72">
        <f t="shared" si="3"/>
        <v>2.6666666699384201E-3</v>
      </c>
      <c r="Q22" s="79">
        <v>8210.73066666667</v>
      </c>
      <c r="R22" s="72">
        <v>0</v>
      </c>
      <c r="S22" s="72">
        <f>Q22-R22</f>
        <v>8210.73066666667</v>
      </c>
      <c r="T22" s="79">
        <v>8210.7279999999992</v>
      </c>
      <c r="U22" s="86">
        <v>40000</v>
      </c>
      <c r="V22" s="72"/>
      <c r="W22" s="86">
        <v>6002.0479999999998</v>
      </c>
      <c r="X22" s="86">
        <v>37580.879999999997</v>
      </c>
      <c r="Y22" s="86"/>
      <c r="AA22" s="91">
        <f t="shared" si="7"/>
        <v>8210.7333333333409</v>
      </c>
      <c r="AB22" s="99"/>
    </row>
    <row r="23" spans="1:28" s="47" customFormat="1" ht="19" customHeight="1">
      <c r="A23" s="68"/>
      <c r="B23" s="69">
        <v>16</v>
      </c>
      <c r="C23" s="77">
        <v>1912608</v>
      </c>
      <c r="D23" s="71" t="s">
        <v>53</v>
      </c>
      <c r="E23" s="72">
        <v>145120.79999999999</v>
      </c>
      <c r="F23" s="73">
        <v>145120.79999999999</v>
      </c>
      <c r="G23" s="72">
        <v>24186.799999999999</v>
      </c>
      <c r="H23" s="72"/>
      <c r="I23" s="72"/>
      <c r="J23" s="67">
        <f t="shared" si="2"/>
        <v>0</v>
      </c>
      <c r="K23" s="72"/>
      <c r="L23" s="72"/>
      <c r="M23" s="72"/>
      <c r="N23" s="72">
        <v>0</v>
      </c>
      <c r="O23" s="79">
        <v>0</v>
      </c>
      <c r="P23" s="72">
        <f t="shared" si="3"/>
        <v>0</v>
      </c>
      <c r="Q23" s="79">
        <v>16109.28</v>
      </c>
      <c r="R23" s="72">
        <v>0</v>
      </c>
      <c r="S23" s="72">
        <f>Q23-R23</f>
        <v>16109.28</v>
      </c>
      <c r="T23" s="79">
        <v>16109.28</v>
      </c>
      <c r="U23" s="72">
        <v>0</v>
      </c>
      <c r="V23" s="72">
        <f t="shared" ref="V23:V35" si="8">T23-U23</f>
        <v>16109.28</v>
      </c>
      <c r="W23" s="86">
        <v>19349.439999999999</v>
      </c>
      <c r="X23" s="86">
        <v>16109.28</v>
      </c>
      <c r="Y23" s="86">
        <f t="shared" si="6"/>
        <v>3240.16</v>
      </c>
      <c r="AA23" s="91">
        <f t="shared" si="7"/>
        <v>35458.720000000001</v>
      </c>
      <c r="AB23" s="99"/>
    </row>
    <row r="24" spans="1:28" s="47" customFormat="1" ht="19" customHeight="1">
      <c r="A24" s="68"/>
      <c r="B24" s="69">
        <v>17</v>
      </c>
      <c r="C24" s="77">
        <v>1913005</v>
      </c>
      <c r="D24" s="71" t="s">
        <v>54</v>
      </c>
      <c r="E24" s="72">
        <v>1504948.14</v>
      </c>
      <c r="F24" s="73">
        <v>359794.85</v>
      </c>
      <c r="G24" s="72">
        <v>59965.80833</v>
      </c>
      <c r="H24" s="78">
        <v>155229.12</v>
      </c>
      <c r="I24" s="78">
        <v>135973.1</v>
      </c>
      <c r="J24" s="67">
        <f t="shared" si="2"/>
        <v>19256.02</v>
      </c>
      <c r="K24" s="78">
        <v>189860.23</v>
      </c>
      <c r="L24" s="78">
        <v>55948.11</v>
      </c>
      <c r="M24" s="78">
        <f>K24-L24</f>
        <v>133912.12</v>
      </c>
      <c r="N24" s="72">
        <v>148284.126666667</v>
      </c>
      <c r="O24" s="79">
        <v>49250</v>
      </c>
      <c r="P24" s="72">
        <f t="shared" ref="P24:P35" si="9">N24-O24</f>
        <v>99034.126666666998</v>
      </c>
      <c r="Q24" s="79">
        <v>106322.62133333299</v>
      </c>
      <c r="R24" s="86">
        <v>0</v>
      </c>
      <c r="S24" s="72">
        <f t="shared" ref="S24:S32" si="10">Q24-R24</f>
        <v>106322.62133333299</v>
      </c>
      <c r="T24" s="79">
        <v>80801.567999999999</v>
      </c>
      <c r="U24" s="86">
        <v>0</v>
      </c>
      <c r="V24" s="72">
        <f t="shared" si="8"/>
        <v>80801.567999999999</v>
      </c>
      <c r="W24" s="86">
        <v>47972.646664</v>
      </c>
      <c r="X24" s="86">
        <v>0</v>
      </c>
      <c r="Y24" s="86">
        <f t="shared" ref="Y24:Y35" si="11">W24-X24</f>
        <v>47972.646664</v>
      </c>
      <c r="AA24" s="91">
        <f t="shared" si="7"/>
        <v>487299.10266400001</v>
      </c>
      <c r="AB24" s="99">
        <v>47972.65</v>
      </c>
    </row>
    <row r="25" spans="1:28" s="47" customFormat="1" ht="19" customHeight="1">
      <c r="A25" s="68"/>
      <c r="B25" s="69">
        <v>18</v>
      </c>
      <c r="C25" s="77">
        <v>1913045</v>
      </c>
      <c r="D25" s="71" t="s">
        <v>55</v>
      </c>
      <c r="E25" s="72">
        <v>26127.01</v>
      </c>
      <c r="F25" s="73">
        <v>26127.01</v>
      </c>
      <c r="G25" s="72">
        <v>4354.5016670000005</v>
      </c>
      <c r="H25" s="72"/>
      <c r="I25" s="72"/>
      <c r="J25" s="67">
        <f t="shared" si="2"/>
        <v>0</v>
      </c>
      <c r="K25" s="72"/>
      <c r="L25" s="72"/>
      <c r="M25" s="72"/>
      <c r="N25" s="72">
        <v>0</v>
      </c>
      <c r="O25" s="79">
        <v>0</v>
      </c>
      <c r="P25" s="72">
        <f t="shared" si="9"/>
        <v>0</v>
      </c>
      <c r="Q25" s="79">
        <v>0</v>
      </c>
      <c r="R25" s="86">
        <v>0</v>
      </c>
      <c r="S25" s="72">
        <f t="shared" si="10"/>
        <v>0</v>
      </c>
      <c r="T25" s="79">
        <v>0</v>
      </c>
      <c r="U25" s="86">
        <v>0</v>
      </c>
      <c r="V25" s="72">
        <f t="shared" si="8"/>
        <v>0</v>
      </c>
      <c r="W25" s="86">
        <v>3483.6013336000001</v>
      </c>
      <c r="X25" s="86">
        <v>0</v>
      </c>
      <c r="Y25" s="86">
        <f t="shared" si="11"/>
        <v>3483.6013336000001</v>
      </c>
      <c r="AA25" s="91">
        <f t="shared" si="7"/>
        <v>3483.6013336000001</v>
      </c>
      <c r="AB25" s="99">
        <v>3483.6</v>
      </c>
    </row>
    <row r="26" spans="1:28" s="47" customFormat="1" ht="19" customHeight="1">
      <c r="A26" s="68"/>
      <c r="B26" s="69">
        <v>19</v>
      </c>
      <c r="C26" s="77">
        <v>1913200</v>
      </c>
      <c r="D26" s="71" t="s">
        <v>56</v>
      </c>
      <c r="E26" s="72">
        <v>352.15</v>
      </c>
      <c r="F26" s="73">
        <v>0</v>
      </c>
      <c r="G26" s="72">
        <v>0</v>
      </c>
      <c r="H26" s="72"/>
      <c r="I26" s="72"/>
      <c r="J26" s="67">
        <f t="shared" si="2"/>
        <v>0</v>
      </c>
      <c r="K26" s="72"/>
      <c r="L26" s="72"/>
      <c r="M26" s="72"/>
      <c r="N26" s="72">
        <v>0</v>
      </c>
      <c r="O26" s="79">
        <v>0</v>
      </c>
      <c r="P26" s="72">
        <f t="shared" si="9"/>
        <v>0</v>
      </c>
      <c r="Q26" s="79">
        <v>0</v>
      </c>
      <c r="R26" s="86">
        <v>0</v>
      </c>
      <c r="S26" s="72">
        <f t="shared" si="10"/>
        <v>0</v>
      </c>
      <c r="T26" s="79">
        <v>0</v>
      </c>
      <c r="U26" s="86">
        <v>0</v>
      </c>
      <c r="V26" s="72">
        <f t="shared" si="8"/>
        <v>0</v>
      </c>
      <c r="W26" s="86">
        <v>0</v>
      </c>
      <c r="X26" s="86">
        <v>0</v>
      </c>
      <c r="Y26" s="86">
        <f t="shared" si="11"/>
        <v>0</v>
      </c>
      <c r="AA26" s="91">
        <f t="shared" si="7"/>
        <v>0</v>
      </c>
      <c r="AB26" s="99"/>
    </row>
    <row r="27" spans="1:28" s="47" customFormat="1" ht="19" customHeight="1">
      <c r="A27" s="68"/>
      <c r="B27" s="69">
        <v>20</v>
      </c>
      <c r="C27" s="77">
        <v>1913717</v>
      </c>
      <c r="D27" s="71" t="s">
        <v>57</v>
      </c>
      <c r="E27" s="72">
        <v>37964.800000000003</v>
      </c>
      <c r="F27" s="73">
        <v>37964.800000000003</v>
      </c>
      <c r="G27" s="72">
        <v>6327.4666669999997</v>
      </c>
      <c r="H27" s="72"/>
      <c r="I27" s="72"/>
      <c r="J27" s="67">
        <f t="shared" si="2"/>
        <v>0</v>
      </c>
      <c r="K27" s="72"/>
      <c r="L27" s="72"/>
      <c r="M27" s="72"/>
      <c r="N27" s="72">
        <v>0</v>
      </c>
      <c r="O27" s="79">
        <v>0</v>
      </c>
      <c r="P27" s="72">
        <f t="shared" si="9"/>
        <v>0</v>
      </c>
      <c r="Q27" s="79">
        <v>0</v>
      </c>
      <c r="R27" s="86">
        <v>0</v>
      </c>
      <c r="S27" s="72">
        <f t="shared" si="10"/>
        <v>0</v>
      </c>
      <c r="T27" s="79">
        <v>0</v>
      </c>
      <c r="U27" s="86">
        <v>0</v>
      </c>
      <c r="V27" s="72">
        <f t="shared" si="8"/>
        <v>0</v>
      </c>
      <c r="W27" s="86">
        <v>5061.9733335999999</v>
      </c>
      <c r="X27" s="86">
        <v>0</v>
      </c>
      <c r="Y27" s="86">
        <f t="shared" si="11"/>
        <v>5061.9733335999999</v>
      </c>
      <c r="AA27" s="91">
        <f t="shared" si="7"/>
        <v>5061.9733335999999</v>
      </c>
      <c r="AB27" s="99"/>
    </row>
    <row r="28" spans="1:28" s="47" customFormat="1" ht="19" customHeight="1">
      <c r="A28" s="68"/>
      <c r="B28" s="69">
        <v>21</v>
      </c>
      <c r="C28" s="77">
        <v>1932040</v>
      </c>
      <c r="D28" s="71" t="s">
        <v>58</v>
      </c>
      <c r="E28" s="72">
        <v>59607.66</v>
      </c>
      <c r="F28" s="73">
        <v>24860</v>
      </c>
      <c r="G28" s="72">
        <v>4143.3333329999996</v>
      </c>
      <c r="H28" s="72"/>
      <c r="I28" s="72"/>
      <c r="J28" s="67">
        <f t="shared" si="2"/>
        <v>0</v>
      </c>
      <c r="K28" s="72"/>
      <c r="L28" s="72"/>
      <c r="M28" s="72"/>
      <c r="N28" s="72">
        <v>8759.6253333333407</v>
      </c>
      <c r="O28" s="79">
        <v>10949.53</v>
      </c>
      <c r="P28" s="72"/>
      <c r="Q28" s="79">
        <v>7299.6880000000001</v>
      </c>
      <c r="R28" s="72">
        <v>0</v>
      </c>
      <c r="S28" s="72">
        <f t="shared" si="10"/>
        <v>7299.6880000000001</v>
      </c>
      <c r="T28" s="79">
        <v>3314.6640000000002</v>
      </c>
      <c r="U28" s="86">
        <v>20000</v>
      </c>
      <c r="V28" s="72"/>
      <c r="W28" s="86">
        <v>3314.6666663999999</v>
      </c>
      <c r="X28" s="86">
        <v>0</v>
      </c>
      <c r="Y28" s="86">
        <f t="shared" si="11"/>
        <v>3314.6666663999999</v>
      </c>
      <c r="AA28" s="91">
        <f t="shared" si="7"/>
        <v>10614.3546664</v>
      </c>
      <c r="AB28" s="99">
        <v>3314.67</v>
      </c>
    </row>
    <row r="29" spans="1:28" s="47" customFormat="1" ht="19" customHeight="1">
      <c r="A29" s="68"/>
      <c r="B29" s="69">
        <v>22</v>
      </c>
      <c r="C29" s="70" t="s">
        <v>59</v>
      </c>
      <c r="D29" s="71" t="s">
        <v>60</v>
      </c>
      <c r="E29" s="72">
        <v>46467.09</v>
      </c>
      <c r="F29" s="73">
        <v>39008.230000000003</v>
      </c>
      <c r="G29" s="72">
        <v>6501.3716670000003</v>
      </c>
      <c r="H29" s="72"/>
      <c r="I29" s="72"/>
      <c r="J29" s="67">
        <f t="shared" si="2"/>
        <v>0</v>
      </c>
      <c r="K29" s="72"/>
      <c r="L29" s="72"/>
      <c r="M29" s="72"/>
      <c r="N29" s="72">
        <v>1147.51733333333</v>
      </c>
      <c r="O29" s="79">
        <v>0</v>
      </c>
      <c r="P29" s="72">
        <f t="shared" si="9"/>
        <v>1147.51733333333</v>
      </c>
      <c r="Q29" s="79">
        <v>994.51466666666704</v>
      </c>
      <c r="R29" s="72">
        <v>0</v>
      </c>
      <c r="S29" s="72">
        <f t="shared" si="10"/>
        <v>994.51466666666704</v>
      </c>
      <c r="T29" s="79">
        <v>0</v>
      </c>
      <c r="U29" s="86">
        <v>0</v>
      </c>
      <c r="V29" s="72">
        <f t="shared" si="8"/>
        <v>0</v>
      </c>
      <c r="W29" s="86">
        <v>5201.0973335999997</v>
      </c>
      <c r="X29" s="86">
        <v>0</v>
      </c>
      <c r="Y29" s="86">
        <f t="shared" si="11"/>
        <v>5201.0973335999997</v>
      </c>
      <c r="AA29" s="91">
        <f t="shared" si="7"/>
        <v>7343.1293335999999</v>
      </c>
      <c r="AB29" s="99"/>
    </row>
    <row r="30" spans="1:28" s="47" customFormat="1" ht="19" customHeight="1">
      <c r="A30" s="68"/>
      <c r="B30" s="69">
        <v>23</v>
      </c>
      <c r="C30" s="70" t="s">
        <v>61</v>
      </c>
      <c r="D30" s="71" t="s">
        <v>62</v>
      </c>
      <c r="E30" s="72">
        <v>69392.34</v>
      </c>
      <c r="F30" s="73">
        <v>69392.34</v>
      </c>
      <c r="G30" s="72">
        <v>11565.39</v>
      </c>
      <c r="H30" s="72"/>
      <c r="I30" s="72"/>
      <c r="J30" s="67">
        <f t="shared" si="2"/>
        <v>0</v>
      </c>
      <c r="K30" s="72"/>
      <c r="L30" s="72"/>
      <c r="M30" s="72"/>
      <c r="N30" s="72">
        <v>6564.6306666666696</v>
      </c>
      <c r="O30" s="79">
        <v>6466.16</v>
      </c>
      <c r="P30" s="72">
        <f t="shared" si="9"/>
        <v>98.4706666666698</v>
      </c>
      <c r="Q30" s="79">
        <v>5689.34666666667</v>
      </c>
      <c r="R30" s="72">
        <v>0</v>
      </c>
      <c r="S30" s="72">
        <f t="shared" si="10"/>
        <v>5689.34666666667</v>
      </c>
      <c r="T30" s="79">
        <v>9252.3119999999999</v>
      </c>
      <c r="U30" s="86">
        <v>0</v>
      </c>
      <c r="V30" s="72">
        <f t="shared" si="8"/>
        <v>9252.3119999999999</v>
      </c>
      <c r="W30" s="86">
        <v>9252.3119999999999</v>
      </c>
      <c r="X30" s="86">
        <v>9252.31</v>
      </c>
      <c r="Y30" s="86">
        <f t="shared" si="11"/>
        <v>2.0000000004074502E-3</v>
      </c>
      <c r="AA30" s="91">
        <f t="shared" si="7"/>
        <v>15040.1313333333</v>
      </c>
      <c r="AB30" s="99"/>
    </row>
    <row r="31" spans="1:28" s="47" customFormat="1" ht="19" customHeight="1">
      <c r="A31" s="68"/>
      <c r="B31" s="69">
        <v>24</v>
      </c>
      <c r="C31" s="70" t="s">
        <v>63</v>
      </c>
      <c r="D31" s="71" t="s">
        <v>64</v>
      </c>
      <c r="E31" s="72">
        <v>137946.98000000001</v>
      </c>
      <c r="F31" s="73">
        <v>103270.86</v>
      </c>
      <c r="G31" s="72">
        <v>17211.810000000001</v>
      </c>
      <c r="H31" s="72"/>
      <c r="I31" s="72"/>
      <c r="J31" s="67">
        <f t="shared" si="2"/>
        <v>0</v>
      </c>
      <c r="K31" s="72"/>
      <c r="L31" s="72"/>
      <c r="M31" s="72"/>
      <c r="N31" s="72">
        <v>9092.1306666666696</v>
      </c>
      <c r="O31" s="79">
        <v>9092.1299999999992</v>
      </c>
      <c r="P31" s="72">
        <f t="shared" si="9"/>
        <v>6.6666667044046302E-4</v>
      </c>
      <c r="Q31" s="79">
        <v>10858.848</v>
      </c>
      <c r="R31" s="86">
        <v>0</v>
      </c>
      <c r="S31" s="72">
        <f t="shared" si="10"/>
        <v>10858.848</v>
      </c>
      <c r="T31" s="79">
        <v>10858.848</v>
      </c>
      <c r="U31" s="86">
        <v>0</v>
      </c>
      <c r="V31" s="72">
        <f t="shared" si="8"/>
        <v>10858.848</v>
      </c>
      <c r="W31" s="86">
        <v>13769.448</v>
      </c>
      <c r="X31" s="86">
        <v>10858.85</v>
      </c>
      <c r="Y31" s="86">
        <f t="shared" si="11"/>
        <v>2910.598</v>
      </c>
      <c r="AA31" s="91">
        <f t="shared" si="7"/>
        <v>24628.294666666701</v>
      </c>
      <c r="AB31" s="99"/>
    </row>
    <row r="32" spans="1:28" s="47" customFormat="1" ht="19" customHeight="1">
      <c r="A32" s="68"/>
      <c r="B32" s="69">
        <v>25</v>
      </c>
      <c r="C32" s="77">
        <v>1913023</v>
      </c>
      <c r="D32" s="71" t="s">
        <v>65</v>
      </c>
      <c r="E32" s="72">
        <v>600</v>
      </c>
      <c r="F32" s="73">
        <v>600</v>
      </c>
      <c r="G32" s="72">
        <v>100</v>
      </c>
      <c r="H32" s="72"/>
      <c r="I32" s="72"/>
      <c r="J32" s="67">
        <f t="shared" si="2"/>
        <v>0</v>
      </c>
      <c r="K32" s="72"/>
      <c r="L32" s="72"/>
      <c r="M32" s="72"/>
      <c r="N32" s="72">
        <v>0</v>
      </c>
      <c r="O32" s="79">
        <v>0</v>
      </c>
      <c r="P32" s="72">
        <f t="shared" si="9"/>
        <v>0</v>
      </c>
      <c r="Q32" s="79">
        <v>0</v>
      </c>
      <c r="R32" s="72">
        <v>0</v>
      </c>
      <c r="S32" s="72">
        <f t="shared" si="10"/>
        <v>0</v>
      </c>
      <c r="T32" s="79">
        <v>0</v>
      </c>
      <c r="U32" s="72">
        <v>0</v>
      </c>
      <c r="V32" s="72">
        <f t="shared" si="8"/>
        <v>0</v>
      </c>
      <c r="W32" s="86">
        <v>80</v>
      </c>
      <c r="X32" s="86">
        <v>0</v>
      </c>
      <c r="Y32" s="86">
        <f t="shared" si="11"/>
        <v>80</v>
      </c>
      <c r="AA32" s="94"/>
      <c r="AB32" s="99"/>
    </row>
    <row r="33" spans="1:28" s="47" customFormat="1" ht="19" customHeight="1">
      <c r="A33" s="68"/>
      <c r="B33" s="69">
        <v>26</v>
      </c>
      <c r="C33" s="70" t="s">
        <v>66</v>
      </c>
      <c r="D33" s="71" t="s">
        <v>67</v>
      </c>
      <c r="E33" s="72">
        <v>3000</v>
      </c>
      <c r="F33" s="73">
        <v>3000</v>
      </c>
      <c r="G33" s="72">
        <v>500</v>
      </c>
      <c r="H33" s="72"/>
      <c r="I33" s="72"/>
      <c r="J33" s="67">
        <f t="shared" si="2"/>
        <v>0</v>
      </c>
      <c r="K33" s="72"/>
      <c r="L33" s="72"/>
      <c r="M33" s="72"/>
      <c r="N33" s="72">
        <v>0</v>
      </c>
      <c r="O33" s="79">
        <v>0</v>
      </c>
      <c r="P33" s="72">
        <f t="shared" si="9"/>
        <v>0</v>
      </c>
      <c r="Q33" s="79">
        <v>0</v>
      </c>
      <c r="R33" s="72">
        <v>0</v>
      </c>
      <c r="S33" s="72"/>
      <c r="T33" s="79">
        <v>0</v>
      </c>
      <c r="U33" s="72">
        <v>0</v>
      </c>
      <c r="V33" s="72">
        <f t="shared" si="8"/>
        <v>0</v>
      </c>
      <c r="W33" s="86">
        <v>400</v>
      </c>
      <c r="X33" s="86">
        <v>0</v>
      </c>
      <c r="Y33" s="86">
        <f t="shared" si="11"/>
        <v>400</v>
      </c>
      <c r="AA33" s="94"/>
      <c r="AB33" s="99"/>
    </row>
    <row r="34" spans="1:28" s="47" customFormat="1" ht="19" customHeight="1">
      <c r="A34" s="68"/>
      <c r="B34" s="69">
        <v>27</v>
      </c>
      <c r="C34" s="77">
        <v>1913734</v>
      </c>
      <c r="D34" s="71" t="s">
        <v>68</v>
      </c>
      <c r="E34" s="72">
        <v>4500.72</v>
      </c>
      <c r="F34" s="73">
        <v>4500.72</v>
      </c>
      <c r="G34" s="72">
        <v>750.12</v>
      </c>
      <c r="H34" s="72"/>
      <c r="I34" s="72"/>
      <c r="J34" s="67">
        <f t="shared" si="2"/>
        <v>0</v>
      </c>
      <c r="K34" s="72"/>
      <c r="L34" s="72"/>
      <c r="M34" s="72"/>
      <c r="N34" s="72">
        <v>0</v>
      </c>
      <c r="O34" s="79">
        <v>0</v>
      </c>
      <c r="P34" s="72">
        <f t="shared" si="9"/>
        <v>0</v>
      </c>
      <c r="Q34" s="79">
        <v>0</v>
      </c>
      <c r="R34" s="72">
        <v>0</v>
      </c>
      <c r="S34" s="72">
        <v>0</v>
      </c>
      <c r="T34" s="79">
        <v>0</v>
      </c>
      <c r="U34" s="72">
        <v>0</v>
      </c>
      <c r="V34" s="72">
        <f t="shared" si="8"/>
        <v>0</v>
      </c>
      <c r="W34" s="86">
        <v>600.096</v>
      </c>
      <c r="X34" s="86">
        <v>0</v>
      </c>
      <c r="Y34" s="86">
        <f t="shared" si="11"/>
        <v>600.096</v>
      </c>
      <c r="AA34" s="95"/>
      <c r="AB34" s="99"/>
    </row>
    <row r="35" spans="1:28" s="47" customFormat="1" ht="19" customHeight="1">
      <c r="A35" s="68"/>
      <c r="B35" s="69">
        <v>28</v>
      </c>
      <c r="C35" s="77">
        <v>1932348</v>
      </c>
      <c r="D35" s="71" t="s">
        <v>69</v>
      </c>
      <c r="E35" s="72">
        <v>5060</v>
      </c>
      <c r="F35" s="73">
        <v>5060</v>
      </c>
      <c r="G35" s="72">
        <v>843.33333330000005</v>
      </c>
      <c r="H35" s="72"/>
      <c r="I35" s="72"/>
      <c r="J35" s="67">
        <f t="shared" si="2"/>
        <v>0</v>
      </c>
      <c r="K35" s="72"/>
      <c r="L35" s="72"/>
      <c r="M35" s="72"/>
      <c r="N35" s="72">
        <v>0</v>
      </c>
      <c r="O35" s="79">
        <v>0</v>
      </c>
      <c r="P35" s="72">
        <f t="shared" si="9"/>
        <v>0</v>
      </c>
      <c r="Q35" s="79">
        <v>0</v>
      </c>
      <c r="R35" s="72">
        <v>0</v>
      </c>
      <c r="S35" s="72">
        <v>0</v>
      </c>
      <c r="T35" s="79">
        <v>0</v>
      </c>
      <c r="U35" s="72">
        <v>0</v>
      </c>
      <c r="V35" s="72">
        <f t="shared" si="8"/>
        <v>0</v>
      </c>
      <c r="W35" s="86">
        <v>674.66666664000002</v>
      </c>
      <c r="X35" s="86">
        <v>0</v>
      </c>
      <c r="Y35" s="86">
        <f t="shared" si="11"/>
        <v>674.66666664000002</v>
      </c>
      <c r="AA35" s="95"/>
      <c r="AB35" s="99"/>
    </row>
    <row r="36" spans="1:28" ht="19" customHeight="1">
      <c r="A36" s="57"/>
      <c r="B36" s="69">
        <v>29</v>
      </c>
      <c r="C36" s="77" t="s">
        <v>70</v>
      </c>
      <c r="D36" s="71" t="s">
        <v>71</v>
      </c>
      <c r="E36" s="72">
        <v>0</v>
      </c>
      <c r="F36" s="72">
        <v>0</v>
      </c>
      <c r="G36" s="72">
        <v>0</v>
      </c>
      <c r="H36" s="72"/>
      <c r="I36" s="72"/>
      <c r="J36" s="67">
        <f t="shared" si="2"/>
        <v>0</v>
      </c>
      <c r="K36" s="72"/>
      <c r="L36" s="72"/>
      <c r="M36" s="72"/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AA36" s="91">
        <f t="shared" si="7"/>
        <v>0</v>
      </c>
      <c r="AB36" s="96"/>
    </row>
    <row r="37" spans="1:28" ht="19" customHeight="1">
      <c r="A37" s="57"/>
      <c r="B37" s="69">
        <v>30</v>
      </c>
      <c r="C37" s="77">
        <v>1913017</v>
      </c>
      <c r="D37" s="71" t="s">
        <v>72</v>
      </c>
      <c r="E37" s="72">
        <v>0</v>
      </c>
      <c r="F37" s="72">
        <v>0</v>
      </c>
      <c r="G37" s="72">
        <v>0</v>
      </c>
      <c r="H37" s="72"/>
      <c r="I37" s="72"/>
      <c r="J37" s="67">
        <f t="shared" si="2"/>
        <v>0</v>
      </c>
      <c r="K37" s="72"/>
      <c r="L37" s="72"/>
      <c r="M37" s="72"/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AA37" s="91">
        <f t="shared" si="7"/>
        <v>0</v>
      </c>
      <c r="AB37" s="96"/>
    </row>
    <row r="38" spans="1:28" ht="19" customHeight="1">
      <c r="J38" s="67">
        <f t="shared" si="2"/>
        <v>0</v>
      </c>
      <c r="W38" s="88"/>
      <c r="X38" s="89"/>
      <c r="Y38" s="89"/>
      <c r="AA38" s="91">
        <f t="shared" si="7"/>
        <v>0</v>
      </c>
    </row>
    <row r="39" spans="1:28" ht="19" customHeight="1">
      <c r="J39" s="67">
        <f t="shared" si="2"/>
        <v>0</v>
      </c>
      <c r="W39" s="88"/>
      <c r="X39" s="89"/>
      <c r="Y39" s="89"/>
      <c r="AA39" s="91">
        <f>SUM(AA8:AA38)</f>
        <v>1546570.9272991989</v>
      </c>
    </row>
    <row r="40" spans="1:28" ht="19" customHeight="1">
      <c r="J40" s="67">
        <f t="shared" si="2"/>
        <v>0</v>
      </c>
      <c r="W40" s="88"/>
      <c r="X40" s="89"/>
      <c r="Y40" s="89"/>
      <c r="AA40" s="91">
        <f t="shared" si="7"/>
        <v>0</v>
      </c>
    </row>
    <row r="41" spans="1:28" ht="19" customHeight="1">
      <c r="J41" s="67">
        <f t="shared" si="2"/>
        <v>0</v>
      </c>
      <c r="W41" s="88"/>
      <c r="X41" s="89"/>
      <c r="Y41" s="89"/>
      <c r="AA41" s="91">
        <f t="shared" si="7"/>
        <v>0</v>
      </c>
    </row>
    <row r="42" spans="1:28" ht="19" customHeight="1">
      <c r="J42" s="67">
        <f t="shared" si="2"/>
        <v>0</v>
      </c>
      <c r="W42" s="88"/>
      <c r="X42" s="89"/>
      <c r="Y42" s="89"/>
      <c r="AA42" s="91">
        <f t="shared" si="7"/>
        <v>0</v>
      </c>
    </row>
    <row r="43" spans="1:28" ht="19" customHeight="1">
      <c r="J43" s="67">
        <f t="shared" si="2"/>
        <v>0</v>
      </c>
      <c r="W43" s="88"/>
      <c r="X43" s="89"/>
      <c r="Y43" s="89"/>
      <c r="AA43" s="91">
        <f t="shared" si="7"/>
        <v>0</v>
      </c>
    </row>
    <row r="44" spans="1:28" ht="19" customHeight="1">
      <c r="J44" s="67">
        <f t="shared" si="2"/>
        <v>0</v>
      </c>
      <c r="W44" s="88"/>
      <c r="X44" s="89"/>
      <c r="Y44" s="89"/>
      <c r="AA44" s="91">
        <f t="shared" si="7"/>
        <v>0</v>
      </c>
    </row>
    <row r="45" spans="1:28" ht="19" customHeight="1">
      <c r="J45" s="67">
        <f t="shared" si="2"/>
        <v>0</v>
      </c>
      <c r="W45" s="88"/>
      <c r="X45" s="89"/>
      <c r="Y45" s="89"/>
      <c r="AA45" s="91">
        <f t="shared" si="7"/>
        <v>0</v>
      </c>
    </row>
    <row r="46" spans="1:28" ht="19" customHeight="1">
      <c r="J46" s="67">
        <f t="shared" si="2"/>
        <v>0</v>
      </c>
      <c r="W46" s="88"/>
      <c r="X46" s="89"/>
      <c r="Y46" s="89"/>
      <c r="AA46" s="91">
        <f t="shared" si="7"/>
        <v>0</v>
      </c>
    </row>
    <row r="47" spans="1:28" ht="19" customHeight="1">
      <c r="J47" s="67">
        <f t="shared" si="2"/>
        <v>0</v>
      </c>
      <c r="W47" s="88"/>
      <c r="X47" s="89"/>
      <c r="Y47" s="89"/>
      <c r="AA47" s="91">
        <f t="shared" si="7"/>
        <v>0</v>
      </c>
    </row>
    <row r="48" spans="1:28" ht="19" customHeight="1">
      <c r="J48" s="67">
        <f t="shared" si="2"/>
        <v>0</v>
      </c>
      <c r="W48" s="88"/>
      <c r="X48" s="89"/>
      <c r="Y48" s="89"/>
      <c r="AA48" s="91">
        <f t="shared" si="7"/>
        <v>0</v>
      </c>
    </row>
    <row r="49" spans="10:27" ht="19" customHeight="1">
      <c r="J49" s="67">
        <f t="shared" si="2"/>
        <v>0</v>
      </c>
      <c r="W49" s="88"/>
      <c r="X49" s="89"/>
      <c r="Y49" s="89"/>
      <c r="AA49" s="91">
        <f t="shared" si="7"/>
        <v>0</v>
      </c>
    </row>
    <row r="50" spans="10:27" ht="19" customHeight="1">
      <c r="J50" s="67">
        <f t="shared" si="2"/>
        <v>0</v>
      </c>
      <c r="W50" s="88"/>
      <c r="X50" s="89"/>
      <c r="Y50" s="89"/>
      <c r="AA50" s="91">
        <f t="shared" si="7"/>
        <v>0</v>
      </c>
    </row>
    <row r="51" spans="10:27" ht="19" customHeight="1">
      <c r="J51" s="67">
        <f t="shared" si="2"/>
        <v>0</v>
      </c>
      <c r="W51" s="88"/>
      <c r="X51" s="89"/>
      <c r="Y51" s="89"/>
      <c r="AA51" s="91"/>
    </row>
    <row r="52" spans="10:27" ht="19" customHeight="1">
      <c r="J52" s="67">
        <f t="shared" si="2"/>
        <v>0</v>
      </c>
      <c r="W52" s="88"/>
      <c r="X52" s="89"/>
      <c r="Y52" s="89"/>
      <c r="AA52" s="91"/>
    </row>
    <row r="53" spans="10:27" ht="19" customHeight="1">
      <c r="J53" s="67">
        <f t="shared" si="2"/>
        <v>0</v>
      </c>
      <c r="W53" s="88"/>
      <c r="X53" s="89"/>
      <c r="Y53" s="89"/>
      <c r="AA53" s="91"/>
    </row>
    <row r="54" spans="10:27" ht="19" customHeight="1">
      <c r="J54" s="67">
        <f t="shared" si="2"/>
        <v>0</v>
      </c>
      <c r="W54" s="88"/>
      <c r="X54" s="89"/>
      <c r="Y54" s="89"/>
      <c r="AA54" s="91"/>
    </row>
    <row r="55" spans="10:27" ht="19" customHeight="1">
      <c r="J55" s="67">
        <f t="shared" si="2"/>
        <v>0</v>
      </c>
      <c r="W55" s="88"/>
      <c r="X55" s="89"/>
      <c r="Y55" s="89"/>
      <c r="AA55" s="91"/>
    </row>
    <row r="56" spans="10:27" ht="19" customHeight="1">
      <c r="J56" s="67">
        <f t="shared" si="2"/>
        <v>0</v>
      </c>
      <c r="W56" s="88"/>
      <c r="X56" s="89"/>
      <c r="Y56" s="89"/>
      <c r="AA56" s="91"/>
    </row>
    <row r="57" spans="10:27" ht="19" customHeight="1">
      <c r="J57" s="67">
        <f t="shared" si="2"/>
        <v>0</v>
      </c>
      <c r="W57" s="88"/>
      <c r="X57" s="89"/>
      <c r="Y57" s="89"/>
      <c r="AA57" s="91"/>
    </row>
    <row r="58" spans="10:27" ht="19" customHeight="1">
      <c r="J58" s="67">
        <f t="shared" si="2"/>
        <v>0</v>
      </c>
      <c r="W58" s="88"/>
      <c r="X58" s="89"/>
      <c r="Y58" s="89"/>
      <c r="AA58" s="91"/>
    </row>
    <row r="59" spans="10:27" ht="19" customHeight="1">
      <c r="J59" s="67">
        <f t="shared" si="2"/>
        <v>0</v>
      </c>
      <c r="W59" s="88"/>
      <c r="X59" s="89"/>
      <c r="Y59" s="89"/>
      <c r="AA59" s="91"/>
    </row>
    <row r="60" spans="10:27" ht="19" customHeight="1">
      <c r="J60" s="67">
        <f t="shared" si="2"/>
        <v>0</v>
      </c>
      <c r="W60" s="88"/>
      <c r="X60" s="89"/>
      <c r="Y60" s="89"/>
      <c r="AA60" s="91"/>
    </row>
    <row r="61" spans="10:27" ht="19" customHeight="1">
      <c r="J61" s="67">
        <f t="shared" si="2"/>
        <v>0</v>
      </c>
      <c r="W61" s="88"/>
      <c r="X61" s="89"/>
      <c r="Y61" s="89"/>
      <c r="AA61" s="91"/>
    </row>
    <row r="62" spans="10:27" ht="19" customHeight="1">
      <c r="J62" s="67">
        <f t="shared" si="2"/>
        <v>0</v>
      </c>
      <c r="W62" s="88"/>
      <c r="X62" s="89"/>
      <c r="Y62" s="89"/>
      <c r="AA62" s="91"/>
    </row>
    <row r="63" spans="10:27" ht="19" customHeight="1">
      <c r="J63" s="67">
        <f t="shared" si="2"/>
        <v>0</v>
      </c>
      <c r="W63" s="88"/>
      <c r="X63" s="89"/>
      <c r="Y63" s="89"/>
      <c r="AA63" s="91"/>
    </row>
    <row r="64" spans="10:27" ht="19" customHeight="1">
      <c r="J64" s="67">
        <f t="shared" si="2"/>
        <v>0</v>
      </c>
      <c r="W64" s="88"/>
      <c r="X64" s="89"/>
      <c r="Y64" s="89"/>
      <c r="AA64" s="91"/>
    </row>
    <row r="65" spans="10:27" ht="19" customHeight="1">
      <c r="J65" s="67">
        <f t="shared" si="2"/>
        <v>0</v>
      </c>
      <c r="W65" s="88"/>
      <c r="X65" s="89"/>
      <c r="Y65" s="89"/>
      <c r="AA65" s="91"/>
    </row>
    <row r="66" spans="10:27" ht="19" customHeight="1">
      <c r="J66" s="67">
        <f t="shared" si="2"/>
        <v>0</v>
      </c>
      <c r="W66" s="88"/>
      <c r="X66" s="89"/>
      <c r="Y66" s="89"/>
      <c r="AA66" s="91"/>
    </row>
    <row r="67" spans="10:27" ht="19" customHeight="1">
      <c r="J67" s="67">
        <f t="shared" si="2"/>
        <v>0</v>
      </c>
      <c r="W67" s="88"/>
      <c r="X67" s="89"/>
      <c r="Y67" s="89"/>
      <c r="AA67" s="91"/>
    </row>
    <row r="68" spans="10:27" ht="19" customHeight="1">
      <c r="J68" s="67">
        <f t="shared" si="2"/>
        <v>0</v>
      </c>
      <c r="W68" s="88"/>
      <c r="X68" s="89"/>
      <c r="Y68" s="89"/>
      <c r="AA68" s="91"/>
    </row>
    <row r="69" spans="10:27" ht="19" customHeight="1">
      <c r="J69" s="67">
        <f t="shared" si="2"/>
        <v>0</v>
      </c>
      <c r="W69" s="88"/>
      <c r="X69" s="89"/>
      <c r="Y69" s="89"/>
      <c r="AA69" s="91"/>
    </row>
    <row r="70" spans="10:27" ht="19" customHeight="1">
      <c r="J70" s="67">
        <f t="shared" si="2"/>
        <v>0</v>
      </c>
      <c r="W70" s="88"/>
      <c r="X70" s="89"/>
      <c r="Y70" s="89"/>
      <c r="AA70" s="91"/>
    </row>
    <row r="71" spans="10:27" ht="19" customHeight="1">
      <c r="J71" s="67">
        <f t="shared" si="2"/>
        <v>0</v>
      </c>
      <c r="W71" s="88"/>
      <c r="X71" s="89"/>
      <c r="Y71" s="89"/>
      <c r="AA71" s="91"/>
    </row>
    <row r="72" spans="10:27" ht="19" customHeight="1">
      <c r="W72" s="88"/>
      <c r="X72" s="89"/>
      <c r="Y72" s="89"/>
      <c r="AA72" s="91"/>
    </row>
    <row r="73" spans="10:27" ht="19" customHeight="1">
      <c r="W73" s="88"/>
      <c r="X73" s="89"/>
      <c r="Y73" s="89"/>
      <c r="AA73" s="91"/>
    </row>
    <row r="74" spans="10:27" ht="19" customHeight="1">
      <c r="W74" s="88"/>
      <c r="X74" s="89"/>
      <c r="Y74" s="89"/>
      <c r="AA74" s="91"/>
    </row>
    <row r="75" spans="10:27" ht="19" customHeight="1">
      <c r="W75" s="88"/>
      <c r="X75" s="89"/>
      <c r="Y75" s="89"/>
      <c r="AA75" s="91"/>
    </row>
    <row r="76" spans="10:27" ht="19" customHeight="1">
      <c r="W76" s="88"/>
      <c r="X76" s="89"/>
      <c r="Y76" s="89"/>
      <c r="AA76" s="91"/>
    </row>
    <row r="77" spans="10:27" ht="19" customHeight="1">
      <c r="W77" s="88"/>
      <c r="X77" s="89"/>
      <c r="Y77" s="89"/>
    </row>
    <row r="78" spans="10:27" ht="19" customHeight="1">
      <c r="W78" s="88"/>
      <c r="X78" s="89"/>
      <c r="Y78" s="89"/>
    </row>
    <row r="79" spans="10:27" ht="19" customHeight="1">
      <c r="W79" s="88"/>
      <c r="X79" s="89"/>
      <c r="Y79" s="89"/>
    </row>
    <row r="80" spans="10:27" ht="19" customHeight="1">
      <c r="W80" s="88"/>
      <c r="X80" s="89"/>
      <c r="Y80" s="89"/>
    </row>
    <row r="81" spans="23:25" ht="19" customHeight="1">
      <c r="W81" s="88"/>
      <c r="X81" s="89"/>
      <c r="Y81" s="89"/>
    </row>
    <row r="82" spans="23:25" ht="19" customHeight="1">
      <c r="W82" s="88"/>
      <c r="X82" s="89"/>
      <c r="Y82" s="89"/>
    </row>
    <row r="83" spans="23:25" ht="19" customHeight="1">
      <c r="W83" s="88"/>
      <c r="X83" s="89"/>
      <c r="Y83" s="89"/>
    </row>
    <row r="84" spans="23:25" ht="19" customHeight="1">
      <c r="W84" s="88"/>
      <c r="X84" s="89"/>
      <c r="Y84" s="89"/>
    </row>
    <row r="85" spans="23:25" ht="19" customHeight="1">
      <c r="W85" s="88"/>
      <c r="X85" s="89"/>
      <c r="Y85" s="89"/>
    </row>
    <row r="86" spans="23:25" ht="19" customHeight="1">
      <c r="W86" s="88"/>
      <c r="X86" s="89"/>
      <c r="Y86" s="89"/>
    </row>
  </sheetData>
  <mergeCells count="14">
    <mergeCell ref="B1:Q1"/>
    <mergeCell ref="H3:J3"/>
    <mergeCell ref="K3:M3"/>
    <mergeCell ref="N3:P3"/>
    <mergeCell ref="Q3:S3"/>
    <mergeCell ref="T3:V3"/>
    <mergeCell ref="W3:Y3"/>
    <mergeCell ref="B7:D7"/>
    <mergeCell ref="B3:B4"/>
    <mergeCell ref="C3:C4"/>
    <mergeCell ref="D3:D4"/>
    <mergeCell ref="E3:E4"/>
    <mergeCell ref="F3:F4"/>
    <mergeCell ref="G3:G4"/>
  </mergeCells>
  <phoneticPr fontId="25" type="noConversion"/>
  <pageMargins left="0.70866141732283505" right="0.70866141732283505" top="0.74803149606299202" bottom="0.74803149606299202" header="0.31496062992126" footer="0.3149606299212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38"/>
  <sheetViews>
    <sheetView topLeftCell="A16" zoomScale="55" zoomScaleNormal="55" workbookViewId="0">
      <selection activeCell="H34" sqref="H34"/>
    </sheetView>
  </sheetViews>
  <sheetFormatPr defaultColWidth="9" defaultRowHeight="14"/>
  <cols>
    <col min="1" max="1" width="18.75" customWidth="1"/>
    <col min="2" max="2" width="16.33203125" customWidth="1"/>
    <col min="3" max="3" width="44.33203125" customWidth="1"/>
    <col min="4" max="4" width="18.6640625" customWidth="1"/>
    <col min="7" max="7" width="18.83203125" customWidth="1"/>
    <col min="8" max="8" width="91.5" customWidth="1"/>
  </cols>
  <sheetData>
    <row r="1" spans="1:12 16374:16379" ht="24" customHeight="1">
      <c r="A1" s="110" t="s">
        <v>86</v>
      </c>
      <c r="B1" s="111"/>
      <c r="C1" s="111"/>
      <c r="D1" s="111"/>
      <c r="E1" s="111"/>
      <c r="F1" s="111"/>
      <c r="G1" s="111"/>
      <c r="H1" s="111"/>
      <c r="I1" s="40"/>
    </row>
    <row r="2" spans="1:12 16374:16379" s="16" customFormat="1" ht="20">
      <c r="A2" s="19" t="s">
        <v>73</v>
      </c>
      <c r="B2" s="19" t="s">
        <v>74</v>
      </c>
      <c r="C2" s="19" t="s">
        <v>75</v>
      </c>
      <c r="D2" s="19" t="s">
        <v>87</v>
      </c>
      <c r="E2" s="19" t="s">
        <v>76</v>
      </c>
      <c r="F2" s="19" t="s">
        <v>77</v>
      </c>
      <c r="G2" s="19" t="s">
        <v>78</v>
      </c>
      <c r="H2" s="20"/>
      <c r="I2" s="41"/>
      <c r="XET2"/>
      <c r="XEU2"/>
      <c r="XEV2"/>
      <c r="XEW2"/>
      <c r="XEX2"/>
      <c r="XEY2"/>
    </row>
    <row r="3" spans="1:12 16374:16379" s="16" customFormat="1" ht="50" customHeight="1">
      <c r="A3" s="19" t="s">
        <v>88</v>
      </c>
      <c r="B3" s="19" t="s">
        <v>79</v>
      </c>
      <c r="C3" s="19" t="s">
        <v>89</v>
      </c>
      <c r="D3" s="21">
        <v>2163.9499999999998</v>
      </c>
      <c r="E3" s="19" t="s">
        <v>81</v>
      </c>
      <c r="F3" s="19" t="s">
        <v>82</v>
      </c>
      <c r="G3" s="19" t="s">
        <v>83</v>
      </c>
      <c r="H3" s="20" t="s">
        <v>90</v>
      </c>
      <c r="I3" s="41"/>
      <c r="L3" s="16" t="s">
        <v>81</v>
      </c>
      <c r="XET3"/>
      <c r="XEU3"/>
      <c r="XEV3"/>
      <c r="XEW3"/>
      <c r="XEX3"/>
      <c r="XEY3"/>
    </row>
    <row r="4" spans="1:12 16374:16379" s="16" customFormat="1" ht="47.5" customHeight="1">
      <c r="A4" s="19" t="s">
        <v>91</v>
      </c>
      <c r="B4" s="19" t="s">
        <v>79</v>
      </c>
      <c r="C4" s="19" t="s">
        <v>84</v>
      </c>
      <c r="D4" s="21">
        <v>60760.67</v>
      </c>
      <c r="E4" s="19" t="s">
        <v>81</v>
      </c>
      <c r="F4" s="19" t="s">
        <v>82</v>
      </c>
      <c r="G4" s="19" t="s">
        <v>83</v>
      </c>
      <c r="H4" s="20" t="s">
        <v>92</v>
      </c>
      <c r="I4" s="41"/>
      <c r="L4" s="16" t="s">
        <v>81</v>
      </c>
      <c r="XET4"/>
      <c r="XEU4"/>
      <c r="XEV4"/>
      <c r="XEW4"/>
      <c r="XEX4"/>
      <c r="XEY4"/>
    </row>
    <row r="5" spans="1:12 16374:16379" s="16" customFormat="1" ht="20">
      <c r="A5" s="19" t="s">
        <v>93</v>
      </c>
      <c r="B5" s="19" t="s">
        <v>79</v>
      </c>
      <c r="C5" s="19" t="s">
        <v>84</v>
      </c>
      <c r="D5" s="21">
        <v>19289.099999999999</v>
      </c>
      <c r="E5" s="19" t="s">
        <v>81</v>
      </c>
      <c r="F5" s="19" t="s">
        <v>82</v>
      </c>
      <c r="G5" s="19" t="s">
        <v>83</v>
      </c>
      <c r="H5" s="20"/>
      <c r="I5" s="41"/>
      <c r="L5" s="16" t="s">
        <v>81</v>
      </c>
      <c r="XET5"/>
      <c r="XEU5"/>
      <c r="XEV5"/>
      <c r="XEW5"/>
      <c r="XEX5"/>
      <c r="XEY5"/>
    </row>
    <row r="6" spans="1:12 16374:16379" s="16" customFormat="1" ht="20">
      <c r="A6" s="19" t="s">
        <v>94</v>
      </c>
      <c r="B6" s="19" t="s">
        <v>79</v>
      </c>
      <c r="C6" s="19" t="s">
        <v>84</v>
      </c>
      <c r="D6" s="21">
        <v>38578.199999999997</v>
      </c>
      <c r="E6" s="19" t="s">
        <v>81</v>
      </c>
      <c r="F6" s="19" t="s">
        <v>82</v>
      </c>
      <c r="G6" s="19" t="s">
        <v>83</v>
      </c>
      <c r="H6" s="20"/>
      <c r="I6" s="41"/>
      <c r="XET6"/>
      <c r="XEU6"/>
      <c r="XEV6"/>
      <c r="XEW6"/>
      <c r="XEX6"/>
      <c r="XEY6"/>
    </row>
    <row r="7" spans="1:12 16374:16379" s="16" customFormat="1" ht="33" customHeight="1">
      <c r="A7" s="19" t="s">
        <v>95</v>
      </c>
      <c r="B7" s="19" t="s">
        <v>79</v>
      </c>
      <c r="C7" s="19" t="s">
        <v>96</v>
      </c>
      <c r="D7" s="21">
        <v>94757.85</v>
      </c>
      <c r="E7" s="19" t="s">
        <v>81</v>
      </c>
      <c r="F7" s="19" t="s">
        <v>82</v>
      </c>
      <c r="G7" s="19" t="s">
        <v>83</v>
      </c>
      <c r="H7" s="20" t="s">
        <v>97</v>
      </c>
      <c r="I7" s="41"/>
      <c r="XET7"/>
      <c r="XEU7"/>
      <c r="XEV7"/>
      <c r="XEW7"/>
      <c r="XEX7"/>
      <c r="XEY7"/>
    </row>
    <row r="8" spans="1:12 16374:16379" s="16" customFormat="1" ht="88.5" customHeight="1">
      <c r="A8" s="19" t="s">
        <v>98</v>
      </c>
      <c r="B8" s="19" t="s">
        <v>79</v>
      </c>
      <c r="C8" s="19" t="s">
        <v>80</v>
      </c>
      <c r="D8" s="21">
        <v>34321.72</v>
      </c>
      <c r="E8" s="19" t="s">
        <v>81</v>
      </c>
      <c r="F8" s="19" t="s">
        <v>82</v>
      </c>
      <c r="G8" s="19" t="s">
        <v>83</v>
      </c>
      <c r="H8" s="20" t="s">
        <v>99</v>
      </c>
      <c r="I8" s="41"/>
      <c r="XET8"/>
      <c r="XEU8"/>
      <c r="XEV8"/>
      <c r="XEW8"/>
      <c r="XEX8"/>
      <c r="XEY8"/>
    </row>
    <row r="9" spans="1:12 16374:16379" s="16" customFormat="1" ht="20">
      <c r="A9" s="19" t="s">
        <v>100</v>
      </c>
      <c r="B9" s="19" t="s">
        <v>79</v>
      </c>
      <c r="C9" s="19" t="s">
        <v>80</v>
      </c>
      <c r="D9" s="21">
        <v>137286.85999999999</v>
      </c>
      <c r="E9" s="19" t="s">
        <v>81</v>
      </c>
      <c r="F9" s="19" t="s">
        <v>82</v>
      </c>
      <c r="G9" s="19" t="s">
        <v>83</v>
      </c>
      <c r="H9" s="20"/>
      <c r="I9" s="41"/>
      <c r="XET9"/>
      <c r="XEU9"/>
      <c r="XEV9"/>
      <c r="XEW9"/>
      <c r="XEX9"/>
      <c r="XEY9"/>
    </row>
    <row r="10" spans="1:12 16374:16379" s="16" customFormat="1" ht="20">
      <c r="A10" s="19" t="s">
        <v>101</v>
      </c>
      <c r="B10" s="19" t="s">
        <v>79</v>
      </c>
      <c r="C10" s="19" t="s">
        <v>80</v>
      </c>
      <c r="D10" s="21">
        <v>52802.64</v>
      </c>
      <c r="E10" s="19" t="s">
        <v>81</v>
      </c>
      <c r="F10" s="19" t="s">
        <v>82</v>
      </c>
      <c r="G10" s="19" t="s">
        <v>83</v>
      </c>
      <c r="H10" s="20"/>
      <c r="I10" s="41"/>
      <c r="XET10"/>
      <c r="XEU10"/>
      <c r="XEV10"/>
      <c r="XEW10"/>
      <c r="XEX10"/>
      <c r="XEY10"/>
    </row>
    <row r="11" spans="1:12 16374:16379" s="16" customFormat="1" ht="76.5" customHeight="1">
      <c r="A11" s="22">
        <v>45292</v>
      </c>
      <c r="B11" s="19" t="s">
        <v>79</v>
      </c>
      <c r="C11" s="19" t="s">
        <v>50</v>
      </c>
      <c r="D11" s="21">
        <v>131329</v>
      </c>
      <c r="E11" s="19"/>
      <c r="F11" s="19" t="s">
        <v>82</v>
      </c>
      <c r="G11" s="19" t="s">
        <v>102</v>
      </c>
      <c r="H11" s="20" t="s">
        <v>103</v>
      </c>
      <c r="I11" s="41"/>
      <c r="XET11"/>
      <c r="XEU11"/>
      <c r="XEV11"/>
      <c r="XEW11"/>
      <c r="XEX11"/>
      <c r="XEY11"/>
    </row>
    <row r="12" spans="1:12 16374:16379" s="17" customFormat="1" ht="20">
      <c r="A12" s="23" t="s">
        <v>85</v>
      </c>
      <c r="B12" s="23"/>
      <c r="C12" s="23"/>
      <c r="D12" s="24">
        <f>SUM(D3:D11)</f>
        <v>571289.99</v>
      </c>
      <c r="E12" s="23"/>
      <c r="F12" s="23"/>
      <c r="G12" s="23"/>
      <c r="H12" s="25"/>
      <c r="I12" s="42"/>
      <c r="XET12" s="18"/>
      <c r="XEU12" s="18"/>
      <c r="XEV12" s="18"/>
      <c r="XEW12" s="18"/>
      <c r="XEX12" s="18"/>
      <c r="XEY12" s="18"/>
    </row>
    <row r="13" spans="1:12 16374:16379" s="16" customFormat="1" ht="20">
      <c r="A13" s="26"/>
      <c r="B13" s="26"/>
      <c r="C13" s="26"/>
      <c r="D13" s="27"/>
      <c r="E13" s="26"/>
      <c r="F13" s="26"/>
      <c r="G13" s="26"/>
      <c r="H13" s="28"/>
      <c r="I13" s="41"/>
      <c r="XET13"/>
      <c r="XEU13"/>
      <c r="XEV13"/>
      <c r="XEW13"/>
      <c r="XEX13"/>
      <c r="XEY13"/>
    </row>
    <row r="14" spans="1:12 16374:16379" ht="24" customHeight="1">
      <c r="A14" s="112" t="s">
        <v>104</v>
      </c>
      <c r="B14" s="113"/>
      <c r="C14" s="113"/>
      <c r="D14" s="113"/>
      <c r="E14" s="113"/>
      <c r="F14" s="113"/>
      <c r="G14" s="113"/>
      <c r="H14" s="114"/>
      <c r="I14" s="40"/>
    </row>
    <row r="15" spans="1:12 16374:16379" s="16" customFormat="1" ht="20">
      <c r="A15" s="19" t="s">
        <v>73</v>
      </c>
      <c r="B15" s="19" t="s">
        <v>74</v>
      </c>
      <c r="C15" s="19" t="s">
        <v>75</v>
      </c>
      <c r="D15" s="19" t="s">
        <v>87</v>
      </c>
      <c r="E15" s="19" t="s">
        <v>76</v>
      </c>
      <c r="F15" s="19" t="s">
        <v>77</v>
      </c>
      <c r="G15" s="19" t="s">
        <v>78</v>
      </c>
      <c r="H15" s="20"/>
      <c r="I15" s="41"/>
      <c r="XET15"/>
      <c r="XEU15"/>
      <c r="XEV15"/>
      <c r="XEW15"/>
      <c r="XEX15"/>
      <c r="XEY15"/>
    </row>
    <row r="16" spans="1:12 16374:16379" s="16" customFormat="1" ht="20">
      <c r="A16" s="19" t="s">
        <v>105</v>
      </c>
      <c r="B16" s="19" t="s">
        <v>79</v>
      </c>
      <c r="C16" s="19" t="s">
        <v>80</v>
      </c>
      <c r="D16" s="21">
        <v>11260.45</v>
      </c>
      <c r="E16" s="19" t="s">
        <v>81</v>
      </c>
      <c r="F16" s="19" t="s">
        <v>82</v>
      </c>
      <c r="G16" s="19" t="s">
        <v>83</v>
      </c>
      <c r="H16" s="20"/>
      <c r="I16" s="41"/>
      <c r="L16" s="16" t="s">
        <v>81</v>
      </c>
      <c r="XET16"/>
      <c r="XEU16"/>
      <c r="XEV16"/>
      <c r="XEW16"/>
      <c r="XEX16"/>
      <c r="XEY16"/>
    </row>
    <row r="17" spans="1:12 16374:16379" s="16" customFormat="1" ht="20">
      <c r="A17" s="19" t="s">
        <v>106</v>
      </c>
      <c r="B17" s="19" t="s">
        <v>79</v>
      </c>
      <c r="C17" s="19" t="s">
        <v>80</v>
      </c>
      <c r="D17" s="21">
        <v>1800</v>
      </c>
      <c r="E17" s="19" t="s">
        <v>81</v>
      </c>
      <c r="F17" s="19" t="s">
        <v>82</v>
      </c>
      <c r="G17" s="19" t="s">
        <v>83</v>
      </c>
      <c r="H17" s="20"/>
      <c r="I17" s="41"/>
      <c r="L17" s="16" t="s">
        <v>81</v>
      </c>
      <c r="XET17"/>
      <c r="XEU17"/>
      <c r="XEV17"/>
      <c r="XEW17"/>
      <c r="XEX17"/>
      <c r="XEY17"/>
    </row>
    <row r="18" spans="1:12 16374:16379" s="16" customFormat="1" ht="20">
      <c r="A18" s="19" t="s">
        <v>107</v>
      </c>
      <c r="B18" s="19" t="s">
        <v>79</v>
      </c>
      <c r="C18" s="19" t="s">
        <v>80</v>
      </c>
      <c r="D18" s="21">
        <v>24787.119999999999</v>
      </c>
      <c r="E18" s="19" t="s">
        <v>81</v>
      </c>
      <c r="F18" s="19" t="s">
        <v>82</v>
      </c>
      <c r="G18" s="19" t="s">
        <v>83</v>
      </c>
      <c r="H18" s="20"/>
      <c r="I18" s="41"/>
      <c r="L18" s="16" t="s">
        <v>81</v>
      </c>
      <c r="XET18"/>
      <c r="XEU18"/>
      <c r="XEV18"/>
      <c r="XEW18"/>
      <c r="XEX18"/>
      <c r="XEY18"/>
    </row>
    <row r="19" spans="1:12 16374:16379" s="16" customFormat="1" ht="20">
      <c r="A19" s="19" t="s">
        <v>108</v>
      </c>
      <c r="B19" s="19" t="s">
        <v>79</v>
      </c>
      <c r="C19" s="19" t="s">
        <v>80</v>
      </c>
      <c r="D19" s="29">
        <v>347</v>
      </c>
      <c r="E19" s="19" t="s">
        <v>81</v>
      </c>
      <c r="F19" s="19" t="s">
        <v>82</v>
      </c>
      <c r="G19" s="19" t="s">
        <v>83</v>
      </c>
      <c r="H19" s="20"/>
      <c r="I19" s="41"/>
      <c r="L19" s="16" t="s">
        <v>81</v>
      </c>
      <c r="XET19"/>
      <c r="XEU19"/>
      <c r="XEV19"/>
      <c r="XEW19"/>
      <c r="XEX19"/>
      <c r="XEY19"/>
    </row>
    <row r="20" spans="1:12 16374:16379" s="16" customFormat="1" ht="20">
      <c r="A20" s="19" t="s">
        <v>109</v>
      </c>
      <c r="B20" s="19" t="s">
        <v>79</v>
      </c>
      <c r="C20" s="19" t="s">
        <v>80</v>
      </c>
      <c r="D20" s="21">
        <v>105605.28</v>
      </c>
      <c r="E20" s="19" t="s">
        <v>81</v>
      </c>
      <c r="F20" s="19" t="s">
        <v>82</v>
      </c>
      <c r="G20" s="19" t="s">
        <v>83</v>
      </c>
      <c r="H20" s="20"/>
      <c r="I20" s="41"/>
      <c r="L20" s="16" t="s">
        <v>81</v>
      </c>
      <c r="XET20"/>
      <c r="XEU20"/>
      <c r="XEV20"/>
      <c r="XEW20"/>
      <c r="XEX20"/>
      <c r="XEY20"/>
    </row>
    <row r="21" spans="1:12 16374:16379" s="16" customFormat="1" ht="20">
      <c r="A21" s="19" t="s">
        <v>110</v>
      </c>
      <c r="B21" s="19" t="s">
        <v>79</v>
      </c>
      <c r="C21" s="19" t="s">
        <v>84</v>
      </c>
      <c r="D21" s="21">
        <v>11573.46</v>
      </c>
      <c r="E21" s="19" t="s">
        <v>81</v>
      </c>
      <c r="F21" s="19" t="s">
        <v>82</v>
      </c>
      <c r="G21" s="19" t="s">
        <v>83</v>
      </c>
      <c r="H21" s="20"/>
      <c r="I21" s="41"/>
      <c r="XET21"/>
      <c r="XEU21"/>
      <c r="XEV21"/>
      <c r="XEW21"/>
      <c r="XEX21"/>
      <c r="XEY21"/>
    </row>
    <row r="22" spans="1:12 16374:16379" s="16" customFormat="1" ht="20">
      <c r="A22" s="19" t="s">
        <v>111</v>
      </c>
      <c r="B22" s="19" t="s">
        <v>79</v>
      </c>
      <c r="C22" s="19" t="s">
        <v>84</v>
      </c>
      <c r="D22" s="21">
        <v>11573.46</v>
      </c>
      <c r="E22" s="19" t="s">
        <v>81</v>
      </c>
      <c r="F22" s="19" t="s">
        <v>82</v>
      </c>
      <c r="G22" s="19" t="s">
        <v>83</v>
      </c>
      <c r="H22" s="20"/>
      <c r="I22" s="41"/>
      <c r="L22" s="16" t="s">
        <v>81</v>
      </c>
      <c r="XET22"/>
      <c r="XEU22"/>
      <c r="XEV22"/>
      <c r="XEW22"/>
      <c r="XEX22"/>
      <c r="XEY22"/>
    </row>
    <row r="23" spans="1:12 16374:16379" s="16" customFormat="1" ht="20">
      <c r="A23" s="19" t="s">
        <v>112</v>
      </c>
      <c r="B23" s="19" t="s">
        <v>79</v>
      </c>
      <c r="C23" s="19" t="s">
        <v>84</v>
      </c>
      <c r="D23" s="21">
        <v>34720.379999999997</v>
      </c>
      <c r="E23" s="19" t="s">
        <v>81</v>
      </c>
      <c r="F23" s="19" t="s">
        <v>82</v>
      </c>
      <c r="G23" s="19" t="s">
        <v>83</v>
      </c>
      <c r="H23" s="20"/>
      <c r="I23" s="41"/>
      <c r="L23" s="16" t="s">
        <v>81</v>
      </c>
      <c r="XET23"/>
      <c r="XEU23"/>
      <c r="XEV23"/>
      <c r="XEW23"/>
      <c r="XEX23"/>
      <c r="XEY23"/>
    </row>
    <row r="24" spans="1:12 16374:16379" s="16" customFormat="1" ht="49" customHeight="1">
      <c r="A24" s="22">
        <v>45261</v>
      </c>
      <c r="B24" s="19"/>
      <c r="C24" s="19" t="s">
        <v>46</v>
      </c>
      <c r="D24" s="21">
        <v>91428.3</v>
      </c>
      <c r="E24" s="19"/>
      <c r="F24" s="19" t="s">
        <v>82</v>
      </c>
      <c r="G24" s="19" t="s">
        <v>113</v>
      </c>
      <c r="H24" s="20" t="s">
        <v>114</v>
      </c>
      <c r="I24" s="41"/>
      <c r="XET24"/>
      <c r="XEU24"/>
      <c r="XEV24"/>
      <c r="XEW24"/>
      <c r="XEX24"/>
      <c r="XEY24"/>
    </row>
    <row r="25" spans="1:12 16374:16379" s="16" customFormat="1" ht="51" customHeight="1">
      <c r="A25" s="22">
        <v>45261</v>
      </c>
      <c r="B25" s="19"/>
      <c r="C25" s="19" t="s">
        <v>35</v>
      </c>
      <c r="D25" s="21">
        <v>85328.57</v>
      </c>
      <c r="E25" s="19"/>
      <c r="F25" s="19" t="s">
        <v>82</v>
      </c>
      <c r="G25" s="19" t="s">
        <v>113</v>
      </c>
      <c r="H25" s="20" t="s">
        <v>115</v>
      </c>
      <c r="I25" s="41"/>
      <c r="XET25"/>
      <c r="XEU25"/>
      <c r="XEV25"/>
      <c r="XEW25"/>
      <c r="XEX25"/>
      <c r="XEY25"/>
    </row>
    <row r="26" spans="1:12 16374:16379" s="16" customFormat="1" ht="31" customHeight="1">
      <c r="A26" s="22">
        <v>45261</v>
      </c>
      <c r="B26" s="19"/>
      <c r="C26" s="19" t="s">
        <v>50</v>
      </c>
      <c r="D26" s="21">
        <v>145137</v>
      </c>
      <c r="E26" s="19"/>
      <c r="F26" s="19"/>
      <c r="G26" s="19"/>
      <c r="H26" s="20"/>
      <c r="I26" s="41"/>
      <c r="XET26"/>
      <c r="XEU26"/>
      <c r="XEV26"/>
      <c r="XEW26"/>
      <c r="XEX26"/>
      <c r="XEY26"/>
    </row>
    <row r="27" spans="1:12 16374:16379" s="18" customFormat="1" ht="20">
      <c r="A27" s="30" t="s">
        <v>85</v>
      </c>
      <c r="B27" s="31"/>
      <c r="C27" s="31"/>
      <c r="D27" s="32">
        <f>SUM(D16:D26)</f>
        <v>523561.02</v>
      </c>
      <c r="E27" s="31"/>
      <c r="F27" s="31"/>
      <c r="G27" s="31"/>
      <c r="H27" s="33"/>
      <c r="I27" s="43"/>
    </row>
    <row r="28" spans="1:12 16374:16379" s="18" customFormat="1" ht="22.5">
      <c r="A28" s="115" t="s">
        <v>116</v>
      </c>
      <c r="B28" s="116"/>
      <c r="C28" s="116"/>
      <c r="D28" s="116"/>
      <c r="E28" s="116"/>
      <c r="F28" s="116"/>
      <c r="G28" s="116"/>
      <c r="H28" s="117"/>
      <c r="I28" s="43"/>
    </row>
    <row r="29" spans="1:12 16374:16379" ht="49.5" customHeight="1">
      <c r="A29" s="34">
        <v>45200</v>
      </c>
      <c r="B29" s="35"/>
      <c r="C29" s="35" t="s">
        <v>34</v>
      </c>
      <c r="D29" s="35">
        <v>300000</v>
      </c>
      <c r="E29" s="35"/>
      <c r="F29" s="35"/>
      <c r="G29" s="19" t="s">
        <v>113</v>
      </c>
      <c r="H29" s="36" t="s">
        <v>117</v>
      </c>
      <c r="I29" s="40"/>
    </row>
    <row r="30" spans="1:12 16374:16379" ht="50" customHeight="1">
      <c r="A30" s="34">
        <v>45200</v>
      </c>
      <c r="B30" s="35"/>
      <c r="C30" s="35" t="s">
        <v>39</v>
      </c>
      <c r="D30" s="35">
        <v>50000</v>
      </c>
      <c r="E30" s="35"/>
      <c r="F30" s="35"/>
      <c r="G30" s="19" t="s">
        <v>113</v>
      </c>
      <c r="H30" s="36" t="s">
        <v>118</v>
      </c>
      <c r="I30" s="40"/>
    </row>
    <row r="31" spans="1:12 16374:16379" ht="20">
      <c r="A31" s="37" t="s">
        <v>85</v>
      </c>
      <c r="B31" s="37"/>
      <c r="C31" s="37"/>
      <c r="D31" s="37">
        <f>SUM(D29:D30)</f>
        <v>350000</v>
      </c>
      <c r="E31" s="37"/>
      <c r="F31" s="37"/>
      <c r="G31" s="37"/>
      <c r="H31" s="37"/>
      <c r="I31" s="40"/>
    </row>
    <row r="32" spans="1:12 16374:16379" ht="20">
      <c r="A32" s="38"/>
      <c r="B32" s="38"/>
      <c r="C32" s="38"/>
      <c r="D32" s="38"/>
      <c r="E32" s="38"/>
      <c r="F32" s="38"/>
      <c r="G32" s="38"/>
      <c r="H32" s="38"/>
      <c r="I32" s="40"/>
    </row>
    <row r="33" spans="1:9" ht="20">
      <c r="A33" s="38"/>
      <c r="B33" s="38"/>
      <c r="C33" s="38"/>
      <c r="D33" s="38"/>
      <c r="E33" s="38"/>
      <c r="F33" s="38"/>
      <c r="G33" s="38"/>
      <c r="H33" s="38"/>
      <c r="I33" s="40"/>
    </row>
    <row r="34" spans="1:9" ht="20">
      <c r="A34" s="38" t="s">
        <v>119</v>
      </c>
      <c r="B34" s="38"/>
      <c r="C34" s="38"/>
      <c r="D34" s="39">
        <f>D31+D27+D12</f>
        <v>1444851.01</v>
      </c>
      <c r="E34" s="38"/>
      <c r="F34" s="38"/>
      <c r="G34" s="38"/>
      <c r="H34" s="38"/>
      <c r="I34" s="40"/>
    </row>
    <row r="35" spans="1:9" ht="20">
      <c r="A35" s="38"/>
      <c r="B35" s="38"/>
      <c r="C35" s="38"/>
      <c r="D35" s="38"/>
      <c r="E35" s="38"/>
      <c r="F35" s="38"/>
      <c r="G35" s="38"/>
      <c r="H35" s="38"/>
      <c r="I35" s="40"/>
    </row>
    <row r="36" spans="1:9" ht="20">
      <c r="A36" s="38"/>
      <c r="B36" s="38"/>
      <c r="C36" s="38"/>
      <c r="D36" s="38"/>
      <c r="E36" s="38"/>
      <c r="F36" s="38"/>
      <c r="G36" s="38"/>
      <c r="H36" s="38"/>
      <c r="I36" s="40"/>
    </row>
    <row r="37" spans="1:9" ht="20">
      <c r="A37" s="38"/>
      <c r="B37" s="38"/>
      <c r="C37" s="38"/>
      <c r="D37" s="38"/>
      <c r="E37" s="38"/>
      <c r="F37" s="38"/>
      <c r="G37" s="38"/>
      <c r="H37" s="38"/>
      <c r="I37" s="40"/>
    </row>
    <row r="38" spans="1:9" ht="20">
      <c r="A38" s="38"/>
      <c r="B38" s="38"/>
      <c r="C38" s="38"/>
      <c r="D38" s="38"/>
      <c r="E38" s="38"/>
      <c r="F38" s="38"/>
      <c r="G38" s="38"/>
      <c r="H38" s="38"/>
      <c r="I38" s="40"/>
    </row>
  </sheetData>
  <mergeCells count="3">
    <mergeCell ref="A1:H1"/>
    <mergeCell ref="A14:H14"/>
    <mergeCell ref="A28:H28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A27" sqref="A27:O27"/>
    </sheetView>
  </sheetViews>
  <sheetFormatPr defaultColWidth="9" defaultRowHeight="14"/>
  <cols>
    <col min="2" max="2" width="21.83203125" customWidth="1"/>
  </cols>
  <sheetData>
    <row r="1" spans="1:15">
      <c r="A1" t="s">
        <v>120</v>
      </c>
    </row>
    <row r="2" spans="1:15" s="1" customFormat="1" ht="12.5">
      <c r="A2" s="4" t="s">
        <v>121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5" t="s">
        <v>128</v>
      </c>
      <c r="I2" s="5" t="s">
        <v>129</v>
      </c>
      <c r="J2" s="5" t="s">
        <v>130</v>
      </c>
      <c r="K2" s="5" t="s">
        <v>131</v>
      </c>
      <c r="L2" s="5" t="s">
        <v>132</v>
      </c>
      <c r="M2" s="5" t="s">
        <v>133</v>
      </c>
      <c r="N2" s="5" t="s">
        <v>134</v>
      </c>
      <c r="O2" s="5" t="s">
        <v>135</v>
      </c>
    </row>
    <row r="3" spans="1:15" s="1" customFormat="1" ht="15" customHeight="1">
      <c r="A3" s="6" t="s">
        <v>136</v>
      </c>
      <c r="B3" s="6" t="s">
        <v>137</v>
      </c>
      <c r="C3" s="6" t="s">
        <v>138</v>
      </c>
      <c r="D3" s="6" t="s">
        <v>139</v>
      </c>
      <c r="E3" s="6" t="s">
        <v>81</v>
      </c>
      <c r="F3" s="6" t="s">
        <v>81</v>
      </c>
      <c r="G3" s="6" t="s">
        <v>81</v>
      </c>
      <c r="H3" s="7">
        <v>1000000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1000000</v>
      </c>
    </row>
    <row r="4" spans="1:15" s="1" customFormat="1" ht="15" customHeight="1">
      <c r="A4" s="8" t="s">
        <v>140</v>
      </c>
      <c r="B4" s="8" t="s">
        <v>53</v>
      </c>
      <c r="C4" s="8" t="s">
        <v>141</v>
      </c>
      <c r="D4" s="8" t="s">
        <v>139</v>
      </c>
      <c r="E4" s="8" t="s">
        <v>81</v>
      </c>
      <c r="F4" s="8" t="s">
        <v>81</v>
      </c>
      <c r="G4" s="8" t="s">
        <v>81</v>
      </c>
      <c r="H4" s="9">
        <v>0</v>
      </c>
      <c r="I4" s="9">
        <v>0</v>
      </c>
      <c r="J4" s="9">
        <v>120819.6</v>
      </c>
      <c r="K4" s="9">
        <v>0</v>
      </c>
      <c r="L4" s="9">
        <v>0</v>
      </c>
      <c r="M4" s="9">
        <v>0</v>
      </c>
      <c r="N4" s="9">
        <v>0</v>
      </c>
      <c r="O4" s="9">
        <v>120819.6</v>
      </c>
    </row>
    <row r="5" spans="1:15" s="1" customFormat="1" ht="15" customHeight="1">
      <c r="A5" s="6" t="s">
        <v>142</v>
      </c>
      <c r="B5" s="6" t="s">
        <v>54</v>
      </c>
      <c r="C5" s="6" t="s">
        <v>138</v>
      </c>
      <c r="D5" s="6" t="s">
        <v>139</v>
      </c>
      <c r="E5" s="6" t="s">
        <v>81</v>
      </c>
      <c r="F5" s="6" t="s">
        <v>81</v>
      </c>
      <c r="G5" s="6" t="s">
        <v>81</v>
      </c>
      <c r="H5" s="7">
        <v>1819.79</v>
      </c>
      <c r="I5" s="7">
        <v>46268.47</v>
      </c>
      <c r="J5" s="7">
        <v>22461.15</v>
      </c>
      <c r="K5" s="7">
        <v>86849.12</v>
      </c>
      <c r="L5" s="7">
        <v>57325</v>
      </c>
      <c r="M5" s="7">
        <v>114673.35</v>
      </c>
      <c r="N5" s="7">
        <v>1145153.29</v>
      </c>
      <c r="O5" s="7">
        <v>1474550.17</v>
      </c>
    </row>
    <row r="6" spans="1:15" s="1" customFormat="1" ht="15" customHeight="1">
      <c r="A6" s="8" t="s">
        <v>29</v>
      </c>
      <c r="B6" s="8" t="s">
        <v>30</v>
      </c>
      <c r="C6" s="8" t="s">
        <v>141</v>
      </c>
      <c r="D6" s="8" t="s">
        <v>139</v>
      </c>
      <c r="E6" s="8" t="s">
        <v>81</v>
      </c>
      <c r="F6" s="8" t="s">
        <v>81</v>
      </c>
      <c r="G6" s="8" t="s">
        <v>81</v>
      </c>
      <c r="H6" s="9">
        <v>13914.14</v>
      </c>
      <c r="I6" s="9">
        <v>16423.900000000001</v>
      </c>
      <c r="J6" s="9">
        <v>62525.82</v>
      </c>
      <c r="K6" s="9">
        <v>42404.12</v>
      </c>
      <c r="L6" s="9">
        <v>0</v>
      </c>
      <c r="M6" s="9">
        <v>35665.56</v>
      </c>
      <c r="N6" s="9">
        <v>242863.53</v>
      </c>
      <c r="O6" s="9">
        <v>413797.07</v>
      </c>
    </row>
    <row r="7" spans="1:15" s="1" customFormat="1" ht="15" customHeight="1">
      <c r="A7" s="6" t="s">
        <v>143</v>
      </c>
      <c r="B7" s="6" t="s">
        <v>144</v>
      </c>
      <c r="C7" s="6" t="s">
        <v>138</v>
      </c>
      <c r="D7" s="6" t="s">
        <v>139</v>
      </c>
      <c r="E7" s="6" t="s">
        <v>81</v>
      </c>
      <c r="F7" s="6" t="s">
        <v>81</v>
      </c>
      <c r="G7" s="6" t="s">
        <v>81</v>
      </c>
      <c r="H7" s="7">
        <v>2797410.74</v>
      </c>
      <c r="I7" s="7">
        <v>4229969.0999999996</v>
      </c>
      <c r="J7" s="7">
        <v>1529873.17</v>
      </c>
      <c r="K7" s="7">
        <v>1484052.03</v>
      </c>
      <c r="L7" s="7">
        <v>3233408.4</v>
      </c>
      <c r="M7" s="7">
        <v>2125748.2599999998</v>
      </c>
      <c r="N7" s="7">
        <v>10286943.99</v>
      </c>
      <c r="O7" s="7">
        <v>25687405.690000001</v>
      </c>
    </row>
    <row r="8" spans="1:15" s="1" customFormat="1" ht="15" customHeight="1">
      <c r="A8" s="8" t="s">
        <v>145</v>
      </c>
      <c r="B8" s="8" t="s">
        <v>55</v>
      </c>
      <c r="C8" s="8" t="s">
        <v>138</v>
      </c>
      <c r="D8" s="8" t="s">
        <v>139</v>
      </c>
      <c r="E8" s="8" t="s">
        <v>81</v>
      </c>
      <c r="F8" s="8" t="s">
        <v>81</v>
      </c>
      <c r="G8" s="8" t="s">
        <v>81</v>
      </c>
      <c r="H8" s="9">
        <v>24094.59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24094.59</v>
      </c>
    </row>
    <row r="9" spans="1:15" s="1" customFormat="1" ht="15" customHeight="1">
      <c r="A9" s="6" t="s">
        <v>146</v>
      </c>
      <c r="B9" s="6" t="s">
        <v>56</v>
      </c>
      <c r="C9" s="6" t="s">
        <v>141</v>
      </c>
      <c r="D9" s="6" t="s">
        <v>139</v>
      </c>
      <c r="E9" s="6" t="s">
        <v>81</v>
      </c>
      <c r="F9" s="6" t="s">
        <v>81</v>
      </c>
      <c r="G9" s="6" t="s">
        <v>81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352.15</v>
      </c>
      <c r="O9" s="7">
        <v>352.15</v>
      </c>
    </row>
    <row r="10" spans="1:15" s="1" customFormat="1" ht="15" customHeight="1">
      <c r="A10" s="8" t="s">
        <v>147</v>
      </c>
      <c r="B10" s="8" t="s">
        <v>57</v>
      </c>
      <c r="C10" s="8" t="s">
        <v>138</v>
      </c>
      <c r="D10" s="8" t="s">
        <v>139</v>
      </c>
      <c r="E10" s="8" t="s">
        <v>81</v>
      </c>
      <c r="F10" s="8" t="s">
        <v>81</v>
      </c>
      <c r="G10" s="8" t="s">
        <v>81</v>
      </c>
      <c r="H10" s="9">
        <v>34291.9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34291.9</v>
      </c>
    </row>
    <row r="11" spans="1:15" s="1" customFormat="1" ht="15" customHeight="1">
      <c r="A11" s="6" t="s">
        <v>148</v>
      </c>
      <c r="B11" s="6" t="s">
        <v>51</v>
      </c>
      <c r="C11" s="6" t="s">
        <v>149</v>
      </c>
      <c r="D11" s="6" t="s">
        <v>139</v>
      </c>
      <c r="E11" s="6" t="s">
        <v>81</v>
      </c>
      <c r="F11" s="6" t="s">
        <v>81</v>
      </c>
      <c r="G11" s="6" t="s">
        <v>81</v>
      </c>
      <c r="H11" s="7">
        <v>4600.8599999999997</v>
      </c>
      <c r="I11" s="7">
        <v>0</v>
      </c>
      <c r="J11" s="7">
        <v>31881.48</v>
      </c>
      <c r="K11" s="7">
        <v>0</v>
      </c>
      <c r="L11" s="7">
        <v>0</v>
      </c>
      <c r="M11" s="7">
        <v>0</v>
      </c>
      <c r="N11" s="7">
        <v>0</v>
      </c>
      <c r="O11" s="7">
        <v>36482.339999999997</v>
      </c>
    </row>
    <row r="12" spans="1:15" s="2" customFormat="1" ht="15" customHeight="1">
      <c r="A12" s="10" t="s">
        <v>150</v>
      </c>
      <c r="B12" s="10" t="s">
        <v>31</v>
      </c>
      <c r="C12" s="10" t="s">
        <v>141</v>
      </c>
      <c r="D12" s="10" t="s">
        <v>139</v>
      </c>
      <c r="E12" s="10" t="s">
        <v>81</v>
      </c>
      <c r="F12" s="10" t="s">
        <v>81</v>
      </c>
      <c r="G12" s="10" t="s">
        <v>81</v>
      </c>
      <c r="H12" s="11">
        <v>4987.1499999999996</v>
      </c>
      <c r="I12" s="11">
        <v>31879.58</v>
      </c>
      <c r="J12" s="11">
        <v>0</v>
      </c>
      <c r="K12" s="11">
        <v>26542.29</v>
      </c>
      <c r="L12" s="11">
        <v>0</v>
      </c>
      <c r="M12" s="11">
        <v>0</v>
      </c>
      <c r="N12" s="11">
        <v>0</v>
      </c>
      <c r="O12" s="11">
        <v>63409.02</v>
      </c>
    </row>
    <row r="13" spans="1:15" s="2" customFormat="1" ht="15" customHeight="1">
      <c r="A13" s="12" t="s">
        <v>151</v>
      </c>
      <c r="B13" s="12" t="s">
        <v>34</v>
      </c>
      <c r="C13" s="12" t="s">
        <v>152</v>
      </c>
      <c r="D13" s="12" t="s">
        <v>139</v>
      </c>
      <c r="E13" s="12" t="s">
        <v>81</v>
      </c>
      <c r="F13" s="12" t="s">
        <v>81</v>
      </c>
      <c r="G13" s="12" t="s">
        <v>81</v>
      </c>
      <c r="H13" s="13">
        <v>0</v>
      </c>
      <c r="I13" s="13">
        <v>169714.87</v>
      </c>
      <c r="J13" s="13">
        <v>412642.46</v>
      </c>
      <c r="K13" s="13">
        <v>151654.60999999999</v>
      </c>
      <c r="L13" s="13">
        <v>0</v>
      </c>
      <c r="M13" s="13">
        <v>144854.47</v>
      </c>
      <c r="N13" s="13">
        <v>168454.96</v>
      </c>
      <c r="O13" s="13">
        <v>1047321.37</v>
      </c>
    </row>
    <row r="14" spans="1:15" s="1" customFormat="1" ht="15" customHeight="1">
      <c r="A14" s="8" t="s">
        <v>153</v>
      </c>
      <c r="B14" s="8" t="s">
        <v>52</v>
      </c>
      <c r="C14" s="8" t="s">
        <v>141</v>
      </c>
      <c r="D14" s="8" t="s">
        <v>139</v>
      </c>
      <c r="E14" s="8" t="s">
        <v>81</v>
      </c>
      <c r="F14" s="8" t="s">
        <v>81</v>
      </c>
      <c r="G14" s="8" t="s">
        <v>81</v>
      </c>
      <c r="H14" s="9">
        <v>0</v>
      </c>
      <c r="I14" s="9">
        <v>0</v>
      </c>
      <c r="J14" s="9">
        <v>36015.360000000001</v>
      </c>
      <c r="K14" s="9">
        <v>0</v>
      </c>
      <c r="L14" s="9">
        <v>0</v>
      </c>
      <c r="M14" s="9">
        <v>0</v>
      </c>
      <c r="N14" s="9">
        <v>37580.879999999997</v>
      </c>
      <c r="O14" s="9">
        <v>73596.240000000005</v>
      </c>
    </row>
    <row r="15" spans="1:15" s="1" customFormat="1" ht="15" customHeight="1">
      <c r="A15" s="6" t="s">
        <v>154</v>
      </c>
      <c r="B15" s="6" t="s">
        <v>58</v>
      </c>
      <c r="C15" s="6" t="s">
        <v>138</v>
      </c>
      <c r="D15" s="6" t="s">
        <v>139</v>
      </c>
      <c r="E15" s="6" t="s">
        <v>81</v>
      </c>
      <c r="F15" s="6" t="s">
        <v>81</v>
      </c>
      <c r="G15" s="6" t="s">
        <v>81</v>
      </c>
      <c r="H15" s="7">
        <v>0</v>
      </c>
      <c r="I15" s="7">
        <v>24860</v>
      </c>
      <c r="J15" s="7">
        <v>0</v>
      </c>
      <c r="K15" s="7">
        <v>0</v>
      </c>
      <c r="L15" s="7">
        <v>0</v>
      </c>
      <c r="M15" s="7">
        <v>0</v>
      </c>
      <c r="N15" s="7">
        <v>34747.660000000003</v>
      </c>
      <c r="O15" s="7">
        <v>59607.66</v>
      </c>
    </row>
    <row r="16" spans="1:15" s="2" customFormat="1" ht="15" customHeight="1">
      <c r="A16" s="10" t="s">
        <v>155</v>
      </c>
      <c r="B16" s="10" t="s">
        <v>35</v>
      </c>
      <c r="C16" s="10" t="s">
        <v>138</v>
      </c>
      <c r="D16" s="10" t="s">
        <v>139</v>
      </c>
      <c r="E16" s="10" t="s">
        <v>81</v>
      </c>
      <c r="F16" s="10" t="s">
        <v>81</v>
      </c>
      <c r="G16" s="10" t="s">
        <v>81</v>
      </c>
      <c r="H16" s="11">
        <v>48147.040000000001</v>
      </c>
      <c r="I16" s="11">
        <v>24238.5</v>
      </c>
      <c r="J16" s="11">
        <v>63690.77</v>
      </c>
      <c r="K16" s="11">
        <v>0</v>
      </c>
      <c r="L16" s="11">
        <v>0</v>
      </c>
      <c r="M16" s="11">
        <v>0</v>
      </c>
      <c r="N16" s="11">
        <v>0</v>
      </c>
      <c r="O16" s="11">
        <v>136076.31</v>
      </c>
    </row>
    <row r="17" spans="1:15" s="1" customFormat="1" ht="15" customHeight="1">
      <c r="A17" s="6" t="s">
        <v>156</v>
      </c>
      <c r="B17" s="6" t="s">
        <v>157</v>
      </c>
      <c r="C17" s="6" t="s">
        <v>158</v>
      </c>
      <c r="D17" s="6" t="s">
        <v>139</v>
      </c>
      <c r="E17" s="6" t="s">
        <v>81</v>
      </c>
      <c r="F17" s="6" t="s">
        <v>81</v>
      </c>
      <c r="G17" s="6" t="s">
        <v>81</v>
      </c>
      <c r="H17" s="7">
        <v>69126.399999999994</v>
      </c>
      <c r="I17" s="7">
        <v>19571.61</v>
      </c>
      <c r="J17" s="7">
        <v>0</v>
      </c>
      <c r="K17" s="7">
        <v>0</v>
      </c>
      <c r="L17" s="7">
        <v>30910.02</v>
      </c>
      <c r="M17" s="7">
        <v>0</v>
      </c>
      <c r="N17" s="7">
        <v>286097.73</v>
      </c>
      <c r="O17" s="7">
        <v>405705.76</v>
      </c>
    </row>
    <row r="18" spans="1:15" s="1" customFormat="1" ht="15" customHeight="1">
      <c r="A18" s="8" t="s">
        <v>49</v>
      </c>
      <c r="B18" s="8" t="s">
        <v>50</v>
      </c>
      <c r="C18" s="8" t="s">
        <v>138</v>
      </c>
      <c r="D18" s="8" t="s">
        <v>139</v>
      </c>
      <c r="E18" s="8" t="s">
        <v>81</v>
      </c>
      <c r="F18" s="8" t="s">
        <v>81</v>
      </c>
      <c r="G18" s="8" t="s">
        <v>81</v>
      </c>
      <c r="H18" s="9">
        <v>22917.89</v>
      </c>
      <c r="I18" s="9">
        <v>580956.68999999994</v>
      </c>
      <c r="J18" s="9">
        <v>0</v>
      </c>
      <c r="K18" s="9">
        <v>0</v>
      </c>
      <c r="L18" s="9">
        <v>0</v>
      </c>
      <c r="M18" s="9">
        <v>0</v>
      </c>
      <c r="N18" s="9">
        <v>147842.42000000001</v>
      </c>
      <c r="O18" s="9">
        <v>751717</v>
      </c>
    </row>
    <row r="19" spans="1:15" s="1" customFormat="1" ht="15" customHeight="1">
      <c r="A19" s="6" t="s">
        <v>59</v>
      </c>
      <c r="B19" s="6" t="s">
        <v>60</v>
      </c>
      <c r="C19" s="6" t="s">
        <v>158</v>
      </c>
      <c r="D19" s="6" t="s">
        <v>139</v>
      </c>
      <c r="E19" s="6" t="s">
        <v>81</v>
      </c>
      <c r="F19" s="6" t="s">
        <v>81</v>
      </c>
      <c r="G19" s="6" t="s">
        <v>81</v>
      </c>
      <c r="H19" s="7">
        <v>28632.28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7458.86</v>
      </c>
      <c r="O19" s="7">
        <v>36091.14</v>
      </c>
    </row>
    <row r="20" spans="1:15" s="1" customFormat="1" ht="15" customHeight="1">
      <c r="A20" s="8" t="s">
        <v>36</v>
      </c>
      <c r="B20" s="8" t="s">
        <v>37</v>
      </c>
      <c r="C20" s="8" t="s">
        <v>141</v>
      </c>
      <c r="D20" s="8" t="s">
        <v>139</v>
      </c>
      <c r="E20" s="8" t="s">
        <v>81</v>
      </c>
      <c r="F20" s="8" t="s">
        <v>81</v>
      </c>
      <c r="G20" s="8" t="s">
        <v>81</v>
      </c>
      <c r="H20" s="9">
        <v>96780.59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96780.59</v>
      </c>
    </row>
    <row r="21" spans="1:15" s="1" customFormat="1" ht="15" customHeight="1">
      <c r="A21" s="6" t="s">
        <v>61</v>
      </c>
      <c r="B21" s="6" t="s">
        <v>62</v>
      </c>
      <c r="C21" s="6" t="s">
        <v>141</v>
      </c>
      <c r="D21" s="6" t="s">
        <v>139</v>
      </c>
      <c r="E21" s="6" t="s">
        <v>81</v>
      </c>
      <c r="F21" s="6" t="s">
        <v>81</v>
      </c>
      <c r="G21" s="6" t="s">
        <v>81</v>
      </c>
      <c r="H21" s="7">
        <v>0</v>
      </c>
      <c r="I21" s="7">
        <v>26722.240000000002</v>
      </c>
      <c r="J21" s="7">
        <v>0</v>
      </c>
      <c r="K21" s="7">
        <v>0</v>
      </c>
      <c r="L21" s="7">
        <v>0</v>
      </c>
      <c r="M21" s="7">
        <v>42670.1</v>
      </c>
      <c r="N21" s="7">
        <v>0</v>
      </c>
      <c r="O21" s="7">
        <v>69392.34</v>
      </c>
    </row>
    <row r="22" spans="1:15" s="1" customFormat="1" ht="15" customHeight="1">
      <c r="A22" s="8" t="s">
        <v>63</v>
      </c>
      <c r="B22" s="8" t="s">
        <v>64</v>
      </c>
      <c r="C22" s="8" t="s">
        <v>138</v>
      </c>
      <c r="D22" s="8" t="s">
        <v>139</v>
      </c>
      <c r="E22" s="8" t="s">
        <v>81</v>
      </c>
      <c r="F22" s="8" t="s">
        <v>81</v>
      </c>
      <c r="G22" s="8" t="s">
        <v>81</v>
      </c>
      <c r="H22" s="9">
        <v>0</v>
      </c>
      <c r="I22" s="9">
        <v>0</v>
      </c>
      <c r="J22" s="9">
        <v>45245.2</v>
      </c>
      <c r="K22" s="9">
        <v>9049.0400000000009</v>
      </c>
      <c r="L22" s="9">
        <v>13573.56</v>
      </c>
      <c r="M22" s="9">
        <v>13573.56</v>
      </c>
      <c r="N22" s="9">
        <v>34676.120000000003</v>
      </c>
      <c r="O22" s="9">
        <v>116117.48</v>
      </c>
    </row>
    <row r="23" spans="1:15" s="2" customFormat="1" ht="15" customHeight="1">
      <c r="A23" s="12" t="s">
        <v>38</v>
      </c>
      <c r="B23" s="12" t="s">
        <v>39</v>
      </c>
      <c r="C23" s="12" t="s">
        <v>141</v>
      </c>
      <c r="D23" s="12" t="s">
        <v>139</v>
      </c>
      <c r="E23" s="12" t="s">
        <v>81</v>
      </c>
      <c r="F23" s="12" t="s">
        <v>81</v>
      </c>
      <c r="G23" s="12" t="s">
        <v>81</v>
      </c>
      <c r="H23" s="13">
        <v>44105.03</v>
      </c>
      <c r="I23" s="13">
        <v>58402.92</v>
      </c>
      <c r="J23" s="13">
        <v>259581.34</v>
      </c>
      <c r="K23" s="13">
        <v>0</v>
      </c>
      <c r="L23" s="13">
        <v>24918.76</v>
      </c>
      <c r="M23" s="13">
        <v>0</v>
      </c>
      <c r="N23" s="13">
        <v>104129.64</v>
      </c>
      <c r="O23" s="13">
        <v>491137.69</v>
      </c>
    </row>
    <row r="24" spans="1:15" s="1" customFormat="1" ht="15" customHeight="1">
      <c r="A24" s="8" t="s">
        <v>40</v>
      </c>
      <c r="B24" s="8" t="s">
        <v>41</v>
      </c>
      <c r="C24" s="8" t="s">
        <v>158</v>
      </c>
      <c r="D24" s="8" t="s">
        <v>139</v>
      </c>
      <c r="E24" s="8" t="s">
        <v>81</v>
      </c>
      <c r="F24" s="8" t="s">
        <v>81</v>
      </c>
      <c r="G24" s="8" t="s">
        <v>81</v>
      </c>
      <c r="H24" s="9">
        <v>165217.70000000001</v>
      </c>
      <c r="I24" s="9">
        <v>178194.76</v>
      </c>
      <c r="J24" s="9">
        <v>337816</v>
      </c>
      <c r="K24" s="9">
        <v>244688.46</v>
      </c>
      <c r="L24" s="9">
        <v>0</v>
      </c>
      <c r="M24" s="9">
        <v>0</v>
      </c>
      <c r="N24" s="9">
        <v>0</v>
      </c>
      <c r="O24" s="9">
        <v>925916.92</v>
      </c>
    </row>
    <row r="25" spans="1:15" s="2" customFormat="1" ht="15" customHeight="1">
      <c r="A25" s="12" t="s">
        <v>42</v>
      </c>
      <c r="B25" s="12" t="s">
        <v>43</v>
      </c>
      <c r="C25" s="12" t="s">
        <v>158</v>
      </c>
      <c r="D25" s="12" t="s">
        <v>139</v>
      </c>
      <c r="E25" s="12" t="s">
        <v>81</v>
      </c>
      <c r="F25" s="12" t="s">
        <v>81</v>
      </c>
      <c r="G25" s="12" t="s">
        <v>81</v>
      </c>
      <c r="H25" s="13">
        <v>169890.65</v>
      </c>
      <c r="I25" s="13">
        <v>82925.63</v>
      </c>
      <c r="J25" s="13">
        <v>274567.51</v>
      </c>
      <c r="K25" s="13">
        <v>0</v>
      </c>
      <c r="L25" s="13">
        <v>63536.75</v>
      </c>
      <c r="M25" s="13">
        <v>0</v>
      </c>
      <c r="N25" s="13">
        <v>0</v>
      </c>
      <c r="O25" s="13">
        <v>590920.54</v>
      </c>
    </row>
    <row r="26" spans="1:15" s="3" customFormat="1" ht="15" customHeight="1">
      <c r="A26" s="14" t="s">
        <v>32</v>
      </c>
      <c r="B26" s="14" t="s">
        <v>33</v>
      </c>
      <c r="C26" s="14" t="s">
        <v>141</v>
      </c>
      <c r="D26" s="14" t="s">
        <v>139</v>
      </c>
      <c r="E26" s="14" t="s">
        <v>81</v>
      </c>
      <c r="F26" s="14" t="s">
        <v>81</v>
      </c>
      <c r="G26" s="14" t="s">
        <v>81</v>
      </c>
      <c r="H26" s="15">
        <v>53.41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53.41</v>
      </c>
    </row>
    <row r="27" spans="1:15" s="1" customFormat="1" ht="15" customHeight="1">
      <c r="A27" s="6" t="s">
        <v>44</v>
      </c>
      <c r="B27" s="6" t="s">
        <v>45</v>
      </c>
      <c r="C27" s="6" t="s">
        <v>158</v>
      </c>
      <c r="D27" s="6" t="s">
        <v>159</v>
      </c>
      <c r="E27" s="6" t="s">
        <v>81</v>
      </c>
      <c r="F27" s="6" t="s">
        <v>81</v>
      </c>
      <c r="G27" s="6" t="s">
        <v>81</v>
      </c>
      <c r="H27" s="7">
        <v>27489.8</v>
      </c>
      <c r="I27" s="7">
        <v>31620.9</v>
      </c>
      <c r="J27" s="7">
        <v>56898</v>
      </c>
      <c r="K27" s="7">
        <v>54303.8</v>
      </c>
      <c r="L27" s="7">
        <v>14507.9</v>
      </c>
      <c r="M27" s="7">
        <v>45518.400000000001</v>
      </c>
      <c r="N27" s="7">
        <v>116347.85</v>
      </c>
      <c r="O27" s="7">
        <v>346686.65</v>
      </c>
    </row>
  </sheetData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长春应付账款 </vt:lpstr>
      <vt:lpstr>特殊付款申请</vt:lpstr>
      <vt:lpstr>Sheet1</vt:lpstr>
      <vt:lpstr>'长春应付账款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娥 王</dc:creator>
  <cp:lastModifiedBy>a</cp:lastModifiedBy>
  <dcterms:created xsi:type="dcterms:W3CDTF">2024-01-30T01:27:00Z</dcterms:created>
  <dcterms:modified xsi:type="dcterms:W3CDTF">2024-02-07T08:37:13Z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7D42872EE8214EFD9DA99C1DD596C062_12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