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E3CFC75-DB34-4C7A-BC31-D4C105DC5D0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沧州旭兴1" sheetId="13" r:id="rId1"/>
    <sheet name="沧州旭兴2" sheetId="15" r:id="rId2"/>
    <sheet name="沧州旭兴3" sheetId="16" r:id="rId3"/>
    <sheet name="Sheet1" sheetId="1" r:id="rId4"/>
    <sheet name="Sheet2" sheetId="2" r:id="rId5"/>
    <sheet name="Sheet3" sheetId="3" r:id="rId6"/>
  </sheets>
  <definedNames>
    <definedName name="_xlnm.Print_Area" localSheetId="0">沧州旭兴1!$A$1:$X$31</definedName>
    <definedName name="_xlnm.Print_Area" localSheetId="1">沧州旭兴2!$A$1:$L$37</definedName>
    <definedName name="_xlnm.Print_Area" localSheetId="2">沧州旭兴3!$A$1:$L$29</definedName>
  </definedNames>
  <calcPr calcId="191029"/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O15" i="16"/>
  <c r="O16" i="16"/>
  <c r="O17" i="16"/>
  <c r="O9" i="16"/>
  <c r="N10" i="16"/>
  <c r="N11" i="16"/>
  <c r="N12" i="16"/>
  <c r="N13" i="16"/>
  <c r="N14" i="16"/>
  <c r="N15" i="16"/>
  <c r="N16" i="16"/>
  <c r="N17" i="16"/>
  <c r="N9" i="16"/>
  <c r="N10" i="15" l="1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9" i="15"/>
  <c r="G10" i="15"/>
  <c r="K10" i="15" s="1"/>
  <c r="G11" i="15"/>
  <c r="K11" i="15" s="1"/>
  <c r="G12" i="15"/>
  <c r="K12" i="15" s="1"/>
  <c r="G13" i="15"/>
  <c r="K13" i="15" s="1"/>
  <c r="G14" i="15"/>
  <c r="K14" i="15" s="1"/>
  <c r="G15" i="15"/>
  <c r="K15" i="15" s="1"/>
  <c r="G16" i="15"/>
  <c r="K16" i="15" s="1"/>
  <c r="G17" i="15"/>
  <c r="K17" i="15" s="1"/>
  <c r="G18" i="15"/>
  <c r="K18" i="15" s="1"/>
  <c r="G19" i="15"/>
  <c r="K19" i="15" s="1"/>
  <c r="G20" i="15"/>
  <c r="K20" i="15" s="1"/>
  <c r="G21" i="15"/>
  <c r="K21" i="15" s="1"/>
  <c r="G22" i="15"/>
  <c r="K22" i="15" s="1"/>
  <c r="G23" i="15"/>
  <c r="K23" i="15" s="1"/>
  <c r="G24" i="15"/>
  <c r="K24" i="15" s="1"/>
  <c r="G25" i="15"/>
  <c r="K25" i="15" s="1"/>
  <c r="G9" i="15"/>
  <c r="K9" i="15" s="1"/>
  <c r="K10" i="13" l="1"/>
  <c r="K11" i="13"/>
  <c r="K12" i="13"/>
  <c r="K13" i="13"/>
  <c r="K14" i="13"/>
  <c r="K15" i="13"/>
  <c r="K16" i="13"/>
  <c r="K17" i="13"/>
  <c r="K18" i="13"/>
  <c r="K19" i="13"/>
  <c r="K9" i="13"/>
</calcChain>
</file>

<file path=xl/sharedStrings.xml><?xml version="1.0" encoding="utf-8"?>
<sst xmlns="http://schemas.openxmlformats.org/spreadsheetml/2006/main" count="351" uniqueCount="141">
  <si>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</si>
  <si>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</si>
  <si>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</si>
  <si>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</si>
  <si>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</si>
  <si>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</si>
  <si>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</si>
  <si>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</si>
  <si>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</si>
  <si>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</si>
  <si>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</si>
  <si>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</si>
  <si>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</si>
  <si>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</si>
  <si>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SHT0010207</t>
    <phoneticPr fontId="1" type="noConversion"/>
  </si>
  <si>
    <t>2022年</t>
    <phoneticPr fontId="1" type="noConversion"/>
  </si>
  <si>
    <t>SHT0014206</t>
    <phoneticPr fontId="1" type="noConversion"/>
  </si>
  <si>
    <t>SBS0010116</t>
    <phoneticPr fontId="1" type="noConversion"/>
  </si>
  <si>
    <t>SHT0001107</t>
    <phoneticPr fontId="1" type="noConversion"/>
  </si>
  <si>
    <t>BAS0000035</t>
    <phoneticPr fontId="1" type="noConversion"/>
  </si>
  <si>
    <t>BFA0000412</t>
    <phoneticPr fontId="1" type="noConversion"/>
  </si>
  <si>
    <t>SHT0001189</t>
    <phoneticPr fontId="1" type="noConversion"/>
  </si>
  <si>
    <t>右靠背板衬套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</si>
  <si>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</si>
  <si>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</si>
  <si>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</si>
  <si>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</si>
  <si>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</si>
  <si>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</si>
  <si>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</si>
  <si>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</si>
  <si>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</si>
  <si>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</si>
  <si>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</si>
  <si>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6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</si>
  <si>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</si>
  <si>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SHT0010890</t>
    <phoneticPr fontId="1" type="noConversion"/>
  </si>
  <si>
    <t>H4副司机台阶螺栓</t>
  </si>
  <si>
    <t>调节螺杆</t>
  </si>
  <si>
    <t>转向销</t>
  </si>
  <si>
    <t>下框连接螺母柱</t>
  </si>
  <si>
    <t>内绞架滑动轴新</t>
  </si>
  <si>
    <t>调节器连接轴</t>
  </si>
  <si>
    <t>反转限位钣金安装轴</t>
  </si>
  <si>
    <t>座框旋转轴衬套</t>
  </si>
  <si>
    <t>BFA0000291</t>
    <phoneticPr fontId="1" type="noConversion"/>
  </si>
  <si>
    <t>高唐强盛</t>
    <phoneticPr fontId="1" type="noConversion"/>
  </si>
  <si>
    <t>沧州智凯</t>
    <phoneticPr fontId="1" type="noConversion"/>
  </si>
  <si>
    <t>天龙得</t>
    <phoneticPr fontId="1" type="noConversion"/>
  </si>
  <si>
    <t>凌派</t>
    <phoneticPr fontId="1" type="noConversion"/>
  </si>
  <si>
    <t>不含模摊</t>
    <phoneticPr fontId="1" type="noConversion"/>
  </si>
  <si>
    <t>含模摊</t>
    <phoneticPr fontId="1" type="noConversion"/>
  </si>
  <si>
    <t>SHT0001190</t>
    <phoneticPr fontId="1" type="noConversion"/>
  </si>
  <si>
    <t>SLT0002016</t>
    <phoneticPr fontId="1" type="noConversion"/>
  </si>
  <si>
    <t>沧州旭兴</t>
    <phoneticPr fontId="1" type="noConversion"/>
  </si>
  <si>
    <t>说明</t>
    <phoneticPr fontId="1" type="noConversion"/>
  </si>
  <si>
    <t>表示亏损</t>
    <phoneticPr fontId="1" type="noConversion"/>
  </si>
  <si>
    <t>黄骅创合</t>
    <phoneticPr fontId="1" type="noConversion"/>
  </si>
  <si>
    <t>主驾左支腿前轴套</t>
  </si>
  <si>
    <t>创合提报价为3.3</t>
    <phoneticPr fontId="1" type="noConversion"/>
  </si>
  <si>
    <t>厂家</t>
    <phoneticPr fontId="1" type="noConversion"/>
  </si>
  <si>
    <t>A点价格</t>
    <phoneticPr fontId="1" type="noConversion"/>
  </si>
  <si>
    <t>B点价格</t>
    <phoneticPr fontId="1" type="noConversion"/>
  </si>
  <si>
    <t>23年继续签订</t>
  </si>
  <si>
    <t>23年继续签订</t>
    <phoneticPr fontId="1" type="noConversion"/>
  </si>
  <si>
    <t>23年不再签订，通知生产禁止私自调货</t>
    <phoneticPr fontId="1" type="noConversion"/>
  </si>
  <si>
    <t>开发B点对比</t>
    <phoneticPr fontId="1" type="noConversion"/>
  </si>
  <si>
    <t>使用黄骅创合，通知生产禁止私自调货</t>
    <phoneticPr fontId="1" type="noConversion"/>
  </si>
  <si>
    <t>使用沧州智凯，通知生产禁止私自调货</t>
    <phoneticPr fontId="1" type="noConversion"/>
  </si>
  <si>
    <r>
      <t>三、3.1序号6、9、10、11，价格执行期从</t>
    </r>
    <r>
      <rPr>
        <u/>
        <sz val="12"/>
        <rFont val="宋体"/>
        <family val="3"/>
        <charset val="134"/>
        <scheme val="minor"/>
      </rPr>
      <t>2022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>12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 xml:space="preserve">月 </t>
    </r>
    <r>
      <rPr>
        <u/>
        <sz val="12"/>
        <rFont val="宋体"/>
        <family val="3"/>
        <charset val="134"/>
        <scheme val="minor"/>
      </rPr>
      <t xml:space="preserve">31 </t>
    </r>
    <r>
      <rPr>
        <sz val="12"/>
        <rFont val="宋体"/>
        <family val="3"/>
        <charset val="134"/>
        <scheme val="minor"/>
      </rPr>
      <t>日(遇市场价格变动经双方协商同意后可调整)。
    3.2其余序号产品，价格执行期从</t>
    </r>
    <r>
      <rPr>
        <u/>
        <sz val="12"/>
        <rFont val="宋体"/>
        <family val="3"/>
        <charset val="134"/>
        <scheme val="minor"/>
      </rPr>
      <t xml:space="preserve"> 供货之日</t>
    </r>
    <r>
      <rPr>
        <sz val="12"/>
        <rFont val="宋体"/>
        <family val="3"/>
        <charset val="134"/>
        <scheme val="minor"/>
      </rPr>
      <t>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</si>
  <si>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HBZYXY-2023-WU011-01</t>
    </r>
    <phoneticPr fontId="1" type="noConversion"/>
  </si>
  <si>
    <t>调节器连接杆</t>
    <phoneticPr fontId="1" type="noConversion"/>
  </si>
  <si>
    <t>2023年</t>
    <phoneticPr fontId="1" type="noConversion"/>
  </si>
  <si>
    <t>不涉及</t>
    <phoneticPr fontId="1" type="noConversion"/>
  </si>
  <si>
    <t>BAS0000040</t>
    <phoneticPr fontId="1" type="noConversion"/>
  </si>
  <si>
    <t>陕汽内绞架套</t>
  </si>
  <si>
    <t>SLT0002013</t>
    <phoneticPr fontId="1" type="noConversion"/>
  </si>
  <si>
    <t>L项目长轴</t>
  </si>
  <si>
    <t>SLT0002014</t>
    <phoneticPr fontId="1" type="noConversion"/>
  </si>
  <si>
    <t>L项目轴套</t>
  </si>
  <si>
    <t>SLT0002012</t>
    <phoneticPr fontId="1" type="noConversion"/>
  </si>
  <si>
    <t>L项目阶梯轴</t>
  </si>
  <si>
    <t>SLT0002397</t>
    <phoneticPr fontId="1" type="noConversion"/>
  </si>
  <si>
    <t>L项目传动轴（短）1800</t>
  </si>
  <si>
    <t>SLT0002011</t>
    <phoneticPr fontId="1" type="noConversion"/>
  </si>
  <si>
    <t>L项目1693传动轴</t>
  </si>
  <si>
    <t>BFA0000357</t>
    <phoneticPr fontId="1" type="noConversion"/>
  </si>
  <si>
    <t>一汽台阶螺栓</t>
  </si>
  <si>
    <t>BFA0000382</t>
    <phoneticPr fontId="1" type="noConversion"/>
  </si>
  <si>
    <t>一汽后安装板连接销</t>
  </si>
  <si>
    <t>BFA0000386</t>
    <phoneticPr fontId="1" type="noConversion"/>
  </si>
  <si>
    <t>一汽滑块固定板连接销</t>
  </si>
  <si>
    <t>BSP0000041</t>
    <phoneticPr fontId="1" type="noConversion"/>
  </si>
  <si>
    <t>一汽支架连接杆衬套</t>
  </si>
  <si>
    <t>BSP0000040</t>
    <phoneticPr fontId="1" type="noConversion"/>
  </si>
  <si>
    <t>一汽滑块固定板铁套</t>
  </si>
  <si>
    <t>REM0002960</t>
    <phoneticPr fontId="1" type="noConversion"/>
  </si>
  <si>
    <t>奥驰A后视镜轴</t>
  </si>
  <si>
    <t>REM0002957</t>
    <phoneticPr fontId="1" type="noConversion"/>
  </si>
  <si>
    <t>奥驰V后视镜轴</t>
  </si>
  <si>
    <t>REM0002993</t>
    <phoneticPr fontId="1" type="noConversion"/>
  </si>
  <si>
    <t>MV3镜杆堵头</t>
  </si>
  <si>
    <t>REM0002994</t>
    <phoneticPr fontId="1" type="noConversion"/>
  </si>
  <si>
    <t>MV3镜杆丝堵</t>
  </si>
  <si>
    <t>REM0002673</t>
    <phoneticPr fontId="1" type="noConversion"/>
  </si>
  <si>
    <t>1580镜杆轴</t>
  </si>
  <si>
    <t>SLT0002015</t>
    <phoneticPr fontId="1" type="noConversion"/>
  </si>
  <si>
    <t>L项目连接轴</t>
  </si>
  <si>
    <t>无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</si>
  <si>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 2023  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 1  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</si>
  <si>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HBZYXY-2023-WU011-02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</si>
  <si>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HBZYXY-2023-WU011-03</t>
    </r>
    <phoneticPr fontId="1" type="noConversion"/>
  </si>
  <si>
    <t>SHT0012059</t>
  </si>
  <si>
    <t>连接轴</t>
  </si>
  <si>
    <t>SBS0010115</t>
    <phoneticPr fontId="33" type="noConversion"/>
  </si>
  <si>
    <t>支腿上固定轴套</t>
    <phoneticPr fontId="33" type="noConversion"/>
  </si>
  <si>
    <t>J6F司机靠背旋转轴阶梯螺栓</t>
    <phoneticPr fontId="33" type="noConversion"/>
  </si>
  <si>
    <t>SHT0001149</t>
    <phoneticPr fontId="33" type="noConversion"/>
  </si>
  <si>
    <t>连接杆2</t>
    <phoneticPr fontId="33" type="noConversion"/>
  </si>
  <si>
    <t>扶手旋转轴</t>
    <phoneticPr fontId="33" type="noConversion"/>
  </si>
  <si>
    <t>SLT0010889</t>
  </si>
  <si>
    <t>靠背锁付阶梯螺栓</t>
  </si>
  <si>
    <t>SLT0011546</t>
  </si>
  <si>
    <t>扶手旋转轴</t>
  </si>
  <si>
    <t>SHT0011596</t>
    <phoneticPr fontId="33" type="noConversion"/>
  </si>
  <si>
    <t>连接杆</t>
    <phoneticPr fontId="33" type="noConversion"/>
  </si>
  <si>
    <t>SLT0010529.</t>
    <phoneticPr fontId="33" type="noConversion"/>
  </si>
  <si>
    <t>绞架连接杆3</t>
    <phoneticPr fontId="33" type="noConversion"/>
  </si>
  <si>
    <t>是否定价</t>
    <phoneticPr fontId="1" type="noConversion"/>
  </si>
  <si>
    <t>BFA0000775</t>
  </si>
  <si>
    <t>A点</t>
    <phoneticPr fontId="1" type="noConversion"/>
  </si>
  <si>
    <t>霸州政锦</t>
    <phoneticPr fontId="1" type="noConversion"/>
  </si>
  <si>
    <t>未税单价</t>
    <phoneticPr fontId="1" type="noConversion"/>
  </si>
  <si>
    <t>江苏凌派</t>
    <phoneticPr fontId="1" type="noConversion"/>
  </si>
  <si>
    <t>SLT0010910</t>
    <phoneticPr fontId="33" type="noConversion"/>
  </si>
  <si>
    <t>上海努辰</t>
    <phoneticPr fontId="1" type="noConversion"/>
  </si>
  <si>
    <t>第二次设变状态，机加</t>
    <phoneticPr fontId="1" type="noConversion"/>
  </si>
  <si>
    <t>冷镦</t>
    <phoneticPr fontId="1" type="noConversion"/>
  </si>
  <si>
    <t>临时机加</t>
    <phoneticPr fontId="1" type="noConversion"/>
  </si>
  <si>
    <t>已开冷镦</t>
    <phoneticPr fontId="1" type="noConversion"/>
  </si>
  <si>
    <t>旭兴是A点，前期质量不稳定，后开发江苏凌派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</si>
</sst>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11"/>
      <color rgb="FF000000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  <xf numFmtId="9" fontId="31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>
      <alignment vertical="center"/>
    </xf>
    <xf numFmtId="0" fontId="2" fillId="0" borderId="1" xfId="1" applyBorder="1">
      <alignment vertical="center"/>
    </xf>
    <xf numFmtId="0" fontId="17" fillId="0" borderId="0" xfId="1" applyFont="1" applyAlignment="1">
      <alignment horizontal="center" vertical="center" shrinkToFit="1"/>
    </xf>
    <xf numFmtId="180" fontId="2" fillId="0" borderId="1" xfId="1" applyNumberFormat="1" applyBorder="1">
      <alignment vertical="center"/>
    </xf>
    <xf numFmtId="178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right" vertical="center"/>
    </xf>
    <xf numFmtId="9" fontId="2" fillId="0" borderId="0" xfId="14" applyFont="1">
      <alignment vertical="center"/>
    </xf>
    <xf numFmtId="0" fontId="35" fillId="2" borderId="0" xfId="1" applyFont="1" applyFill="1" applyAlignment="1">
      <alignment horizontal="center" vertical="center"/>
    </xf>
    <xf numFmtId="0" fontId="32" fillId="0" borderId="1" xfId="15" applyFont="1" applyBorder="1" applyAlignment="1" applyProtection="1">
      <alignment horizontal="center" vertical="center" wrapText="1"/>
      <protection locked="0"/>
    </xf>
    <xf numFmtId="0" fontId="34" fillId="0" borderId="1" xfId="16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80" fontId="2" fillId="0" borderId="0" xfId="1" applyNumberFormat="1">
      <alignment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4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17">
    <cellStyle name="百分比" xfId="14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正司机座椅 _34 2" xfId="16" xr:uid="{572222DB-4251-4522-A328-06AE381B98AF}"/>
    <cellStyle name="样式 1" xfId="11" xr:uid="{00000000-0005-0000-0000-00000B000000}"/>
    <cellStyle name="样式 1 10 2 2" xfId="15" xr:uid="{D461C675-1889-4E38-96D3-960527E9FA3B}"/>
    <cellStyle name="样式 1 2 2" xfId="13" xr:uid="{254CB79E-AB4A-4D8C-94A3-3F85A158A8FA}"/>
    <cellStyle name="样式 1 5 21" xfId="12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19-835B-47D6-86A1-AB715D507625}">
  <sheetPr>
    <tabColor rgb="FFFF0000"/>
  </sheetPr>
  <dimension ref="A1:GW54"/>
  <sheetViews>
    <sheetView view="pageBreakPreview" zoomScale="70" zoomScaleNormal="100" zoomScaleSheetLayoutView="70" workbookViewId="0">
      <selection activeCell="B9" sqref="B9:C19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9.33203125" style="6" customWidth="1"/>
    <col min="7" max="7" width="15.66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2.5546875" style="41" customWidth="1"/>
    <col min="13" max="13" width="5.88671875" style="41" customWidth="1"/>
    <col min="14" max="14" width="8.88671875" style="42"/>
    <col min="15" max="16" width="11.77734375" style="42" customWidth="1"/>
    <col min="17" max="17" width="8.88671875" style="42"/>
    <col min="18" max="19" width="8.88671875" style="2"/>
    <col min="20" max="20" width="18.109375" style="2" customWidth="1"/>
    <col min="21" max="21" width="13" style="2" customWidth="1"/>
    <col min="22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205" ht="20.399999999999999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20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205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205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205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205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  <c r="N7" s="56" t="s">
        <v>61</v>
      </c>
      <c r="O7" s="56" t="s">
        <v>60</v>
      </c>
      <c r="P7" s="56" t="s">
        <v>55</v>
      </c>
      <c r="Q7" s="56" t="s">
        <v>62</v>
      </c>
      <c r="R7" s="56" t="s">
        <v>60</v>
      </c>
      <c r="S7" s="56" t="s">
        <v>55</v>
      </c>
    </row>
    <row r="8" spans="1:205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  <c r="N8" s="57"/>
      <c r="O8" s="57"/>
      <c r="P8" s="57"/>
      <c r="Q8" s="57"/>
      <c r="R8" s="58"/>
      <c r="S8" s="57"/>
    </row>
    <row r="9" spans="1:205" s="18" customFormat="1" ht="25.2" customHeight="1">
      <c r="A9" s="29">
        <v>1</v>
      </c>
      <c r="B9" s="30" t="s">
        <v>21</v>
      </c>
      <c r="C9" s="31" t="s">
        <v>71</v>
      </c>
      <c r="D9" s="31"/>
      <c r="E9" s="20" t="s">
        <v>13</v>
      </c>
      <c r="F9" s="31"/>
      <c r="G9" s="32">
        <v>0.9904302697955556</v>
      </c>
      <c r="H9" s="33" t="s">
        <v>73</v>
      </c>
      <c r="I9" s="33" t="s">
        <v>73</v>
      </c>
      <c r="J9" s="33" t="s">
        <v>73</v>
      </c>
      <c r="K9" s="32">
        <f>G9</f>
        <v>0.9904302697955556</v>
      </c>
      <c r="L9" s="34"/>
      <c r="M9" s="35"/>
      <c r="N9" s="45">
        <v>1.605</v>
      </c>
      <c r="O9" s="43" t="s">
        <v>46</v>
      </c>
      <c r="P9" s="43"/>
      <c r="Q9" s="43">
        <v>1.45</v>
      </c>
      <c r="R9" s="43" t="s">
        <v>47</v>
      </c>
      <c r="S9" s="43"/>
      <c r="T9" s="1"/>
      <c r="U9" s="1" t="s">
        <v>64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8" customFormat="1" ht="25.2" customHeight="1">
      <c r="A10" s="29">
        <v>2</v>
      </c>
      <c r="B10" s="30" t="s">
        <v>45</v>
      </c>
      <c r="C10" s="36" t="s">
        <v>37</v>
      </c>
      <c r="D10" s="31"/>
      <c r="E10" s="20" t="s">
        <v>13</v>
      </c>
      <c r="F10" s="31"/>
      <c r="G10" s="32">
        <v>0.65</v>
      </c>
      <c r="H10" s="33" t="s">
        <v>73</v>
      </c>
      <c r="I10" s="33" t="s">
        <v>73</v>
      </c>
      <c r="J10" s="33" t="s">
        <v>73</v>
      </c>
      <c r="K10" s="32">
        <f t="shared" ref="K10:K19" si="0">G10</f>
        <v>0.65</v>
      </c>
      <c r="L10" s="34"/>
      <c r="M10" s="35"/>
      <c r="N10" s="45">
        <v>0.52200000000000002</v>
      </c>
      <c r="O10" s="43" t="s">
        <v>48</v>
      </c>
      <c r="P10" s="43" t="s">
        <v>50</v>
      </c>
      <c r="Q10" s="43">
        <v>0.56699999999999995</v>
      </c>
      <c r="R10" s="43" t="s">
        <v>49</v>
      </c>
      <c r="S10" s="43" t="s">
        <v>51</v>
      </c>
      <c r="T10" s="1"/>
      <c r="U10" s="1" t="s">
        <v>65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8" customFormat="1" ht="25.2" customHeight="1">
      <c r="A11" s="29">
        <v>3</v>
      </c>
      <c r="B11" s="30" t="s">
        <v>19</v>
      </c>
      <c r="C11" s="36" t="s">
        <v>22</v>
      </c>
      <c r="D11" s="31"/>
      <c r="E11" s="20" t="s">
        <v>13</v>
      </c>
      <c r="F11" s="31"/>
      <c r="G11" s="32">
        <v>0.72</v>
      </c>
      <c r="H11" s="33" t="s">
        <v>73</v>
      </c>
      <c r="I11" s="33" t="s">
        <v>73</v>
      </c>
      <c r="J11" s="33" t="s">
        <v>73</v>
      </c>
      <c r="K11" s="32">
        <f t="shared" si="0"/>
        <v>0.72</v>
      </c>
      <c r="L11" s="34"/>
      <c r="M11" s="35"/>
      <c r="N11" s="45"/>
      <c r="O11" s="43"/>
      <c r="P11" s="43"/>
      <c r="Q11" s="43"/>
      <c r="R11" s="43"/>
      <c r="S11" s="43"/>
      <c r="T11" s="1"/>
      <c r="U11" s="1" t="s">
        <v>64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8" customFormat="1" ht="25.2" customHeight="1">
      <c r="A12" s="29">
        <v>4</v>
      </c>
      <c r="B12" s="30" t="s">
        <v>52</v>
      </c>
      <c r="C12" s="36" t="s">
        <v>38</v>
      </c>
      <c r="D12" s="31"/>
      <c r="E12" s="20" t="s">
        <v>13</v>
      </c>
      <c r="F12" s="31"/>
      <c r="G12" s="32">
        <v>2.98</v>
      </c>
      <c r="H12" s="33" t="s">
        <v>73</v>
      </c>
      <c r="I12" s="33" t="s">
        <v>73</v>
      </c>
      <c r="J12" s="33" t="s">
        <v>73</v>
      </c>
      <c r="K12" s="32">
        <f t="shared" si="0"/>
        <v>2.98</v>
      </c>
      <c r="L12" s="34"/>
      <c r="M12" s="35"/>
      <c r="N12" s="45">
        <v>2.5343382499115048</v>
      </c>
      <c r="O12" s="43" t="s">
        <v>46</v>
      </c>
      <c r="P12" s="43"/>
      <c r="Q12" s="43">
        <v>3.75</v>
      </c>
      <c r="R12" s="43" t="s">
        <v>47</v>
      </c>
      <c r="S12" s="43"/>
      <c r="T12" s="1"/>
      <c r="U12" s="1" t="s">
        <v>63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8" customFormat="1" ht="25.2" customHeight="1">
      <c r="A13" s="29">
        <v>5</v>
      </c>
      <c r="B13" s="30" t="s">
        <v>53</v>
      </c>
      <c r="C13" s="36" t="s">
        <v>39</v>
      </c>
      <c r="D13" s="31"/>
      <c r="E13" s="20" t="s">
        <v>13</v>
      </c>
      <c r="F13" s="31"/>
      <c r="G13" s="32">
        <v>0.56982062157688895</v>
      </c>
      <c r="H13" s="33" t="s">
        <v>73</v>
      </c>
      <c r="I13" s="33" t="s">
        <v>73</v>
      </c>
      <c r="J13" s="33" t="s">
        <v>73</v>
      </c>
      <c r="K13" s="32">
        <f t="shared" si="0"/>
        <v>0.56982062157688895</v>
      </c>
      <c r="L13" s="34"/>
      <c r="M13" s="35"/>
      <c r="N13" s="45"/>
      <c r="O13" s="43"/>
      <c r="P13" s="43"/>
      <c r="Q13" s="43"/>
      <c r="R13" s="43"/>
      <c r="S13" s="43"/>
      <c r="T13" s="1"/>
      <c r="U13" s="1" t="s">
        <v>64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8" customFormat="1" ht="25.2" customHeight="1">
      <c r="A14" s="29">
        <v>6</v>
      </c>
      <c r="B14" s="30" t="s">
        <v>16</v>
      </c>
      <c r="C14" s="36" t="s">
        <v>40</v>
      </c>
      <c r="D14" s="31"/>
      <c r="E14" s="20" t="s">
        <v>13</v>
      </c>
      <c r="F14" s="31"/>
      <c r="G14" s="32">
        <v>0.90746815288888893</v>
      </c>
      <c r="H14" s="33" t="s">
        <v>73</v>
      </c>
      <c r="I14" s="33" t="s">
        <v>73</v>
      </c>
      <c r="J14" s="33" t="s">
        <v>73</v>
      </c>
      <c r="K14" s="32">
        <f t="shared" si="0"/>
        <v>0.90746815288888893</v>
      </c>
      <c r="L14" s="34"/>
      <c r="M14" s="35"/>
      <c r="N14" s="45">
        <v>0.7</v>
      </c>
      <c r="O14" s="43" t="s">
        <v>54</v>
      </c>
      <c r="P14" s="43" t="s">
        <v>56</v>
      </c>
      <c r="Q14" s="43"/>
      <c r="R14" s="43"/>
      <c r="S14" s="43"/>
      <c r="T14" s="1"/>
      <c r="U14" s="1" t="s">
        <v>66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8" customFormat="1" ht="25.2" customHeight="1">
      <c r="A15" s="29">
        <v>7</v>
      </c>
      <c r="B15" s="30" t="s">
        <v>20</v>
      </c>
      <c r="C15" s="36" t="s">
        <v>41</v>
      </c>
      <c r="D15" s="31"/>
      <c r="E15" s="20" t="s">
        <v>13</v>
      </c>
      <c r="F15" s="31"/>
      <c r="G15" s="32">
        <v>2.5324</v>
      </c>
      <c r="H15" s="33" t="s">
        <v>73</v>
      </c>
      <c r="I15" s="33" t="s">
        <v>73</v>
      </c>
      <c r="J15" s="33" t="s">
        <v>73</v>
      </c>
      <c r="K15" s="32">
        <f t="shared" si="0"/>
        <v>2.5324</v>
      </c>
      <c r="L15" s="34"/>
      <c r="M15" s="35"/>
      <c r="N15" s="45">
        <v>2.5324</v>
      </c>
      <c r="O15" s="43" t="s">
        <v>46</v>
      </c>
      <c r="P15" s="43"/>
      <c r="Q15" s="43">
        <v>1.18</v>
      </c>
      <c r="R15" s="43" t="s">
        <v>57</v>
      </c>
      <c r="S15" s="43"/>
      <c r="T15" s="1"/>
      <c r="U15" s="1" t="s">
        <v>67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8" customFormat="1" ht="25.2" customHeight="1">
      <c r="A16" s="29">
        <v>8</v>
      </c>
      <c r="B16" s="30" t="s">
        <v>18</v>
      </c>
      <c r="C16" s="36" t="s">
        <v>42</v>
      </c>
      <c r="D16" s="31"/>
      <c r="E16" s="20" t="s">
        <v>13</v>
      </c>
      <c r="F16" s="31"/>
      <c r="G16" s="32">
        <v>2.9039096227555556</v>
      </c>
      <c r="H16" s="33" t="s">
        <v>73</v>
      </c>
      <c r="I16" s="33" t="s">
        <v>73</v>
      </c>
      <c r="J16" s="33" t="s">
        <v>73</v>
      </c>
      <c r="K16" s="32">
        <f t="shared" si="0"/>
        <v>2.9039096227555556</v>
      </c>
      <c r="L16" s="34"/>
      <c r="M16" s="35"/>
      <c r="N16" s="45">
        <v>2.6951999999999998</v>
      </c>
      <c r="O16" s="43" t="s">
        <v>46</v>
      </c>
      <c r="P16" s="43"/>
      <c r="Q16" s="43">
        <v>1.504</v>
      </c>
      <c r="R16" s="43" t="s">
        <v>47</v>
      </c>
      <c r="S16" s="43"/>
      <c r="T16" s="1"/>
      <c r="U16" s="1" t="s">
        <v>68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8" customFormat="1" ht="25.2" customHeight="1">
      <c r="A17" s="29">
        <v>9</v>
      </c>
      <c r="B17" s="30" t="s">
        <v>36</v>
      </c>
      <c r="C17" s="36" t="s">
        <v>43</v>
      </c>
      <c r="D17" s="31"/>
      <c r="E17" s="20" t="s">
        <v>13</v>
      </c>
      <c r="F17" s="31"/>
      <c r="G17" s="32">
        <v>0.5187788355555556</v>
      </c>
      <c r="H17" s="33" t="s">
        <v>73</v>
      </c>
      <c r="I17" s="33" t="s">
        <v>73</v>
      </c>
      <c r="J17" s="33" t="s">
        <v>73</v>
      </c>
      <c r="K17" s="32">
        <f t="shared" si="0"/>
        <v>0.5187788355555556</v>
      </c>
      <c r="L17" s="34"/>
      <c r="M17" s="35"/>
      <c r="N17" s="45">
        <v>0.65</v>
      </c>
      <c r="O17" s="43" t="s">
        <v>54</v>
      </c>
      <c r="P17" s="43" t="s">
        <v>56</v>
      </c>
      <c r="Q17" s="43"/>
      <c r="R17" s="43"/>
      <c r="S17" s="43"/>
      <c r="T17" s="1"/>
      <c r="U17" s="1" t="s">
        <v>66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8" customFormat="1" ht="25.2" customHeight="1">
      <c r="A18" s="29">
        <v>10</v>
      </c>
      <c r="B18" s="30" t="s">
        <v>14</v>
      </c>
      <c r="C18" s="36" t="s">
        <v>44</v>
      </c>
      <c r="D18" s="31"/>
      <c r="E18" s="20" t="s">
        <v>13</v>
      </c>
      <c r="F18" s="31"/>
      <c r="G18" s="32">
        <v>2.6</v>
      </c>
      <c r="H18" s="33" t="s">
        <v>73</v>
      </c>
      <c r="I18" s="33" t="s">
        <v>73</v>
      </c>
      <c r="J18" s="33" t="s">
        <v>73</v>
      </c>
      <c r="K18" s="32">
        <f t="shared" si="0"/>
        <v>2.6</v>
      </c>
      <c r="L18" s="34"/>
      <c r="M18" s="35"/>
      <c r="N18" s="45">
        <v>1.4</v>
      </c>
      <c r="O18" s="43" t="s">
        <v>54</v>
      </c>
      <c r="P18" s="43" t="s">
        <v>56</v>
      </c>
      <c r="Q18" s="43"/>
      <c r="R18" s="43"/>
      <c r="S18" s="43"/>
      <c r="T18" s="1"/>
      <c r="U18" s="1" t="s">
        <v>66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8" customFormat="1" ht="25.2" customHeight="1">
      <c r="A19" s="29">
        <v>11</v>
      </c>
      <c r="B19" s="30" t="s">
        <v>17</v>
      </c>
      <c r="C19" s="36" t="s">
        <v>58</v>
      </c>
      <c r="D19" s="31"/>
      <c r="E19" s="20" t="s">
        <v>13</v>
      </c>
      <c r="F19" s="31"/>
      <c r="G19" s="32">
        <v>2</v>
      </c>
      <c r="H19" s="33" t="s">
        <v>73</v>
      </c>
      <c r="I19" s="33" t="s">
        <v>73</v>
      </c>
      <c r="J19" s="33" t="s">
        <v>73</v>
      </c>
      <c r="K19" s="32">
        <f t="shared" si="0"/>
        <v>2</v>
      </c>
      <c r="L19" s="34"/>
      <c r="M19" s="44"/>
      <c r="N19" s="45">
        <v>1.58</v>
      </c>
      <c r="O19" s="43" t="s">
        <v>54</v>
      </c>
      <c r="P19" s="43" t="s">
        <v>56</v>
      </c>
      <c r="Q19" s="43"/>
      <c r="R19" s="43"/>
      <c r="S19" s="43"/>
      <c r="T19" s="1" t="s">
        <v>59</v>
      </c>
      <c r="U19" s="1" t="s">
        <v>66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1" customFormat="1" ht="21" customHeight="1">
      <c r="A20" s="63" t="s">
        <v>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205" s="1" customFormat="1" ht="45" customHeight="1">
      <c r="A21" s="59" t="s">
        <v>69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205" s="1" customFormat="1" ht="21" customHeight="1">
      <c r="A22" s="59" t="s">
        <v>29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205" s="1" customFormat="1" ht="21" customHeight="1">
      <c r="A23" s="59" t="s">
        <v>30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205" s="1" customFormat="1" ht="21" customHeight="1">
      <c r="A24" s="59" t="s">
        <v>31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205" s="1" customFormat="1" ht="40.200000000000003" customHeight="1">
      <c r="A25" s="60" t="s">
        <v>32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05" s="7" customFormat="1">
      <c r="A26" s="8"/>
      <c r="B26" s="9"/>
      <c r="C26" s="8"/>
      <c r="D26" s="8"/>
      <c r="E26" s="8"/>
      <c r="F26" s="10"/>
      <c r="G26" s="10"/>
      <c r="H26" s="10"/>
      <c r="I26" s="10"/>
      <c r="J26" s="10"/>
      <c r="K26" s="10"/>
      <c r="L26" s="37"/>
    </row>
    <row r="27" spans="1:205" s="7" customFormat="1" ht="19.2" customHeight="1">
      <c r="A27" s="11" t="s">
        <v>10</v>
      </c>
      <c r="B27" s="12"/>
      <c r="C27" s="13"/>
      <c r="D27" s="38"/>
      <c r="E27" s="13"/>
      <c r="F27" s="15"/>
      <c r="G27" s="15"/>
      <c r="H27" s="38" t="s">
        <v>11</v>
      </c>
      <c r="I27" s="15"/>
      <c r="J27" s="15"/>
      <c r="K27" s="15"/>
      <c r="L27" s="39"/>
    </row>
    <row r="28" spans="1:205" s="7" customFormat="1" ht="12.6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205" s="1" customFormat="1" ht="19.2" customHeight="1">
      <c r="A29" s="11" t="s">
        <v>33</v>
      </c>
      <c r="B29" s="12"/>
      <c r="C29" s="13"/>
      <c r="D29" s="11"/>
      <c r="E29" s="13"/>
      <c r="F29" s="15"/>
      <c r="G29" s="15"/>
      <c r="H29" s="11" t="s">
        <v>33</v>
      </c>
    </row>
    <row r="30" spans="1:205" s="7" customFormat="1" ht="13.8" customHeight="1">
      <c r="A30" s="11"/>
      <c r="B30" s="12"/>
      <c r="C30" s="13"/>
      <c r="D30" s="14"/>
      <c r="E30" s="13"/>
      <c r="F30" s="15"/>
      <c r="G30" s="15"/>
      <c r="H30" s="14"/>
      <c r="I30" s="15"/>
      <c r="J30" s="15"/>
      <c r="K30" s="15"/>
      <c r="L30" s="39"/>
    </row>
    <row r="31" spans="1:205" s="7" customFormat="1" ht="19.2" customHeight="1">
      <c r="A31" s="11" t="s">
        <v>12</v>
      </c>
      <c r="B31" s="11"/>
      <c r="C31" s="8"/>
      <c r="D31" s="11"/>
      <c r="E31" s="8"/>
      <c r="F31" s="15"/>
      <c r="G31" s="15"/>
      <c r="H31" s="11" t="s">
        <v>12</v>
      </c>
      <c r="I31" s="15"/>
      <c r="J31" s="15"/>
      <c r="K31" s="15"/>
      <c r="L31" s="39"/>
    </row>
    <row r="32" spans="1:205" s="7" customFormat="1" ht="14.4">
      <c r="B32" s="16"/>
      <c r="C32" s="18"/>
      <c r="F32" s="15"/>
      <c r="G32" s="15"/>
      <c r="H32" s="15"/>
      <c r="I32" s="15"/>
      <c r="J32" s="15"/>
      <c r="K32" s="15"/>
      <c r="L32" s="39"/>
      <c r="M32" s="39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6"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S7:S8"/>
    <mergeCell ref="N7:N8"/>
    <mergeCell ref="O7:O8"/>
    <mergeCell ref="P7:P8"/>
    <mergeCell ref="Q7:Q8"/>
    <mergeCell ref="R7:R8"/>
  </mergeCells>
  <phoneticPr fontId="1" type="noConversion"/>
  <conditionalFormatting sqref="B29">
    <cfRule type="duplicateValues" dxfId="11" priority="2"/>
  </conditionalFormatting>
  <conditionalFormatting sqref="D30:D31 D26:D28">
    <cfRule type="duplicateValues" dxfId="10" priority="3"/>
  </conditionalFormatting>
  <conditionalFormatting sqref="D32:D1048576 D1:D19">
    <cfRule type="duplicateValues" dxfId="9" priority="4"/>
  </conditionalFormatting>
  <conditionalFormatting sqref="H30:H31 H27:H28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560D-3411-4D0F-9ADF-AF7E6D9A2B1D}">
  <dimension ref="A1:GL60"/>
  <sheetViews>
    <sheetView view="pageBreakPreview" zoomScale="70" zoomScaleNormal="100" zoomScaleSheetLayoutView="70" workbookViewId="0">
      <selection activeCell="F9" sqref="F9:K25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6.6640625" style="6" customWidth="1"/>
    <col min="7" max="7" width="24.441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194" ht="20.399999999999999" customHeight="1">
      <c r="A2" s="72" t="s">
        <v>110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19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194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194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194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194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</row>
    <row r="8" spans="1:194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</row>
    <row r="9" spans="1:194" s="18" customFormat="1" ht="25.2" customHeight="1">
      <c r="A9" s="29">
        <v>1</v>
      </c>
      <c r="B9" s="46" t="s">
        <v>74</v>
      </c>
      <c r="C9" s="47" t="s">
        <v>75</v>
      </c>
      <c r="D9" s="31"/>
      <c r="E9" s="20" t="s">
        <v>13</v>
      </c>
      <c r="F9" s="48">
        <v>0.84070796460177</v>
      </c>
      <c r="G9" s="48">
        <f>F9*0.98</f>
        <v>0.82389380530973455</v>
      </c>
      <c r="H9" s="33" t="s">
        <v>108</v>
      </c>
      <c r="I9" s="33" t="s">
        <v>108</v>
      </c>
      <c r="J9" s="33" t="s">
        <v>108</v>
      </c>
      <c r="K9" s="48">
        <f>G9</f>
        <v>0.82389380530973455</v>
      </c>
      <c r="L9" s="34"/>
      <c r="M9" s="35"/>
      <c r="N9" s="49">
        <f>(F9-G9)/F9</f>
        <v>2.0000000000000056E-2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46" t="s">
        <v>76</v>
      </c>
      <c r="C10" s="47" t="s">
        <v>77</v>
      </c>
      <c r="D10" s="31"/>
      <c r="E10" s="20" t="s">
        <v>13</v>
      </c>
      <c r="F10" s="48">
        <v>0.9734513274336285</v>
      </c>
      <c r="G10" s="48">
        <f t="shared" ref="G10:G25" si="0">F10*0.98</f>
        <v>0.95398230088495595</v>
      </c>
      <c r="H10" s="33" t="s">
        <v>108</v>
      </c>
      <c r="I10" s="33" t="s">
        <v>108</v>
      </c>
      <c r="J10" s="33" t="s">
        <v>108</v>
      </c>
      <c r="K10" s="48">
        <f t="shared" ref="K10:K25" si="1">G10</f>
        <v>0.95398230088495595</v>
      </c>
      <c r="L10" s="34"/>
      <c r="M10" s="35"/>
      <c r="N10" s="49">
        <f t="shared" ref="N10:N25" si="2">(F10-G10)/F10</f>
        <v>1.9999999999999983E-2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46" t="s">
        <v>78</v>
      </c>
      <c r="C11" s="47" t="s">
        <v>79</v>
      </c>
      <c r="D11" s="31"/>
      <c r="E11" s="20" t="s">
        <v>13</v>
      </c>
      <c r="F11" s="48">
        <v>0.66371681415929207</v>
      </c>
      <c r="G11" s="48">
        <f t="shared" si="0"/>
        <v>0.65044247787610621</v>
      </c>
      <c r="H11" s="33" t="s">
        <v>108</v>
      </c>
      <c r="I11" s="33" t="s">
        <v>108</v>
      </c>
      <c r="J11" s="33" t="s">
        <v>108</v>
      </c>
      <c r="K11" s="48">
        <f t="shared" si="1"/>
        <v>0.65044247787610621</v>
      </c>
      <c r="L11" s="34"/>
      <c r="M11" s="35"/>
      <c r="N11" s="49">
        <f t="shared" si="2"/>
        <v>2.0000000000000032E-2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46" t="s">
        <v>80</v>
      </c>
      <c r="C12" s="47" t="s">
        <v>81</v>
      </c>
      <c r="D12" s="31"/>
      <c r="E12" s="20" t="s">
        <v>13</v>
      </c>
      <c r="F12" s="48">
        <v>0.53097345132743368</v>
      </c>
      <c r="G12" s="48">
        <f t="shared" si="0"/>
        <v>0.52035398230088503</v>
      </c>
      <c r="H12" s="33" t="s">
        <v>108</v>
      </c>
      <c r="I12" s="33" t="s">
        <v>108</v>
      </c>
      <c r="J12" s="33" t="s">
        <v>108</v>
      </c>
      <c r="K12" s="48">
        <f t="shared" si="1"/>
        <v>0.52035398230088503</v>
      </c>
      <c r="L12" s="34"/>
      <c r="M12" s="35"/>
      <c r="N12" s="49">
        <f t="shared" si="2"/>
        <v>1.9999999999999945E-2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46" t="s">
        <v>82</v>
      </c>
      <c r="C13" s="47" t="s">
        <v>83</v>
      </c>
      <c r="D13" s="31"/>
      <c r="E13" s="20" t="s">
        <v>13</v>
      </c>
      <c r="F13" s="48">
        <v>1.5044247787610621</v>
      </c>
      <c r="G13" s="48">
        <f t="shared" si="0"/>
        <v>1.4743362831858409</v>
      </c>
      <c r="H13" s="33" t="s">
        <v>108</v>
      </c>
      <c r="I13" s="33" t="s">
        <v>108</v>
      </c>
      <c r="J13" s="33" t="s">
        <v>108</v>
      </c>
      <c r="K13" s="48">
        <f t="shared" si="1"/>
        <v>1.4743362831858409</v>
      </c>
      <c r="L13" s="34"/>
      <c r="M13" s="35"/>
      <c r="N13" s="49">
        <f t="shared" si="2"/>
        <v>1.9999999999999969E-2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46" t="s">
        <v>84</v>
      </c>
      <c r="C14" s="47" t="s">
        <v>85</v>
      </c>
      <c r="D14" s="31"/>
      <c r="E14" s="20" t="s">
        <v>13</v>
      </c>
      <c r="F14" s="48">
        <v>0.53097345132743368</v>
      </c>
      <c r="G14" s="48">
        <f t="shared" si="0"/>
        <v>0.52035398230088503</v>
      </c>
      <c r="H14" s="33" t="s">
        <v>108</v>
      </c>
      <c r="I14" s="33" t="s">
        <v>108</v>
      </c>
      <c r="J14" s="33" t="s">
        <v>108</v>
      </c>
      <c r="K14" s="48">
        <f t="shared" si="1"/>
        <v>0.52035398230088503</v>
      </c>
      <c r="L14" s="34"/>
      <c r="M14" s="35"/>
      <c r="N14" s="49">
        <f t="shared" si="2"/>
        <v>1.9999999999999945E-2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46" t="s">
        <v>86</v>
      </c>
      <c r="C15" s="47" t="s">
        <v>87</v>
      </c>
      <c r="D15" s="31"/>
      <c r="E15" s="20" t="s">
        <v>13</v>
      </c>
      <c r="F15" s="48">
        <v>1.1061946902654869</v>
      </c>
      <c r="G15" s="48">
        <f t="shared" si="0"/>
        <v>1.0840707964601772</v>
      </c>
      <c r="H15" s="33" t="s">
        <v>108</v>
      </c>
      <c r="I15" s="33" t="s">
        <v>108</v>
      </c>
      <c r="J15" s="33" t="s">
        <v>108</v>
      </c>
      <c r="K15" s="48">
        <f t="shared" si="1"/>
        <v>1.0840707964601772</v>
      </c>
      <c r="L15" s="34"/>
      <c r="M15" s="35"/>
      <c r="N15" s="49">
        <f t="shared" si="2"/>
        <v>1.9999999999999928E-2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46" t="s">
        <v>88</v>
      </c>
      <c r="C16" s="47" t="s">
        <v>89</v>
      </c>
      <c r="D16" s="31"/>
      <c r="E16" s="20" t="s">
        <v>13</v>
      </c>
      <c r="F16" s="48">
        <v>0.88495575221238942</v>
      </c>
      <c r="G16" s="48">
        <f t="shared" si="0"/>
        <v>0.86725663716814161</v>
      </c>
      <c r="H16" s="33" t="s">
        <v>108</v>
      </c>
      <c r="I16" s="33" t="s">
        <v>108</v>
      </c>
      <c r="J16" s="33" t="s">
        <v>108</v>
      </c>
      <c r="K16" s="48">
        <f t="shared" si="1"/>
        <v>0.86725663716814161</v>
      </c>
      <c r="L16" s="34"/>
      <c r="M16" s="35"/>
      <c r="N16" s="49">
        <f t="shared" si="2"/>
        <v>2.0000000000000032E-2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46" t="s">
        <v>90</v>
      </c>
      <c r="C17" s="47" t="s">
        <v>91</v>
      </c>
      <c r="D17" s="31"/>
      <c r="E17" s="20" t="s">
        <v>13</v>
      </c>
      <c r="F17" s="48">
        <v>0.86725663716814161</v>
      </c>
      <c r="G17" s="48">
        <f t="shared" si="0"/>
        <v>0.84991150442477881</v>
      </c>
      <c r="H17" s="33" t="s">
        <v>108</v>
      </c>
      <c r="I17" s="33" t="s">
        <v>108</v>
      </c>
      <c r="J17" s="33" t="s">
        <v>108</v>
      </c>
      <c r="K17" s="48">
        <f t="shared" si="1"/>
        <v>0.84991150442477881</v>
      </c>
      <c r="L17" s="34"/>
      <c r="M17" s="35"/>
      <c r="N17" s="49">
        <f t="shared" si="2"/>
        <v>1.9999999999999966E-2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8" customFormat="1" ht="25.2" customHeight="1">
      <c r="A18" s="29">
        <v>10</v>
      </c>
      <c r="B18" s="46" t="s">
        <v>92</v>
      </c>
      <c r="C18" s="47" t="s">
        <v>93</v>
      </c>
      <c r="D18" s="31"/>
      <c r="E18" s="20" t="s">
        <v>13</v>
      </c>
      <c r="F18" s="48">
        <v>0.70796460176991161</v>
      </c>
      <c r="G18" s="48">
        <f t="shared" si="0"/>
        <v>0.69380530973451338</v>
      </c>
      <c r="H18" s="33" t="s">
        <v>108</v>
      </c>
      <c r="I18" s="33" t="s">
        <v>108</v>
      </c>
      <c r="J18" s="33" t="s">
        <v>108</v>
      </c>
      <c r="K18" s="48">
        <f t="shared" si="1"/>
        <v>0.69380530973451338</v>
      </c>
      <c r="L18" s="34"/>
      <c r="M18" s="35"/>
      <c r="N18" s="49">
        <f t="shared" si="2"/>
        <v>1.9999999999999997E-2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18" customFormat="1" ht="25.2" customHeight="1">
      <c r="A19" s="29">
        <v>11</v>
      </c>
      <c r="B19" s="46" t="s">
        <v>94</v>
      </c>
      <c r="C19" s="47" t="s">
        <v>95</v>
      </c>
      <c r="D19" s="31"/>
      <c r="E19" s="20" t="s">
        <v>13</v>
      </c>
      <c r="F19" s="48">
        <v>0.75221238938053103</v>
      </c>
      <c r="G19" s="48">
        <f t="shared" si="0"/>
        <v>0.73716814159292043</v>
      </c>
      <c r="H19" s="33" t="s">
        <v>108</v>
      </c>
      <c r="I19" s="33" t="s">
        <v>108</v>
      </c>
      <c r="J19" s="33" t="s">
        <v>108</v>
      </c>
      <c r="K19" s="48">
        <f t="shared" si="1"/>
        <v>0.73716814159292043</v>
      </c>
      <c r="L19" s="34"/>
      <c r="M19" s="35"/>
      <c r="N19" s="49">
        <f t="shared" si="2"/>
        <v>1.9999999999999969E-2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18" customFormat="1" ht="25.2" customHeight="1">
      <c r="A20" s="29">
        <v>12</v>
      </c>
      <c r="B20" s="46" t="s">
        <v>96</v>
      </c>
      <c r="C20" s="47" t="s">
        <v>97</v>
      </c>
      <c r="D20" s="31"/>
      <c r="E20" s="20" t="s">
        <v>13</v>
      </c>
      <c r="F20" s="48">
        <v>1.4159292035398232</v>
      </c>
      <c r="G20" s="48">
        <f t="shared" si="0"/>
        <v>1.3876106194690268</v>
      </c>
      <c r="H20" s="33" t="s">
        <v>108</v>
      </c>
      <c r="I20" s="33" t="s">
        <v>108</v>
      </c>
      <c r="J20" s="33" t="s">
        <v>108</v>
      </c>
      <c r="K20" s="48">
        <f t="shared" si="1"/>
        <v>1.3876106194690268</v>
      </c>
      <c r="L20" s="34"/>
      <c r="M20" s="35"/>
      <c r="N20" s="49">
        <f t="shared" si="2"/>
        <v>1.9999999999999997E-2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18" customFormat="1" ht="25.2" customHeight="1">
      <c r="A21" s="29">
        <v>13</v>
      </c>
      <c r="B21" s="46" t="s">
        <v>98</v>
      </c>
      <c r="C21" s="47" t="s">
        <v>99</v>
      </c>
      <c r="D21" s="31"/>
      <c r="E21" s="20" t="s">
        <v>13</v>
      </c>
      <c r="F21" s="48">
        <v>0.88500000000000001</v>
      </c>
      <c r="G21" s="48">
        <f t="shared" si="0"/>
        <v>0.86729999999999996</v>
      </c>
      <c r="H21" s="33" t="s">
        <v>108</v>
      </c>
      <c r="I21" s="33" t="s">
        <v>108</v>
      </c>
      <c r="J21" s="33" t="s">
        <v>108</v>
      </c>
      <c r="K21" s="48">
        <f t="shared" si="1"/>
        <v>0.86729999999999996</v>
      </c>
      <c r="L21" s="34"/>
      <c r="M21" s="35"/>
      <c r="N21" s="49">
        <f t="shared" si="2"/>
        <v>2.0000000000000056E-2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18" customFormat="1" ht="25.2" customHeight="1">
      <c r="A22" s="29">
        <v>14</v>
      </c>
      <c r="B22" s="46" t="s">
        <v>100</v>
      </c>
      <c r="C22" s="47" t="s">
        <v>101</v>
      </c>
      <c r="D22" s="31"/>
      <c r="E22" s="20" t="s">
        <v>13</v>
      </c>
      <c r="F22" s="48">
        <v>1.3274336283185841</v>
      </c>
      <c r="G22" s="48">
        <f t="shared" si="0"/>
        <v>1.3008849557522124</v>
      </c>
      <c r="H22" s="33" t="s">
        <v>108</v>
      </c>
      <c r="I22" s="33" t="s">
        <v>108</v>
      </c>
      <c r="J22" s="33" t="s">
        <v>108</v>
      </c>
      <c r="K22" s="48">
        <f t="shared" si="1"/>
        <v>1.3008849557522124</v>
      </c>
      <c r="L22" s="34"/>
      <c r="M22" s="35"/>
      <c r="N22" s="49">
        <f t="shared" si="2"/>
        <v>2.0000000000000032E-2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18" customFormat="1" ht="25.2" customHeight="1">
      <c r="A23" s="29">
        <v>15</v>
      </c>
      <c r="B23" s="46" t="s">
        <v>102</v>
      </c>
      <c r="C23" s="47" t="s">
        <v>103</v>
      </c>
      <c r="D23" s="31"/>
      <c r="E23" s="20" t="s">
        <v>13</v>
      </c>
      <c r="F23" s="48">
        <v>1.7699115044247788</v>
      </c>
      <c r="G23" s="48">
        <f t="shared" si="0"/>
        <v>1.7345132743362832</v>
      </c>
      <c r="H23" s="33" t="s">
        <v>108</v>
      </c>
      <c r="I23" s="33" t="s">
        <v>108</v>
      </c>
      <c r="J23" s="33" t="s">
        <v>108</v>
      </c>
      <c r="K23" s="48">
        <f t="shared" si="1"/>
        <v>1.7345132743362832</v>
      </c>
      <c r="L23" s="34"/>
      <c r="M23" s="35"/>
      <c r="N23" s="49">
        <f t="shared" si="2"/>
        <v>2.0000000000000032E-2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18" customFormat="1" ht="25.2" customHeight="1">
      <c r="A24" s="29">
        <v>16</v>
      </c>
      <c r="B24" s="46" t="s">
        <v>104</v>
      </c>
      <c r="C24" s="47" t="s">
        <v>105</v>
      </c>
      <c r="D24" s="31"/>
      <c r="E24" s="20" t="s">
        <v>13</v>
      </c>
      <c r="F24" s="48">
        <v>1</v>
      </c>
      <c r="G24" s="48">
        <f t="shared" si="0"/>
        <v>0.98</v>
      </c>
      <c r="H24" s="33" t="s">
        <v>108</v>
      </c>
      <c r="I24" s="33" t="s">
        <v>108</v>
      </c>
      <c r="J24" s="33" t="s">
        <v>108</v>
      </c>
      <c r="K24" s="48">
        <f t="shared" si="1"/>
        <v>0.98</v>
      </c>
      <c r="L24" s="34"/>
      <c r="M24" s="35"/>
      <c r="N24" s="49">
        <f t="shared" si="2"/>
        <v>2.0000000000000018E-2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18" customFormat="1" ht="25.2" customHeight="1">
      <c r="A25" s="29">
        <v>17</v>
      </c>
      <c r="B25" s="30" t="s">
        <v>106</v>
      </c>
      <c r="C25" s="47" t="s">
        <v>107</v>
      </c>
      <c r="D25" s="31"/>
      <c r="E25" s="20" t="s">
        <v>13</v>
      </c>
      <c r="F25" s="48">
        <v>0.86725663716814161</v>
      </c>
      <c r="G25" s="48">
        <f t="shared" si="0"/>
        <v>0.84991150442477881</v>
      </c>
      <c r="H25" s="33" t="s">
        <v>108</v>
      </c>
      <c r="I25" s="33" t="s">
        <v>108</v>
      </c>
      <c r="J25" s="33" t="s">
        <v>108</v>
      </c>
      <c r="K25" s="48">
        <f t="shared" si="1"/>
        <v>0.84991150442477881</v>
      </c>
      <c r="L25" s="34"/>
      <c r="M25" s="35"/>
      <c r="N25" s="49">
        <f t="shared" si="2"/>
        <v>1.9999999999999966E-2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1" customFormat="1" ht="21" customHeight="1">
      <c r="A26" s="63" t="s">
        <v>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94" s="1" customFormat="1" ht="25.2" customHeight="1">
      <c r="A27" s="59" t="s">
        <v>109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94" s="1" customFormat="1" ht="21" customHeight="1">
      <c r="A28" s="59" t="s">
        <v>29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94" s="1" customFormat="1" ht="21" customHeight="1">
      <c r="A29" s="59" t="s">
        <v>30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94" s="1" customFormat="1" ht="21" customHeight="1">
      <c r="A30" s="59" t="s">
        <v>31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94" s="1" customFormat="1" ht="40.200000000000003" customHeight="1">
      <c r="A31" s="60" t="s">
        <v>32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94" s="7" customFormat="1">
      <c r="A32" s="8"/>
      <c r="B32" s="9"/>
      <c r="C32" s="8"/>
      <c r="D32" s="8"/>
      <c r="E32" s="8"/>
      <c r="F32" s="10"/>
      <c r="G32" s="10"/>
      <c r="H32" s="10"/>
      <c r="I32" s="10"/>
      <c r="J32" s="10"/>
      <c r="K32" s="10"/>
      <c r="L32" s="37"/>
    </row>
    <row r="33" spans="1:13" s="7" customFormat="1" ht="19.2" customHeight="1">
      <c r="A33" s="11" t="s">
        <v>10</v>
      </c>
      <c r="B33" s="12"/>
      <c r="C33" s="13"/>
      <c r="D33" s="38"/>
      <c r="E33" s="13"/>
      <c r="F33" s="15"/>
      <c r="G33" s="15"/>
      <c r="H33" s="38" t="s">
        <v>11</v>
      </c>
      <c r="I33" s="15"/>
      <c r="J33" s="15"/>
      <c r="K33" s="15"/>
      <c r="L33" s="39"/>
    </row>
    <row r="34" spans="1:13" s="7" customFormat="1" ht="12.6" customHeight="1">
      <c r="A34" s="11"/>
      <c r="B34" s="12"/>
      <c r="C34" s="13"/>
      <c r="D34" s="14"/>
      <c r="E34" s="13"/>
      <c r="F34" s="15"/>
      <c r="G34" s="15"/>
      <c r="H34" s="14"/>
      <c r="I34" s="15"/>
      <c r="J34" s="15"/>
      <c r="K34" s="15"/>
      <c r="L34" s="39"/>
    </row>
    <row r="35" spans="1:13" s="1" customFormat="1" ht="19.2" customHeight="1">
      <c r="A35" s="11" t="s">
        <v>33</v>
      </c>
      <c r="B35" s="12"/>
      <c r="C35" s="13"/>
      <c r="D35" s="11"/>
      <c r="E35" s="13"/>
      <c r="F35" s="15"/>
      <c r="G35" s="15"/>
      <c r="H35" s="11" t="s">
        <v>33</v>
      </c>
    </row>
    <row r="36" spans="1:13" s="7" customFormat="1" ht="13.8" customHeight="1">
      <c r="A36" s="11"/>
      <c r="B36" s="12"/>
      <c r="C36" s="13"/>
      <c r="D36" s="14"/>
      <c r="E36" s="13"/>
      <c r="F36" s="15"/>
      <c r="G36" s="15"/>
      <c r="H36" s="14"/>
      <c r="I36" s="15"/>
      <c r="J36" s="15"/>
      <c r="K36" s="15"/>
      <c r="L36" s="39"/>
    </row>
    <row r="37" spans="1:13" s="7" customFormat="1" ht="19.2" customHeight="1">
      <c r="A37" s="11" t="s">
        <v>12</v>
      </c>
      <c r="B37" s="11"/>
      <c r="C37" s="8"/>
      <c r="D37" s="11"/>
      <c r="E37" s="8"/>
      <c r="F37" s="15"/>
      <c r="G37" s="15"/>
      <c r="H37" s="11" t="s">
        <v>12</v>
      </c>
      <c r="I37" s="15"/>
      <c r="J37" s="15"/>
      <c r="K37" s="15"/>
      <c r="L37" s="39"/>
    </row>
    <row r="38" spans="1:13" s="7" customFormat="1" ht="14.4">
      <c r="B38" s="16"/>
      <c r="C38" s="18"/>
      <c r="F38" s="15"/>
      <c r="G38" s="15"/>
      <c r="H38" s="15"/>
      <c r="I38" s="15"/>
      <c r="J38" s="15"/>
      <c r="K38" s="15"/>
      <c r="L38" s="39"/>
      <c r="M38" s="39"/>
    </row>
    <row r="39" spans="1:13">
      <c r="B39" s="3"/>
    </row>
    <row r="40" spans="1:13">
      <c r="B40" s="3"/>
    </row>
    <row r="41" spans="1:13">
      <c r="B41" s="3"/>
    </row>
    <row r="42" spans="1:13">
      <c r="B42" s="3"/>
    </row>
    <row r="43" spans="1:13">
      <c r="B43" s="3"/>
    </row>
    <row r="44" spans="1:13">
      <c r="B44" s="3"/>
    </row>
    <row r="45" spans="1:13">
      <c r="B45" s="3"/>
    </row>
    <row r="46" spans="1:13">
      <c r="B46" s="3"/>
    </row>
    <row r="47" spans="1:13">
      <c r="B47" s="3"/>
    </row>
    <row r="48" spans="1:1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0">
    <mergeCell ref="A30:L30"/>
    <mergeCell ref="A31:L31"/>
    <mergeCell ref="A26:L26"/>
    <mergeCell ref="A27:L27"/>
    <mergeCell ref="A28:L28"/>
    <mergeCell ref="A29:L29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35">
    <cfRule type="duplicateValues" dxfId="7" priority="2"/>
  </conditionalFormatting>
  <conditionalFormatting sqref="D36:D37 D32:D34">
    <cfRule type="duplicateValues" dxfId="6" priority="3"/>
  </conditionalFormatting>
  <conditionalFormatting sqref="D38:D1048576 D1:D25">
    <cfRule type="duplicateValues" dxfId="5" priority="4"/>
  </conditionalFormatting>
  <conditionalFormatting sqref="H36:H37 H33:H34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40AF-B0B2-4C69-8E0C-E5038CC994C1}">
  <dimension ref="A1:GL52"/>
  <sheetViews>
    <sheetView tabSelected="1" view="pageBreakPreview" topLeftCell="A7" zoomScale="70" zoomScaleNormal="100" zoomScaleSheetLayoutView="70" workbookViewId="0">
      <selection activeCell="A4" sqref="A4:L4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4.44140625" style="6" customWidth="1"/>
    <col min="7" max="7" width="14.8867187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4" width="16.5546875" style="2" customWidth="1"/>
    <col min="15" max="15" width="17.44140625" style="2" customWidth="1"/>
    <col min="16" max="16" width="8.88671875" style="2"/>
    <col min="17" max="17" width="15.109375" style="2" customWidth="1"/>
    <col min="18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194" ht="20.399999999999999" customHeight="1">
      <c r="A2" s="72" t="s">
        <v>111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19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194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194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194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194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</row>
    <row r="8" spans="1:194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  <c r="N8" s="50" t="s">
        <v>128</v>
      </c>
      <c r="O8" s="50" t="s">
        <v>128</v>
      </c>
      <c r="P8" s="54" t="s">
        <v>130</v>
      </c>
      <c r="Q8" s="54" t="s">
        <v>132</v>
      </c>
    </row>
    <row r="9" spans="1:194" s="18" customFormat="1" ht="25.2" customHeight="1">
      <c r="A9" s="29">
        <v>1</v>
      </c>
      <c r="B9" s="46" t="s">
        <v>112</v>
      </c>
      <c r="C9" s="47" t="s">
        <v>113</v>
      </c>
      <c r="D9" s="31"/>
      <c r="E9" s="20" t="s">
        <v>13</v>
      </c>
      <c r="F9" s="48"/>
      <c r="G9" s="48">
        <v>2.8506918387413966</v>
      </c>
      <c r="H9" s="33">
        <v>0</v>
      </c>
      <c r="I9" s="33">
        <v>0</v>
      </c>
      <c r="J9" s="33">
        <v>0</v>
      </c>
      <c r="K9" s="48">
        <v>2.8506918387413966</v>
      </c>
      <c r="L9" s="34"/>
      <c r="M9" s="35"/>
      <c r="N9" s="49" t="e">
        <f>VLOOKUP(B9,沧州旭兴1!B9:B19,1,0)</f>
        <v>#N/A</v>
      </c>
      <c r="O9" s="1" t="e">
        <f>VLOOKUP(B9,沧州旭兴2!B9:B25,1,0)</f>
        <v>#N/A</v>
      </c>
      <c r="P9" s="1" t="s">
        <v>131</v>
      </c>
      <c r="Q9" s="55">
        <v>2.8195000000000001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51" t="s">
        <v>114</v>
      </c>
      <c r="C10" s="52" t="s">
        <v>115</v>
      </c>
      <c r="D10" s="31"/>
      <c r="E10" s="20" t="s">
        <v>13</v>
      </c>
      <c r="F10" s="48"/>
      <c r="G10" s="48">
        <v>0.89739920913066673</v>
      </c>
      <c r="H10" s="33">
        <v>0</v>
      </c>
      <c r="I10" s="33">
        <v>0</v>
      </c>
      <c r="J10" s="33">
        <v>0</v>
      </c>
      <c r="K10" s="48">
        <v>0.89739920913066673</v>
      </c>
      <c r="L10" s="34"/>
      <c r="M10" s="35"/>
      <c r="N10" s="49" t="e">
        <f>VLOOKUP(B10,沧州旭兴1!B10:B20,1,0)</f>
        <v>#N/A</v>
      </c>
      <c r="O10" s="1" t="e">
        <f>VLOOKUP(B10,沧州旭兴2!B10:B26,1,0)</f>
        <v>#N/A</v>
      </c>
      <c r="P10" s="1" t="s">
        <v>57</v>
      </c>
      <c r="Q10" s="55">
        <v>2</v>
      </c>
      <c r="R10" s="1" t="s">
        <v>136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51" t="s">
        <v>129</v>
      </c>
      <c r="C11" s="52" t="s">
        <v>116</v>
      </c>
      <c r="D11" s="31"/>
      <c r="E11" s="20" t="s">
        <v>13</v>
      </c>
      <c r="F11" s="48"/>
      <c r="G11" s="48">
        <v>0.63</v>
      </c>
      <c r="H11" s="33">
        <v>0</v>
      </c>
      <c r="I11" s="33">
        <v>0</v>
      </c>
      <c r="J11" s="33">
        <v>0</v>
      </c>
      <c r="K11" s="48">
        <v>0.63</v>
      </c>
      <c r="L11" s="34" t="s">
        <v>138</v>
      </c>
      <c r="M11" s="35"/>
      <c r="N11" s="49" t="e">
        <f>VLOOKUP(B11,沧州旭兴1!B11:B21,1,0)</f>
        <v>#N/A</v>
      </c>
      <c r="O11" s="1" t="e">
        <f>VLOOKUP(B11,沧州旭兴2!B11:B27,1,0)</f>
        <v>#N/A</v>
      </c>
      <c r="P11" s="1" t="s">
        <v>57</v>
      </c>
      <c r="Q11" s="55">
        <v>0.63</v>
      </c>
      <c r="R11" s="1" t="s">
        <v>137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51" t="s">
        <v>117</v>
      </c>
      <c r="C12" s="52" t="s">
        <v>118</v>
      </c>
      <c r="D12" s="31"/>
      <c r="E12" s="20" t="s">
        <v>13</v>
      </c>
      <c r="F12" s="48"/>
      <c r="G12" s="48">
        <v>3.4093187862222218</v>
      </c>
      <c r="H12" s="33">
        <v>0</v>
      </c>
      <c r="I12" s="33">
        <v>0</v>
      </c>
      <c r="J12" s="33">
        <v>0</v>
      </c>
      <c r="K12" s="48">
        <v>3.4093187862222218</v>
      </c>
      <c r="L12" s="34"/>
      <c r="M12" s="35"/>
      <c r="N12" s="49" t="e">
        <f>VLOOKUP(B12,沧州旭兴1!B12:B22,1,0)</f>
        <v>#N/A</v>
      </c>
      <c r="O12" s="1" t="e">
        <f>VLOOKUP(B12,沧州旭兴2!B12:B28,1,0)</f>
        <v>#N/A</v>
      </c>
      <c r="P12" s="1" t="s">
        <v>131</v>
      </c>
      <c r="Q12" s="55">
        <v>3.9820000000000002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51" t="s">
        <v>134</v>
      </c>
      <c r="C13" s="52" t="s">
        <v>119</v>
      </c>
      <c r="D13" s="31"/>
      <c r="E13" s="20" t="s">
        <v>13</v>
      </c>
      <c r="F13" s="48"/>
      <c r="G13" s="48">
        <v>1.0711361422222223</v>
      </c>
      <c r="H13" s="33">
        <v>0</v>
      </c>
      <c r="I13" s="33">
        <v>0</v>
      </c>
      <c r="J13" s="33">
        <v>0</v>
      </c>
      <c r="K13" s="48">
        <v>1.0711361422222223</v>
      </c>
      <c r="L13" s="34" t="s">
        <v>139</v>
      </c>
      <c r="M13" s="35"/>
      <c r="N13" s="49" t="e">
        <f>VLOOKUP(B13,沧州旭兴1!B13:B23,1,0)</f>
        <v>#N/A</v>
      </c>
      <c r="O13" s="1" t="e">
        <f>VLOOKUP(B13,沧州旭兴2!B13:B29,1,0)</f>
        <v>#N/A</v>
      </c>
      <c r="P13" s="1" t="s">
        <v>133</v>
      </c>
      <c r="Q13" s="55">
        <v>1.81</v>
      </c>
      <c r="R13" s="1" t="s">
        <v>140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30" t="s">
        <v>120</v>
      </c>
      <c r="C14" s="53" t="s">
        <v>121</v>
      </c>
      <c r="D14" s="31"/>
      <c r="E14" s="20" t="s">
        <v>13</v>
      </c>
      <c r="F14" s="48"/>
      <c r="G14" s="48">
        <v>0.78</v>
      </c>
      <c r="H14" s="33">
        <v>0</v>
      </c>
      <c r="I14" s="33">
        <v>0</v>
      </c>
      <c r="J14" s="33">
        <v>0</v>
      </c>
      <c r="K14" s="48">
        <v>0.78</v>
      </c>
      <c r="L14" s="34"/>
      <c r="M14" s="35"/>
      <c r="N14" s="49" t="e">
        <f>VLOOKUP(B14,沧州旭兴1!B14:B24,1,0)</f>
        <v>#N/A</v>
      </c>
      <c r="O14" s="1" t="e">
        <f>VLOOKUP(B14,沧州旭兴2!B14:B30,1,0)</f>
        <v>#N/A</v>
      </c>
      <c r="P14" s="1" t="s">
        <v>133</v>
      </c>
      <c r="Q14" s="55">
        <v>0.77999999999999992</v>
      </c>
      <c r="R14" s="1" t="s">
        <v>140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30" t="s">
        <v>122</v>
      </c>
      <c r="C15" s="53" t="s">
        <v>123</v>
      </c>
      <c r="D15" s="31"/>
      <c r="E15" s="20" t="s">
        <v>13</v>
      </c>
      <c r="F15" s="48"/>
      <c r="G15" s="48">
        <v>1.3770761884444447</v>
      </c>
      <c r="H15" s="33">
        <v>0</v>
      </c>
      <c r="I15" s="33">
        <v>0</v>
      </c>
      <c r="J15" s="33">
        <v>0</v>
      </c>
      <c r="K15" s="48">
        <v>1.3770761884444447</v>
      </c>
      <c r="L15" s="34"/>
      <c r="M15" s="35"/>
      <c r="N15" s="49" t="e">
        <f>VLOOKUP(B15,沧州旭兴1!B15:B25,1,0)</f>
        <v>#N/A</v>
      </c>
      <c r="O15" s="1" t="e">
        <f>VLOOKUP(B15,沧州旭兴2!B15:B31,1,0)</f>
        <v>#N/A</v>
      </c>
      <c r="P15" s="1" t="s">
        <v>131</v>
      </c>
      <c r="Q15" s="55">
        <v>1.5523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51" t="s">
        <v>124</v>
      </c>
      <c r="C16" s="52" t="s">
        <v>125</v>
      </c>
      <c r="D16" s="31"/>
      <c r="E16" s="20" t="s">
        <v>13</v>
      </c>
      <c r="F16" s="48"/>
      <c r="G16" s="48">
        <v>3.3925484942222219</v>
      </c>
      <c r="H16" s="33">
        <v>0</v>
      </c>
      <c r="I16" s="33">
        <v>0</v>
      </c>
      <c r="J16" s="33">
        <v>0</v>
      </c>
      <c r="K16" s="48">
        <v>3.3925484942222219</v>
      </c>
      <c r="L16" s="34"/>
      <c r="M16" s="35"/>
      <c r="N16" s="49" t="e">
        <f>VLOOKUP(B16,沧州旭兴1!B17:B27,1,0)</f>
        <v>#N/A</v>
      </c>
      <c r="O16" s="1" t="e">
        <f>VLOOKUP(B16,沧州旭兴2!B17:B33,1,0)</f>
        <v>#N/A</v>
      </c>
      <c r="P16" s="1" t="s">
        <v>135</v>
      </c>
      <c r="Q16" s="55">
        <v>5.2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51" t="s">
        <v>126</v>
      </c>
      <c r="C17" s="52" t="s">
        <v>127</v>
      </c>
      <c r="D17" s="31"/>
      <c r="E17" s="20" t="s">
        <v>13</v>
      </c>
      <c r="F17" s="48"/>
      <c r="G17" s="48">
        <v>2.315822074222222</v>
      </c>
      <c r="H17" s="33">
        <v>0</v>
      </c>
      <c r="I17" s="33">
        <v>0</v>
      </c>
      <c r="J17" s="33">
        <v>0</v>
      </c>
      <c r="K17" s="48">
        <v>2.315822074222222</v>
      </c>
      <c r="L17" s="34"/>
      <c r="M17" s="35"/>
      <c r="N17" s="49" t="e">
        <f>VLOOKUP(B17,沧州旭兴1!B18:B28,1,0)</f>
        <v>#N/A</v>
      </c>
      <c r="O17" s="1" t="e">
        <f>VLOOKUP(B17,沧州旭兴2!B18:B34,1,0)</f>
        <v>#N/A</v>
      </c>
      <c r="P17" s="1" t="s">
        <v>57</v>
      </c>
      <c r="Q17" s="55">
        <v>3.25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" customFormat="1" ht="21" customHeight="1">
      <c r="A18" s="63" t="s">
        <v>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94" s="1" customFormat="1" ht="25.2" customHeight="1">
      <c r="A19" s="59" t="s">
        <v>109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94" s="1" customFormat="1" ht="21" customHeight="1">
      <c r="A20" s="59" t="s">
        <v>29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94" s="1" customFormat="1" ht="21" customHeight="1">
      <c r="A21" s="59" t="s">
        <v>30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94" s="1" customFormat="1" ht="21" customHeight="1">
      <c r="A22" s="59" t="s">
        <v>31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94" s="1" customFormat="1" ht="40.200000000000003" customHeight="1">
      <c r="A23" s="60" t="s">
        <v>32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94" s="7" customFormat="1">
      <c r="A24" s="8"/>
      <c r="B24" s="9"/>
      <c r="C24" s="8"/>
      <c r="D24" s="8"/>
      <c r="E24" s="8"/>
      <c r="F24" s="10"/>
      <c r="G24" s="10"/>
      <c r="H24" s="10"/>
      <c r="I24" s="10"/>
      <c r="J24" s="10"/>
      <c r="K24" s="10"/>
      <c r="L24" s="37"/>
    </row>
    <row r="25" spans="1:194" s="7" customFormat="1" ht="19.2" customHeight="1">
      <c r="A25" s="11" t="s">
        <v>10</v>
      </c>
      <c r="B25" s="12"/>
      <c r="C25" s="13"/>
      <c r="D25" s="38"/>
      <c r="E25" s="13"/>
      <c r="F25" s="15"/>
      <c r="G25" s="15"/>
      <c r="H25" s="38" t="s">
        <v>11</v>
      </c>
      <c r="I25" s="15"/>
      <c r="J25" s="15"/>
      <c r="K25" s="15"/>
      <c r="L25" s="39"/>
    </row>
    <row r="26" spans="1:194" s="7" customFormat="1" ht="12.6" customHeight="1">
      <c r="A26" s="11"/>
      <c r="B26" s="12"/>
      <c r="C26" s="13"/>
      <c r="D26" s="14"/>
      <c r="E26" s="13"/>
      <c r="F26" s="15"/>
      <c r="G26" s="15"/>
      <c r="H26" s="14"/>
      <c r="I26" s="15"/>
      <c r="J26" s="15"/>
      <c r="K26" s="15"/>
      <c r="L26" s="39"/>
    </row>
    <row r="27" spans="1:194" s="1" customFormat="1" ht="19.2" customHeight="1">
      <c r="A27" s="11" t="s">
        <v>33</v>
      </c>
      <c r="B27" s="12"/>
      <c r="C27" s="13"/>
      <c r="D27" s="11"/>
      <c r="E27" s="13"/>
      <c r="F27" s="15"/>
      <c r="G27" s="15"/>
      <c r="H27" s="11" t="s">
        <v>33</v>
      </c>
    </row>
    <row r="28" spans="1:194" s="7" customFormat="1" ht="13.8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194" s="7" customFormat="1" ht="19.2" customHeight="1">
      <c r="A29" s="11" t="s">
        <v>12</v>
      </c>
      <c r="B29" s="11"/>
      <c r="C29" s="8"/>
      <c r="D29" s="11"/>
      <c r="E29" s="8"/>
      <c r="F29" s="15"/>
      <c r="G29" s="15"/>
      <c r="H29" s="11" t="s">
        <v>12</v>
      </c>
      <c r="I29" s="15"/>
      <c r="J29" s="15"/>
      <c r="K29" s="15"/>
      <c r="L29" s="39"/>
    </row>
    <row r="30" spans="1:194" s="7" customFormat="1" ht="14.4">
      <c r="B30" s="16"/>
      <c r="C30" s="18"/>
      <c r="F30" s="15"/>
      <c r="G30" s="15"/>
      <c r="H30" s="15"/>
      <c r="I30" s="15"/>
      <c r="J30" s="15"/>
      <c r="K30" s="15"/>
      <c r="L30" s="39"/>
      <c r="M30" s="39"/>
    </row>
    <row r="31" spans="1:194">
      <c r="B31" s="3"/>
    </row>
    <row r="32" spans="1:194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0">
    <mergeCell ref="A22:L22"/>
    <mergeCell ref="A23:L23"/>
    <mergeCell ref="H7:J7"/>
    <mergeCell ref="L7:L8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27">
    <cfRule type="duplicateValues" dxfId="3" priority="2"/>
  </conditionalFormatting>
  <conditionalFormatting sqref="D28:D29 D24:D26">
    <cfRule type="duplicateValues" dxfId="2" priority="3"/>
  </conditionalFormatting>
  <conditionalFormatting sqref="D30:D1048576 D1:D17">
    <cfRule type="duplicateValues" dxfId="1" priority="4"/>
  </conditionalFormatting>
  <conditionalFormatting sqref="H28:H29 H25:H2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6" sqref="J26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沧州旭兴1</vt:lpstr>
      <vt:lpstr>沧州旭兴2</vt:lpstr>
      <vt:lpstr>沧州旭兴3</vt:lpstr>
      <vt:lpstr>Sheet1</vt:lpstr>
      <vt:lpstr>Sheet2</vt:lpstr>
      <vt:lpstr>Sheet3</vt:lpstr>
      <vt:lpstr>沧州旭兴1!Print_Area</vt:lpstr>
      <vt:lpstr>沧州旭兴2!Print_Area</vt:lpstr>
      <vt:lpstr>沧州旭兴3!Print_Area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2023-11-29T13:20:21Z</dcterms:modified>
</cp:coreProperties>
</file>