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635" windowHeight="7635"/>
  </bookViews>
  <sheets>
    <sheet name="订单明细" sheetId="5" r:id="rId1"/>
    <sheet name="价格核对" sheetId="1" r:id="rId2"/>
    <sheet name="汇总" sheetId="2" r:id="rId3"/>
    <sheet name="Sheet3" sheetId="3" r:id="rId4"/>
  </sheets>
  <definedNames>
    <definedName name="_xlnm._FilterDatabase" localSheetId="0" hidden="1">订单明细!$A$1:$M$1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2" i="2"/>
  <c r="G33" i="2"/>
  <c r="G3" i="2"/>
  <c r="G4" i="2"/>
  <c r="G5" i="2"/>
  <c r="G6" i="2"/>
  <c r="L6" i="2" s="1"/>
  <c r="G7" i="2"/>
  <c r="G8" i="2"/>
  <c r="G9" i="2"/>
  <c r="G10" i="2"/>
  <c r="L10" i="2" s="1"/>
  <c r="G11" i="2"/>
  <c r="G12" i="2"/>
  <c r="G13" i="2"/>
  <c r="G14" i="2"/>
  <c r="L14" i="2" s="1"/>
  <c r="G15" i="2"/>
  <c r="G16" i="2"/>
  <c r="G17" i="2"/>
  <c r="G18" i="2"/>
  <c r="L18" i="2" s="1"/>
  <c r="G19" i="2"/>
  <c r="G20" i="2"/>
  <c r="G21" i="2"/>
  <c r="G22" i="2"/>
  <c r="L22" i="2" s="1"/>
  <c r="G23" i="2"/>
  <c r="G24" i="2"/>
  <c r="G25" i="2"/>
  <c r="G26" i="2"/>
  <c r="L26" i="2" s="1"/>
  <c r="G27" i="2"/>
  <c r="G28" i="2"/>
  <c r="G29" i="2"/>
  <c r="G30" i="2"/>
  <c r="L30" i="2" s="1"/>
  <c r="G31" i="2"/>
  <c r="G32" i="2"/>
  <c r="G2" i="2"/>
  <c r="L2" i="2" s="1"/>
  <c r="L3" i="2"/>
  <c r="L4" i="2"/>
  <c r="L5" i="2"/>
  <c r="L7" i="2"/>
  <c r="L8" i="2"/>
  <c r="L9" i="2"/>
  <c r="L11" i="2"/>
  <c r="L12" i="2"/>
  <c r="L13" i="2"/>
  <c r="L15" i="2"/>
  <c r="L16" i="2"/>
  <c r="L17" i="2"/>
  <c r="L19" i="2"/>
  <c r="L20" i="2"/>
  <c r="L21" i="2"/>
  <c r="L23" i="2"/>
  <c r="L24" i="2"/>
  <c r="L25" i="2"/>
  <c r="L27" i="2"/>
  <c r="L28" i="2"/>
  <c r="L29" i="2"/>
  <c r="L31" i="2"/>
  <c r="L32" i="2"/>
  <c r="K5" i="2" l="1"/>
  <c r="K9" i="2"/>
  <c r="K13" i="2"/>
  <c r="K17" i="2"/>
  <c r="K21" i="2"/>
  <c r="K25" i="2"/>
  <c r="K29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2" i="2"/>
  <c r="E33" i="2"/>
  <c r="I4" i="1"/>
  <c r="J33" i="1"/>
  <c r="J9" i="1"/>
  <c r="J10" i="1"/>
  <c r="J30" i="1"/>
  <c r="J31" i="1"/>
  <c r="J32" i="1"/>
  <c r="J34" i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11" i="1"/>
  <c r="J11" i="1" s="1"/>
  <c r="J4" i="1"/>
  <c r="I5" i="1"/>
  <c r="J5" i="1" s="1"/>
  <c r="I6" i="1"/>
  <c r="J6" i="1" s="1"/>
  <c r="J8" i="1"/>
  <c r="I3" i="1"/>
  <c r="J3" i="1" s="1"/>
  <c r="K32" i="2" l="1"/>
  <c r="K28" i="2"/>
  <c r="K24" i="2"/>
  <c r="K20" i="2"/>
  <c r="K16" i="2"/>
  <c r="K12" i="2"/>
  <c r="K8" i="2"/>
  <c r="K4" i="2"/>
  <c r="K31" i="2"/>
  <c r="K27" i="2"/>
  <c r="K23" i="2"/>
  <c r="K19" i="2"/>
  <c r="K15" i="2"/>
  <c r="K11" i="2"/>
  <c r="K7" i="2"/>
  <c r="K3" i="2"/>
  <c r="K30" i="2"/>
  <c r="K26" i="2"/>
  <c r="K22" i="2"/>
  <c r="K18" i="2"/>
  <c r="K14" i="2"/>
  <c r="K10" i="2"/>
  <c r="K6" i="2"/>
  <c r="K2" i="2"/>
  <c r="K33" i="2" l="1"/>
</calcChain>
</file>

<file path=xl/sharedStrings.xml><?xml version="1.0" encoding="utf-8"?>
<sst xmlns="http://schemas.openxmlformats.org/spreadsheetml/2006/main" count="764" uniqueCount="183">
  <si>
    <t>上海绽奇汽车部件有限公司</t>
  </si>
  <si>
    <t>零件号</t>
  </si>
  <si>
    <t>辅料品名</t>
  </si>
  <si>
    <t>规格</t>
  </si>
  <si>
    <t>单位</t>
  </si>
  <si>
    <t>价格（未税）</t>
  </si>
  <si>
    <t>12mm*50mm</t>
  </si>
  <si>
    <t>米</t>
  </si>
  <si>
    <t>5号黑色尼龙拉链</t>
  </si>
  <si>
    <t>1100mm</t>
  </si>
  <si>
    <t>1200mm</t>
  </si>
  <si>
    <t>吊紧带</t>
  </si>
  <si>
    <t>1200mm*27mm</t>
  </si>
  <si>
    <t>根</t>
  </si>
  <si>
    <t>SHT0015177</t>
  </si>
  <si>
    <t>/</t>
  </si>
  <si>
    <t>件</t>
  </si>
  <si>
    <t>吉利G3</t>
  </si>
  <si>
    <t>TSY0010701</t>
  </si>
  <si>
    <t>380*27吊紧带</t>
  </si>
  <si>
    <t>380mm*27mm*N</t>
  </si>
  <si>
    <t>TSY0010702</t>
  </si>
  <si>
    <t>240*27吊紧带</t>
  </si>
  <si>
    <t>240mm*27mm*N</t>
  </si>
  <si>
    <t>TSY0010703</t>
  </si>
  <si>
    <t>170*27吊紧带</t>
  </si>
  <si>
    <t>170mm*27mm*N</t>
  </si>
  <si>
    <t>TSY0010368</t>
  </si>
  <si>
    <t>390*27吊紧带</t>
  </si>
  <si>
    <t>390mm*27mm*N</t>
  </si>
  <si>
    <t>TSY0010367</t>
  </si>
  <si>
    <t>400*27吊紧带</t>
  </si>
  <si>
    <t>400mm*27mm*N</t>
  </si>
  <si>
    <t>TSY0010365</t>
  </si>
  <si>
    <t>560*27吊紧带</t>
  </si>
  <si>
    <t>560mm*27mm*N</t>
  </si>
  <si>
    <t>TSY0010370</t>
  </si>
  <si>
    <t>250*27吊紧带</t>
  </si>
  <si>
    <t>250mm*27mm*N</t>
  </si>
  <si>
    <t>TSY0010371</t>
  </si>
  <si>
    <t>360*27吊紧带</t>
  </si>
  <si>
    <t>360mm*27mm*N</t>
  </si>
  <si>
    <t>TSY0010372</t>
  </si>
  <si>
    <t>TSY0010697</t>
  </si>
  <si>
    <t>310*27吊紧带</t>
  </si>
  <si>
    <t>310mm*27mm*N</t>
  </si>
  <si>
    <t>TSY0010696</t>
  </si>
  <si>
    <t>260*27吊紧带</t>
  </si>
  <si>
    <t>260mm*27mm*N</t>
  </si>
  <si>
    <t>TSY0010707</t>
  </si>
  <si>
    <t>箭型条</t>
  </si>
  <si>
    <t xml:space="preserve">型条230mm  </t>
  </si>
  <si>
    <t>TSY0010708</t>
  </si>
  <si>
    <t xml:space="preserve">型条380mm  </t>
  </si>
  <si>
    <t>TSY0010709</t>
  </si>
  <si>
    <t>勾条</t>
  </si>
  <si>
    <t xml:space="preserve">勾条250mm  </t>
  </si>
  <si>
    <t>TSY0010710</t>
  </si>
  <si>
    <t xml:space="preserve">勾条20mm  </t>
  </si>
  <si>
    <t>TSY0010711</t>
  </si>
  <si>
    <t>KT-16型条</t>
  </si>
  <si>
    <t xml:space="preserve">型条270mm  </t>
  </si>
  <si>
    <t>TSY0010712</t>
  </si>
  <si>
    <t>KT-17型条</t>
  </si>
  <si>
    <t xml:space="preserve">型条120mm  </t>
  </si>
  <si>
    <t>TSY0010264</t>
  </si>
  <si>
    <t>500mm黑色反穿拉链</t>
  </si>
  <si>
    <t>5#
反穿</t>
  </si>
  <si>
    <t>TSY0010174</t>
  </si>
  <si>
    <t>1100mm黑色反穿拉链</t>
  </si>
  <si>
    <t>绒布+勾条</t>
  </si>
  <si>
    <t>185*55钩条</t>
  </si>
  <si>
    <t>SHT0010669</t>
  </si>
  <si>
    <t>3.0重汽靠背支撑板</t>
  </si>
  <si>
    <t>SHT0016509</t>
  </si>
  <si>
    <t>TSY0010799</t>
  </si>
  <si>
    <t>TSY0010116</t>
  </si>
  <si>
    <t>勾条130mm</t>
  </si>
  <si>
    <t>靠背支撑板</t>
  </si>
  <si>
    <t>ZY2248</t>
  </si>
  <si>
    <t>ZY2336</t>
  </si>
  <si>
    <t>ZY1529</t>
  </si>
  <si>
    <t>ZY1529</t>
    <phoneticPr fontId="2" type="noConversion"/>
  </si>
  <si>
    <t>项目</t>
  </si>
  <si>
    <t>总计</t>
  </si>
  <si>
    <t>(空白)</t>
  </si>
  <si>
    <t>求和项:数量</t>
  </si>
  <si>
    <t>单价/米</t>
    <phoneticPr fontId="2" type="noConversion"/>
  </si>
  <si>
    <t>尺寸</t>
    <phoneticPr fontId="2" type="noConversion"/>
  </si>
  <si>
    <r>
      <t>T</t>
    </r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Y0010799</t>
    </r>
    <phoneticPr fontId="2" type="noConversion"/>
  </si>
  <si>
    <t>KT-16型条</t>
    <phoneticPr fontId="2" type="noConversion"/>
  </si>
  <si>
    <t>SHT0015177</t>
    <phoneticPr fontId="2" type="noConversion"/>
  </si>
  <si>
    <t>靠背支撑板</t>
    <phoneticPr fontId="2" type="noConversion"/>
  </si>
  <si>
    <t>刺毛条12mm*50mm</t>
    <phoneticPr fontId="2" type="noConversion"/>
  </si>
  <si>
    <t>TSY0010051</t>
  </si>
  <si>
    <t>吊紧带（绒布+勾条）</t>
  </si>
  <si>
    <t>无纺布70mm宽，勾条22mm宽，长度250mm</t>
  </si>
  <si>
    <t>ZY2345</t>
  </si>
  <si>
    <t>KT-16型条按1.1385元/米核算，KT-17型条按2.2078元/米核算，勾条按1.47元/米核算，27mm宽吊紧带按0.5837元/米核算，5#拉链按1.3273元/米核算，12mm宽刺毛条按6.1元/米核算，靠背支撑板参考SHT0015177靠背支撑板河北价格协议价格。</t>
    <phoneticPr fontId="2" type="noConversion"/>
  </si>
  <si>
    <t>河北QAD系统价格</t>
    <phoneticPr fontId="2" type="noConversion"/>
  </si>
  <si>
    <t>河北价格协议价格</t>
    <phoneticPr fontId="2" type="noConversion"/>
  </si>
  <si>
    <t>合计</t>
    <phoneticPr fontId="2" type="noConversion"/>
  </si>
  <si>
    <t>230mm箭型条</t>
    <phoneticPr fontId="2" type="noConversion"/>
  </si>
  <si>
    <t>380mm箭型条</t>
    <phoneticPr fontId="2" type="noConversion"/>
  </si>
  <si>
    <t>250mm勾条</t>
    <phoneticPr fontId="2" type="noConversion"/>
  </si>
  <si>
    <t>20mm勾条</t>
    <phoneticPr fontId="2" type="noConversion"/>
  </si>
  <si>
    <t>KT-16型条270mm</t>
    <phoneticPr fontId="2" type="noConversion"/>
  </si>
  <si>
    <t>1100mm5#黑色反穿拉链</t>
    <phoneticPr fontId="2" type="noConversion"/>
  </si>
  <si>
    <t>1200mm5#黑色尼龙拉链</t>
    <phoneticPr fontId="2" type="noConversion"/>
  </si>
  <si>
    <t>1100mm5#黑色尼龙拉链</t>
    <phoneticPr fontId="2" type="noConversion"/>
  </si>
  <si>
    <t>1200*27吊紧带</t>
    <phoneticPr fontId="2" type="noConversion"/>
  </si>
  <si>
    <t>项目号</t>
  </si>
  <si>
    <t>项目名称</t>
  </si>
  <si>
    <t>订单号</t>
  </si>
  <si>
    <t>产品名称</t>
  </si>
  <si>
    <t>订单数量</t>
    <phoneticPr fontId="2" type="noConversion"/>
  </si>
  <si>
    <t>送货地址</t>
  </si>
  <si>
    <t>供应信息（全称）</t>
  </si>
  <si>
    <t>到货数量</t>
  </si>
  <si>
    <t>到货时间</t>
  </si>
  <si>
    <t>送货清单</t>
  </si>
  <si>
    <t>入库单</t>
  </si>
  <si>
    <t>解放J6P经典项目</t>
    <phoneticPr fontId="2" type="noConversion"/>
  </si>
  <si>
    <t>20230831-8</t>
  </si>
  <si>
    <t>北京</t>
  </si>
  <si>
    <t>BJ202309032</t>
  </si>
  <si>
    <t>造型试制</t>
  </si>
  <si>
    <t>20230921-2</t>
  </si>
  <si>
    <t xml:space="preserve">1.1米 5#隐形拉链 </t>
  </si>
  <si>
    <t>1.2米 5#隐形拉链</t>
  </si>
  <si>
    <t>1200*27mm 吊紧带</t>
  </si>
  <si>
    <t>刺毛条（12*50mm）</t>
  </si>
  <si>
    <t>√</t>
  </si>
  <si>
    <t>BJ202310003</t>
  </si>
  <si>
    <t>BJ202309047</t>
  </si>
  <si>
    <t>ZY2207</t>
  </si>
  <si>
    <t>20231030-4</t>
  </si>
  <si>
    <t>河北</t>
  </si>
  <si>
    <t>河北入库单</t>
  </si>
  <si>
    <t>重汽3.0自适应座椅项目</t>
  </si>
  <si>
    <t>20231123-1</t>
  </si>
  <si>
    <t>副驾靠背背板</t>
  </si>
  <si>
    <t>3套北京，7套河北</t>
  </si>
  <si>
    <t>3+7</t>
  </si>
  <si>
    <t>BJ202312030、河北入库单</t>
  </si>
  <si>
    <t>福田戴姆勒A6座椅项目</t>
  </si>
  <si>
    <t>20231123-6</t>
  </si>
  <si>
    <t>靠背支撑板（G3）</t>
  </si>
  <si>
    <t>20231128-2</t>
  </si>
  <si>
    <t>钩条</t>
  </si>
  <si>
    <t>山东金达</t>
  </si>
  <si>
    <t>上海绽奇汽车部件有限公司</t>
    <phoneticPr fontId="2" type="noConversion"/>
  </si>
  <si>
    <t>BJ202312011</t>
  </si>
  <si>
    <t>20231214-2</t>
  </si>
  <si>
    <t>20231214-4</t>
  </si>
  <si>
    <t>BJ202312041</t>
    <phoneticPr fontId="2" type="noConversion"/>
  </si>
  <si>
    <t>√</t>
    <phoneticPr fontId="2" type="noConversion"/>
  </si>
  <si>
    <t>河北入库单</t>
    <phoneticPr fontId="2" type="noConversion"/>
  </si>
  <si>
    <t>20231221-11</t>
  </si>
  <si>
    <t>跟订单20231214-4一起</t>
    <phoneticPr fontId="2" type="noConversion"/>
  </si>
  <si>
    <t>20240109-3</t>
  </si>
  <si>
    <t>TSY0010051</t>
    <phoneticPr fontId="2" type="noConversion"/>
  </si>
  <si>
    <t>吊紧带</t>
    <phoneticPr fontId="2" type="noConversion"/>
  </si>
  <si>
    <t>根</t>
    <phoneticPr fontId="2" type="noConversion"/>
  </si>
  <si>
    <t>北京</t>
    <phoneticPr fontId="2" type="noConversion"/>
  </si>
  <si>
    <t>BJ202401010</t>
    <phoneticPr fontId="2" type="noConversion"/>
  </si>
  <si>
    <t>备注</t>
    <phoneticPr fontId="2" type="noConversion"/>
  </si>
  <si>
    <t>未税总价</t>
  </si>
  <si>
    <t>税率</t>
  </si>
  <si>
    <t>含税总价</t>
  </si>
  <si>
    <t>单位</t>
    <phoneticPr fontId="2" type="noConversion"/>
  </si>
  <si>
    <t>件</t>
    <phoneticPr fontId="2" type="noConversion"/>
  </si>
  <si>
    <t>根</t>
    <phoneticPr fontId="2" type="noConversion"/>
  </si>
  <si>
    <t>数量</t>
    <phoneticPr fontId="2" type="noConversion"/>
  </si>
  <si>
    <t>未税单价（元）</t>
    <phoneticPr fontId="2" type="noConversion"/>
  </si>
  <si>
    <t>未税金额（元）</t>
    <phoneticPr fontId="2" type="noConversion"/>
  </si>
  <si>
    <t>增值税税额（元）</t>
    <phoneticPr fontId="2" type="noConversion"/>
  </si>
  <si>
    <t>含税总价（元）</t>
    <phoneticPr fontId="2" type="noConversion"/>
  </si>
  <si>
    <t>名称</t>
    <phoneticPr fontId="2" type="noConversion"/>
  </si>
  <si>
    <t>TSY0010799</t>
    <phoneticPr fontId="2" type="noConversion"/>
  </si>
  <si>
    <t>500mm5#黑色反穿拉链</t>
    <phoneticPr fontId="2" type="noConversion"/>
  </si>
  <si>
    <t>KT-17型条120mm</t>
    <phoneticPr fontId="2" type="noConversion"/>
  </si>
  <si>
    <t>ZY2207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</si>
</sst>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0.00_);[Red]\(0.00\)"/>
    <numFmt numFmtId="182" formatCode="[$-409]h:mm:ss\ AM/PM;@"/>
  </numFmts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rgb="FF00B050"/>
      <name val="宋体"/>
      <family val="3"/>
      <charset val="134"/>
      <scheme val="minor"/>
    </font>
    <font>
      <sz val="11"/>
      <color rgb="FF00B050"/>
      <name val="宋体"/>
      <family val="2"/>
      <scheme val="minor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181" fontId="0" fillId="0" borderId="0" xfId="0" applyNumberFormat="1">
      <alignment vertical="center"/>
    </xf>
    <xf numFmtId="182" fontId="5" fillId="2" borderId="1" xfId="2" applyNumberFormat="1" applyFont="1" applyFill="1" applyBorder="1" applyAlignment="1">
      <alignment horizontal="center" vertical="center"/>
    </xf>
    <xf numFmtId="182" fontId="5" fillId="2" borderId="1" xfId="2" applyNumberFormat="1" applyFont="1" applyFill="1" applyBorder="1" applyAlignment="1">
      <alignment horizontal="center" vertical="center" wrapText="1"/>
    </xf>
    <xf numFmtId="182" fontId="5" fillId="2" borderId="2" xfId="2" applyNumberFormat="1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14" fontId="5" fillId="2" borderId="1" xfId="2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3">
    <cellStyle name="_x000a_mouse.drv=lm" xfId="2"/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65467</xdr:colOff>
      <xdr:row>12</xdr:row>
      <xdr:rowOff>104505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66667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13</xdr:col>
      <xdr:colOff>75077</xdr:colOff>
      <xdr:row>26</xdr:row>
      <xdr:rowOff>9267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00300"/>
          <a:ext cx="8990477" cy="20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11</xdr:col>
      <xdr:colOff>446677</xdr:colOff>
      <xdr:row>38</xdr:row>
      <xdr:rowOff>152145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629150"/>
          <a:ext cx="7990477" cy="20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12</xdr:col>
      <xdr:colOff>646591</xdr:colOff>
      <xdr:row>52</xdr:row>
      <xdr:rowOff>142600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58000"/>
          <a:ext cx="8876191" cy="2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L6" sqref="L6"/>
    </sheetView>
  </sheetViews>
  <sheetFormatPr defaultRowHeight="13.5"/>
  <cols>
    <col min="1" max="1" width="7.75" bestFit="1" customWidth="1"/>
    <col min="2" max="2" width="22.625" bestFit="1" customWidth="1"/>
    <col min="3" max="3" width="12.75" bestFit="1" customWidth="1"/>
    <col min="4" max="4" width="11.625" bestFit="1" customWidth="1"/>
    <col min="5" max="5" width="19.75" bestFit="1" customWidth="1"/>
    <col min="6" max="6" width="12.75" style="3" bestFit="1" customWidth="1"/>
    <col min="7" max="7" width="5.75" bestFit="1" customWidth="1"/>
    <col min="8" max="8" width="17.375" bestFit="1" customWidth="1"/>
    <col min="9" max="9" width="25.5" bestFit="1" customWidth="1"/>
    <col min="10" max="10" width="12.125" customWidth="1"/>
    <col min="11" max="11" width="11.625" bestFit="1" customWidth="1"/>
    <col min="12" max="12" width="9.75" bestFit="1" customWidth="1"/>
    <col min="13" max="13" width="25.25" bestFit="1" customWidth="1"/>
  </cols>
  <sheetData>
    <row r="1" spans="1:13">
      <c r="A1" s="8" t="s">
        <v>111</v>
      </c>
      <c r="B1" s="8" t="s">
        <v>112</v>
      </c>
      <c r="C1" s="9" t="s">
        <v>113</v>
      </c>
      <c r="D1" s="9" t="s">
        <v>1</v>
      </c>
      <c r="E1" s="10" t="s">
        <v>114</v>
      </c>
      <c r="F1" s="11" t="s">
        <v>115</v>
      </c>
      <c r="G1" s="8" t="s">
        <v>4</v>
      </c>
      <c r="H1" s="8" t="s">
        <v>116</v>
      </c>
      <c r="I1" s="8" t="s">
        <v>117</v>
      </c>
      <c r="J1" s="11" t="s">
        <v>118</v>
      </c>
      <c r="K1" s="12" t="s">
        <v>119</v>
      </c>
      <c r="L1" s="8" t="s">
        <v>120</v>
      </c>
      <c r="M1" s="8" t="s">
        <v>121</v>
      </c>
    </row>
    <row r="2" spans="1:13">
      <c r="A2" s="13" t="s">
        <v>97</v>
      </c>
      <c r="B2" s="13" t="s">
        <v>122</v>
      </c>
      <c r="C2" s="13" t="s">
        <v>123</v>
      </c>
      <c r="D2" s="13" t="s">
        <v>72</v>
      </c>
      <c r="E2" s="13" t="s">
        <v>78</v>
      </c>
      <c r="F2" s="14">
        <v>5</v>
      </c>
      <c r="G2" s="13" t="s">
        <v>16</v>
      </c>
      <c r="H2" s="13" t="s">
        <v>124</v>
      </c>
      <c r="I2" s="13" t="s">
        <v>0</v>
      </c>
      <c r="J2" s="14">
        <v>5</v>
      </c>
      <c r="K2" s="15">
        <v>45184</v>
      </c>
      <c r="L2" s="13" t="s">
        <v>132</v>
      </c>
      <c r="M2" s="13" t="s">
        <v>125</v>
      </c>
    </row>
    <row r="3" spans="1:13">
      <c r="A3" s="16" t="s">
        <v>81</v>
      </c>
      <c r="B3" s="16" t="s">
        <v>126</v>
      </c>
      <c r="C3" s="13" t="s">
        <v>127</v>
      </c>
      <c r="D3" s="13" t="s">
        <v>68</v>
      </c>
      <c r="E3" s="13" t="s">
        <v>128</v>
      </c>
      <c r="F3" s="14">
        <v>100</v>
      </c>
      <c r="G3" s="13" t="s">
        <v>13</v>
      </c>
      <c r="H3" s="13" t="s">
        <v>124</v>
      </c>
      <c r="I3" s="13" t="s">
        <v>0</v>
      </c>
      <c r="J3" s="14">
        <v>100</v>
      </c>
      <c r="K3" s="15">
        <v>45208</v>
      </c>
      <c r="L3" s="13" t="s">
        <v>132</v>
      </c>
      <c r="M3" s="13" t="s">
        <v>133</v>
      </c>
    </row>
    <row r="4" spans="1:13">
      <c r="A4" s="16" t="s">
        <v>81</v>
      </c>
      <c r="B4" s="16" t="s">
        <v>126</v>
      </c>
      <c r="C4" s="13" t="s">
        <v>127</v>
      </c>
      <c r="D4" s="13"/>
      <c r="E4" s="13" t="s">
        <v>129</v>
      </c>
      <c r="F4" s="14">
        <v>100</v>
      </c>
      <c r="G4" s="13" t="s">
        <v>13</v>
      </c>
      <c r="H4" s="13" t="s">
        <v>124</v>
      </c>
      <c r="I4" s="13" t="s">
        <v>0</v>
      </c>
      <c r="J4" s="14">
        <v>100</v>
      </c>
      <c r="K4" s="15">
        <v>45208</v>
      </c>
      <c r="L4" s="13" t="s">
        <v>132</v>
      </c>
      <c r="M4" s="13" t="s">
        <v>133</v>
      </c>
    </row>
    <row r="5" spans="1:13">
      <c r="A5" s="16" t="s">
        <v>81</v>
      </c>
      <c r="B5" s="16" t="s">
        <v>126</v>
      </c>
      <c r="C5" s="13" t="s">
        <v>127</v>
      </c>
      <c r="D5" s="13"/>
      <c r="E5" s="13" t="s">
        <v>130</v>
      </c>
      <c r="F5" s="14">
        <v>200</v>
      </c>
      <c r="G5" s="13" t="s">
        <v>13</v>
      </c>
      <c r="H5" s="13" t="s">
        <v>124</v>
      </c>
      <c r="I5" s="13" t="s">
        <v>0</v>
      </c>
      <c r="J5" s="14">
        <v>200</v>
      </c>
      <c r="K5" s="15">
        <v>45208</v>
      </c>
      <c r="L5" s="13" t="s">
        <v>132</v>
      </c>
      <c r="M5" s="13" t="s">
        <v>133</v>
      </c>
    </row>
    <row r="6" spans="1:13">
      <c r="A6" s="16" t="s">
        <v>81</v>
      </c>
      <c r="B6" s="16" t="s">
        <v>126</v>
      </c>
      <c r="C6" s="13" t="s">
        <v>127</v>
      </c>
      <c r="D6" s="13"/>
      <c r="E6" s="13" t="s">
        <v>131</v>
      </c>
      <c r="F6" s="14">
        <v>30</v>
      </c>
      <c r="G6" s="13" t="s">
        <v>7</v>
      </c>
      <c r="H6" s="13" t="s">
        <v>124</v>
      </c>
      <c r="I6" s="13" t="s">
        <v>0</v>
      </c>
      <c r="J6" s="14">
        <v>30</v>
      </c>
      <c r="K6" s="15">
        <v>45195</v>
      </c>
      <c r="L6" s="13" t="s">
        <v>132</v>
      </c>
      <c r="M6" s="13" t="s">
        <v>134</v>
      </c>
    </row>
    <row r="7" spans="1:13">
      <c r="A7" s="13" t="s">
        <v>135</v>
      </c>
      <c r="B7" s="13" t="s">
        <v>17</v>
      </c>
      <c r="C7" s="13" t="s">
        <v>136</v>
      </c>
      <c r="D7" s="13" t="s">
        <v>14</v>
      </c>
      <c r="E7" s="13" t="s">
        <v>78</v>
      </c>
      <c r="F7" s="14">
        <v>20</v>
      </c>
      <c r="G7" s="13" t="s">
        <v>16</v>
      </c>
      <c r="H7" s="13" t="s">
        <v>137</v>
      </c>
      <c r="I7" s="15" t="s">
        <v>0</v>
      </c>
      <c r="J7" s="14">
        <v>20</v>
      </c>
      <c r="K7" s="15">
        <v>45232</v>
      </c>
      <c r="L7" s="13" t="s">
        <v>132</v>
      </c>
      <c r="M7" s="13" t="s">
        <v>138</v>
      </c>
    </row>
    <row r="8" spans="1:13">
      <c r="A8" s="13" t="s">
        <v>80</v>
      </c>
      <c r="B8" s="13" t="s">
        <v>139</v>
      </c>
      <c r="C8" s="13" t="s">
        <v>140</v>
      </c>
      <c r="D8" s="13" t="s">
        <v>72</v>
      </c>
      <c r="E8" s="13" t="s">
        <v>78</v>
      </c>
      <c r="F8" s="14">
        <v>10</v>
      </c>
      <c r="G8" s="13" t="s">
        <v>16</v>
      </c>
      <c r="H8" s="13" t="s">
        <v>142</v>
      </c>
      <c r="I8" s="13" t="s">
        <v>0</v>
      </c>
      <c r="J8" s="14" t="s">
        <v>143</v>
      </c>
      <c r="K8" s="15">
        <v>45279</v>
      </c>
      <c r="L8" s="13" t="s">
        <v>132</v>
      </c>
      <c r="M8" s="13" t="s">
        <v>144</v>
      </c>
    </row>
    <row r="9" spans="1:13">
      <c r="A9" s="13" t="s">
        <v>80</v>
      </c>
      <c r="B9" s="13" t="s">
        <v>139</v>
      </c>
      <c r="C9" s="13" t="s">
        <v>140</v>
      </c>
      <c r="D9" s="13" t="s">
        <v>74</v>
      </c>
      <c r="E9" s="13" t="s">
        <v>141</v>
      </c>
      <c r="F9" s="14">
        <v>10</v>
      </c>
      <c r="G9" s="13" t="s">
        <v>16</v>
      </c>
      <c r="H9" s="13" t="s">
        <v>142</v>
      </c>
      <c r="I9" s="13" t="s">
        <v>0</v>
      </c>
      <c r="J9" s="14" t="s">
        <v>143</v>
      </c>
      <c r="K9" s="15">
        <v>45279</v>
      </c>
      <c r="L9" s="13" t="s">
        <v>132</v>
      </c>
      <c r="M9" s="13" t="s">
        <v>144</v>
      </c>
    </row>
    <row r="10" spans="1:13">
      <c r="A10" s="13" t="s">
        <v>79</v>
      </c>
      <c r="B10" s="13" t="s">
        <v>145</v>
      </c>
      <c r="C10" s="13" t="s">
        <v>146</v>
      </c>
      <c r="D10" s="13" t="s">
        <v>14</v>
      </c>
      <c r="E10" s="13" t="s">
        <v>147</v>
      </c>
      <c r="F10" s="14">
        <v>35</v>
      </c>
      <c r="G10" s="13" t="s">
        <v>16</v>
      </c>
      <c r="H10" s="13" t="s">
        <v>137</v>
      </c>
      <c r="I10" s="13" t="s">
        <v>0</v>
      </c>
      <c r="J10" s="14">
        <v>35</v>
      </c>
      <c r="K10" s="15">
        <v>45264</v>
      </c>
      <c r="L10" s="13" t="s">
        <v>132</v>
      </c>
      <c r="M10" s="13" t="s">
        <v>138</v>
      </c>
    </row>
    <row r="11" spans="1:13">
      <c r="A11" s="13" t="s">
        <v>79</v>
      </c>
      <c r="B11" s="13" t="s">
        <v>145</v>
      </c>
      <c r="C11" s="13" t="s">
        <v>148</v>
      </c>
      <c r="D11" s="13" t="s">
        <v>18</v>
      </c>
      <c r="E11" s="13" t="s">
        <v>19</v>
      </c>
      <c r="F11" s="14">
        <v>74</v>
      </c>
      <c r="G11" s="13" t="s">
        <v>16</v>
      </c>
      <c r="H11" s="13" t="s">
        <v>150</v>
      </c>
      <c r="I11" s="13" t="s">
        <v>151</v>
      </c>
      <c r="J11" s="14">
        <v>74</v>
      </c>
      <c r="K11" s="15">
        <v>45263</v>
      </c>
      <c r="L11" s="13" t="s">
        <v>132</v>
      </c>
      <c r="M11" s="13" t="s">
        <v>152</v>
      </c>
    </row>
    <row r="12" spans="1:13">
      <c r="A12" s="13" t="s">
        <v>79</v>
      </c>
      <c r="B12" s="13" t="s">
        <v>145</v>
      </c>
      <c r="C12" s="13" t="s">
        <v>148</v>
      </c>
      <c r="D12" s="13" t="s">
        <v>21</v>
      </c>
      <c r="E12" s="13" t="s">
        <v>22</v>
      </c>
      <c r="F12" s="14">
        <v>37</v>
      </c>
      <c r="G12" s="13" t="s">
        <v>16</v>
      </c>
      <c r="H12" s="13" t="s">
        <v>150</v>
      </c>
      <c r="I12" s="13" t="s">
        <v>0</v>
      </c>
      <c r="J12" s="14">
        <v>37</v>
      </c>
      <c r="K12" s="15">
        <v>45263</v>
      </c>
      <c r="L12" s="13" t="s">
        <v>132</v>
      </c>
      <c r="M12" s="13" t="s">
        <v>152</v>
      </c>
    </row>
    <row r="13" spans="1:13">
      <c r="A13" s="13" t="s">
        <v>79</v>
      </c>
      <c r="B13" s="13" t="s">
        <v>145</v>
      </c>
      <c r="C13" s="13" t="s">
        <v>148</v>
      </c>
      <c r="D13" s="13" t="s">
        <v>24</v>
      </c>
      <c r="E13" s="13" t="s">
        <v>25</v>
      </c>
      <c r="F13" s="14">
        <v>37</v>
      </c>
      <c r="G13" s="13" t="s">
        <v>16</v>
      </c>
      <c r="H13" s="13" t="s">
        <v>150</v>
      </c>
      <c r="I13" s="13" t="s">
        <v>0</v>
      </c>
      <c r="J13" s="14">
        <v>37</v>
      </c>
      <c r="K13" s="15">
        <v>45263</v>
      </c>
      <c r="L13" s="13" t="s">
        <v>132</v>
      </c>
      <c r="M13" s="13" t="s">
        <v>152</v>
      </c>
    </row>
    <row r="14" spans="1:13">
      <c r="A14" s="13" t="s">
        <v>79</v>
      </c>
      <c r="B14" s="13" t="s">
        <v>145</v>
      </c>
      <c r="C14" s="13" t="s">
        <v>148</v>
      </c>
      <c r="D14" s="13" t="s">
        <v>27</v>
      </c>
      <c r="E14" s="13" t="s">
        <v>28</v>
      </c>
      <c r="F14" s="14">
        <v>37</v>
      </c>
      <c r="G14" s="13" t="s">
        <v>16</v>
      </c>
      <c r="H14" s="13" t="s">
        <v>150</v>
      </c>
      <c r="I14" s="13" t="s">
        <v>0</v>
      </c>
      <c r="J14" s="14">
        <v>37</v>
      </c>
      <c r="K14" s="15">
        <v>45263</v>
      </c>
      <c r="L14" s="13" t="s">
        <v>132</v>
      </c>
      <c r="M14" s="13" t="s">
        <v>152</v>
      </c>
    </row>
    <row r="15" spans="1:13">
      <c r="A15" s="13" t="s">
        <v>79</v>
      </c>
      <c r="B15" s="13" t="s">
        <v>145</v>
      </c>
      <c r="C15" s="13" t="s">
        <v>148</v>
      </c>
      <c r="D15" s="13" t="s">
        <v>30</v>
      </c>
      <c r="E15" s="13" t="s">
        <v>31</v>
      </c>
      <c r="F15" s="14">
        <v>74</v>
      </c>
      <c r="G15" s="13" t="s">
        <v>16</v>
      </c>
      <c r="H15" s="13" t="s">
        <v>150</v>
      </c>
      <c r="I15" s="13" t="s">
        <v>151</v>
      </c>
      <c r="J15" s="14">
        <v>74</v>
      </c>
      <c r="K15" s="15">
        <v>45263</v>
      </c>
      <c r="L15" s="13" t="s">
        <v>132</v>
      </c>
      <c r="M15" s="13" t="s">
        <v>152</v>
      </c>
    </row>
    <row r="16" spans="1:13">
      <c r="A16" s="13" t="s">
        <v>79</v>
      </c>
      <c r="B16" s="13" t="s">
        <v>145</v>
      </c>
      <c r="C16" s="13" t="s">
        <v>148</v>
      </c>
      <c r="D16" s="13" t="s">
        <v>33</v>
      </c>
      <c r="E16" s="13" t="s">
        <v>34</v>
      </c>
      <c r="F16" s="14">
        <v>37</v>
      </c>
      <c r="G16" s="13" t="s">
        <v>16</v>
      </c>
      <c r="H16" s="13" t="s">
        <v>150</v>
      </c>
      <c r="I16" s="13" t="s">
        <v>0</v>
      </c>
      <c r="J16" s="14">
        <v>37</v>
      </c>
      <c r="K16" s="15">
        <v>45263</v>
      </c>
      <c r="L16" s="13" t="s">
        <v>132</v>
      </c>
      <c r="M16" s="13" t="s">
        <v>152</v>
      </c>
    </row>
    <row r="17" spans="1:13">
      <c r="A17" s="13" t="s">
        <v>79</v>
      </c>
      <c r="B17" s="13" t="s">
        <v>145</v>
      </c>
      <c r="C17" s="13" t="s">
        <v>148</v>
      </c>
      <c r="D17" s="13" t="s">
        <v>36</v>
      </c>
      <c r="E17" s="13" t="s">
        <v>37</v>
      </c>
      <c r="F17" s="14">
        <v>37</v>
      </c>
      <c r="G17" s="13" t="s">
        <v>16</v>
      </c>
      <c r="H17" s="13" t="s">
        <v>150</v>
      </c>
      <c r="I17" s="13" t="s">
        <v>0</v>
      </c>
      <c r="J17" s="14">
        <v>37</v>
      </c>
      <c r="K17" s="15">
        <v>45263</v>
      </c>
      <c r="L17" s="13" t="s">
        <v>132</v>
      </c>
      <c r="M17" s="13" t="s">
        <v>152</v>
      </c>
    </row>
    <row r="18" spans="1:13">
      <c r="A18" s="13" t="s">
        <v>79</v>
      </c>
      <c r="B18" s="13" t="s">
        <v>145</v>
      </c>
      <c r="C18" s="13" t="s">
        <v>148</v>
      </c>
      <c r="D18" s="13" t="s">
        <v>39</v>
      </c>
      <c r="E18" s="13" t="s">
        <v>40</v>
      </c>
      <c r="F18" s="14">
        <v>74</v>
      </c>
      <c r="G18" s="13" t="s">
        <v>16</v>
      </c>
      <c r="H18" s="13" t="s">
        <v>150</v>
      </c>
      <c r="I18" s="13" t="s">
        <v>0</v>
      </c>
      <c r="J18" s="14">
        <v>74</v>
      </c>
      <c r="K18" s="15">
        <v>45263</v>
      </c>
      <c r="L18" s="13" t="s">
        <v>132</v>
      </c>
      <c r="M18" s="13" t="s">
        <v>152</v>
      </c>
    </row>
    <row r="19" spans="1:13">
      <c r="A19" s="13" t="s">
        <v>79</v>
      </c>
      <c r="B19" s="13" t="s">
        <v>145</v>
      </c>
      <c r="C19" s="13" t="s">
        <v>148</v>
      </c>
      <c r="D19" s="13" t="s">
        <v>42</v>
      </c>
      <c r="E19" s="13" t="s">
        <v>28</v>
      </c>
      <c r="F19" s="14">
        <v>37</v>
      </c>
      <c r="G19" s="13" t="s">
        <v>16</v>
      </c>
      <c r="H19" s="13" t="s">
        <v>150</v>
      </c>
      <c r="I19" s="13" t="s">
        <v>0</v>
      </c>
      <c r="J19" s="14">
        <v>37</v>
      </c>
      <c r="K19" s="15">
        <v>45263</v>
      </c>
      <c r="L19" s="13" t="s">
        <v>132</v>
      </c>
      <c r="M19" s="13" t="s">
        <v>152</v>
      </c>
    </row>
    <row r="20" spans="1:13">
      <c r="A20" s="13" t="s">
        <v>79</v>
      </c>
      <c r="B20" s="13" t="s">
        <v>145</v>
      </c>
      <c r="C20" s="13" t="s">
        <v>148</v>
      </c>
      <c r="D20" s="13" t="s">
        <v>43</v>
      </c>
      <c r="E20" s="13" t="s">
        <v>44</v>
      </c>
      <c r="F20" s="14">
        <v>74</v>
      </c>
      <c r="G20" s="13" t="s">
        <v>16</v>
      </c>
      <c r="H20" s="13" t="s">
        <v>150</v>
      </c>
      <c r="I20" s="13" t="s">
        <v>0</v>
      </c>
      <c r="J20" s="14">
        <v>74</v>
      </c>
      <c r="K20" s="15">
        <v>45263</v>
      </c>
      <c r="L20" s="13" t="s">
        <v>132</v>
      </c>
      <c r="M20" s="13" t="s">
        <v>152</v>
      </c>
    </row>
    <row r="21" spans="1:13">
      <c r="A21" s="13" t="s">
        <v>79</v>
      </c>
      <c r="B21" s="13" t="s">
        <v>145</v>
      </c>
      <c r="C21" s="13" t="s">
        <v>148</v>
      </c>
      <c r="D21" s="13" t="s">
        <v>46</v>
      </c>
      <c r="E21" s="13" t="s">
        <v>47</v>
      </c>
      <c r="F21" s="14">
        <v>74</v>
      </c>
      <c r="G21" s="13" t="s">
        <v>16</v>
      </c>
      <c r="H21" s="13" t="s">
        <v>150</v>
      </c>
      <c r="I21" s="13" t="s">
        <v>0</v>
      </c>
      <c r="J21" s="14">
        <v>74</v>
      </c>
      <c r="K21" s="15">
        <v>45263</v>
      </c>
      <c r="L21" s="13" t="s">
        <v>132</v>
      </c>
      <c r="M21" s="13" t="s">
        <v>152</v>
      </c>
    </row>
    <row r="22" spans="1:13">
      <c r="A22" s="13" t="s">
        <v>79</v>
      </c>
      <c r="B22" s="13" t="s">
        <v>145</v>
      </c>
      <c r="C22" s="13" t="s">
        <v>148</v>
      </c>
      <c r="D22" s="13" t="s">
        <v>49</v>
      </c>
      <c r="E22" s="13" t="s">
        <v>50</v>
      </c>
      <c r="F22" s="14">
        <v>37</v>
      </c>
      <c r="G22" s="13" t="s">
        <v>13</v>
      </c>
      <c r="H22" s="13" t="s">
        <v>150</v>
      </c>
      <c r="I22" s="13" t="s">
        <v>0</v>
      </c>
      <c r="J22" s="14">
        <v>37</v>
      </c>
      <c r="K22" s="15">
        <v>45263</v>
      </c>
      <c r="L22" s="13" t="s">
        <v>132</v>
      </c>
      <c r="M22" s="13" t="s">
        <v>152</v>
      </c>
    </row>
    <row r="23" spans="1:13">
      <c r="A23" s="13" t="s">
        <v>79</v>
      </c>
      <c r="B23" s="13" t="s">
        <v>145</v>
      </c>
      <c r="C23" s="13" t="s">
        <v>148</v>
      </c>
      <c r="D23" s="13" t="s">
        <v>52</v>
      </c>
      <c r="E23" s="13" t="s">
        <v>50</v>
      </c>
      <c r="F23" s="14">
        <v>74</v>
      </c>
      <c r="G23" s="13" t="s">
        <v>13</v>
      </c>
      <c r="H23" s="13" t="s">
        <v>150</v>
      </c>
      <c r="I23" s="13" t="s">
        <v>0</v>
      </c>
      <c r="J23" s="14">
        <v>74</v>
      </c>
      <c r="K23" s="15">
        <v>45263</v>
      </c>
      <c r="L23" s="13" t="s">
        <v>132</v>
      </c>
      <c r="M23" s="13" t="s">
        <v>152</v>
      </c>
    </row>
    <row r="24" spans="1:13">
      <c r="A24" s="13" t="s">
        <v>79</v>
      </c>
      <c r="B24" s="13" t="s">
        <v>145</v>
      </c>
      <c r="C24" s="13" t="s">
        <v>148</v>
      </c>
      <c r="D24" s="13" t="s">
        <v>54</v>
      </c>
      <c r="E24" s="13" t="s">
        <v>55</v>
      </c>
      <c r="F24" s="14">
        <v>74</v>
      </c>
      <c r="G24" s="13" t="s">
        <v>13</v>
      </c>
      <c r="H24" s="13" t="s">
        <v>150</v>
      </c>
      <c r="I24" s="13" t="s">
        <v>0</v>
      </c>
      <c r="J24" s="14">
        <v>74</v>
      </c>
      <c r="K24" s="15">
        <v>45263</v>
      </c>
      <c r="L24" s="13" t="s">
        <v>132</v>
      </c>
      <c r="M24" s="13" t="s">
        <v>152</v>
      </c>
    </row>
    <row r="25" spans="1:13">
      <c r="A25" s="13" t="s">
        <v>79</v>
      </c>
      <c r="B25" s="13" t="s">
        <v>145</v>
      </c>
      <c r="C25" s="13" t="s">
        <v>148</v>
      </c>
      <c r="D25" s="13" t="s">
        <v>57</v>
      </c>
      <c r="E25" s="13" t="s">
        <v>55</v>
      </c>
      <c r="F25" s="14">
        <v>74</v>
      </c>
      <c r="G25" s="13" t="s">
        <v>13</v>
      </c>
      <c r="H25" s="13" t="s">
        <v>150</v>
      </c>
      <c r="I25" s="13" t="s">
        <v>0</v>
      </c>
      <c r="J25" s="14">
        <v>74</v>
      </c>
      <c r="K25" s="15">
        <v>45263</v>
      </c>
      <c r="L25" s="13" t="s">
        <v>132</v>
      </c>
      <c r="M25" s="13" t="s">
        <v>152</v>
      </c>
    </row>
    <row r="26" spans="1:13">
      <c r="A26" s="13" t="s">
        <v>79</v>
      </c>
      <c r="B26" s="13" t="s">
        <v>145</v>
      </c>
      <c r="C26" s="13" t="s">
        <v>148</v>
      </c>
      <c r="D26" s="13" t="s">
        <v>59</v>
      </c>
      <c r="E26" s="13" t="s">
        <v>60</v>
      </c>
      <c r="F26" s="14">
        <v>37</v>
      </c>
      <c r="G26" s="13" t="s">
        <v>13</v>
      </c>
      <c r="H26" s="13" t="s">
        <v>150</v>
      </c>
      <c r="I26" s="13" t="s">
        <v>0</v>
      </c>
      <c r="J26" s="14">
        <v>37</v>
      </c>
      <c r="K26" s="15">
        <v>45263</v>
      </c>
      <c r="L26" s="13" t="s">
        <v>132</v>
      </c>
      <c r="M26" s="13" t="s">
        <v>152</v>
      </c>
    </row>
    <row r="27" spans="1:13">
      <c r="A27" s="13" t="s">
        <v>79</v>
      </c>
      <c r="B27" s="13" t="s">
        <v>145</v>
      </c>
      <c r="C27" s="13" t="s">
        <v>148</v>
      </c>
      <c r="D27" s="13" t="s">
        <v>62</v>
      </c>
      <c r="E27" s="13" t="s">
        <v>63</v>
      </c>
      <c r="F27" s="14">
        <v>74</v>
      </c>
      <c r="G27" s="13" t="s">
        <v>13</v>
      </c>
      <c r="H27" s="13" t="s">
        <v>150</v>
      </c>
      <c r="I27" s="13" t="s">
        <v>0</v>
      </c>
      <c r="J27" s="14">
        <v>74</v>
      </c>
      <c r="K27" s="15">
        <v>45263</v>
      </c>
      <c r="L27" s="13" t="s">
        <v>132</v>
      </c>
      <c r="M27" s="13" t="s">
        <v>152</v>
      </c>
    </row>
    <row r="28" spans="1:13">
      <c r="A28" s="13" t="s">
        <v>79</v>
      </c>
      <c r="B28" s="13" t="s">
        <v>145</v>
      </c>
      <c r="C28" s="13" t="s">
        <v>148</v>
      </c>
      <c r="D28" s="13" t="s">
        <v>65</v>
      </c>
      <c r="E28" s="13" t="s">
        <v>66</v>
      </c>
      <c r="F28" s="14">
        <v>37</v>
      </c>
      <c r="G28" s="13" t="s">
        <v>13</v>
      </c>
      <c r="H28" s="13" t="s">
        <v>150</v>
      </c>
      <c r="I28" s="13" t="s">
        <v>0</v>
      </c>
      <c r="J28" s="14">
        <v>37</v>
      </c>
      <c r="K28" s="15">
        <v>45263</v>
      </c>
      <c r="L28" s="13" t="s">
        <v>132</v>
      </c>
      <c r="M28" s="13" t="s">
        <v>152</v>
      </c>
    </row>
    <row r="29" spans="1:13">
      <c r="A29" s="13" t="s">
        <v>79</v>
      </c>
      <c r="B29" s="13" t="s">
        <v>145</v>
      </c>
      <c r="C29" s="13" t="s">
        <v>148</v>
      </c>
      <c r="D29" s="13" t="s">
        <v>68</v>
      </c>
      <c r="E29" s="13" t="s">
        <v>69</v>
      </c>
      <c r="F29" s="14">
        <v>74</v>
      </c>
      <c r="G29" s="13" t="s">
        <v>13</v>
      </c>
      <c r="H29" s="13" t="s">
        <v>150</v>
      </c>
      <c r="I29" s="13" t="s">
        <v>0</v>
      </c>
      <c r="J29" s="14">
        <v>74</v>
      </c>
      <c r="K29" s="15">
        <v>45263</v>
      </c>
      <c r="L29" s="13" t="s">
        <v>132</v>
      </c>
      <c r="M29" s="13" t="s">
        <v>152</v>
      </c>
    </row>
    <row r="30" spans="1:13">
      <c r="A30" s="13" t="s">
        <v>79</v>
      </c>
      <c r="B30" s="13" t="s">
        <v>145</v>
      </c>
      <c r="C30" s="13" t="s">
        <v>148</v>
      </c>
      <c r="D30" s="16" t="s">
        <v>75</v>
      </c>
      <c r="E30" s="16" t="s">
        <v>149</v>
      </c>
      <c r="F30" s="17">
        <v>37</v>
      </c>
      <c r="G30" s="16" t="s">
        <v>16</v>
      </c>
      <c r="H30" s="13" t="s">
        <v>150</v>
      </c>
      <c r="I30" s="13" t="s">
        <v>0</v>
      </c>
      <c r="J30" s="17">
        <v>37</v>
      </c>
      <c r="K30" s="15">
        <v>45263</v>
      </c>
      <c r="L30" s="13" t="s">
        <v>132</v>
      </c>
      <c r="M30" s="13" t="s">
        <v>152</v>
      </c>
    </row>
    <row r="31" spans="1:13">
      <c r="A31" s="13" t="s">
        <v>79</v>
      </c>
      <c r="B31" s="13" t="s">
        <v>145</v>
      </c>
      <c r="C31" s="13" t="s">
        <v>153</v>
      </c>
      <c r="D31" s="13" t="s">
        <v>18</v>
      </c>
      <c r="E31" s="13" t="s">
        <v>19</v>
      </c>
      <c r="F31" s="14">
        <v>85</v>
      </c>
      <c r="G31" s="13" t="s">
        <v>16</v>
      </c>
      <c r="H31" s="13" t="s">
        <v>150</v>
      </c>
      <c r="I31" s="13" t="s">
        <v>0</v>
      </c>
      <c r="J31" s="14">
        <v>85</v>
      </c>
      <c r="K31" s="15">
        <v>45651</v>
      </c>
      <c r="L31" s="13" t="s">
        <v>132</v>
      </c>
      <c r="M31" s="13" t="s">
        <v>155</v>
      </c>
    </row>
    <row r="32" spans="1:13">
      <c r="A32" s="13" t="s">
        <v>79</v>
      </c>
      <c r="B32" s="13" t="s">
        <v>145</v>
      </c>
      <c r="C32" s="13" t="s">
        <v>153</v>
      </c>
      <c r="D32" s="13" t="s">
        <v>21</v>
      </c>
      <c r="E32" s="13" t="s">
        <v>22</v>
      </c>
      <c r="F32" s="14">
        <v>45</v>
      </c>
      <c r="G32" s="13" t="s">
        <v>16</v>
      </c>
      <c r="H32" s="13" t="s">
        <v>150</v>
      </c>
      <c r="I32" s="13" t="s">
        <v>0</v>
      </c>
      <c r="J32" s="14">
        <v>45</v>
      </c>
      <c r="K32" s="15">
        <v>45651</v>
      </c>
      <c r="L32" s="13" t="s">
        <v>132</v>
      </c>
      <c r="M32" s="13" t="s">
        <v>155</v>
      </c>
    </row>
    <row r="33" spans="1:13">
      <c r="A33" s="13" t="s">
        <v>79</v>
      </c>
      <c r="B33" s="13" t="s">
        <v>145</v>
      </c>
      <c r="C33" s="13" t="s">
        <v>153</v>
      </c>
      <c r="D33" s="13" t="s">
        <v>24</v>
      </c>
      <c r="E33" s="13" t="s">
        <v>25</v>
      </c>
      <c r="F33" s="14">
        <v>45</v>
      </c>
      <c r="G33" s="13" t="s">
        <v>16</v>
      </c>
      <c r="H33" s="13" t="s">
        <v>150</v>
      </c>
      <c r="I33" s="13" t="s">
        <v>0</v>
      </c>
      <c r="J33" s="14">
        <v>45</v>
      </c>
      <c r="K33" s="15">
        <v>45651</v>
      </c>
      <c r="L33" s="13" t="s">
        <v>132</v>
      </c>
      <c r="M33" s="13" t="s">
        <v>155</v>
      </c>
    </row>
    <row r="34" spans="1:13">
      <c r="A34" s="13" t="s">
        <v>79</v>
      </c>
      <c r="B34" s="13" t="s">
        <v>145</v>
      </c>
      <c r="C34" s="13" t="s">
        <v>153</v>
      </c>
      <c r="D34" s="13" t="s">
        <v>27</v>
      </c>
      <c r="E34" s="13" t="s">
        <v>28</v>
      </c>
      <c r="F34" s="14">
        <v>45</v>
      </c>
      <c r="G34" s="13" t="s">
        <v>16</v>
      </c>
      <c r="H34" s="13" t="s">
        <v>150</v>
      </c>
      <c r="I34" s="13" t="s">
        <v>0</v>
      </c>
      <c r="J34" s="14">
        <v>45</v>
      </c>
      <c r="K34" s="15">
        <v>45651</v>
      </c>
      <c r="L34" s="13" t="s">
        <v>132</v>
      </c>
      <c r="M34" s="13" t="s">
        <v>155</v>
      </c>
    </row>
    <row r="35" spans="1:13">
      <c r="A35" s="13" t="s">
        <v>79</v>
      </c>
      <c r="B35" s="13" t="s">
        <v>145</v>
      </c>
      <c r="C35" s="13" t="s">
        <v>153</v>
      </c>
      <c r="D35" s="13" t="s">
        <v>30</v>
      </c>
      <c r="E35" s="13" t="s">
        <v>31</v>
      </c>
      <c r="F35" s="14">
        <v>85</v>
      </c>
      <c r="G35" s="13" t="s">
        <v>16</v>
      </c>
      <c r="H35" s="13" t="s">
        <v>150</v>
      </c>
      <c r="I35" s="13" t="s">
        <v>0</v>
      </c>
      <c r="J35" s="14">
        <v>85</v>
      </c>
      <c r="K35" s="15">
        <v>45651</v>
      </c>
      <c r="L35" s="13" t="s">
        <v>132</v>
      </c>
      <c r="M35" s="13" t="s">
        <v>155</v>
      </c>
    </row>
    <row r="36" spans="1:13">
      <c r="A36" s="13" t="s">
        <v>79</v>
      </c>
      <c r="B36" s="13" t="s">
        <v>145</v>
      </c>
      <c r="C36" s="13" t="s">
        <v>153</v>
      </c>
      <c r="D36" s="13" t="s">
        <v>33</v>
      </c>
      <c r="E36" s="13" t="s">
        <v>34</v>
      </c>
      <c r="F36" s="14">
        <v>45</v>
      </c>
      <c r="G36" s="13" t="s">
        <v>16</v>
      </c>
      <c r="H36" s="13" t="s">
        <v>150</v>
      </c>
      <c r="I36" s="13" t="s">
        <v>0</v>
      </c>
      <c r="J36" s="14">
        <v>45</v>
      </c>
      <c r="K36" s="15">
        <v>45651</v>
      </c>
      <c r="L36" s="13" t="s">
        <v>132</v>
      </c>
      <c r="M36" s="13" t="s">
        <v>155</v>
      </c>
    </row>
    <row r="37" spans="1:13">
      <c r="A37" s="13" t="s">
        <v>79</v>
      </c>
      <c r="B37" s="13" t="s">
        <v>145</v>
      </c>
      <c r="C37" s="13" t="s">
        <v>153</v>
      </c>
      <c r="D37" s="13" t="s">
        <v>36</v>
      </c>
      <c r="E37" s="13" t="s">
        <v>37</v>
      </c>
      <c r="F37" s="14">
        <v>45</v>
      </c>
      <c r="G37" s="13" t="s">
        <v>16</v>
      </c>
      <c r="H37" s="13" t="s">
        <v>150</v>
      </c>
      <c r="I37" s="13" t="s">
        <v>0</v>
      </c>
      <c r="J37" s="14">
        <v>45</v>
      </c>
      <c r="K37" s="15">
        <v>45651</v>
      </c>
      <c r="L37" s="13" t="s">
        <v>132</v>
      </c>
      <c r="M37" s="13" t="s">
        <v>155</v>
      </c>
    </row>
    <row r="38" spans="1:13">
      <c r="A38" s="13" t="s">
        <v>79</v>
      </c>
      <c r="B38" s="13" t="s">
        <v>145</v>
      </c>
      <c r="C38" s="13" t="s">
        <v>153</v>
      </c>
      <c r="D38" s="13" t="s">
        <v>39</v>
      </c>
      <c r="E38" s="13" t="s">
        <v>40</v>
      </c>
      <c r="F38" s="14">
        <v>85</v>
      </c>
      <c r="G38" s="13" t="s">
        <v>16</v>
      </c>
      <c r="H38" s="13" t="s">
        <v>150</v>
      </c>
      <c r="I38" s="13" t="s">
        <v>0</v>
      </c>
      <c r="J38" s="14">
        <v>85</v>
      </c>
      <c r="K38" s="15">
        <v>45651</v>
      </c>
      <c r="L38" s="13" t="s">
        <v>132</v>
      </c>
      <c r="M38" s="13" t="s">
        <v>155</v>
      </c>
    </row>
    <row r="39" spans="1:13">
      <c r="A39" s="13" t="s">
        <v>79</v>
      </c>
      <c r="B39" s="13" t="s">
        <v>145</v>
      </c>
      <c r="C39" s="13" t="s">
        <v>153</v>
      </c>
      <c r="D39" s="13" t="s">
        <v>42</v>
      </c>
      <c r="E39" s="13" t="s">
        <v>28</v>
      </c>
      <c r="F39" s="14">
        <v>45</v>
      </c>
      <c r="G39" s="13" t="s">
        <v>16</v>
      </c>
      <c r="H39" s="13" t="s">
        <v>150</v>
      </c>
      <c r="I39" s="13" t="s">
        <v>0</v>
      </c>
      <c r="J39" s="14">
        <v>45</v>
      </c>
      <c r="K39" s="15">
        <v>45651</v>
      </c>
      <c r="L39" s="13" t="s">
        <v>132</v>
      </c>
      <c r="M39" s="13" t="s">
        <v>155</v>
      </c>
    </row>
    <row r="40" spans="1:13">
      <c r="A40" s="13" t="s">
        <v>79</v>
      </c>
      <c r="B40" s="13" t="s">
        <v>145</v>
      </c>
      <c r="C40" s="13" t="s">
        <v>153</v>
      </c>
      <c r="D40" s="13" t="s">
        <v>43</v>
      </c>
      <c r="E40" s="13" t="s">
        <v>44</v>
      </c>
      <c r="F40" s="14">
        <v>85</v>
      </c>
      <c r="G40" s="13" t="s">
        <v>16</v>
      </c>
      <c r="H40" s="13" t="s">
        <v>150</v>
      </c>
      <c r="I40" s="13" t="s">
        <v>0</v>
      </c>
      <c r="J40" s="14">
        <v>85</v>
      </c>
      <c r="K40" s="15">
        <v>45651</v>
      </c>
      <c r="L40" s="13" t="s">
        <v>132</v>
      </c>
      <c r="M40" s="13" t="s">
        <v>155</v>
      </c>
    </row>
    <row r="41" spans="1:13">
      <c r="A41" s="13" t="s">
        <v>79</v>
      </c>
      <c r="B41" s="13" t="s">
        <v>145</v>
      </c>
      <c r="C41" s="13" t="s">
        <v>153</v>
      </c>
      <c r="D41" s="13" t="s">
        <v>46</v>
      </c>
      <c r="E41" s="13" t="s">
        <v>47</v>
      </c>
      <c r="F41" s="14">
        <v>85</v>
      </c>
      <c r="G41" s="13" t="s">
        <v>16</v>
      </c>
      <c r="H41" s="13" t="s">
        <v>150</v>
      </c>
      <c r="I41" s="13" t="s">
        <v>0</v>
      </c>
      <c r="J41" s="14">
        <v>85</v>
      </c>
      <c r="K41" s="15">
        <v>45651</v>
      </c>
      <c r="L41" s="13" t="s">
        <v>132</v>
      </c>
      <c r="M41" s="13" t="s">
        <v>155</v>
      </c>
    </row>
    <row r="42" spans="1:13">
      <c r="A42" s="13" t="s">
        <v>79</v>
      </c>
      <c r="B42" s="13" t="s">
        <v>145</v>
      </c>
      <c r="C42" s="13" t="s">
        <v>153</v>
      </c>
      <c r="D42" s="13" t="s">
        <v>75</v>
      </c>
      <c r="E42" s="13" t="s">
        <v>149</v>
      </c>
      <c r="F42" s="14">
        <v>45</v>
      </c>
      <c r="G42" s="13" t="s">
        <v>16</v>
      </c>
      <c r="H42" s="13" t="s">
        <v>150</v>
      </c>
      <c r="I42" s="13" t="s">
        <v>0</v>
      </c>
      <c r="J42" s="14">
        <v>45</v>
      </c>
      <c r="K42" s="15">
        <v>45651</v>
      </c>
      <c r="L42" s="13" t="s">
        <v>132</v>
      </c>
      <c r="M42" s="13" t="s">
        <v>155</v>
      </c>
    </row>
    <row r="43" spans="1:13">
      <c r="A43" s="13" t="s">
        <v>79</v>
      </c>
      <c r="B43" s="13" t="s">
        <v>145</v>
      </c>
      <c r="C43" s="13" t="s">
        <v>153</v>
      </c>
      <c r="D43" s="13" t="s">
        <v>49</v>
      </c>
      <c r="E43" s="13" t="s">
        <v>50</v>
      </c>
      <c r="F43" s="14">
        <v>45</v>
      </c>
      <c r="G43" s="13" t="s">
        <v>13</v>
      </c>
      <c r="H43" s="13" t="s">
        <v>150</v>
      </c>
      <c r="I43" s="13" t="s">
        <v>0</v>
      </c>
      <c r="J43" s="14">
        <v>45</v>
      </c>
      <c r="K43" s="15">
        <v>45651</v>
      </c>
      <c r="L43" s="13" t="s">
        <v>132</v>
      </c>
      <c r="M43" s="13" t="s">
        <v>155</v>
      </c>
    </row>
    <row r="44" spans="1:13">
      <c r="A44" s="13" t="s">
        <v>79</v>
      </c>
      <c r="B44" s="13" t="s">
        <v>145</v>
      </c>
      <c r="C44" s="13" t="s">
        <v>153</v>
      </c>
      <c r="D44" s="13" t="s">
        <v>52</v>
      </c>
      <c r="E44" s="13" t="s">
        <v>50</v>
      </c>
      <c r="F44" s="14">
        <v>85</v>
      </c>
      <c r="G44" s="13" t="s">
        <v>13</v>
      </c>
      <c r="H44" s="13" t="s">
        <v>150</v>
      </c>
      <c r="I44" s="13" t="s">
        <v>0</v>
      </c>
      <c r="J44" s="14">
        <v>85</v>
      </c>
      <c r="K44" s="15">
        <v>45651</v>
      </c>
      <c r="L44" s="13" t="s">
        <v>132</v>
      </c>
      <c r="M44" s="13" t="s">
        <v>155</v>
      </c>
    </row>
    <row r="45" spans="1:13">
      <c r="A45" s="13" t="s">
        <v>79</v>
      </c>
      <c r="B45" s="13" t="s">
        <v>145</v>
      </c>
      <c r="C45" s="13" t="s">
        <v>153</v>
      </c>
      <c r="D45" s="13" t="s">
        <v>54</v>
      </c>
      <c r="E45" s="13" t="s">
        <v>55</v>
      </c>
      <c r="F45" s="14">
        <v>85</v>
      </c>
      <c r="G45" s="13" t="s">
        <v>13</v>
      </c>
      <c r="H45" s="13" t="s">
        <v>150</v>
      </c>
      <c r="I45" s="13" t="s">
        <v>0</v>
      </c>
      <c r="J45" s="14">
        <v>85</v>
      </c>
      <c r="K45" s="15">
        <v>45651</v>
      </c>
      <c r="L45" s="13" t="s">
        <v>132</v>
      </c>
      <c r="M45" s="13" t="s">
        <v>155</v>
      </c>
    </row>
    <row r="46" spans="1:13">
      <c r="A46" s="13" t="s">
        <v>79</v>
      </c>
      <c r="B46" s="13" t="s">
        <v>145</v>
      </c>
      <c r="C46" s="13" t="s">
        <v>153</v>
      </c>
      <c r="D46" s="13" t="s">
        <v>57</v>
      </c>
      <c r="E46" s="13" t="s">
        <v>55</v>
      </c>
      <c r="F46" s="14">
        <v>85</v>
      </c>
      <c r="G46" s="13" t="s">
        <v>13</v>
      </c>
      <c r="H46" s="13" t="s">
        <v>150</v>
      </c>
      <c r="I46" s="13" t="s">
        <v>0</v>
      </c>
      <c r="J46" s="14">
        <v>85</v>
      </c>
      <c r="K46" s="15">
        <v>45651</v>
      </c>
      <c r="L46" s="13" t="s">
        <v>132</v>
      </c>
      <c r="M46" s="13" t="s">
        <v>155</v>
      </c>
    </row>
    <row r="47" spans="1:13">
      <c r="A47" s="13" t="s">
        <v>79</v>
      </c>
      <c r="B47" s="13" t="s">
        <v>145</v>
      </c>
      <c r="C47" s="13" t="s">
        <v>153</v>
      </c>
      <c r="D47" s="13" t="s">
        <v>59</v>
      </c>
      <c r="E47" s="13" t="s">
        <v>60</v>
      </c>
      <c r="F47" s="14">
        <v>45</v>
      </c>
      <c r="G47" s="13" t="s">
        <v>13</v>
      </c>
      <c r="H47" s="13" t="s">
        <v>150</v>
      </c>
      <c r="I47" s="13" t="s">
        <v>0</v>
      </c>
      <c r="J47" s="14">
        <v>45</v>
      </c>
      <c r="K47" s="15">
        <v>45651</v>
      </c>
      <c r="L47" s="13" t="s">
        <v>132</v>
      </c>
      <c r="M47" s="13" t="s">
        <v>155</v>
      </c>
    </row>
    <row r="48" spans="1:13">
      <c r="A48" s="13" t="s">
        <v>79</v>
      </c>
      <c r="B48" s="13" t="s">
        <v>145</v>
      </c>
      <c r="C48" s="13" t="s">
        <v>153</v>
      </c>
      <c r="D48" s="13" t="s">
        <v>62</v>
      </c>
      <c r="E48" s="13" t="s">
        <v>63</v>
      </c>
      <c r="F48" s="14">
        <v>85</v>
      </c>
      <c r="G48" s="13" t="s">
        <v>13</v>
      </c>
      <c r="H48" s="13" t="s">
        <v>150</v>
      </c>
      <c r="I48" s="13" t="s">
        <v>0</v>
      </c>
      <c r="J48" s="14">
        <v>85</v>
      </c>
      <c r="K48" s="15">
        <v>45651</v>
      </c>
      <c r="L48" s="13" t="s">
        <v>132</v>
      </c>
      <c r="M48" s="13" t="s">
        <v>155</v>
      </c>
    </row>
    <row r="49" spans="1:13">
      <c r="A49" s="13" t="s">
        <v>79</v>
      </c>
      <c r="B49" s="13" t="s">
        <v>145</v>
      </c>
      <c r="C49" s="13" t="s">
        <v>153</v>
      </c>
      <c r="D49" s="13" t="s">
        <v>65</v>
      </c>
      <c r="E49" s="13" t="s">
        <v>66</v>
      </c>
      <c r="F49" s="14">
        <v>45</v>
      </c>
      <c r="G49" s="13" t="s">
        <v>13</v>
      </c>
      <c r="H49" s="13" t="s">
        <v>150</v>
      </c>
      <c r="I49" s="13" t="s">
        <v>0</v>
      </c>
      <c r="J49" s="14">
        <v>45</v>
      </c>
      <c r="K49" s="15">
        <v>45278</v>
      </c>
      <c r="L49" s="13" t="s">
        <v>132</v>
      </c>
      <c r="M49" s="13" t="s">
        <v>155</v>
      </c>
    </row>
    <row r="50" spans="1:13">
      <c r="A50" s="13" t="s">
        <v>79</v>
      </c>
      <c r="B50" s="13" t="s">
        <v>145</v>
      </c>
      <c r="C50" s="13" t="s">
        <v>153</v>
      </c>
      <c r="D50" s="13" t="s">
        <v>68</v>
      </c>
      <c r="E50" s="13" t="s">
        <v>69</v>
      </c>
      <c r="F50" s="14">
        <v>85</v>
      </c>
      <c r="G50" s="13" t="s">
        <v>13</v>
      </c>
      <c r="H50" s="13" t="s">
        <v>150</v>
      </c>
      <c r="I50" s="13" t="s">
        <v>0</v>
      </c>
      <c r="J50" s="14">
        <v>85</v>
      </c>
      <c r="K50" s="15">
        <v>45278</v>
      </c>
      <c r="L50" s="13" t="s">
        <v>132</v>
      </c>
      <c r="M50" s="13" t="s">
        <v>155</v>
      </c>
    </row>
    <row r="51" spans="1:13">
      <c r="A51" s="13" t="s">
        <v>79</v>
      </c>
      <c r="B51" s="13" t="s">
        <v>145</v>
      </c>
      <c r="C51" s="13" t="s">
        <v>153</v>
      </c>
      <c r="D51" s="13" t="s">
        <v>76</v>
      </c>
      <c r="E51" s="13" t="s">
        <v>55</v>
      </c>
      <c r="F51" s="14">
        <v>170</v>
      </c>
      <c r="G51" s="13" t="s">
        <v>13</v>
      </c>
      <c r="H51" s="13" t="s">
        <v>150</v>
      </c>
      <c r="I51" s="13" t="s">
        <v>0</v>
      </c>
      <c r="J51" s="14">
        <v>170</v>
      </c>
      <c r="K51" s="15">
        <v>45651</v>
      </c>
      <c r="L51" s="13" t="s">
        <v>132</v>
      </c>
      <c r="M51" s="13" t="s">
        <v>155</v>
      </c>
    </row>
    <row r="52" spans="1:13">
      <c r="A52" s="13" t="s">
        <v>79</v>
      </c>
      <c r="B52" s="13" t="s">
        <v>145</v>
      </c>
      <c r="C52" s="13" t="s">
        <v>154</v>
      </c>
      <c r="D52" s="13" t="s">
        <v>14</v>
      </c>
      <c r="E52" s="13" t="s">
        <v>147</v>
      </c>
      <c r="F52" s="14">
        <v>34</v>
      </c>
      <c r="G52" s="13" t="s">
        <v>16</v>
      </c>
      <c r="H52" s="13" t="s">
        <v>137</v>
      </c>
      <c r="I52" s="13" t="s">
        <v>0</v>
      </c>
      <c r="J52" s="14">
        <v>84</v>
      </c>
      <c r="K52" s="15">
        <v>45293</v>
      </c>
      <c r="L52" s="13" t="s">
        <v>156</v>
      </c>
      <c r="M52" s="13" t="s">
        <v>157</v>
      </c>
    </row>
    <row r="53" spans="1:13">
      <c r="A53" s="13" t="s">
        <v>135</v>
      </c>
      <c r="B53" s="13" t="s">
        <v>17</v>
      </c>
      <c r="C53" s="13" t="s">
        <v>158</v>
      </c>
      <c r="D53" s="13" t="s">
        <v>14</v>
      </c>
      <c r="E53" s="13" t="s">
        <v>147</v>
      </c>
      <c r="F53" s="14">
        <v>50</v>
      </c>
      <c r="G53" s="13" t="s">
        <v>16</v>
      </c>
      <c r="H53" s="13" t="s">
        <v>137</v>
      </c>
      <c r="I53" s="13" t="s">
        <v>0</v>
      </c>
      <c r="J53" s="14" t="s">
        <v>159</v>
      </c>
      <c r="K53" s="15">
        <v>45293</v>
      </c>
      <c r="L53" s="13" t="s">
        <v>156</v>
      </c>
      <c r="M53" s="13" t="s">
        <v>157</v>
      </c>
    </row>
    <row r="54" spans="1:13">
      <c r="A54" s="18" t="s">
        <v>82</v>
      </c>
      <c r="B54" s="18"/>
      <c r="C54" s="18" t="s">
        <v>160</v>
      </c>
      <c r="D54" s="18" t="s">
        <v>161</v>
      </c>
      <c r="E54" s="18" t="s">
        <v>162</v>
      </c>
      <c r="F54" s="19">
        <v>50</v>
      </c>
      <c r="G54" s="18" t="s">
        <v>163</v>
      </c>
      <c r="H54" s="18" t="s">
        <v>164</v>
      </c>
      <c r="I54" s="18" t="s">
        <v>151</v>
      </c>
      <c r="J54" s="19">
        <v>50</v>
      </c>
      <c r="K54" s="20">
        <v>45306</v>
      </c>
      <c r="L54" s="18" t="s">
        <v>156</v>
      </c>
      <c r="M54" s="18" t="s">
        <v>165</v>
      </c>
    </row>
  </sheetData>
  <autoFilter ref="A1:M1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Q29" sqref="Q29"/>
    </sheetView>
  </sheetViews>
  <sheetFormatPr defaultColWidth="9" defaultRowHeight="13.5"/>
  <cols>
    <col min="1" max="1" width="17" customWidth="1"/>
    <col min="2" max="2" width="13.125" bestFit="1" customWidth="1"/>
    <col min="3" max="3" width="22" bestFit="1" customWidth="1"/>
    <col min="4" max="4" width="15.625" customWidth="1"/>
    <col min="5" max="5" width="13.125" bestFit="1" customWidth="1"/>
    <col min="6" max="6" width="16.125" bestFit="1" customWidth="1"/>
    <col min="9" max="9" width="16.875" customWidth="1"/>
    <col min="10" max="10" width="10.25" style="7" customWidth="1"/>
  </cols>
  <sheetData>
    <row r="1" spans="1:14" ht="14.25">
      <c r="I1" s="1"/>
    </row>
    <row r="2" spans="1:14">
      <c r="A2" s="2" t="s">
        <v>83</v>
      </c>
      <c r="B2" s="2" t="s">
        <v>1</v>
      </c>
      <c r="C2" s="2" t="s">
        <v>2</v>
      </c>
      <c r="D2" s="2" t="s">
        <v>3</v>
      </c>
      <c r="E2" t="s">
        <v>86</v>
      </c>
      <c r="F2" s="2" t="s">
        <v>5</v>
      </c>
      <c r="G2" s="5" t="s">
        <v>87</v>
      </c>
      <c r="H2" s="5" t="s">
        <v>88</v>
      </c>
    </row>
    <row r="3" spans="1:14">
      <c r="A3" t="s">
        <v>81</v>
      </c>
      <c r="B3" t="s">
        <v>85</v>
      </c>
      <c r="C3" t="s">
        <v>8</v>
      </c>
      <c r="D3" t="s">
        <v>9</v>
      </c>
      <c r="E3" s="3">
        <v>100</v>
      </c>
      <c r="F3">
        <v>1.46</v>
      </c>
      <c r="G3">
        <v>1.3272999999999999</v>
      </c>
      <c r="H3">
        <v>1.1000000000000001</v>
      </c>
      <c r="I3">
        <f>H3*G3</f>
        <v>1.4600299999999999</v>
      </c>
      <c r="J3" s="7">
        <f>F3-I3</f>
        <v>-2.9999999999974492E-5</v>
      </c>
    </row>
    <row r="4" spans="1:14">
      <c r="C4" t="s">
        <v>8</v>
      </c>
      <c r="D4" t="s">
        <v>10</v>
      </c>
      <c r="E4" s="3">
        <v>100</v>
      </c>
      <c r="F4">
        <v>1.5928</v>
      </c>
      <c r="G4">
        <v>1.3272999999999999</v>
      </c>
      <c r="H4">
        <v>1.2</v>
      </c>
      <c r="I4">
        <f>H4*G4</f>
        <v>1.59276</v>
      </c>
      <c r="J4" s="7">
        <f t="shared" ref="J4:J34" si="0">F4-I4</f>
        <v>4.0000000000040004E-5</v>
      </c>
    </row>
    <row r="5" spans="1:14">
      <c r="C5" s="4" t="s">
        <v>93</v>
      </c>
      <c r="D5" t="s">
        <v>6</v>
      </c>
      <c r="E5" s="3">
        <v>30</v>
      </c>
      <c r="F5">
        <v>6.1</v>
      </c>
      <c r="I5">
        <f t="shared" ref="I5:I6" si="1">H5*G5</f>
        <v>0</v>
      </c>
      <c r="J5" s="7">
        <f t="shared" si="0"/>
        <v>6.1</v>
      </c>
    </row>
    <row r="6" spans="1:14">
      <c r="C6" t="s">
        <v>11</v>
      </c>
      <c r="D6" t="s">
        <v>12</v>
      </c>
      <c r="E6" s="3">
        <v>200</v>
      </c>
      <c r="F6">
        <v>0.70050000000000001</v>
      </c>
      <c r="G6">
        <v>0.5837</v>
      </c>
      <c r="H6">
        <v>1.2</v>
      </c>
      <c r="I6">
        <f t="shared" si="1"/>
        <v>0.70043999999999995</v>
      </c>
      <c r="J6" s="7">
        <f t="shared" si="0"/>
        <v>6.0000000000060005E-5</v>
      </c>
    </row>
    <row r="7" spans="1:14">
      <c r="B7" t="s">
        <v>94</v>
      </c>
      <c r="C7" t="s">
        <v>95</v>
      </c>
      <c r="D7" t="s">
        <v>96</v>
      </c>
      <c r="E7" s="3">
        <v>50</v>
      </c>
      <c r="F7">
        <v>2.7930000000000001</v>
      </c>
      <c r="I7" s="4" t="s">
        <v>99</v>
      </c>
    </row>
    <row r="8" spans="1:14">
      <c r="A8" t="s">
        <v>79</v>
      </c>
      <c r="B8" t="s">
        <v>14</v>
      </c>
      <c r="C8" s="4" t="s">
        <v>92</v>
      </c>
      <c r="D8" t="s">
        <v>15</v>
      </c>
      <c r="E8" s="3">
        <v>35</v>
      </c>
      <c r="F8">
        <v>10.029999999999999</v>
      </c>
      <c r="I8" s="4" t="s">
        <v>100</v>
      </c>
      <c r="J8" s="7" t="e">
        <f t="shared" si="0"/>
        <v>#VALUE!</v>
      </c>
    </row>
    <row r="9" spans="1:14">
      <c r="B9" s="4" t="s">
        <v>89</v>
      </c>
      <c r="C9" t="s">
        <v>70</v>
      </c>
      <c r="D9" t="s">
        <v>71</v>
      </c>
      <c r="E9" s="3">
        <v>82</v>
      </c>
      <c r="F9">
        <v>1.81</v>
      </c>
      <c r="G9" s="6"/>
      <c r="I9" s="4" t="s">
        <v>99</v>
      </c>
      <c r="J9" s="7" t="e">
        <f t="shared" si="0"/>
        <v>#VALUE!</v>
      </c>
      <c r="N9" s="4" t="s">
        <v>98</v>
      </c>
    </row>
    <row r="10" spans="1:14">
      <c r="B10" t="s">
        <v>76</v>
      </c>
      <c r="C10" t="s">
        <v>55</v>
      </c>
      <c r="D10" t="s">
        <v>77</v>
      </c>
      <c r="E10" s="3">
        <v>170</v>
      </c>
      <c r="F10">
        <v>0.19109999999999999</v>
      </c>
      <c r="I10" s="4" t="s">
        <v>99</v>
      </c>
      <c r="J10" s="7" t="e">
        <f t="shared" si="0"/>
        <v>#VALUE!</v>
      </c>
    </row>
    <row r="11" spans="1:14">
      <c r="B11" t="s">
        <v>68</v>
      </c>
      <c r="C11" t="s">
        <v>69</v>
      </c>
      <c r="D11" t="s">
        <v>67</v>
      </c>
      <c r="E11" s="3">
        <v>159</v>
      </c>
      <c r="F11">
        <v>1.46</v>
      </c>
      <c r="G11">
        <v>1.3272999999999999</v>
      </c>
      <c r="H11">
        <v>1.1000000000000001</v>
      </c>
      <c r="I11">
        <f>G11*H11</f>
        <v>1.4600299999999999</v>
      </c>
      <c r="J11" s="7">
        <f t="shared" si="0"/>
        <v>-2.9999999999974492E-5</v>
      </c>
    </row>
    <row r="12" spans="1:14">
      <c r="B12" t="s">
        <v>65</v>
      </c>
      <c r="C12" t="s">
        <v>66</v>
      </c>
      <c r="D12" t="s">
        <v>67</v>
      </c>
      <c r="E12" s="3">
        <v>82</v>
      </c>
      <c r="F12">
        <v>0.66</v>
      </c>
      <c r="G12">
        <v>1.3272999999999999</v>
      </c>
      <c r="H12">
        <v>0.5</v>
      </c>
      <c r="I12">
        <f t="shared" ref="I12:I29" si="2">G12*H12</f>
        <v>0.66364999999999996</v>
      </c>
      <c r="J12" s="7">
        <f t="shared" si="0"/>
        <v>-3.6499999999999311E-3</v>
      </c>
    </row>
    <row r="13" spans="1:14">
      <c r="B13" t="s">
        <v>33</v>
      </c>
      <c r="C13" t="s">
        <v>34</v>
      </c>
      <c r="D13" t="s">
        <v>35</v>
      </c>
      <c r="E13" s="3">
        <v>82</v>
      </c>
      <c r="F13">
        <v>0.32690000000000002</v>
      </c>
      <c r="G13">
        <v>0.5837</v>
      </c>
      <c r="H13">
        <v>0.56000000000000005</v>
      </c>
      <c r="I13">
        <f t="shared" si="2"/>
        <v>0.32687200000000005</v>
      </c>
      <c r="J13" s="7">
        <f t="shared" si="0"/>
        <v>2.7999999999972491E-5</v>
      </c>
    </row>
    <row r="14" spans="1:14">
      <c r="B14" t="s">
        <v>30</v>
      </c>
      <c r="C14" t="s">
        <v>31</v>
      </c>
      <c r="D14" t="s">
        <v>32</v>
      </c>
      <c r="E14" s="3">
        <v>159</v>
      </c>
      <c r="F14">
        <v>0.23350000000000001</v>
      </c>
      <c r="G14">
        <v>0.5837</v>
      </c>
      <c r="H14">
        <v>0.4</v>
      </c>
      <c r="I14">
        <f t="shared" si="2"/>
        <v>0.23348000000000002</v>
      </c>
      <c r="J14" s="7">
        <f t="shared" si="0"/>
        <v>1.9999999999992246E-5</v>
      </c>
    </row>
    <row r="15" spans="1:14">
      <c r="B15" t="s">
        <v>27</v>
      </c>
      <c r="C15" t="s">
        <v>28</v>
      </c>
      <c r="D15" t="s">
        <v>29</v>
      </c>
      <c r="E15" s="3">
        <v>82</v>
      </c>
      <c r="F15">
        <v>0.2276</v>
      </c>
      <c r="G15">
        <v>0.5837</v>
      </c>
      <c r="H15">
        <v>0.39</v>
      </c>
      <c r="I15">
        <f t="shared" si="2"/>
        <v>0.22764300000000001</v>
      </c>
      <c r="J15" s="7">
        <f t="shared" si="0"/>
        <v>-4.3000000000015248E-5</v>
      </c>
    </row>
    <row r="16" spans="1:14">
      <c r="B16" t="s">
        <v>36</v>
      </c>
      <c r="C16" t="s">
        <v>37</v>
      </c>
      <c r="D16" t="s">
        <v>38</v>
      </c>
      <c r="E16" s="3">
        <v>82</v>
      </c>
      <c r="F16">
        <v>0.1459</v>
      </c>
      <c r="G16">
        <v>0.5837</v>
      </c>
      <c r="H16">
        <v>0.25</v>
      </c>
      <c r="I16">
        <f t="shared" si="2"/>
        <v>0.145925</v>
      </c>
      <c r="J16" s="7">
        <f t="shared" si="0"/>
        <v>-2.4999999999997247E-5</v>
      </c>
    </row>
    <row r="17" spans="1:10">
      <c r="B17" t="s">
        <v>39</v>
      </c>
      <c r="C17" t="s">
        <v>40</v>
      </c>
      <c r="D17" t="s">
        <v>41</v>
      </c>
      <c r="E17" s="3">
        <v>159</v>
      </c>
      <c r="F17">
        <v>0.21010000000000001</v>
      </c>
      <c r="G17">
        <v>0.5837</v>
      </c>
      <c r="H17">
        <v>0.36</v>
      </c>
      <c r="I17">
        <f t="shared" si="2"/>
        <v>0.21013199999999999</v>
      </c>
      <c r="J17" s="7">
        <f t="shared" si="0"/>
        <v>-3.1999999999976492E-5</v>
      </c>
    </row>
    <row r="18" spans="1:10">
      <c r="B18" t="s">
        <v>42</v>
      </c>
      <c r="C18" t="s">
        <v>28</v>
      </c>
      <c r="D18" t="s">
        <v>29</v>
      </c>
      <c r="E18" s="3">
        <v>82</v>
      </c>
      <c r="F18">
        <v>0.2276</v>
      </c>
      <c r="G18">
        <v>0.5837</v>
      </c>
      <c r="H18">
        <v>0.39</v>
      </c>
      <c r="I18">
        <f t="shared" si="2"/>
        <v>0.22764300000000001</v>
      </c>
      <c r="J18" s="7">
        <f t="shared" si="0"/>
        <v>-4.3000000000015248E-5</v>
      </c>
    </row>
    <row r="19" spans="1:10">
      <c r="B19" t="s">
        <v>46</v>
      </c>
      <c r="C19" t="s">
        <v>47</v>
      </c>
      <c r="D19" t="s">
        <v>48</v>
      </c>
      <c r="E19" s="3">
        <v>159</v>
      </c>
      <c r="F19">
        <v>0.15179999999999999</v>
      </c>
      <c r="G19">
        <v>0.5837</v>
      </c>
      <c r="H19">
        <v>0.26</v>
      </c>
      <c r="I19">
        <f t="shared" si="2"/>
        <v>0.15176200000000001</v>
      </c>
      <c r="J19" s="7">
        <f t="shared" si="0"/>
        <v>3.7999999999982492E-5</v>
      </c>
    </row>
    <row r="20" spans="1:10">
      <c r="B20" t="s">
        <v>43</v>
      </c>
      <c r="C20" t="s">
        <v>44</v>
      </c>
      <c r="D20" t="s">
        <v>45</v>
      </c>
      <c r="E20" s="3">
        <v>159</v>
      </c>
      <c r="F20">
        <v>0.18090000000000001</v>
      </c>
      <c r="G20">
        <v>0.5837</v>
      </c>
      <c r="H20">
        <v>0.31</v>
      </c>
      <c r="I20">
        <f t="shared" si="2"/>
        <v>0.180947</v>
      </c>
      <c r="J20" s="7">
        <f t="shared" si="0"/>
        <v>-4.6999999999991493E-5</v>
      </c>
    </row>
    <row r="21" spans="1:10">
      <c r="B21" t="s">
        <v>18</v>
      </c>
      <c r="C21" t="s">
        <v>19</v>
      </c>
      <c r="D21" t="s">
        <v>20</v>
      </c>
      <c r="E21" s="3">
        <v>159</v>
      </c>
      <c r="F21">
        <v>0.2218</v>
      </c>
      <c r="G21">
        <v>0.5837</v>
      </c>
      <c r="H21">
        <v>0.38</v>
      </c>
      <c r="I21">
        <f t="shared" si="2"/>
        <v>0.221806</v>
      </c>
      <c r="J21" s="7">
        <f t="shared" si="0"/>
        <v>-6.0000000000060005E-6</v>
      </c>
    </row>
    <row r="22" spans="1:10">
      <c r="B22" t="s">
        <v>21</v>
      </c>
      <c r="C22" t="s">
        <v>22</v>
      </c>
      <c r="D22" t="s">
        <v>23</v>
      </c>
      <c r="E22" s="3">
        <v>82</v>
      </c>
      <c r="F22">
        <v>0.1401</v>
      </c>
      <c r="G22">
        <v>0.5837</v>
      </c>
      <c r="H22">
        <v>0.24</v>
      </c>
      <c r="I22">
        <f t="shared" si="2"/>
        <v>0.14008799999999999</v>
      </c>
      <c r="J22" s="7">
        <f t="shared" si="0"/>
        <v>1.2000000000012001E-5</v>
      </c>
    </row>
    <row r="23" spans="1:10">
      <c r="B23" t="s">
        <v>24</v>
      </c>
      <c r="C23" t="s">
        <v>25</v>
      </c>
      <c r="D23" t="s">
        <v>26</v>
      </c>
      <c r="E23" s="3">
        <v>82</v>
      </c>
      <c r="F23">
        <v>9.9199999999999997E-2</v>
      </c>
      <c r="G23">
        <v>0.5837</v>
      </c>
      <c r="H23">
        <v>0.17</v>
      </c>
      <c r="I23">
        <f t="shared" si="2"/>
        <v>9.9229000000000012E-2</v>
      </c>
      <c r="J23" s="7">
        <f t="shared" si="0"/>
        <v>-2.9000000000015125E-5</v>
      </c>
    </row>
    <row r="24" spans="1:10">
      <c r="B24" t="s">
        <v>49</v>
      </c>
      <c r="C24" t="s">
        <v>50</v>
      </c>
      <c r="D24" t="s">
        <v>51</v>
      </c>
      <c r="E24" s="3">
        <v>82</v>
      </c>
      <c r="F24">
        <v>0.1895</v>
      </c>
      <c r="G24">
        <v>0.82399999999999995</v>
      </c>
      <c r="H24">
        <v>0.23</v>
      </c>
      <c r="I24">
        <f t="shared" si="2"/>
        <v>0.18951999999999999</v>
      </c>
      <c r="J24" s="7">
        <f t="shared" si="0"/>
        <v>-1.9999999999992246E-5</v>
      </c>
    </row>
    <row r="25" spans="1:10">
      <c r="B25" t="s">
        <v>52</v>
      </c>
      <c r="C25" t="s">
        <v>50</v>
      </c>
      <c r="D25" t="s">
        <v>53</v>
      </c>
      <c r="E25" s="3">
        <v>159</v>
      </c>
      <c r="F25">
        <v>0.31309999999999999</v>
      </c>
      <c r="G25">
        <v>0.82399999999999995</v>
      </c>
      <c r="H25">
        <v>0.38</v>
      </c>
      <c r="I25">
        <f t="shared" si="2"/>
        <v>0.31312000000000001</v>
      </c>
      <c r="J25" s="7">
        <f t="shared" si="0"/>
        <v>-2.0000000000020002E-5</v>
      </c>
    </row>
    <row r="26" spans="1:10">
      <c r="B26" t="s">
        <v>54</v>
      </c>
      <c r="C26" t="s">
        <v>55</v>
      </c>
      <c r="D26" t="s">
        <v>56</v>
      </c>
      <c r="E26" s="3">
        <v>159</v>
      </c>
      <c r="F26">
        <v>0.36749999999999999</v>
      </c>
      <c r="G26">
        <v>1.47</v>
      </c>
      <c r="H26">
        <v>0.25</v>
      </c>
      <c r="I26">
        <f t="shared" si="2"/>
        <v>0.36749999999999999</v>
      </c>
      <c r="J26" s="7">
        <f t="shared" si="0"/>
        <v>0</v>
      </c>
    </row>
    <row r="27" spans="1:10">
      <c r="B27" t="s">
        <v>57</v>
      </c>
      <c r="C27" t="s">
        <v>55</v>
      </c>
      <c r="D27" t="s">
        <v>58</v>
      </c>
      <c r="E27" s="3">
        <v>159</v>
      </c>
      <c r="F27">
        <v>2.9399999999999999E-2</v>
      </c>
      <c r="G27">
        <v>1.47</v>
      </c>
      <c r="H27">
        <v>0.02</v>
      </c>
      <c r="I27">
        <f t="shared" si="2"/>
        <v>2.9399999999999999E-2</v>
      </c>
      <c r="J27" s="7">
        <f t="shared" si="0"/>
        <v>0</v>
      </c>
    </row>
    <row r="28" spans="1:10">
      <c r="B28" t="s">
        <v>59</v>
      </c>
      <c r="C28" s="4" t="s">
        <v>90</v>
      </c>
      <c r="D28" t="s">
        <v>61</v>
      </c>
      <c r="E28" s="3">
        <v>82</v>
      </c>
      <c r="F28">
        <v>0.30740000000000001</v>
      </c>
      <c r="G28">
        <v>1.1385000000000001</v>
      </c>
      <c r="H28">
        <v>0.27</v>
      </c>
      <c r="I28">
        <f t="shared" si="2"/>
        <v>0.30739500000000003</v>
      </c>
      <c r="J28" s="7">
        <f>F28-I28</f>
        <v>4.9999999999772449E-6</v>
      </c>
    </row>
    <row r="29" spans="1:10">
      <c r="B29" t="s">
        <v>62</v>
      </c>
      <c r="C29" t="s">
        <v>63</v>
      </c>
      <c r="D29" t="s">
        <v>64</v>
      </c>
      <c r="E29" s="3">
        <v>159</v>
      </c>
      <c r="F29">
        <v>0.26490000000000002</v>
      </c>
      <c r="G29">
        <v>2.2078000000000002</v>
      </c>
      <c r="H29">
        <v>0.12</v>
      </c>
      <c r="I29">
        <f t="shared" si="2"/>
        <v>0.264936</v>
      </c>
      <c r="J29" s="7">
        <f t="shared" si="0"/>
        <v>-3.5999999999980492E-5</v>
      </c>
    </row>
    <row r="30" spans="1:10">
      <c r="A30" t="s">
        <v>80</v>
      </c>
      <c r="B30" t="s">
        <v>72</v>
      </c>
      <c r="C30" t="s">
        <v>73</v>
      </c>
      <c r="D30" t="s">
        <v>15</v>
      </c>
      <c r="E30" s="3">
        <v>10</v>
      </c>
      <c r="F30">
        <v>10.029999999999999</v>
      </c>
      <c r="J30" s="7">
        <f t="shared" si="0"/>
        <v>10.029999999999999</v>
      </c>
    </row>
    <row r="31" spans="1:10">
      <c r="B31" t="s">
        <v>74</v>
      </c>
      <c r="C31" t="s">
        <v>73</v>
      </c>
      <c r="D31" t="s">
        <v>15</v>
      </c>
      <c r="E31" s="3">
        <v>10</v>
      </c>
      <c r="F31">
        <v>10.029999999999999</v>
      </c>
      <c r="J31" s="7">
        <f t="shared" si="0"/>
        <v>10.029999999999999</v>
      </c>
    </row>
    <row r="32" spans="1:10">
      <c r="A32" t="s">
        <v>17</v>
      </c>
      <c r="B32" s="4" t="s">
        <v>91</v>
      </c>
      <c r="C32" s="4" t="s">
        <v>92</v>
      </c>
      <c r="D32" t="s">
        <v>15</v>
      </c>
      <c r="E32" s="3">
        <v>104</v>
      </c>
      <c r="F32">
        <v>10.029999999999999</v>
      </c>
      <c r="J32" s="7">
        <f t="shared" si="0"/>
        <v>10.029999999999999</v>
      </c>
    </row>
    <row r="33" spans="1:10">
      <c r="A33" t="s">
        <v>97</v>
      </c>
      <c r="B33" s="4" t="s">
        <v>72</v>
      </c>
      <c r="C33" s="4" t="s">
        <v>78</v>
      </c>
      <c r="E33" s="3">
        <v>5</v>
      </c>
      <c r="F33">
        <v>10.029999999999999</v>
      </c>
      <c r="J33" s="7">
        <f t="shared" si="0"/>
        <v>10.029999999999999</v>
      </c>
    </row>
    <row r="34" spans="1:10">
      <c r="A34" t="s">
        <v>84</v>
      </c>
      <c r="E34" s="3"/>
      <c r="J34" s="7">
        <f t="shared" si="0"/>
        <v>0</v>
      </c>
    </row>
  </sheetData>
  <phoneticPr fontId="2" type="noConversion"/>
  <conditionalFormatting sqref="B1:B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B1" sqref="B1:J33"/>
    </sheetView>
  </sheetViews>
  <sheetFormatPr defaultColWidth="9" defaultRowHeight="13.5"/>
  <cols>
    <col min="1" max="1" width="9" style="31"/>
    <col min="2" max="2" width="11.375" style="31" customWidth="1"/>
    <col min="3" max="3" width="22.375" style="31" customWidth="1"/>
    <col min="4" max="4" width="5.875" style="31" customWidth="1"/>
    <col min="5" max="5" width="6.125" style="23" customWidth="1"/>
    <col min="6" max="6" width="10" style="23" customWidth="1"/>
    <col min="7" max="7" width="9.5" style="23" customWidth="1"/>
    <col min="8" max="8" width="9.25" style="23" customWidth="1"/>
    <col min="9" max="9" width="9" style="23" customWidth="1"/>
    <col min="10" max="10" width="8" style="31" customWidth="1"/>
    <col min="11" max="16384" width="9" style="31"/>
  </cols>
  <sheetData>
    <row r="1" spans="1:17" s="23" customFormat="1" ht="30.75" customHeight="1">
      <c r="A1" s="21" t="s">
        <v>83</v>
      </c>
      <c r="B1" s="21" t="s">
        <v>1</v>
      </c>
      <c r="C1" s="21" t="s">
        <v>178</v>
      </c>
      <c r="D1" s="21" t="s">
        <v>170</v>
      </c>
      <c r="E1" s="21" t="s">
        <v>173</v>
      </c>
      <c r="F1" s="22" t="s">
        <v>174</v>
      </c>
      <c r="G1" s="22" t="s">
        <v>175</v>
      </c>
      <c r="H1" s="22" t="s">
        <v>176</v>
      </c>
      <c r="I1" s="22" t="s">
        <v>177</v>
      </c>
      <c r="J1" s="21" t="s">
        <v>166</v>
      </c>
      <c r="O1" s="23" t="s">
        <v>167</v>
      </c>
      <c r="P1" s="23" t="s">
        <v>168</v>
      </c>
      <c r="Q1" s="23" t="s">
        <v>169</v>
      </c>
    </row>
    <row r="2" spans="1:17" s="23" customFormat="1">
      <c r="A2" s="24" t="s">
        <v>81</v>
      </c>
      <c r="B2" s="21"/>
      <c r="C2" s="21" t="s">
        <v>109</v>
      </c>
      <c r="D2" s="21" t="s">
        <v>172</v>
      </c>
      <c r="E2" s="25">
        <v>100</v>
      </c>
      <c r="F2" s="21">
        <v>1.46</v>
      </c>
      <c r="G2" s="21">
        <f>ROUND(F2*E2,2)</f>
        <v>146</v>
      </c>
      <c r="H2" s="21">
        <f>ROUND(F2*E2*0.13,2)</f>
        <v>18.98</v>
      </c>
      <c r="I2" s="21">
        <f>H2+G2</f>
        <v>164.98</v>
      </c>
      <c r="J2" s="24" t="s">
        <v>81</v>
      </c>
      <c r="K2" s="23">
        <f>G2+H2</f>
        <v>164.98</v>
      </c>
      <c r="L2" s="23">
        <f>ROUND(G2,2)</f>
        <v>146</v>
      </c>
      <c r="M2" s="23">
        <f>ROUND(H2,2)</f>
        <v>18.98</v>
      </c>
      <c r="O2" s="23">
        <v>146</v>
      </c>
      <c r="P2" s="23">
        <v>18.98</v>
      </c>
      <c r="Q2" s="23">
        <v>164.98</v>
      </c>
    </row>
    <row r="3" spans="1:17" s="23" customFormat="1">
      <c r="A3" s="24"/>
      <c r="B3" s="21"/>
      <c r="C3" s="21" t="s">
        <v>108</v>
      </c>
      <c r="D3" s="21" t="s">
        <v>172</v>
      </c>
      <c r="E3" s="25">
        <v>100</v>
      </c>
      <c r="F3" s="21">
        <v>1.5928</v>
      </c>
      <c r="G3" s="21">
        <f t="shared" ref="G3:G32" si="0">ROUND(F3*E3,2)</f>
        <v>159.28</v>
      </c>
      <c r="H3" s="21">
        <f t="shared" ref="H3:H32" si="1">ROUND(F3*E3*0.13,2)</f>
        <v>20.71</v>
      </c>
      <c r="I3" s="21">
        <f t="shared" ref="I3:I32" si="2">H3+G3</f>
        <v>179.99</v>
      </c>
      <c r="J3" s="24"/>
      <c r="K3" s="23">
        <f t="shared" ref="K3:K32" si="3">G3+H3</f>
        <v>179.99</v>
      </c>
      <c r="L3" s="23">
        <f t="shared" ref="L3:L32" si="4">ROUND(G3,2)</f>
        <v>159.28</v>
      </c>
      <c r="M3" s="23">
        <f t="shared" ref="M3:M32" si="5">ROUND(H3,2)</f>
        <v>20.71</v>
      </c>
      <c r="O3" s="23">
        <v>159.28</v>
      </c>
      <c r="P3" s="23">
        <v>20.706400000000002</v>
      </c>
      <c r="Q3" s="23">
        <v>179.99</v>
      </c>
    </row>
    <row r="4" spans="1:17" s="23" customFormat="1">
      <c r="A4" s="24"/>
      <c r="B4" s="21"/>
      <c r="C4" s="21" t="s">
        <v>93</v>
      </c>
      <c r="D4" s="21" t="s">
        <v>171</v>
      </c>
      <c r="E4" s="25">
        <v>30</v>
      </c>
      <c r="F4" s="21">
        <v>6.1</v>
      </c>
      <c r="G4" s="21">
        <f t="shared" si="0"/>
        <v>183</v>
      </c>
      <c r="H4" s="21">
        <f t="shared" si="1"/>
        <v>23.79</v>
      </c>
      <c r="I4" s="21">
        <f t="shared" si="2"/>
        <v>206.79</v>
      </c>
      <c r="J4" s="24"/>
      <c r="K4" s="23">
        <f t="shared" si="3"/>
        <v>206.79</v>
      </c>
      <c r="L4" s="23">
        <f t="shared" si="4"/>
        <v>183</v>
      </c>
      <c r="M4" s="23">
        <f t="shared" si="5"/>
        <v>23.79</v>
      </c>
      <c r="O4" s="23">
        <v>183</v>
      </c>
      <c r="P4" s="23">
        <v>23.79</v>
      </c>
      <c r="Q4" s="23">
        <v>206.79</v>
      </c>
    </row>
    <row r="5" spans="1:17" s="23" customFormat="1">
      <c r="A5" s="24"/>
      <c r="B5" s="21"/>
      <c r="C5" s="21" t="s">
        <v>110</v>
      </c>
      <c r="D5" s="21" t="s">
        <v>171</v>
      </c>
      <c r="E5" s="25">
        <v>200</v>
      </c>
      <c r="F5" s="21">
        <v>0.70050000000000001</v>
      </c>
      <c r="G5" s="21">
        <f t="shared" si="0"/>
        <v>140.1</v>
      </c>
      <c r="H5" s="21">
        <f t="shared" si="1"/>
        <v>18.21</v>
      </c>
      <c r="I5" s="21">
        <f t="shared" si="2"/>
        <v>158.31</v>
      </c>
      <c r="J5" s="24"/>
      <c r="K5" s="23">
        <f t="shared" si="3"/>
        <v>158.31</v>
      </c>
      <c r="L5" s="23">
        <f t="shared" si="4"/>
        <v>140.1</v>
      </c>
      <c r="M5" s="23">
        <f t="shared" si="5"/>
        <v>18.21</v>
      </c>
      <c r="O5" s="23">
        <v>140.1</v>
      </c>
      <c r="P5" s="23">
        <v>18.213000000000001</v>
      </c>
      <c r="Q5" s="23">
        <v>158.31</v>
      </c>
    </row>
    <row r="6" spans="1:17" s="23" customFormat="1">
      <c r="A6" s="24"/>
      <c r="B6" s="21" t="s">
        <v>94</v>
      </c>
      <c r="C6" s="21" t="s">
        <v>95</v>
      </c>
      <c r="D6" s="21" t="s">
        <v>171</v>
      </c>
      <c r="E6" s="25">
        <v>50</v>
      </c>
      <c r="F6" s="21">
        <v>2.7930000000000001</v>
      </c>
      <c r="G6" s="21">
        <f t="shared" si="0"/>
        <v>139.65</v>
      </c>
      <c r="H6" s="21">
        <f t="shared" si="1"/>
        <v>18.149999999999999</v>
      </c>
      <c r="I6" s="21">
        <f t="shared" si="2"/>
        <v>157.80000000000001</v>
      </c>
      <c r="J6" s="24"/>
      <c r="K6" s="23">
        <f t="shared" si="3"/>
        <v>157.80000000000001</v>
      </c>
      <c r="L6" s="23">
        <f t="shared" si="4"/>
        <v>139.65</v>
      </c>
      <c r="M6" s="23">
        <f t="shared" si="5"/>
        <v>18.149999999999999</v>
      </c>
      <c r="O6" s="23">
        <v>139.65</v>
      </c>
      <c r="P6" s="23">
        <v>18.154500000000002</v>
      </c>
      <c r="Q6" s="23">
        <v>157.80000000000001</v>
      </c>
    </row>
    <row r="7" spans="1:17" s="23" customFormat="1">
      <c r="A7" s="24" t="s">
        <v>79</v>
      </c>
      <c r="B7" s="21" t="s">
        <v>14</v>
      </c>
      <c r="C7" s="21" t="s">
        <v>92</v>
      </c>
      <c r="D7" s="21" t="s">
        <v>171</v>
      </c>
      <c r="E7" s="25">
        <v>35</v>
      </c>
      <c r="F7" s="21">
        <v>10.029999999999999</v>
      </c>
      <c r="G7" s="21">
        <f t="shared" si="0"/>
        <v>351.05</v>
      </c>
      <c r="H7" s="21">
        <f t="shared" si="1"/>
        <v>45.64</v>
      </c>
      <c r="I7" s="21">
        <f t="shared" si="2"/>
        <v>396.69</v>
      </c>
      <c r="J7" s="24" t="s">
        <v>79</v>
      </c>
      <c r="K7" s="23">
        <f t="shared" si="3"/>
        <v>396.69</v>
      </c>
      <c r="L7" s="23">
        <f t="shared" si="4"/>
        <v>351.05</v>
      </c>
      <c r="M7" s="23">
        <f t="shared" si="5"/>
        <v>45.64</v>
      </c>
      <c r="O7" s="23">
        <v>351.04999999999995</v>
      </c>
      <c r="P7" s="23">
        <v>45.636499999999998</v>
      </c>
      <c r="Q7" s="23">
        <v>396.69</v>
      </c>
    </row>
    <row r="8" spans="1:17" s="23" customFormat="1">
      <c r="A8" s="24"/>
      <c r="B8" s="21" t="s">
        <v>179</v>
      </c>
      <c r="C8" s="21" t="s">
        <v>70</v>
      </c>
      <c r="D8" s="21" t="s">
        <v>171</v>
      </c>
      <c r="E8" s="25">
        <v>82</v>
      </c>
      <c r="F8" s="21">
        <v>1.81</v>
      </c>
      <c r="G8" s="21">
        <f t="shared" si="0"/>
        <v>148.41999999999999</v>
      </c>
      <c r="H8" s="21">
        <f t="shared" si="1"/>
        <v>19.29</v>
      </c>
      <c r="I8" s="21">
        <f t="shared" si="2"/>
        <v>167.70999999999998</v>
      </c>
      <c r="J8" s="24"/>
      <c r="K8" s="23">
        <f t="shared" si="3"/>
        <v>167.70999999999998</v>
      </c>
      <c r="L8" s="23">
        <f t="shared" si="4"/>
        <v>148.41999999999999</v>
      </c>
      <c r="M8" s="23">
        <f t="shared" si="5"/>
        <v>19.29</v>
      </c>
      <c r="O8" s="23">
        <v>148.42000000000002</v>
      </c>
      <c r="P8" s="23">
        <v>19.294600000000003</v>
      </c>
      <c r="Q8" s="23">
        <v>167.71</v>
      </c>
    </row>
    <row r="9" spans="1:17" s="23" customFormat="1">
      <c r="A9" s="24"/>
      <c r="B9" s="21" t="s">
        <v>76</v>
      </c>
      <c r="C9" s="21" t="s">
        <v>55</v>
      </c>
      <c r="D9" s="21" t="s">
        <v>171</v>
      </c>
      <c r="E9" s="25">
        <v>170</v>
      </c>
      <c r="F9" s="21">
        <v>0.19109999999999999</v>
      </c>
      <c r="G9" s="21">
        <f t="shared" si="0"/>
        <v>32.49</v>
      </c>
      <c r="H9" s="21">
        <f t="shared" si="1"/>
        <v>4.22</v>
      </c>
      <c r="I9" s="21">
        <f t="shared" si="2"/>
        <v>36.71</v>
      </c>
      <c r="J9" s="24"/>
      <c r="K9" s="23">
        <f t="shared" si="3"/>
        <v>36.71</v>
      </c>
      <c r="L9" s="23">
        <f t="shared" si="4"/>
        <v>32.49</v>
      </c>
      <c r="M9" s="23">
        <f t="shared" si="5"/>
        <v>4.22</v>
      </c>
      <c r="O9" s="23">
        <v>32.487000000000002</v>
      </c>
      <c r="P9" s="23">
        <v>4.2233100000000006</v>
      </c>
      <c r="Q9" s="23">
        <v>36.71</v>
      </c>
    </row>
    <row r="10" spans="1:17" s="23" customFormat="1">
      <c r="A10" s="24"/>
      <c r="B10" s="21" t="s">
        <v>68</v>
      </c>
      <c r="C10" s="21" t="s">
        <v>107</v>
      </c>
      <c r="D10" s="22" t="s">
        <v>172</v>
      </c>
      <c r="E10" s="25">
        <v>159</v>
      </c>
      <c r="F10" s="21">
        <v>1.46</v>
      </c>
      <c r="G10" s="21">
        <f t="shared" si="0"/>
        <v>232.14</v>
      </c>
      <c r="H10" s="21">
        <f t="shared" si="1"/>
        <v>30.18</v>
      </c>
      <c r="I10" s="21">
        <f t="shared" si="2"/>
        <v>262.32</v>
      </c>
      <c r="J10" s="24"/>
      <c r="K10" s="23">
        <f t="shared" si="3"/>
        <v>262.32</v>
      </c>
      <c r="L10" s="23">
        <f t="shared" si="4"/>
        <v>232.14</v>
      </c>
      <c r="M10" s="23">
        <f t="shared" si="5"/>
        <v>30.18</v>
      </c>
      <c r="O10" s="23">
        <v>232.14</v>
      </c>
      <c r="P10" s="23">
        <v>30.1782</v>
      </c>
      <c r="Q10" s="23">
        <v>262.32</v>
      </c>
    </row>
    <row r="11" spans="1:17" s="23" customFormat="1">
      <c r="A11" s="24"/>
      <c r="B11" s="21" t="s">
        <v>65</v>
      </c>
      <c r="C11" s="21" t="s">
        <v>180</v>
      </c>
      <c r="D11" s="21" t="s">
        <v>172</v>
      </c>
      <c r="E11" s="25">
        <v>82</v>
      </c>
      <c r="F11" s="21">
        <v>0.66</v>
      </c>
      <c r="G11" s="21">
        <f t="shared" si="0"/>
        <v>54.12</v>
      </c>
      <c r="H11" s="21">
        <f t="shared" si="1"/>
        <v>7.04</v>
      </c>
      <c r="I11" s="21">
        <f t="shared" si="2"/>
        <v>61.16</v>
      </c>
      <c r="J11" s="24"/>
      <c r="K11" s="23">
        <f t="shared" si="3"/>
        <v>61.16</v>
      </c>
      <c r="L11" s="23">
        <f t="shared" si="4"/>
        <v>54.12</v>
      </c>
      <c r="M11" s="23">
        <f t="shared" si="5"/>
        <v>7.04</v>
      </c>
      <c r="O11" s="23">
        <v>54.120000000000005</v>
      </c>
      <c r="P11" s="23">
        <v>7.0356000000000005</v>
      </c>
      <c r="Q11" s="23">
        <v>61.16</v>
      </c>
    </row>
    <row r="12" spans="1:17" s="23" customFormat="1">
      <c r="A12" s="24"/>
      <c r="B12" s="21" t="s">
        <v>33</v>
      </c>
      <c r="C12" s="21" t="s">
        <v>34</v>
      </c>
      <c r="D12" s="21" t="s">
        <v>171</v>
      </c>
      <c r="E12" s="25">
        <v>82</v>
      </c>
      <c r="F12" s="21">
        <v>0.32690000000000002</v>
      </c>
      <c r="G12" s="21">
        <f t="shared" si="0"/>
        <v>26.81</v>
      </c>
      <c r="H12" s="21">
        <f t="shared" si="1"/>
        <v>3.48</v>
      </c>
      <c r="I12" s="21">
        <f t="shared" si="2"/>
        <v>30.29</v>
      </c>
      <c r="J12" s="24"/>
      <c r="K12" s="23">
        <f t="shared" si="3"/>
        <v>30.29</v>
      </c>
      <c r="L12" s="23">
        <f t="shared" si="4"/>
        <v>26.81</v>
      </c>
      <c r="M12" s="23">
        <f t="shared" si="5"/>
        <v>3.48</v>
      </c>
      <c r="O12" s="23">
        <v>26.805800000000001</v>
      </c>
      <c r="P12" s="23">
        <v>3.4847540000000001</v>
      </c>
      <c r="Q12" s="23">
        <v>30.29</v>
      </c>
    </row>
    <row r="13" spans="1:17" s="23" customFormat="1">
      <c r="A13" s="24"/>
      <c r="B13" s="21" t="s">
        <v>30</v>
      </c>
      <c r="C13" s="21" t="s">
        <v>31</v>
      </c>
      <c r="D13" s="21" t="s">
        <v>171</v>
      </c>
      <c r="E13" s="25">
        <v>159</v>
      </c>
      <c r="F13" s="21">
        <v>0.23350000000000001</v>
      </c>
      <c r="G13" s="21">
        <f t="shared" si="0"/>
        <v>37.130000000000003</v>
      </c>
      <c r="H13" s="21">
        <f t="shared" si="1"/>
        <v>4.83</v>
      </c>
      <c r="I13" s="21">
        <f t="shared" si="2"/>
        <v>41.96</v>
      </c>
      <c r="J13" s="24"/>
      <c r="K13" s="23">
        <f t="shared" si="3"/>
        <v>41.96</v>
      </c>
      <c r="L13" s="23">
        <f t="shared" si="4"/>
        <v>37.130000000000003</v>
      </c>
      <c r="M13" s="23">
        <f t="shared" si="5"/>
        <v>4.83</v>
      </c>
      <c r="O13" s="23">
        <v>37.1265</v>
      </c>
      <c r="P13" s="23">
        <v>4.8264450000000005</v>
      </c>
      <c r="Q13" s="23">
        <v>41.95</v>
      </c>
    </row>
    <row r="14" spans="1:17" s="23" customFormat="1">
      <c r="A14" s="24"/>
      <c r="B14" s="21" t="s">
        <v>27</v>
      </c>
      <c r="C14" s="21" t="s">
        <v>28</v>
      </c>
      <c r="D14" s="21" t="s">
        <v>171</v>
      </c>
      <c r="E14" s="25">
        <v>82</v>
      </c>
      <c r="F14" s="21">
        <v>0.2276</v>
      </c>
      <c r="G14" s="21">
        <f t="shared" si="0"/>
        <v>18.66</v>
      </c>
      <c r="H14" s="21">
        <f t="shared" si="1"/>
        <v>2.4300000000000002</v>
      </c>
      <c r="I14" s="21">
        <f t="shared" si="2"/>
        <v>21.09</v>
      </c>
      <c r="J14" s="24"/>
      <c r="K14" s="23">
        <f t="shared" si="3"/>
        <v>21.09</v>
      </c>
      <c r="L14" s="23">
        <f t="shared" si="4"/>
        <v>18.66</v>
      </c>
      <c r="M14" s="23">
        <f t="shared" si="5"/>
        <v>2.4300000000000002</v>
      </c>
      <c r="O14" s="23">
        <v>18.6632</v>
      </c>
      <c r="P14" s="23">
        <v>2.4262160000000002</v>
      </c>
      <c r="Q14" s="23">
        <v>21.09</v>
      </c>
    </row>
    <row r="15" spans="1:17" s="23" customFormat="1">
      <c r="A15" s="24"/>
      <c r="B15" s="21" t="s">
        <v>36</v>
      </c>
      <c r="C15" s="21" t="s">
        <v>37</v>
      </c>
      <c r="D15" s="21" t="s">
        <v>171</v>
      </c>
      <c r="E15" s="25">
        <v>82</v>
      </c>
      <c r="F15" s="21">
        <v>0.1459</v>
      </c>
      <c r="G15" s="21">
        <f t="shared" si="0"/>
        <v>11.96</v>
      </c>
      <c r="H15" s="21">
        <f t="shared" si="1"/>
        <v>1.56</v>
      </c>
      <c r="I15" s="21">
        <f t="shared" si="2"/>
        <v>13.520000000000001</v>
      </c>
      <c r="J15" s="24"/>
      <c r="K15" s="23">
        <f t="shared" si="3"/>
        <v>13.520000000000001</v>
      </c>
      <c r="L15" s="23">
        <f t="shared" si="4"/>
        <v>11.96</v>
      </c>
      <c r="M15" s="23">
        <f t="shared" si="5"/>
        <v>1.56</v>
      </c>
      <c r="O15" s="23">
        <v>11.963800000000001</v>
      </c>
      <c r="P15" s="23">
        <v>1.5552940000000002</v>
      </c>
      <c r="Q15" s="23">
        <v>13.52</v>
      </c>
    </row>
    <row r="16" spans="1:17" s="23" customFormat="1">
      <c r="A16" s="24"/>
      <c r="B16" s="21" t="s">
        <v>39</v>
      </c>
      <c r="C16" s="21" t="s">
        <v>40</v>
      </c>
      <c r="D16" s="21" t="s">
        <v>171</v>
      </c>
      <c r="E16" s="25">
        <v>159</v>
      </c>
      <c r="F16" s="21">
        <v>0.21010000000000001</v>
      </c>
      <c r="G16" s="21">
        <f t="shared" si="0"/>
        <v>33.409999999999997</v>
      </c>
      <c r="H16" s="21">
        <f t="shared" si="1"/>
        <v>4.34</v>
      </c>
      <c r="I16" s="21">
        <f t="shared" si="2"/>
        <v>37.75</v>
      </c>
      <c r="J16" s="24"/>
      <c r="K16" s="23">
        <f t="shared" si="3"/>
        <v>37.75</v>
      </c>
      <c r="L16" s="23">
        <f t="shared" si="4"/>
        <v>33.409999999999997</v>
      </c>
      <c r="M16" s="23">
        <f t="shared" si="5"/>
        <v>4.34</v>
      </c>
      <c r="O16" s="23">
        <v>33.405900000000003</v>
      </c>
      <c r="P16" s="23">
        <v>4.3427670000000003</v>
      </c>
      <c r="Q16" s="23">
        <v>37.75</v>
      </c>
    </row>
    <row r="17" spans="1:17" s="23" customFormat="1">
      <c r="A17" s="24"/>
      <c r="B17" s="21" t="s">
        <v>42</v>
      </c>
      <c r="C17" s="21" t="s">
        <v>28</v>
      </c>
      <c r="D17" s="21" t="s">
        <v>171</v>
      </c>
      <c r="E17" s="25">
        <v>82</v>
      </c>
      <c r="F17" s="21">
        <v>0.2276</v>
      </c>
      <c r="G17" s="21">
        <f t="shared" si="0"/>
        <v>18.66</v>
      </c>
      <c r="H17" s="21">
        <f t="shared" si="1"/>
        <v>2.4300000000000002</v>
      </c>
      <c r="I17" s="21">
        <f t="shared" si="2"/>
        <v>21.09</v>
      </c>
      <c r="J17" s="24"/>
      <c r="K17" s="23">
        <f t="shared" si="3"/>
        <v>21.09</v>
      </c>
      <c r="L17" s="23">
        <f t="shared" si="4"/>
        <v>18.66</v>
      </c>
      <c r="M17" s="23">
        <f t="shared" si="5"/>
        <v>2.4300000000000002</v>
      </c>
      <c r="O17" s="23">
        <v>18.6632</v>
      </c>
      <c r="P17" s="23">
        <v>2.4262160000000002</v>
      </c>
      <c r="Q17" s="23">
        <v>21.09</v>
      </c>
    </row>
    <row r="18" spans="1:17" s="23" customFormat="1">
      <c r="A18" s="24"/>
      <c r="B18" s="21" t="s">
        <v>46</v>
      </c>
      <c r="C18" s="21" t="s">
        <v>47</v>
      </c>
      <c r="D18" s="21" t="s">
        <v>171</v>
      </c>
      <c r="E18" s="25">
        <v>159</v>
      </c>
      <c r="F18" s="21">
        <v>0.15179999999999999</v>
      </c>
      <c r="G18" s="21">
        <f t="shared" si="0"/>
        <v>24.14</v>
      </c>
      <c r="H18" s="21">
        <f t="shared" si="1"/>
        <v>3.14</v>
      </c>
      <c r="I18" s="21">
        <f t="shared" si="2"/>
        <v>27.28</v>
      </c>
      <c r="J18" s="24"/>
      <c r="K18" s="23">
        <f t="shared" si="3"/>
        <v>27.28</v>
      </c>
      <c r="L18" s="23">
        <f t="shared" si="4"/>
        <v>24.14</v>
      </c>
      <c r="M18" s="23">
        <f t="shared" si="5"/>
        <v>3.14</v>
      </c>
      <c r="O18" s="23">
        <v>24.136199999999999</v>
      </c>
      <c r="P18" s="23">
        <v>3.1377060000000001</v>
      </c>
      <c r="Q18" s="23">
        <v>27.27</v>
      </c>
    </row>
    <row r="19" spans="1:17" s="23" customFormat="1">
      <c r="A19" s="24"/>
      <c r="B19" s="21" t="s">
        <v>43</v>
      </c>
      <c r="C19" s="21" t="s">
        <v>44</v>
      </c>
      <c r="D19" s="21" t="s">
        <v>171</v>
      </c>
      <c r="E19" s="25">
        <v>159</v>
      </c>
      <c r="F19" s="21">
        <v>0.18090000000000001</v>
      </c>
      <c r="G19" s="21">
        <f t="shared" si="0"/>
        <v>28.76</v>
      </c>
      <c r="H19" s="21">
        <f t="shared" si="1"/>
        <v>3.74</v>
      </c>
      <c r="I19" s="21">
        <f t="shared" si="2"/>
        <v>32.5</v>
      </c>
      <c r="J19" s="24"/>
      <c r="K19" s="23">
        <f t="shared" si="3"/>
        <v>32.5</v>
      </c>
      <c r="L19" s="23">
        <f t="shared" si="4"/>
        <v>28.76</v>
      </c>
      <c r="M19" s="23">
        <f t="shared" si="5"/>
        <v>3.74</v>
      </c>
      <c r="O19" s="23">
        <v>28.763100000000001</v>
      </c>
      <c r="P19" s="23">
        <v>3.7392030000000003</v>
      </c>
      <c r="Q19" s="23">
        <v>32.5</v>
      </c>
    </row>
    <row r="20" spans="1:17" s="23" customFormat="1">
      <c r="A20" s="24"/>
      <c r="B20" s="21" t="s">
        <v>18</v>
      </c>
      <c r="C20" s="21" t="s">
        <v>19</v>
      </c>
      <c r="D20" s="21" t="s">
        <v>171</v>
      </c>
      <c r="E20" s="25">
        <v>159</v>
      </c>
      <c r="F20" s="21">
        <v>0.2218</v>
      </c>
      <c r="G20" s="21">
        <f t="shared" si="0"/>
        <v>35.270000000000003</v>
      </c>
      <c r="H20" s="21">
        <f t="shared" si="1"/>
        <v>4.58</v>
      </c>
      <c r="I20" s="21">
        <f t="shared" si="2"/>
        <v>39.85</v>
      </c>
      <c r="J20" s="24"/>
      <c r="K20" s="23">
        <f t="shared" si="3"/>
        <v>39.85</v>
      </c>
      <c r="L20" s="23">
        <f t="shared" si="4"/>
        <v>35.270000000000003</v>
      </c>
      <c r="M20" s="23">
        <f t="shared" si="5"/>
        <v>4.58</v>
      </c>
      <c r="O20" s="23">
        <v>35.266199999999998</v>
      </c>
      <c r="P20" s="23">
        <v>4.584606</v>
      </c>
      <c r="Q20" s="23">
        <v>39.85</v>
      </c>
    </row>
    <row r="21" spans="1:17" s="23" customFormat="1">
      <c r="A21" s="24"/>
      <c r="B21" s="21" t="s">
        <v>21</v>
      </c>
      <c r="C21" s="21" t="s">
        <v>22</v>
      </c>
      <c r="D21" s="21" t="s">
        <v>171</v>
      </c>
      <c r="E21" s="25">
        <v>82</v>
      </c>
      <c r="F21" s="21">
        <v>0.1401</v>
      </c>
      <c r="G21" s="21">
        <f t="shared" si="0"/>
        <v>11.49</v>
      </c>
      <c r="H21" s="21">
        <f t="shared" si="1"/>
        <v>1.49</v>
      </c>
      <c r="I21" s="21">
        <f t="shared" si="2"/>
        <v>12.98</v>
      </c>
      <c r="J21" s="24"/>
      <c r="K21" s="23">
        <f t="shared" si="3"/>
        <v>12.98</v>
      </c>
      <c r="L21" s="23">
        <f t="shared" si="4"/>
        <v>11.49</v>
      </c>
      <c r="M21" s="23">
        <f t="shared" si="5"/>
        <v>1.49</v>
      </c>
      <c r="O21" s="23">
        <v>11.488200000000001</v>
      </c>
      <c r="P21" s="23">
        <v>1.4934660000000002</v>
      </c>
      <c r="Q21" s="23">
        <v>12.98</v>
      </c>
    </row>
    <row r="22" spans="1:17" s="23" customFormat="1">
      <c r="A22" s="24"/>
      <c r="B22" s="21" t="s">
        <v>24</v>
      </c>
      <c r="C22" s="21" t="s">
        <v>25</v>
      </c>
      <c r="D22" s="21" t="s">
        <v>171</v>
      </c>
      <c r="E22" s="25">
        <v>82</v>
      </c>
      <c r="F22" s="21">
        <v>9.9199999999999997E-2</v>
      </c>
      <c r="G22" s="21">
        <f t="shared" si="0"/>
        <v>8.1300000000000008</v>
      </c>
      <c r="H22" s="21">
        <f t="shared" si="1"/>
        <v>1.06</v>
      </c>
      <c r="I22" s="21">
        <f t="shared" si="2"/>
        <v>9.1900000000000013</v>
      </c>
      <c r="J22" s="24"/>
      <c r="K22" s="23">
        <f t="shared" si="3"/>
        <v>9.1900000000000013</v>
      </c>
      <c r="L22" s="23">
        <f t="shared" si="4"/>
        <v>8.1300000000000008</v>
      </c>
      <c r="M22" s="23">
        <f t="shared" si="5"/>
        <v>1.06</v>
      </c>
      <c r="O22" s="23">
        <v>8.1343999999999994</v>
      </c>
      <c r="P22" s="23">
        <v>1.057472</v>
      </c>
      <c r="Q22" s="23">
        <v>9.19</v>
      </c>
    </row>
    <row r="23" spans="1:17" s="23" customFormat="1">
      <c r="A23" s="24"/>
      <c r="B23" s="21" t="s">
        <v>49</v>
      </c>
      <c r="C23" s="21" t="s">
        <v>102</v>
      </c>
      <c r="D23" s="21" t="s">
        <v>171</v>
      </c>
      <c r="E23" s="25">
        <v>82</v>
      </c>
      <c r="F23" s="21">
        <v>0.1895</v>
      </c>
      <c r="G23" s="21">
        <f t="shared" si="0"/>
        <v>15.54</v>
      </c>
      <c r="H23" s="21">
        <f t="shared" si="1"/>
        <v>2.02</v>
      </c>
      <c r="I23" s="21">
        <f t="shared" si="2"/>
        <v>17.559999999999999</v>
      </c>
      <c r="J23" s="24"/>
      <c r="K23" s="23">
        <f t="shared" si="3"/>
        <v>17.559999999999999</v>
      </c>
      <c r="L23" s="23">
        <f t="shared" si="4"/>
        <v>15.54</v>
      </c>
      <c r="M23" s="23">
        <f t="shared" si="5"/>
        <v>2.02</v>
      </c>
      <c r="O23" s="23">
        <v>15.539</v>
      </c>
      <c r="P23" s="23">
        <v>2.02007</v>
      </c>
      <c r="Q23" s="23">
        <v>17.559999999999999</v>
      </c>
    </row>
    <row r="24" spans="1:17" s="23" customFormat="1">
      <c r="A24" s="24"/>
      <c r="B24" s="21" t="s">
        <v>52</v>
      </c>
      <c r="C24" s="21" t="s">
        <v>103</v>
      </c>
      <c r="D24" s="21" t="s">
        <v>171</v>
      </c>
      <c r="E24" s="25">
        <v>159</v>
      </c>
      <c r="F24" s="21">
        <v>0.31309999999999999</v>
      </c>
      <c r="G24" s="21">
        <f t="shared" si="0"/>
        <v>49.78</v>
      </c>
      <c r="H24" s="21">
        <f t="shared" si="1"/>
        <v>6.47</v>
      </c>
      <c r="I24" s="21">
        <f t="shared" si="2"/>
        <v>56.25</v>
      </c>
      <c r="J24" s="24"/>
      <c r="K24" s="23">
        <f t="shared" si="3"/>
        <v>56.25</v>
      </c>
      <c r="L24" s="23">
        <f t="shared" si="4"/>
        <v>49.78</v>
      </c>
      <c r="M24" s="23">
        <f t="shared" si="5"/>
        <v>6.47</v>
      </c>
      <c r="O24" s="23">
        <v>49.782899999999998</v>
      </c>
      <c r="P24" s="23">
        <v>6.4717770000000003</v>
      </c>
      <c r="Q24" s="23">
        <v>56.25</v>
      </c>
    </row>
    <row r="25" spans="1:17" s="23" customFormat="1">
      <c r="A25" s="24"/>
      <c r="B25" s="21" t="s">
        <v>54</v>
      </c>
      <c r="C25" s="21" t="s">
        <v>104</v>
      </c>
      <c r="D25" s="21" t="s">
        <v>171</v>
      </c>
      <c r="E25" s="25">
        <v>159</v>
      </c>
      <c r="F25" s="21">
        <v>0.36749999999999999</v>
      </c>
      <c r="G25" s="21">
        <f t="shared" si="0"/>
        <v>58.43</v>
      </c>
      <c r="H25" s="21">
        <f t="shared" si="1"/>
        <v>7.6</v>
      </c>
      <c r="I25" s="21">
        <f t="shared" si="2"/>
        <v>66.03</v>
      </c>
      <c r="J25" s="24"/>
      <c r="K25" s="23">
        <f t="shared" si="3"/>
        <v>66.03</v>
      </c>
      <c r="L25" s="23">
        <f t="shared" si="4"/>
        <v>58.43</v>
      </c>
      <c r="M25" s="23">
        <f t="shared" si="5"/>
        <v>7.6</v>
      </c>
      <c r="O25" s="23">
        <v>58.432499999999997</v>
      </c>
      <c r="P25" s="23">
        <v>7.5962249999999996</v>
      </c>
      <c r="Q25" s="23">
        <v>66.03</v>
      </c>
    </row>
    <row r="26" spans="1:17" s="23" customFormat="1">
      <c r="A26" s="24"/>
      <c r="B26" s="21" t="s">
        <v>57</v>
      </c>
      <c r="C26" s="21" t="s">
        <v>105</v>
      </c>
      <c r="D26" s="21" t="s">
        <v>171</v>
      </c>
      <c r="E26" s="25">
        <v>159</v>
      </c>
      <c r="F26" s="21">
        <v>2.9399999999999999E-2</v>
      </c>
      <c r="G26" s="21">
        <f t="shared" si="0"/>
        <v>4.67</v>
      </c>
      <c r="H26" s="21">
        <f t="shared" si="1"/>
        <v>0.61</v>
      </c>
      <c r="I26" s="21">
        <f t="shared" si="2"/>
        <v>5.28</v>
      </c>
      <c r="J26" s="24"/>
      <c r="K26" s="23">
        <f t="shared" si="3"/>
        <v>5.28</v>
      </c>
      <c r="L26" s="23">
        <f t="shared" si="4"/>
        <v>4.67</v>
      </c>
      <c r="M26" s="23">
        <f t="shared" si="5"/>
        <v>0.61</v>
      </c>
      <c r="O26" s="23">
        <v>4.6745999999999999</v>
      </c>
      <c r="P26" s="23">
        <v>0.60769799999999996</v>
      </c>
      <c r="Q26" s="23">
        <v>5.28</v>
      </c>
    </row>
    <row r="27" spans="1:17" s="23" customFormat="1">
      <c r="A27" s="24"/>
      <c r="B27" s="21" t="s">
        <v>59</v>
      </c>
      <c r="C27" s="21" t="s">
        <v>106</v>
      </c>
      <c r="D27" s="21" t="s">
        <v>171</v>
      </c>
      <c r="E27" s="25">
        <v>82</v>
      </c>
      <c r="F27" s="21">
        <v>0.30740000000000001</v>
      </c>
      <c r="G27" s="21">
        <f t="shared" si="0"/>
        <v>25.21</v>
      </c>
      <c r="H27" s="21">
        <f t="shared" si="1"/>
        <v>3.28</v>
      </c>
      <c r="I27" s="21">
        <f t="shared" si="2"/>
        <v>28.490000000000002</v>
      </c>
      <c r="J27" s="24"/>
      <c r="K27" s="23">
        <f t="shared" si="3"/>
        <v>28.490000000000002</v>
      </c>
      <c r="L27" s="23">
        <f t="shared" si="4"/>
        <v>25.21</v>
      </c>
      <c r="M27" s="23">
        <f t="shared" si="5"/>
        <v>3.28</v>
      </c>
      <c r="O27" s="23">
        <v>25.206800000000001</v>
      </c>
      <c r="P27" s="23">
        <v>3.2768840000000004</v>
      </c>
      <c r="Q27" s="23">
        <v>28.48</v>
      </c>
    </row>
    <row r="28" spans="1:17" s="23" customFormat="1">
      <c r="A28" s="24"/>
      <c r="B28" s="21" t="s">
        <v>62</v>
      </c>
      <c r="C28" s="21" t="s">
        <v>181</v>
      </c>
      <c r="D28" s="21" t="s">
        <v>171</v>
      </c>
      <c r="E28" s="25">
        <v>159</v>
      </c>
      <c r="F28" s="21">
        <v>0.26490000000000002</v>
      </c>
      <c r="G28" s="21">
        <f t="shared" si="0"/>
        <v>42.12</v>
      </c>
      <c r="H28" s="21">
        <f t="shared" si="1"/>
        <v>5.48</v>
      </c>
      <c r="I28" s="21">
        <f t="shared" si="2"/>
        <v>47.599999999999994</v>
      </c>
      <c r="J28" s="24"/>
      <c r="K28" s="23">
        <f t="shared" si="3"/>
        <v>47.599999999999994</v>
      </c>
      <c r="L28" s="23">
        <f t="shared" si="4"/>
        <v>42.12</v>
      </c>
      <c r="M28" s="23">
        <f t="shared" si="5"/>
        <v>5.48</v>
      </c>
      <c r="O28" s="23">
        <v>42.119100000000003</v>
      </c>
      <c r="P28" s="23">
        <v>5.4754830000000005</v>
      </c>
      <c r="Q28" s="23">
        <v>47.59</v>
      </c>
    </row>
    <row r="29" spans="1:17" s="23" customFormat="1">
      <c r="A29" s="24" t="s">
        <v>80</v>
      </c>
      <c r="B29" s="21" t="s">
        <v>72</v>
      </c>
      <c r="C29" s="21" t="s">
        <v>73</v>
      </c>
      <c r="D29" s="21" t="s">
        <v>171</v>
      </c>
      <c r="E29" s="25">
        <v>10</v>
      </c>
      <c r="F29" s="21">
        <v>10.029999999999999</v>
      </c>
      <c r="G29" s="21">
        <f t="shared" si="0"/>
        <v>100.3</v>
      </c>
      <c r="H29" s="21">
        <f t="shared" si="1"/>
        <v>13.04</v>
      </c>
      <c r="I29" s="21">
        <f t="shared" si="2"/>
        <v>113.34</v>
      </c>
      <c r="J29" s="24" t="s">
        <v>80</v>
      </c>
      <c r="K29" s="23">
        <f t="shared" si="3"/>
        <v>113.34</v>
      </c>
      <c r="L29" s="23">
        <f t="shared" si="4"/>
        <v>100.3</v>
      </c>
      <c r="M29" s="23">
        <f t="shared" si="5"/>
        <v>13.04</v>
      </c>
      <c r="O29" s="23">
        <v>100.3</v>
      </c>
      <c r="P29" s="23">
        <v>13.039</v>
      </c>
      <c r="Q29" s="23">
        <v>113.34</v>
      </c>
    </row>
    <row r="30" spans="1:17" s="23" customFormat="1">
      <c r="A30" s="24"/>
      <c r="B30" s="21" t="s">
        <v>74</v>
      </c>
      <c r="C30" s="21" t="s">
        <v>73</v>
      </c>
      <c r="D30" s="21" t="s">
        <v>171</v>
      </c>
      <c r="E30" s="25">
        <v>10</v>
      </c>
      <c r="F30" s="21">
        <v>10.029999999999999</v>
      </c>
      <c r="G30" s="21">
        <f t="shared" si="0"/>
        <v>100.3</v>
      </c>
      <c r="H30" s="21">
        <f t="shared" si="1"/>
        <v>13.04</v>
      </c>
      <c r="I30" s="21">
        <f t="shared" si="2"/>
        <v>113.34</v>
      </c>
      <c r="J30" s="24"/>
      <c r="K30" s="23">
        <f t="shared" si="3"/>
        <v>113.34</v>
      </c>
      <c r="L30" s="23">
        <f t="shared" si="4"/>
        <v>100.3</v>
      </c>
      <c r="M30" s="23">
        <f t="shared" si="5"/>
        <v>13.04</v>
      </c>
      <c r="O30" s="23">
        <v>100.3</v>
      </c>
      <c r="P30" s="23">
        <v>13.039</v>
      </c>
      <c r="Q30" s="23">
        <v>113.34</v>
      </c>
    </row>
    <row r="31" spans="1:17" s="23" customFormat="1">
      <c r="A31" s="21" t="s">
        <v>17</v>
      </c>
      <c r="B31" s="21" t="s">
        <v>91</v>
      </c>
      <c r="C31" s="21" t="s">
        <v>92</v>
      </c>
      <c r="D31" s="21" t="s">
        <v>171</v>
      </c>
      <c r="E31" s="25">
        <v>104</v>
      </c>
      <c r="F31" s="21">
        <v>10.029999999999999</v>
      </c>
      <c r="G31" s="21">
        <f t="shared" si="0"/>
        <v>1043.1199999999999</v>
      </c>
      <c r="H31" s="21">
        <f t="shared" si="1"/>
        <v>135.61000000000001</v>
      </c>
      <c r="I31" s="21">
        <f t="shared" si="2"/>
        <v>1178.73</v>
      </c>
      <c r="J31" s="21" t="s">
        <v>182</v>
      </c>
      <c r="K31" s="23">
        <f t="shared" si="3"/>
        <v>1178.73</v>
      </c>
      <c r="L31" s="23">
        <f t="shared" si="4"/>
        <v>1043.1199999999999</v>
      </c>
      <c r="M31" s="23">
        <f t="shared" si="5"/>
        <v>135.61000000000001</v>
      </c>
      <c r="O31" s="23">
        <v>1043.1199999999999</v>
      </c>
      <c r="P31" s="23">
        <v>135.60559999999998</v>
      </c>
      <c r="Q31" s="23">
        <v>1178.73</v>
      </c>
    </row>
    <row r="32" spans="1:17" s="23" customFormat="1">
      <c r="A32" s="21" t="s">
        <v>97</v>
      </c>
      <c r="B32" s="21" t="s">
        <v>72</v>
      </c>
      <c r="C32" s="21" t="s">
        <v>78</v>
      </c>
      <c r="D32" s="21" t="s">
        <v>171</v>
      </c>
      <c r="E32" s="25">
        <v>5</v>
      </c>
      <c r="F32" s="21">
        <v>10.029999999999999</v>
      </c>
      <c r="G32" s="21">
        <f t="shared" si="0"/>
        <v>50.15</v>
      </c>
      <c r="H32" s="21">
        <f t="shared" si="1"/>
        <v>6.52</v>
      </c>
      <c r="I32" s="21">
        <f t="shared" si="2"/>
        <v>56.67</v>
      </c>
      <c r="J32" s="21" t="s">
        <v>97</v>
      </c>
      <c r="K32" s="23">
        <f t="shared" si="3"/>
        <v>56.67</v>
      </c>
      <c r="L32" s="23">
        <f t="shared" si="4"/>
        <v>50.15</v>
      </c>
      <c r="M32" s="23">
        <f t="shared" si="5"/>
        <v>6.52</v>
      </c>
      <c r="O32" s="23">
        <v>50.15</v>
      </c>
      <c r="P32" s="23">
        <v>6.5194999999999999</v>
      </c>
      <c r="Q32" s="23">
        <v>56.67</v>
      </c>
    </row>
    <row r="33" spans="1:17" s="23" customFormat="1" ht="23.25" customHeight="1">
      <c r="A33" s="26" t="s">
        <v>101</v>
      </c>
      <c r="B33" s="27" t="s">
        <v>101</v>
      </c>
      <c r="C33" s="28"/>
      <c r="D33" s="29"/>
      <c r="E33" s="21">
        <f>SUM(E2:E32)</f>
        <v>3224</v>
      </c>
      <c r="F33" s="21"/>
      <c r="G33" s="30">
        <f>SUM(G2:G32)</f>
        <v>3330.2900000000009</v>
      </c>
      <c r="H33" s="21"/>
      <c r="I33" s="30">
        <f>SUM(I2:I32)</f>
        <v>3763.2500000000005</v>
      </c>
      <c r="J33" s="21"/>
      <c r="K33" s="23">
        <f>SUM(K2:K32)</f>
        <v>3763.2500000000005</v>
      </c>
      <c r="O33" s="23">
        <v>3330.2883999999999</v>
      </c>
      <c r="Q33" s="23">
        <v>3763.2100000000009</v>
      </c>
    </row>
  </sheetData>
  <mergeCells count="7">
    <mergeCell ref="A29:A30"/>
    <mergeCell ref="A7:A28"/>
    <mergeCell ref="A2:A6"/>
    <mergeCell ref="J2:J6"/>
    <mergeCell ref="J7:J28"/>
    <mergeCell ref="J29:J30"/>
    <mergeCell ref="B33:C3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订单明细</vt:lpstr>
      <vt:lpstr>价格核对</vt:lpstr>
      <vt:lpstr>汇总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2024-01-18T02:11:15Z</cp:lastPrinted>
  <dcterms:created xsi:type="dcterms:W3CDTF">2023-05-12T11:15:00Z</dcterms:created>
  <dcterms:modified xsi:type="dcterms:W3CDTF">2024-01-26T05:31:23Z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7BD9891AFFEF4252B9DAFD372B87FF43_12</vt:lpwstr>
  </property>
</Properties>
</file>