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1.09" sheetId="11" r:id="rId1"/>
    <sheet name="Sheet2" sheetId="7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<sst xmlns="http://schemas.openxmlformats.org/spreadsheetml/2006/main" count="157" uniqueCount="84">
  <si>
    <t xml:space="preserve">                                             再兴公司价格核算明细表                                          2024.1.13</t>
  </si>
  <si>
    <t>序</t>
  </si>
  <si>
    <t>物料代码</t>
  </si>
  <si>
    <t>名称</t>
  </si>
  <si>
    <t>图片</t>
  </si>
  <si>
    <t>QAD</t>
  </si>
  <si>
    <t>零件名称</t>
  </si>
  <si>
    <t>耗用量</t>
  </si>
  <si>
    <t>材质</t>
  </si>
  <si>
    <t>下料尺寸</t>
  </si>
  <si>
    <t>未税单价</t>
  </si>
  <si>
    <t>重量</t>
  </si>
  <si>
    <t>材料费</t>
  </si>
  <si>
    <t>加工成本</t>
  </si>
  <si>
    <t>系数</t>
  </si>
  <si>
    <t>未税价</t>
  </si>
  <si>
    <t>最终优惠价</t>
  </si>
  <si>
    <t>号</t>
  </si>
  <si>
    <t>长mm</t>
  </si>
  <si>
    <t>宽mm</t>
  </si>
  <si>
    <t>厚mm</t>
  </si>
  <si>
    <t>材料</t>
  </si>
  <si>
    <t>废铁</t>
  </si>
  <si>
    <t>毛重</t>
  </si>
  <si>
    <t>净重</t>
  </si>
  <si>
    <t>工序</t>
  </si>
  <si>
    <t>吨位</t>
  </si>
  <si>
    <t>工序费</t>
  </si>
  <si>
    <t>出件数</t>
  </si>
  <si>
    <t>合计</t>
  </si>
  <si>
    <t>SLT0010564</t>
  </si>
  <si>
    <t>滚轮上滑槽</t>
  </si>
  <si>
    <t>落料</t>
  </si>
  <si>
    <t>100T</t>
  </si>
  <si>
    <t>拉伸</t>
  </si>
  <si>
    <t>材料成本合计：</t>
  </si>
  <si>
    <t>加工成本合计：</t>
  </si>
  <si>
    <t>价格核算明细表</t>
  </si>
  <si>
    <t>SLT0010540</t>
  </si>
  <si>
    <t>滚轮下滑槽</t>
  </si>
  <si>
    <t>冲孔</t>
  </si>
  <si>
    <t>40T</t>
  </si>
  <si>
    <t>第二部分钣金件价格汇总</t>
  </si>
  <si>
    <t>项目</t>
  </si>
  <si>
    <t>图号</t>
  </si>
  <si>
    <t>数量</t>
  </si>
  <si>
    <t>厂家</t>
  </si>
  <si>
    <t>初始报价</t>
  </si>
  <si>
    <t>商定报价</t>
  </si>
  <si>
    <t>模具总费用</t>
  </si>
  <si>
    <t>模摊方式</t>
  </si>
  <si>
    <t>单件报价</t>
  </si>
  <si>
    <t>模摊费</t>
  </si>
  <si>
    <t>含模摊价</t>
  </si>
  <si>
    <t>9月16日轻卡减震新增</t>
  </si>
  <si>
    <t>SLT0010539</t>
  </si>
  <si>
    <t>减震器上盖板</t>
  </si>
  <si>
    <t>SPFH590 /T=3.0</t>
  </si>
  <si>
    <t>南皮利达</t>
  </si>
  <si>
    <t>预付30%，剩余70%摊销10万件产品</t>
  </si>
  <si>
    <t>SLT0010545</t>
  </si>
  <si>
    <t>减震器下底板</t>
  </si>
  <si>
    <t>统帅轻卡1880项目</t>
  </si>
  <si>
    <t>SLT0010599</t>
  </si>
  <si>
    <t>副驾靠背左侧装车钣金焊接总成</t>
  </si>
  <si>
    <t>ASSY-
QStE500 2.5</t>
  </si>
  <si>
    <t>文安恒德</t>
  </si>
  <si>
    <t>100%摊销10万件产品</t>
  </si>
  <si>
    <t>平台化-轻卡减震座椅</t>
  </si>
  <si>
    <t>SLT0010230</t>
  </si>
  <si>
    <t>驾驶员座垫右侧安装板总成</t>
  </si>
  <si>
    <t>SLT0010222</t>
  </si>
  <si>
    <t>驾驶员左侧调角器下连接板焊接总成</t>
  </si>
  <si>
    <t>ASSY-
QStE500 3.5</t>
  </si>
  <si>
    <t>SLT0010686</t>
  </si>
  <si>
    <t>驾驶员座垫右侧安装板</t>
  </si>
  <si>
    <t>QStE500 2.5</t>
  </si>
  <si>
    <t>SAPH440 /T=3.0</t>
  </si>
  <si>
    <t>航天宏达</t>
  </si>
  <si>
    <t>SLT0010557</t>
  </si>
  <si>
    <r>
      <rPr>
        <sz val="8"/>
        <color indexed="8"/>
        <rFont val="宋体"/>
        <charset val="134"/>
      </rPr>
      <t>外绞架</t>
    </r>
    <r>
      <rPr>
        <sz val="8"/>
        <color indexed="10"/>
        <rFont val="宋体"/>
        <charset val="134"/>
      </rPr>
      <t>支撑板</t>
    </r>
    <r>
      <rPr>
        <sz val="8"/>
        <color indexed="8"/>
        <rFont val="宋体"/>
        <charset val="134"/>
      </rPr>
      <t>组件</t>
    </r>
  </si>
  <si>
    <t>SPFH590/T=6.0</t>
  </si>
  <si>
    <t>SLT0010556</t>
  </si>
  <si>
    <t>内绞架支撑板组件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</si>
</sst>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);[Red]\(0\)"/>
    <numFmt numFmtId="178" formatCode="0.0_);[Red]\(0.0\)"/>
    <numFmt numFmtId="179" formatCode="0.00_);[Red]\(0.00\)"/>
    <numFmt numFmtId="180" formatCode="0.000_);[Red]\(0.000\)"/>
    <numFmt numFmtId="181" formatCode="0.0000_);[Red]\(0.0000\)"/>
    <numFmt numFmtId="182" formatCode="0.0_ "/>
  </numFmts>
  <fonts count="34">
    <font>
      <sz val="11"/>
      <color theme="1"/>
      <name val="宋体"/>
      <charset val="134"/>
      <scheme val="minor"/>
    </font>
    <font>
      <b/>
      <sz val="8"/>
      <color indexed="8"/>
      <name val="等线"/>
      <charset val="134"/>
    </font>
    <font>
      <b/>
      <sz val="8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8"/>
      <color theme="1"/>
      <name val="宋体"/>
      <charset val="134"/>
    </font>
    <font>
      <sz val="8"/>
      <color indexed="8"/>
      <name val="等线"/>
      <charset val="134"/>
    </font>
    <font>
      <sz val="14"/>
      <color theme="1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Arial"/>
      <charset val="134"/>
    </font>
    <font>
      <sz val="12"/>
      <name val="宋体"/>
      <charset val="134"/>
    </font>
    <font>
      <sz val="8"/>
      <color indexed="8"/>
      <name val="宋体"/>
      <charset val="134"/>
    </font>
    <font>
      <sz val="8"/>
      <color indexed="1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6" borderId="6" applyNumberFormat="0" applyAlignment="0" applyProtection="0">
      <alignment vertical="center"/>
    </xf>
    <xf numFmtId="0" fontId="22" fillId="7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30" fillId="0" borderId="2" applyNumberFormat="0" applyFill="0" applyBorder="0" applyAlignment="0" applyProtection="0">
      <alignment vertical="center"/>
    </xf>
    <xf numFmtId="0" fontId="31" fillId="0" borderId="0"/>
    <xf numFmtId="0" fontId="31" fillId="0" borderId="0"/>
    <xf numFmtId="9" fontId="0" fillId="0" borderId="0" applyFont="0" applyFill="0" applyBorder="0" applyAlignment="0" applyProtection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/>
  </cellStyleXfs>
  <cellXfs count="64">
    <xf numFmtId="0" fontId="0" fillId="0" borderId="0" xfId="0">
      <alignment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4" fillId="0" borderId="2" xfId="57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>
      <alignment horizontal="center" vertical="center"/>
    </xf>
    <xf numFmtId="0" fontId="4" fillId="0" borderId="2" xfId="49" applyNumberFormat="1" applyFont="1" applyFill="1" applyBorder="1" applyAlignment="1" applyProtection="1">
      <alignment horizontal="center" vertical="center" wrapText="1"/>
      <protection locked="0"/>
    </xf>
    <xf numFmtId="2" fontId="5" fillId="0" borderId="2" xfId="0" applyNumberFormat="1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77" fontId="5" fillId="0" borderId="2" xfId="0" applyNumberFormat="1" applyFont="1" applyBorder="1" applyAlignment="1">
      <alignment horizontal="center" vertical="center"/>
    </xf>
    <xf numFmtId="177" fontId="5" fillId="0" borderId="2" xfId="0" applyNumberFormat="1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4" fillId="0" borderId="2" xfId="54" applyFont="1" applyBorder="1" applyAlignment="1">
      <alignment horizontal="center" vertical="center" wrapText="1"/>
    </xf>
    <xf numFmtId="49" fontId="4" fillId="0" borderId="2" xfId="54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2" fontId="5" fillId="2" borderId="2" xfId="0" applyNumberFormat="1" applyFont="1" applyFill="1" applyBorder="1" applyAlignment="1">
      <alignment horizontal="center" vertical="center"/>
    </xf>
    <xf numFmtId="2" fontId="3" fillId="0" borderId="2" xfId="0" applyNumberFormat="1" applyFont="1" applyBorder="1" applyAlignment="1">
      <alignment horizontal="center" vertical="center" wrapText="1"/>
    </xf>
    <xf numFmtId="0" fontId="0" fillId="0" borderId="0" xfId="54">
      <alignment vertical="center"/>
    </xf>
    <xf numFmtId="178" fontId="0" fillId="0" borderId="0" xfId="0" applyNumberFormat="1">
      <alignment vertical="center"/>
    </xf>
    <xf numFmtId="179" fontId="0" fillId="0" borderId="0" xfId="0" applyNumberFormat="1">
      <alignment vertical="center"/>
    </xf>
    <xf numFmtId="180" fontId="0" fillId="0" borderId="0" xfId="0" applyNumberFormat="1">
      <alignment vertical="center"/>
    </xf>
    <xf numFmtId="181" fontId="0" fillId="0" borderId="0" xfId="0" applyNumberFormat="1">
      <alignment vertical="center"/>
    </xf>
    <xf numFmtId="0" fontId="6" fillId="0" borderId="2" xfId="54" applyFont="1" applyBorder="1" applyAlignment="1">
      <alignment horizontal="center" vertical="center"/>
    </xf>
    <xf numFmtId="0" fontId="0" fillId="0" borderId="2" xfId="54" applyBorder="1" applyAlignment="1">
      <alignment horizontal="center" vertical="center"/>
    </xf>
    <xf numFmtId="0" fontId="0" fillId="0" borderId="2" xfId="54" applyBorder="1" applyAlignment="1">
      <alignment horizontal="center" vertical="center" wrapText="1"/>
    </xf>
    <xf numFmtId="0" fontId="0" fillId="0" borderId="2" xfId="54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0" fillId="0" borderId="2" xfId="0" applyBorder="1">
      <alignment vertical="center"/>
    </xf>
    <xf numFmtId="0" fontId="0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78" fontId="0" fillId="0" borderId="2" xfId="54" applyNumberFormat="1" applyBorder="1" applyAlignment="1">
      <alignment horizontal="center" vertical="center" wrapText="1" shrinkToFit="1"/>
    </xf>
    <xf numFmtId="179" fontId="0" fillId="0" borderId="2" xfId="54" applyNumberFormat="1" applyBorder="1" applyAlignment="1">
      <alignment horizontal="center" vertical="center"/>
    </xf>
    <xf numFmtId="180" fontId="0" fillId="0" borderId="2" xfId="54" applyNumberFormat="1" applyBorder="1" applyAlignment="1">
      <alignment horizontal="center" vertical="center" shrinkToFit="1"/>
    </xf>
    <xf numFmtId="178" fontId="7" fillId="0" borderId="2" xfId="0" applyNumberFormat="1" applyFont="1" applyBorder="1" applyAlignment="1">
      <alignment vertical="center" wrapText="1"/>
    </xf>
    <xf numFmtId="179" fontId="7" fillId="0" borderId="2" xfId="49" applyNumberFormat="1" applyFont="1" applyFill="1" applyBorder="1" applyAlignment="1" applyProtection="1">
      <alignment vertical="center" wrapText="1"/>
      <protection locked="0"/>
    </xf>
    <xf numFmtId="180" fontId="7" fillId="0" borderId="2" xfId="55" applyNumberFormat="1" applyFont="1" applyBorder="1" applyAlignment="1">
      <alignment vertical="center"/>
    </xf>
    <xf numFmtId="180" fontId="7" fillId="0" borderId="2" xfId="0" applyNumberFormat="1" applyFont="1" applyBorder="1" applyAlignment="1">
      <alignment vertical="center" wrapText="1"/>
    </xf>
    <xf numFmtId="180" fontId="7" fillId="0" borderId="2" xfId="49" applyNumberFormat="1" applyFont="1" applyFill="1" applyBorder="1" applyAlignment="1" applyProtection="1">
      <alignment vertical="center" wrapText="1"/>
      <protection locked="0"/>
    </xf>
    <xf numFmtId="178" fontId="0" fillId="0" borderId="2" xfId="0" applyNumberFormat="1" applyBorder="1">
      <alignment vertical="center"/>
    </xf>
    <xf numFmtId="179" fontId="0" fillId="0" borderId="2" xfId="0" applyNumberFormat="1" applyBorder="1">
      <alignment vertical="center"/>
    </xf>
    <xf numFmtId="180" fontId="0" fillId="0" borderId="2" xfId="0" applyNumberFormat="1" applyBorder="1">
      <alignment vertical="center"/>
    </xf>
    <xf numFmtId="181" fontId="0" fillId="0" borderId="2" xfId="54" applyNumberFormat="1" applyFill="1" applyBorder="1" applyAlignment="1">
      <alignment horizontal="center" vertical="center" wrapText="1"/>
    </xf>
    <xf numFmtId="178" fontId="0" fillId="0" borderId="2" xfId="54" applyNumberFormat="1" applyBorder="1" applyAlignment="1">
      <alignment horizontal="center" vertical="center" wrapText="1"/>
    </xf>
    <xf numFmtId="179" fontId="0" fillId="0" borderId="2" xfId="54" applyNumberFormat="1" applyBorder="1" applyAlignment="1">
      <alignment horizontal="center" vertical="center" shrinkToFit="1"/>
    </xf>
    <xf numFmtId="176" fontId="7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176" fontId="10" fillId="0" borderId="2" xfId="0" applyNumberFormat="1" applyFont="1" applyBorder="1">
      <alignment vertical="center"/>
    </xf>
    <xf numFmtId="178" fontId="10" fillId="0" borderId="2" xfId="0" applyNumberFormat="1" applyFont="1" applyBorder="1">
      <alignment vertical="center"/>
    </xf>
    <xf numFmtId="9" fontId="9" fillId="0" borderId="2" xfId="0" applyNumberFormat="1" applyFont="1" applyBorder="1" applyAlignment="1">
      <alignment horizontal="center" vertical="center" wrapText="1"/>
    </xf>
    <xf numFmtId="181" fontId="9" fillId="0" borderId="2" xfId="0" applyNumberFormat="1" applyFont="1" applyBorder="1" applyAlignment="1">
      <alignment horizontal="center" vertical="center" wrapText="1"/>
    </xf>
    <xf numFmtId="182" fontId="7" fillId="0" borderId="2" xfId="0" applyNumberFormat="1" applyFont="1" applyBorder="1" applyAlignment="1">
      <alignment vertical="center"/>
    </xf>
    <xf numFmtId="176" fontId="0" fillId="0" borderId="2" xfId="0" applyNumberFormat="1" applyBorder="1">
      <alignment vertical="center"/>
    </xf>
    <xf numFmtId="0" fontId="0" fillId="3" borderId="2" xfId="54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2" xfId="0" applyFill="1" applyBorder="1">
      <alignment vertical="center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BOM_Level_Below3" xfId="49"/>
    <cellStyle name="样式 1 5 2" xfId="50"/>
    <cellStyle name="常规 6" xfId="51"/>
    <cellStyle name="百分比 2" xfId="52"/>
    <cellStyle name="常规 2 10" xfId="53"/>
    <cellStyle name="常规 2" xfId="54"/>
    <cellStyle name="常规 3" xfId="55"/>
    <cellStyle name="常规 41" xfId="56"/>
    <cellStyle name="样式 1" xfId="5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7"/>
  <sheetViews>
    <sheetView tabSelected="1" workbookViewId="0">
      <selection activeCell="AC21" sqref="AC21"/>
    </sheetView>
  </sheetViews>
  <sheetFormatPr defaultColWidth="9" defaultRowHeight="13.5"/>
  <cols>
    <col min="1" max="1" width="3.375" customWidth="1"/>
    <col min="2" max="2" width="0.125" customWidth="1"/>
    <col min="3" max="3" width="9" hidden="1" customWidth="1"/>
    <col min="4" max="4" width="15.25" hidden="1" customWidth="1"/>
    <col min="5" max="5" width="11.375" customWidth="1"/>
    <col min="6" max="6" width="16.125" customWidth="1"/>
    <col min="7" max="7" width="5.875" customWidth="1"/>
    <col min="8" max="8" width="4" customWidth="1"/>
    <col min="9" max="10" width="6.75" style="25" customWidth="1"/>
    <col min="11" max="11" width="5.50833333333333" style="25" customWidth="1"/>
    <col min="12" max="12" width="6.50833333333333" style="26" customWidth="1"/>
    <col min="13" max="13" width="5.875" style="26" customWidth="1"/>
    <col min="14" max="16" width="6.75" style="27" customWidth="1"/>
    <col min="17" max="17" width="7.125" style="26" customWidth="1"/>
    <col min="18" max="18" width="5.25" customWidth="1"/>
    <col min="19" max="19" width="6.375" customWidth="1"/>
    <col min="20" max="20" width="7.125" customWidth="1"/>
    <col min="21" max="21" width="7.125" style="25" customWidth="1"/>
    <col min="22" max="22" width="7.50833333333333" customWidth="1"/>
    <col min="23" max="23" width="5.50833333333333" customWidth="1"/>
    <col min="24" max="24" width="11.125" style="28" customWidth="1"/>
    <col min="25" max="25" width="12.25" customWidth="1"/>
  </cols>
  <sheetData>
    <row r="1" s="24" customFormat="1" ht="18.75" spans="1:25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</row>
    <row r="2" s="24" customFormat="1" customHeight="1" spans="1:25">
      <c r="A2" s="30" t="s">
        <v>1</v>
      </c>
      <c r="B2" s="31" t="s">
        <v>2</v>
      </c>
      <c r="C2" s="31" t="s">
        <v>3</v>
      </c>
      <c r="D2" s="31" t="s">
        <v>4</v>
      </c>
      <c r="E2" s="31" t="s">
        <v>5</v>
      </c>
      <c r="F2" s="32" t="s">
        <v>6</v>
      </c>
      <c r="G2" s="31" t="s">
        <v>7</v>
      </c>
      <c r="H2" s="32" t="s">
        <v>8</v>
      </c>
      <c r="I2" s="39" t="s">
        <v>9</v>
      </c>
      <c r="J2" s="39"/>
      <c r="K2" s="39"/>
      <c r="L2" s="40" t="s">
        <v>10</v>
      </c>
      <c r="M2" s="40"/>
      <c r="N2" s="41" t="s">
        <v>11</v>
      </c>
      <c r="O2" s="41"/>
      <c r="P2" s="41"/>
      <c r="Q2" s="40" t="s">
        <v>12</v>
      </c>
      <c r="R2" s="40" t="s">
        <v>13</v>
      </c>
      <c r="S2" s="40"/>
      <c r="T2" s="40"/>
      <c r="U2" s="40"/>
      <c r="V2" s="40"/>
      <c r="W2" s="40" t="s">
        <v>14</v>
      </c>
      <c r="X2" s="50" t="s">
        <v>15</v>
      </c>
      <c r="Y2" s="61" t="s">
        <v>16</v>
      </c>
    </row>
    <row r="3" s="24" customFormat="1" spans="1:25">
      <c r="A3" s="30" t="s">
        <v>17</v>
      </c>
      <c r="B3" s="31"/>
      <c r="C3" s="31"/>
      <c r="D3" s="31"/>
      <c r="E3" s="31"/>
      <c r="F3" s="32"/>
      <c r="G3" s="31"/>
      <c r="H3" s="32"/>
      <c r="I3" s="39" t="s">
        <v>18</v>
      </c>
      <c r="J3" s="39" t="s">
        <v>19</v>
      </c>
      <c r="K3" s="39" t="s">
        <v>20</v>
      </c>
      <c r="L3" s="40" t="s">
        <v>21</v>
      </c>
      <c r="M3" s="40" t="s">
        <v>22</v>
      </c>
      <c r="N3" s="41" t="s">
        <v>23</v>
      </c>
      <c r="O3" s="41" t="s">
        <v>24</v>
      </c>
      <c r="P3" s="41" t="s">
        <v>22</v>
      </c>
      <c r="Q3" s="40"/>
      <c r="R3" s="40" t="s">
        <v>25</v>
      </c>
      <c r="S3" s="40" t="s">
        <v>26</v>
      </c>
      <c r="T3" s="40" t="s">
        <v>27</v>
      </c>
      <c r="U3" s="51" t="s">
        <v>28</v>
      </c>
      <c r="V3" s="52" t="s">
        <v>29</v>
      </c>
      <c r="W3" s="40"/>
      <c r="X3" s="50"/>
      <c r="Y3" s="61"/>
    </row>
    <row r="4" ht="20.1" customHeight="1" spans="1:25">
      <c r="A4" s="33">
        <v>1</v>
      </c>
      <c r="B4" s="33"/>
      <c r="C4" s="33"/>
      <c r="D4" s="33"/>
      <c r="E4" s="34" t="s">
        <v>30</v>
      </c>
      <c r="F4" s="34" t="s">
        <v>31</v>
      </c>
      <c r="G4" s="34">
        <v>1</v>
      </c>
      <c r="H4" s="35">
        <v>440</v>
      </c>
      <c r="I4" s="42">
        <v>81</v>
      </c>
      <c r="J4" s="42">
        <v>77</v>
      </c>
      <c r="K4" s="42">
        <v>3</v>
      </c>
      <c r="L4" s="43">
        <v>4.9</v>
      </c>
      <c r="M4" s="43">
        <v>2.5</v>
      </c>
      <c r="N4" s="44">
        <f>I4*J4*K4*0.00000785</f>
        <v>0.14688135</v>
      </c>
      <c r="O4" s="45">
        <v>0.094</v>
      </c>
      <c r="P4" s="46">
        <v>0.133</v>
      </c>
      <c r="Q4" s="43">
        <v>0.59</v>
      </c>
      <c r="R4" s="53" t="s">
        <v>32</v>
      </c>
      <c r="S4" s="54" t="s">
        <v>33</v>
      </c>
      <c r="T4" s="55">
        <v>0.08</v>
      </c>
      <c r="U4" s="56">
        <v>1</v>
      </c>
      <c r="V4" s="55">
        <v>0.08</v>
      </c>
      <c r="W4" s="57">
        <v>1.18</v>
      </c>
      <c r="X4" s="58">
        <v>0.885</v>
      </c>
      <c r="Y4" s="62">
        <v>0.76</v>
      </c>
    </row>
    <row r="5" ht="20.1" customHeight="1" spans="1:25">
      <c r="A5" s="33"/>
      <c r="B5" s="33"/>
      <c r="C5" s="33"/>
      <c r="D5" s="33"/>
      <c r="E5" s="36"/>
      <c r="F5" s="36"/>
      <c r="G5" s="36"/>
      <c r="H5" s="36"/>
      <c r="I5" s="47"/>
      <c r="J5" s="47"/>
      <c r="K5" s="47"/>
      <c r="L5" s="48"/>
      <c r="M5" s="48"/>
      <c r="N5" s="49"/>
      <c r="O5" s="49"/>
      <c r="P5" s="49"/>
      <c r="Q5" s="48"/>
      <c r="R5" s="53" t="s">
        <v>34</v>
      </c>
      <c r="S5" s="54" t="s">
        <v>33</v>
      </c>
      <c r="T5" s="55">
        <v>0.08</v>
      </c>
      <c r="U5" s="59">
        <v>1</v>
      </c>
      <c r="V5" s="55">
        <f t="shared" ref="V5:V7" si="0">T5/U5</f>
        <v>0.08</v>
      </c>
      <c r="W5" s="57"/>
      <c r="X5" s="58"/>
      <c r="Y5" s="62"/>
    </row>
    <row r="6" ht="20.1" customHeight="1" spans="1:25">
      <c r="A6" s="33"/>
      <c r="B6" s="33"/>
      <c r="C6" s="33"/>
      <c r="D6" s="33"/>
      <c r="E6" s="34"/>
      <c r="F6" s="34"/>
      <c r="G6" s="34"/>
      <c r="H6" s="35"/>
      <c r="I6" s="42"/>
      <c r="J6" s="42"/>
      <c r="K6" s="42"/>
      <c r="L6" s="43"/>
      <c r="M6" s="43"/>
      <c r="N6" s="44"/>
      <c r="O6" s="45"/>
      <c r="P6" s="46"/>
      <c r="Q6" s="43">
        <f>G6*L6</f>
        <v>0</v>
      </c>
      <c r="R6" s="53"/>
      <c r="S6" s="54"/>
      <c r="T6" s="55"/>
      <c r="U6" s="56">
        <v>1</v>
      </c>
      <c r="V6" s="55">
        <f t="shared" si="0"/>
        <v>0</v>
      </c>
      <c r="W6" s="57"/>
      <c r="X6" s="58"/>
      <c r="Y6" s="62"/>
    </row>
    <row r="7" ht="20.1" customHeight="1" spans="1:25">
      <c r="A7" s="33"/>
      <c r="B7" s="33"/>
      <c r="C7" s="33"/>
      <c r="D7" s="33"/>
      <c r="E7" s="34"/>
      <c r="F7" s="34"/>
      <c r="G7" s="34"/>
      <c r="H7" s="35"/>
      <c r="I7" s="42"/>
      <c r="J7" s="42"/>
      <c r="K7" s="42"/>
      <c r="L7" s="43"/>
      <c r="M7" s="43"/>
      <c r="N7" s="44"/>
      <c r="O7" s="45"/>
      <c r="P7" s="46"/>
      <c r="Q7" s="43"/>
      <c r="R7" s="53"/>
      <c r="S7" s="54"/>
      <c r="T7" s="55"/>
      <c r="U7" s="56"/>
      <c r="V7" s="55"/>
      <c r="W7" s="57"/>
      <c r="X7" s="58"/>
      <c r="Y7" s="62"/>
    </row>
    <row r="8" ht="20.1" customHeight="1" spans="1:25">
      <c r="A8" s="33"/>
      <c r="B8" s="33"/>
      <c r="C8" s="33"/>
      <c r="D8" s="33"/>
      <c r="E8" s="37" t="s">
        <v>35</v>
      </c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48">
        <v>0.59</v>
      </c>
      <c r="R8" s="37" t="s">
        <v>36</v>
      </c>
      <c r="S8" s="38"/>
      <c r="T8" s="38"/>
      <c r="U8" s="38"/>
      <c r="V8" s="60">
        <f>SUM(V4:V7)</f>
        <v>0.16</v>
      </c>
      <c r="W8" s="57"/>
      <c r="X8" s="58"/>
      <c r="Y8" s="62"/>
    </row>
    <row r="9" ht="18.75" spans="1:25">
      <c r="A9" s="29" t="s">
        <v>37</v>
      </c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63"/>
    </row>
    <row r="10" spans="1:25">
      <c r="A10" s="30" t="s">
        <v>1</v>
      </c>
      <c r="B10" s="31" t="s">
        <v>2</v>
      </c>
      <c r="C10" s="31" t="s">
        <v>3</v>
      </c>
      <c r="D10" s="31" t="s">
        <v>4</v>
      </c>
      <c r="E10" s="31" t="s">
        <v>5</v>
      </c>
      <c r="F10" s="32" t="s">
        <v>6</v>
      </c>
      <c r="G10" s="31" t="s">
        <v>7</v>
      </c>
      <c r="H10" s="32" t="s">
        <v>8</v>
      </c>
      <c r="I10" s="39" t="s">
        <v>9</v>
      </c>
      <c r="J10" s="39"/>
      <c r="K10" s="39"/>
      <c r="L10" s="40" t="s">
        <v>10</v>
      </c>
      <c r="M10" s="40"/>
      <c r="N10" s="41" t="s">
        <v>11</v>
      </c>
      <c r="O10" s="41"/>
      <c r="P10" s="41"/>
      <c r="Q10" s="40" t="s">
        <v>12</v>
      </c>
      <c r="R10" s="40" t="s">
        <v>13</v>
      </c>
      <c r="S10" s="40"/>
      <c r="T10" s="40"/>
      <c r="U10" s="40"/>
      <c r="V10" s="40"/>
      <c r="W10" s="40" t="s">
        <v>14</v>
      </c>
      <c r="X10" s="50" t="s">
        <v>15</v>
      </c>
      <c r="Y10" s="61" t="s">
        <v>16</v>
      </c>
    </row>
    <row r="11" ht="15" customHeight="1" spans="1:25">
      <c r="A11" s="30" t="s">
        <v>17</v>
      </c>
      <c r="B11" s="31"/>
      <c r="C11" s="31"/>
      <c r="D11" s="31"/>
      <c r="E11" s="31"/>
      <c r="F11" s="32"/>
      <c r="G11" s="31"/>
      <c r="H11" s="32"/>
      <c r="I11" s="39" t="s">
        <v>18</v>
      </c>
      <c r="J11" s="39" t="s">
        <v>19</v>
      </c>
      <c r="K11" s="39" t="s">
        <v>20</v>
      </c>
      <c r="L11" s="40" t="s">
        <v>21</v>
      </c>
      <c r="M11" s="40" t="s">
        <v>22</v>
      </c>
      <c r="N11" s="41" t="s">
        <v>23</v>
      </c>
      <c r="O11" s="41" t="s">
        <v>24</v>
      </c>
      <c r="P11" s="41" t="s">
        <v>22</v>
      </c>
      <c r="Q11" s="40"/>
      <c r="R11" s="40" t="s">
        <v>25</v>
      </c>
      <c r="S11" s="40" t="s">
        <v>26</v>
      </c>
      <c r="T11" s="40" t="s">
        <v>27</v>
      </c>
      <c r="U11" s="51" t="s">
        <v>28</v>
      </c>
      <c r="V11" s="52" t="s">
        <v>29</v>
      </c>
      <c r="W11" s="40"/>
      <c r="X11" s="50"/>
      <c r="Y11" s="61"/>
    </row>
    <row r="12" ht="18" customHeight="1" spans="1:25">
      <c r="A12" s="33">
        <v>2</v>
      </c>
      <c r="B12" s="33"/>
      <c r="C12" s="33"/>
      <c r="D12" s="33"/>
      <c r="E12" s="34" t="s">
        <v>38</v>
      </c>
      <c r="F12" s="34" t="s">
        <v>39</v>
      </c>
      <c r="G12" s="34">
        <v>1</v>
      </c>
      <c r="H12" s="35">
        <v>440</v>
      </c>
      <c r="I12" s="42">
        <v>81</v>
      </c>
      <c r="J12" s="42">
        <v>77</v>
      </c>
      <c r="K12" s="42">
        <v>3</v>
      </c>
      <c r="L12" s="43">
        <v>4.9</v>
      </c>
      <c r="M12" s="43">
        <v>2.5</v>
      </c>
      <c r="N12" s="44">
        <f>I12*J12*K12*0.00000785</f>
        <v>0.14688135</v>
      </c>
      <c r="O12" s="45">
        <v>0.094</v>
      </c>
      <c r="P12" s="46">
        <v>0.133</v>
      </c>
      <c r="Q12" s="43">
        <v>0.59</v>
      </c>
      <c r="R12" s="53" t="s">
        <v>32</v>
      </c>
      <c r="S12" s="54" t="s">
        <v>33</v>
      </c>
      <c r="T12" s="55">
        <v>0.08</v>
      </c>
      <c r="U12" s="56">
        <v>1</v>
      </c>
      <c r="V12" s="55">
        <f t="shared" ref="V12:V15" si="1">T12/U12</f>
        <v>0.08</v>
      </c>
      <c r="W12" s="57">
        <v>1.18</v>
      </c>
      <c r="X12" s="58">
        <f>(Q12+V17)*W12+Q15*1.03</f>
        <v>0.9558</v>
      </c>
      <c r="Y12" s="62">
        <v>0.81</v>
      </c>
    </row>
    <row r="13" ht="18" customHeight="1" spans="1:25">
      <c r="A13" s="33"/>
      <c r="B13" s="33"/>
      <c r="C13" s="33"/>
      <c r="D13" s="33"/>
      <c r="E13" s="36"/>
      <c r="F13" s="36"/>
      <c r="G13" s="36"/>
      <c r="H13" s="36"/>
      <c r="I13" s="47"/>
      <c r="J13" s="47"/>
      <c r="K13" s="47"/>
      <c r="L13" s="48"/>
      <c r="M13" s="48"/>
      <c r="N13" s="49"/>
      <c r="O13" s="49"/>
      <c r="P13" s="49"/>
      <c r="Q13" s="48"/>
      <c r="R13" s="53" t="s">
        <v>34</v>
      </c>
      <c r="S13" s="54" t="s">
        <v>33</v>
      </c>
      <c r="T13" s="55">
        <v>0.08</v>
      </c>
      <c r="U13" s="59">
        <v>1</v>
      </c>
      <c r="V13" s="55">
        <f t="shared" si="1"/>
        <v>0.08</v>
      </c>
      <c r="W13" s="57"/>
      <c r="X13" s="58"/>
      <c r="Y13" s="62"/>
    </row>
    <row r="14" ht="18" customHeight="1" spans="1:25">
      <c r="A14" s="33"/>
      <c r="B14" s="33"/>
      <c r="C14" s="33"/>
      <c r="D14" s="33"/>
      <c r="E14" s="36"/>
      <c r="F14" s="36"/>
      <c r="G14" s="36"/>
      <c r="H14" s="36"/>
      <c r="I14" s="47"/>
      <c r="J14" s="47"/>
      <c r="K14" s="47"/>
      <c r="L14" s="48"/>
      <c r="M14" s="48"/>
      <c r="N14" s="49"/>
      <c r="O14" s="49"/>
      <c r="P14" s="49"/>
      <c r="Q14" s="48"/>
      <c r="R14" s="53" t="s">
        <v>40</v>
      </c>
      <c r="S14" s="54" t="s">
        <v>41</v>
      </c>
      <c r="T14" s="55">
        <v>0.06</v>
      </c>
      <c r="U14" s="59">
        <v>1</v>
      </c>
      <c r="V14" s="55">
        <v>0.06</v>
      </c>
      <c r="W14" s="57"/>
      <c r="X14" s="58"/>
      <c r="Y14" s="62"/>
    </row>
    <row r="15" ht="16" customHeight="1" spans="1:25">
      <c r="A15" s="33"/>
      <c r="B15" s="33"/>
      <c r="C15" s="33"/>
      <c r="D15" s="33"/>
      <c r="E15" s="34"/>
      <c r="F15" s="34"/>
      <c r="G15" s="34"/>
      <c r="H15" s="35"/>
      <c r="I15" s="42"/>
      <c r="J15" s="42"/>
      <c r="K15" s="42"/>
      <c r="L15" s="43"/>
      <c r="M15" s="43"/>
      <c r="N15" s="44"/>
      <c r="O15" s="45"/>
      <c r="P15" s="46"/>
      <c r="Q15" s="43">
        <f>G15*L15</f>
        <v>0</v>
      </c>
      <c r="R15" s="53"/>
      <c r="S15" s="54"/>
      <c r="T15" s="55"/>
      <c r="U15" s="56">
        <v>1</v>
      </c>
      <c r="V15" s="55"/>
      <c r="W15" s="57"/>
      <c r="X15" s="58"/>
      <c r="Y15" s="62"/>
    </row>
    <row r="16" ht="15" customHeight="1" spans="1:25">
      <c r="A16" s="33"/>
      <c r="B16" s="33"/>
      <c r="C16" s="33"/>
      <c r="D16" s="33"/>
      <c r="E16" s="34"/>
      <c r="F16" s="34"/>
      <c r="G16" s="34"/>
      <c r="H16" s="35"/>
      <c r="I16" s="42"/>
      <c r="J16" s="42"/>
      <c r="K16" s="42"/>
      <c r="L16" s="43"/>
      <c r="M16" s="43"/>
      <c r="N16" s="44"/>
      <c r="O16" s="45"/>
      <c r="P16" s="46"/>
      <c r="Q16" s="43"/>
      <c r="R16" s="53"/>
      <c r="S16" s="54"/>
      <c r="T16" s="55"/>
      <c r="U16" s="56"/>
      <c r="V16" s="55">
        <f>T16*U16</f>
        <v>0</v>
      </c>
      <c r="W16" s="57"/>
      <c r="X16" s="58"/>
      <c r="Y16" s="62"/>
    </row>
    <row r="17" ht="18" customHeight="1" spans="1:25">
      <c r="A17" s="33"/>
      <c r="B17" s="33"/>
      <c r="C17" s="33"/>
      <c r="D17" s="33"/>
      <c r="E17" s="37" t="s">
        <v>35</v>
      </c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48">
        <f>SUM(Q12:Q16)</f>
        <v>0.59</v>
      </c>
      <c r="R17" s="37" t="s">
        <v>36</v>
      </c>
      <c r="S17" s="38"/>
      <c r="T17" s="38"/>
      <c r="U17" s="38"/>
      <c r="V17" s="60">
        <f>SUM(V12:V16)</f>
        <v>0.22</v>
      </c>
      <c r="W17" s="57"/>
      <c r="X17" s="58"/>
      <c r="Y17" s="62"/>
    </row>
  </sheetData>
  <mergeCells count="50">
    <mergeCell ref="A1:Y1"/>
    <mergeCell ref="I2:K2"/>
    <mergeCell ref="L2:M2"/>
    <mergeCell ref="N2:P2"/>
    <mergeCell ref="R2:V2"/>
    <mergeCell ref="E8:P8"/>
    <mergeCell ref="R8:U8"/>
    <mergeCell ref="A9:X9"/>
    <mergeCell ref="I10:K10"/>
    <mergeCell ref="L10:M10"/>
    <mergeCell ref="N10:P10"/>
    <mergeCell ref="R10:V10"/>
    <mergeCell ref="E17:P17"/>
    <mergeCell ref="R17:U17"/>
    <mergeCell ref="A4:A8"/>
    <mergeCell ref="A12:A17"/>
    <mergeCell ref="B2:B3"/>
    <mergeCell ref="B4:B8"/>
    <mergeCell ref="B10:B11"/>
    <mergeCell ref="B12:B17"/>
    <mergeCell ref="C2:C3"/>
    <mergeCell ref="C4:C8"/>
    <mergeCell ref="C10:C11"/>
    <mergeCell ref="C12:C17"/>
    <mergeCell ref="D2:D3"/>
    <mergeCell ref="D4:D8"/>
    <mergeCell ref="D10:D11"/>
    <mergeCell ref="D12:D17"/>
    <mergeCell ref="E2:E3"/>
    <mergeCell ref="E10:E11"/>
    <mergeCell ref="F2:F3"/>
    <mergeCell ref="F10:F11"/>
    <mergeCell ref="G2:G3"/>
    <mergeCell ref="G10:G11"/>
    <mergeCell ref="H2:H3"/>
    <mergeCell ref="H10:H11"/>
    <mergeCell ref="Q2:Q3"/>
    <mergeCell ref="Q10:Q11"/>
    <mergeCell ref="W2:W3"/>
    <mergeCell ref="W4:W8"/>
    <mergeCell ref="W10:W11"/>
    <mergeCell ref="W12:W17"/>
    <mergeCell ref="X2:X3"/>
    <mergeCell ref="X4:X8"/>
    <mergeCell ref="X10:X11"/>
    <mergeCell ref="X12:X17"/>
    <mergeCell ref="Y2:Y3"/>
    <mergeCell ref="Y4:Y8"/>
    <mergeCell ref="Y10:Y11"/>
    <mergeCell ref="Y12:Y17"/>
  </mergeCells>
  <conditionalFormatting sqref="I4:K4">
    <cfRule type="duplicateValues" dxfId="0" priority="46"/>
  </conditionalFormatting>
  <conditionalFormatting sqref="B9">
    <cfRule type="duplicateValues" dxfId="0" priority="11"/>
  </conditionalFormatting>
  <conditionalFormatting sqref="I12:K12">
    <cfRule type="duplicateValues" dxfId="0" priority="12"/>
  </conditionalFormatting>
  <conditionalFormatting sqref="E2:E3">
    <cfRule type="duplicateValues" dxfId="0" priority="26"/>
  </conditionalFormatting>
  <conditionalFormatting sqref="E10:E11">
    <cfRule type="duplicateValues" dxfId="0" priority="10"/>
  </conditionalFormatting>
  <conditionalFormatting sqref="I6:K7">
    <cfRule type="duplicateValues" dxfId="0" priority="25"/>
  </conditionalFormatting>
  <conditionalFormatting sqref="I15:K16">
    <cfRule type="duplicateValues" dxfId="0" priority="9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topLeftCell="B1" workbookViewId="0">
      <selection activeCell="K21" sqref="K21"/>
    </sheetView>
  </sheetViews>
  <sheetFormatPr defaultColWidth="9" defaultRowHeight="13.5"/>
  <cols>
    <col min="1" max="1" width="9.50833333333333" hidden="1" customWidth="1"/>
    <col min="2" max="2" width="9.25" customWidth="1"/>
    <col min="3" max="3" width="14.75" customWidth="1"/>
    <col min="4" max="4" width="3.625" customWidth="1"/>
    <col min="5" max="5" width="10.5083333333333" hidden="1" customWidth="1"/>
    <col min="6" max="6" width="8.50833333333333" customWidth="1"/>
    <col min="7" max="7" width="7.375" customWidth="1"/>
    <col min="8" max="8" width="6.75" customWidth="1"/>
    <col min="9" max="9" width="7.50833333333333" customWidth="1"/>
    <col min="10" max="10" width="7.25" customWidth="1"/>
    <col min="11" max="11" width="7.125" customWidth="1"/>
    <col min="12" max="12" width="7.50833333333333" customWidth="1"/>
    <col min="13" max="13" width="10.5083333333333" customWidth="1"/>
    <col min="14" max="14" width="15.125" customWidth="1"/>
  </cols>
  <sheetData>
    <row r="1" spans="2:14">
      <c r="B1" s="1" t="s">
        <v>42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>
      <c r="A2" s="3" t="s">
        <v>43</v>
      </c>
      <c r="B2" s="4" t="s">
        <v>44</v>
      </c>
      <c r="C2" s="4" t="s">
        <v>6</v>
      </c>
      <c r="D2" s="5" t="s">
        <v>45</v>
      </c>
      <c r="E2" s="4" t="s">
        <v>8</v>
      </c>
      <c r="F2" s="4" t="s">
        <v>46</v>
      </c>
      <c r="G2" s="6" t="s">
        <v>47</v>
      </c>
      <c r="H2" s="6"/>
      <c r="I2" s="6"/>
      <c r="J2" s="6" t="s">
        <v>48</v>
      </c>
      <c r="K2" s="6"/>
      <c r="L2" s="6"/>
      <c r="M2" s="21" t="s">
        <v>49</v>
      </c>
      <c r="N2" s="21" t="s">
        <v>50</v>
      </c>
    </row>
    <row r="3" spans="1:14">
      <c r="A3" s="3"/>
      <c r="B3" s="4"/>
      <c r="C3" s="4"/>
      <c r="D3" s="5"/>
      <c r="E3" s="4"/>
      <c r="F3" s="4"/>
      <c r="G3" s="7" t="s">
        <v>51</v>
      </c>
      <c r="H3" s="7" t="s">
        <v>52</v>
      </c>
      <c r="I3" s="3" t="s">
        <v>53</v>
      </c>
      <c r="J3" s="7" t="s">
        <v>51</v>
      </c>
      <c r="K3" s="7" t="s">
        <v>52</v>
      </c>
      <c r="L3" s="3" t="s">
        <v>53</v>
      </c>
      <c r="M3" s="21"/>
      <c r="N3" s="21"/>
    </row>
    <row r="4" ht="22.15" customHeight="1" spans="1:14">
      <c r="A4" s="8" t="s">
        <v>54</v>
      </c>
      <c r="B4" s="9" t="s">
        <v>55</v>
      </c>
      <c r="C4" s="9" t="s">
        <v>56</v>
      </c>
      <c r="D4" s="10">
        <v>1</v>
      </c>
      <c r="E4" s="11" t="s">
        <v>57</v>
      </c>
      <c r="F4" s="11" t="s">
        <v>58</v>
      </c>
      <c r="G4" s="12">
        <v>32.73</v>
      </c>
      <c r="H4" s="12">
        <v>1.72</v>
      </c>
      <c r="I4" s="12">
        <v>34.45</v>
      </c>
      <c r="J4" s="12">
        <v>30</v>
      </c>
      <c r="K4" s="12">
        <v>1.72</v>
      </c>
      <c r="L4" s="22">
        <v>31.72</v>
      </c>
      <c r="M4" s="23">
        <v>245000</v>
      </c>
      <c r="N4" s="8" t="s">
        <v>59</v>
      </c>
    </row>
    <row r="5" ht="22.15" customHeight="1" spans="1:14">
      <c r="A5" s="8" t="s">
        <v>54</v>
      </c>
      <c r="B5" s="9" t="s">
        <v>60</v>
      </c>
      <c r="C5" s="9" t="s">
        <v>61</v>
      </c>
      <c r="D5" s="10">
        <v>1</v>
      </c>
      <c r="E5" s="11" t="s">
        <v>57</v>
      </c>
      <c r="F5" s="11" t="s">
        <v>58</v>
      </c>
      <c r="G5" s="12">
        <v>34.24</v>
      </c>
      <c r="H5" s="12">
        <v>1.72</v>
      </c>
      <c r="I5" s="12">
        <v>35.96</v>
      </c>
      <c r="J5" s="12">
        <v>31</v>
      </c>
      <c r="K5" s="12">
        <v>1.72</v>
      </c>
      <c r="L5" s="22">
        <v>32.72</v>
      </c>
      <c r="M5" s="23">
        <v>245000</v>
      </c>
      <c r="N5" s="8" t="s">
        <v>59</v>
      </c>
    </row>
    <row r="6" ht="22.5" spans="1:14">
      <c r="A6" s="8" t="s">
        <v>62</v>
      </c>
      <c r="B6" s="13" t="s">
        <v>63</v>
      </c>
      <c r="C6" s="13" t="s">
        <v>64</v>
      </c>
      <c r="D6" s="10">
        <v>1</v>
      </c>
      <c r="E6" s="14" t="s">
        <v>65</v>
      </c>
      <c r="F6" s="14" t="s">
        <v>66</v>
      </c>
      <c r="G6" s="12">
        <v>8.28</v>
      </c>
      <c r="H6" s="12">
        <v>0.31</v>
      </c>
      <c r="I6" s="12">
        <v>8.59</v>
      </c>
      <c r="J6" s="12">
        <v>6.6</v>
      </c>
      <c r="K6" s="12">
        <v>0.31</v>
      </c>
      <c r="L6" s="22">
        <v>6.91</v>
      </c>
      <c r="M6" s="23">
        <v>31000</v>
      </c>
      <c r="N6" s="8" t="s">
        <v>67</v>
      </c>
    </row>
    <row r="7" ht="22.5" spans="1:14">
      <c r="A7" s="8" t="s">
        <v>68</v>
      </c>
      <c r="B7" s="15" t="s">
        <v>69</v>
      </c>
      <c r="C7" s="13" t="s">
        <v>70</v>
      </c>
      <c r="D7" s="10">
        <v>1</v>
      </c>
      <c r="E7" s="14" t="s">
        <v>65</v>
      </c>
      <c r="F7" s="14" t="s">
        <v>66</v>
      </c>
      <c r="G7" s="12">
        <v>14.04</v>
      </c>
      <c r="H7" s="12">
        <v>0.363</v>
      </c>
      <c r="I7" s="12">
        <v>14.403</v>
      </c>
      <c r="J7" s="12">
        <v>12.24</v>
      </c>
      <c r="K7" s="12">
        <v>0.363</v>
      </c>
      <c r="L7" s="22">
        <v>12.603</v>
      </c>
      <c r="M7" s="23">
        <v>36300</v>
      </c>
      <c r="N7" s="8" t="s">
        <v>67</v>
      </c>
    </row>
    <row r="8" ht="22.5" spans="1:14">
      <c r="A8" s="8" t="s">
        <v>68</v>
      </c>
      <c r="B8" s="15" t="s">
        <v>71</v>
      </c>
      <c r="C8" s="16" t="s">
        <v>72</v>
      </c>
      <c r="D8" s="10">
        <v>1</v>
      </c>
      <c r="E8" s="14" t="s">
        <v>73</v>
      </c>
      <c r="F8" s="14" t="s">
        <v>66</v>
      </c>
      <c r="G8" s="12">
        <v>15.3</v>
      </c>
      <c r="H8" s="12">
        <v>0.411</v>
      </c>
      <c r="I8" s="12">
        <v>15.711</v>
      </c>
      <c r="J8" s="12">
        <v>13.98</v>
      </c>
      <c r="K8" s="12">
        <v>0.411</v>
      </c>
      <c r="L8" s="22">
        <v>14.391</v>
      </c>
      <c r="M8" s="23">
        <v>41100</v>
      </c>
      <c r="N8" s="8" t="s">
        <v>67</v>
      </c>
    </row>
    <row r="9" ht="21" spans="1:14">
      <c r="A9" s="8" t="s">
        <v>54</v>
      </c>
      <c r="B9" s="9" t="s">
        <v>74</v>
      </c>
      <c r="C9" s="9" t="s">
        <v>75</v>
      </c>
      <c r="D9" s="10">
        <v>1</v>
      </c>
      <c r="E9" s="9" t="s">
        <v>76</v>
      </c>
      <c r="F9" s="14" t="s">
        <v>66</v>
      </c>
      <c r="G9" s="12">
        <v>15.48</v>
      </c>
      <c r="H9" s="12">
        <v>0.44</v>
      </c>
      <c r="I9" s="12">
        <v>15.92</v>
      </c>
      <c r="J9" s="12">
        <v>12.97</v>
      </c>
      <c r="K9" s="12">
        <v>0.44</v>
      </c>
      <c r="L9" s="22">
        <v>13.41</v>
      </c>
      <c r="M9" s="23">
        <v>44000</v>
      </c>
      <c r="N9" s="8" t="s">
        <v>67</v>
      </c>
    </row>
    <row r="10" ht="21" spans="1:14">
      <c r="A10" s="8" t="s">
        <v>54</v>
      </c>
      <c r="B10" s="17" t="s">
        <v>38</v>
      </c>
      <c r="C10" s="18" t="s">
        <v>39</v>
      </c>
      <c r="D10" s="10">
        <v>1</v>
      </c>
      <c r="E10" s="11" t="s">
        <v>77</v>
      </c>
      <c r="F10" s="14" t="s">
        <v>78</v>
      </c>
      <c r="G10" s="12">
        <v>1.1858407079646</v>
      </c>
      <c r="H10" s="12">
        <v>0.08</v>
      </c>
      <c r="I10" s="12">
        <v>1.2658407079646</v>
      </c>
      <c r="J10" s="12">
        <v>1.04</v>
      </c>
      <c r="K10" s="12">
        <v>0.08</v>
      </c>
      <c r="L10" s="22">
        <v>1.12</v>
      </c>
      <c r="M10" s="23">
        <v>8000</v>
      </c>
      <c r="N10" s="8" t="s">
        <v>67</v>
      </c>
    </row>
    <row r="11" ht="25.15" customHeight="1" spans="1:14">
      <c r="A11" s="8" t="s">
        <v>54</v>
      </c>
      <c r="B11" s="17" t="s">
        <v>79</v>
      </c>
      <c r="C11" s="18" t="s">
        <v>80</v>
      </c>
      <c r="D11" s="10">
        <v>1</v>
      </c>
      <c r="E11" s="11" t="s">
        <v>81</v>
      </c>
      <c r="F11" s="14" t="s">
        <v>78</v>
      </c>
      <c r="G11" s="12">
        <v>14.9469026548673</v>
      </c>
      <c r="H11" s="12">
        <v>0.08</v>
      </c>
      <c r="I11" s="12">
        <v>15.0269026548673</v>
      </c>
      <c r="J11" s="12">
        <v>12.56</v>
      </c>
      <c r="K11" s="12">
        <v>0.08</v>
      </c>
      <c r="L11" s="22">
        <v>12.64</v>
      </c>
      <c r="M11" s="23">
        <v>8000</v>
      </c>
      <c r="N11" s="8" t="s">
        <v>67</v>
      </c>
    </row>
    <row r="12" ht="25.15" customHeight="1" spans="1:14">
      <c r="A12" s="8" t="s">
        <v>54</v>
      </c>
      <c r="B12" s="19" t="s">
        <v>82</v>
      </c>
      <c r="C12" s="20" t="s">
        <v>83</v>
      </c>
      <c r="D12" s="10">
        <v>1</v>
      </c>
      <c r="E12" s="11" t="s">
        <v>81</v>
      </c>
      <c r="F12" s="14" t="s">
        <v>78</v>
      </c>
      <c r="G12" s="12">
        <v>9.02654867256637</v>
      </c>
      <c r="H12" s="12">
        <v>0.0707964601769912</v>
      </c>
      <c r="I12" s="12">
        <v>9.09734513274336</v>
      </c>
      <c r="J12" s="12">
        <v>8.23</v>
      </c>
      <c r="K12" s="12">
        <v>0.0707964601769912</v>
      </c>
      <c r="L12" s="22">
        <v>8.30079646017699</v>
      </c>
      <c r="M12" s="23">
        <v>7079.64601769912</v>
      </c>
      <c r="N12" s="8" t="s">
        <v>67</v>
      </c>
    </row>
    <row r="13" ht="25.15" customHeight="1" spans="1:14">
      <c r="A13" s="8" t="s">
        <v>54</v>
      </c>
      <c r="B13" s="17" t="s">
        <v>30</v>
      </c>
      <c r="C13" s="18" t="s">
        <v>31</v>
      </c>
      <c r="D13" s="10">
        <v>1</v>
      </c>
      <c r="E13" s="11" t="s">
        <v>77</v>
      </c>
      <c r="F13" s="14" t="s">
        <v>78</v>
      </c>
      <c r="G13" s="12">
        <v>1.1858407079646</v>
      </c>
      <c r="H13" s="12">
        <v>0.08</v>
      </c>
      <c r="I13" s="12">
        <v>1.2658407079646</v>
      </c>
      <c r="J13" s="12">
        <v>1.04</v>
      </c>
      <c r="K13" s="12">
        <v>0.08</v>
      </c>
      <c r="L13" s="22">
        <v>1.12</v>
      </c>
      <c r="M13" s="23">
        <v>8000</v>
      </c>
      <c r="N13" s="8" t="s">
        <v>67</v>
      </c>
    </row>
  </sheetData>
  <mergeCells count="11">
    <mergeCell ref="B1:N1"/>
    <mergeCell ref="G2:I2"/>
    <mergeCell ref="J2:L2"/>
    <mergeCell ref="A2:A3"/>
    <mergeCell ref="B2:B3"/>
    <mergeCell ref="C2:C3"/>
    <mergeCell ref="D2:D3"/>
    <mergeCell ref="E2:E3"/>
    <mergeCell ref="F2:F3"/>
    <mergeCell ref="M2:M3"/>
    <mergeCell ref="N2:N3"/>
  </mergeCells>
  <conditionalFormatting sqref="B13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1.09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吴英格</dc:creator>
  <cp:lastModifiedBy>何高峰-海兴牧原-采购员</cp:lastModifiedBy>
  <dcterms:created xsi:type="dcterms:W3CDTF">2006-09-13T11:21:00Z</dcterms:created>
  <dcterms:modified xsi:type="dcterms:W3CDTF">2024-02-28T07:21:01Z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D2914EB06F704D7BB19D93A377E2871F</vt:lpwstr>
  </property>
</Properties>
</file>