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昆纬" sheetId="1" r:id="rId1"/>
    <sheet name="蝴蝶" sheetId="2" r:id="rId2"/>
    <sheet name="其他" sheetId="3" r:id="rId3"/>
  </sheets>
  <externalReferences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<sst xmlns="http://schemas.openxmlformats.org/spreadsheetml/2006/main" count="428" uniqueCount="170">
  <si>
    <t xml:space="preserve">2024年2月物资出入库记录                  </t>
  </si>
  <si>
    <t>序号</t>
  </si>
  <si>
    <t>物料名称</t>
  </si>
  <si>
    <t>规格型号</t>
  </si>
  <si>
    <t>单位</t>
  </si>
  <si>
    <t>提报数量</t>
  </si>
  <si>
    <t>单价</t>
  </si>
  <si>
    <t>金额</t>
  </si>
  <si>
    <t>供应商价格</t>
  </si>
  <si>
    <t>供应商金额</t>
  </si>
  <si>
    <t>领用单位</t>
  </si>
  <si>
    <t>是否领取</t>
  </si>
  <si>
    <t>是否出库</t>
  </si>
  <si>
    <t>供货单位</t>
  </si>
  <si>
    <t>备注</t>
  </si>
  <si>
    <t>月度劳保</t>
  </si>
  <si>
    <t>棉纱手套_厚</t>
  </si>
  <si>
    <t>富安特牌500g/10双（600双/件）_米白</t>
  </si>
  <si>
    <t>双</t>
  </si>
  <si>
    <t>焊接车间</t>
  </si>
  <si>
    <t>是</t>
  </si>
  <si>
    <t>焊工袖套</t>
  </si>
  <si>
    <t>38×18cm_皮质_黑色（订做）</t>
  </si>
  <si>
    <t>焊工围裙</t>
  </si>
  <si>
    <t>条</t>
  </si>
  <si>
    <t>一次性口罩</t>
  </si>
  <si>
    <t>保为康 9600（耳带式_蓝色（10只/包）</t>
  </si>
  <si>
    <t>包</t>
  </si>
  <si>
    <t>蓝色口罩</t>
  </si>
  <si>
    <t>焊工手套加长版</t>
  </si>
  <si>
    <t>普通耐高温</t>
  </si>
  <si>
    <t>防护眼镜</t>
  </si>
  <si>
    <t>普通（带镜片）</t>
  </si>
  <si>
    <t>副</t>
  </si>
  <si>
    <t>编织袋</t>
  </si>
  <si>
    <t>宽1.5m*长1.5m</t>
  </si>
  <si>
    <t>个</t>
  </si>
  <si>
    <t>总装车间</t>
  </si>
  <si>
    <t>撮箕</t>
  </si>
  <si>
    <t>白铁皮</t>
  </si>
  <si>
    <t>塑料扫把</t>
  </si>
  <si>
    <t>普通</t>
  </si>
  <si>
    <t>把</t>
  </si>
  <si>
    <t>油漆笔</t>
  </si>
  <si>
    <t>蓝色</t>
  </si>
  <si>
    <t>支</t>
  </si>
  <si>
    <t>技术质量</t>
  </si>
  <si>
    <t>保为康 9600（耳带式_白色（10只/包）</t>
  </si>
  <si>
    <t>生产管理部</t>
  </si>
  <si>
    <t>扫把</t>
  </si>
  <si>
    <t>排拖-大</t>
  </si>
  <si>
    <t>好母子牌  90公分</t>
  </si>
  <si>
    <t>发泡车间</t>
  </si>
  <si>
    <t>1.5米*1.5米</t>
  </si>
  <si>
    <t>袋</t>
  </si>
  <si>
    <t>洗衣粉</t>
  </si>
  <si>
    <t>506g</t>
  </si>
  <si>
    <t>月度机物料</t>
  </si>
  <si>
    <t>修边机</t>
  </si>
  <si>
    <t>活动扳手</t>
  </si>
  <si>
    <t>胜达</t>
  </si>
  <si>
    <t>日期章</t>
  </si>
  <si>
    <t>日期可调（A/B字样）_带墨盒_发泡专用</t>
  </si>
  <si>
    <t>十字批风头</t>
  </si>
  <si>
    <t>长10CM（银色）</t>
  </si>
  <si>
    <t>普通（银色）</t>
  </si>
  <si>
    <t>套筒12mm</t>
  </si>
  <si>
    <t>12mm 1/2”</t>
  </si>
  <si>
    <t>套筒13mm</t>
  </si>
  <si>
    <t>13mm 1/2”</t>
  </si>
  <si>
    <t>气枪</t>
  </si>
  <si>
    <t>扎带</t>
  </si>
  <si>
    <t>4*150</t>
  </si>
  <si>
    <t>一字螺丝刀_胜达</t>
  </si>
  <si>
    <t>6*150胜达</t>
  </si>
  <si>
    <t xml:space="preserve">OTC手工焊枪 </t>
  </si>
  <si>
    <t>3米（红色）</t>
  </si>
  <si>
    <t xml:space="preserve">松下手工焊枪 </t>
  </si>
  <si>
    <t>切管机锯片</t>
  </si>
  <si>
    <t>合金275*2.0*32</t>
  </si>
  <si>
    <t xml:space="preserve">片 </t>
  </si>
  <si>
    <t>绝缘套</t>
  </si>
  <si>
    <t>时代_350A</t>
  </si>
  <si>
    <t>保护咀</t>
  </si>
  <si>
    <t>松下350A-长10cm</t>
  </si>
  <si>
    <t>切割片</t>
  </si>
  <si>
    <t>片</t>
  </si>
  <si>
    <t>气动工具专用润滑油</t>
  </si>
  <si>
    <t>300ml气动工具专用</t>
  </si>
  <si>
    <t>瓶</t>
  </si>
  <si>
    <t>自喷漆</t>
  </si>
  <si>
    <t>黑色</t>
  </si>
  <si>
    <t>透明胶带</t>
  </si>
  <si>
    <t>卷</t>
  </si>
  <si>
    <t>电感式接近开关</t>
  </si>
  <si>
    <t>F18-M18-OP6L-Q12</t>
  </si>
  <si>
    <t>设备科</t>
  </si>
  <si>
    <t>感应器线接头</t>
  </si>
  <si>
    <t>四芯</t>
  </si>
  <si>
    <t>根</t>
  </si>
  <si>
    <t>FI4-M12-OPL6-Q12</t>
  </si>
  <si>
    <t>瑞科M8电感式接近开关</t>
  </si>
  <si>
    <t>SC0802-N NPN   常工</t>
  </si>
  <si>
    <t>电磁阀</t>
  </si>
  <si>
    <t>VS2120-02-5DZ</t>
  </si>
  <si>
    <t>VS4220-04-5DZ</t>
  </si>
  <si>
    <t>VS2220-02-5DZ</t>
  </si>
  <si>
    <t>尼龙轮</t>
  </si>
  <si>
    <t>180*50</t>
  </si>
  <si>
    <t>件</t>
  </si>
  <si>
    <t>四分高压油管</t>
  </si>
  <si>
    <t>3.4米一直一弯 接头24*20</t>
  </si>
  <si>
    <t>3.4米两头直 接头24*20</t>
  </si>
  <si>
    <t>面板插座</t>
  </si>
  <si>
    <t>线盒5孔10A</t>
  </si>
  <si>
    <t>四线插头</t>
  </si>
  <si>
    <t>380V/25A  GH-T25</t>
  </si>
  <si>
    <t>月度办公用品</t>
  </si>
  <si>
    <t>A4资料册</t>
  </si>
  <si>
    <t>A4文件夹袋资料册</t>
  </si>
  <si>
    <t>长尾夹-小</t>
  </si>
  <si>
    <t>19mm_40个/盒_得力</t>
  </si>
  <si>
    <t>盒</t>
  </si>
  <si>
    <t>回形针</t>
  </si>
  <si>
    <t>100个/盒_得力</t>
  </si>
  <si>
    <t>订书针</t>
  </si>
  <si>
    <t>1000个/盒_得力</t>
  </si>
  <si>
    <t>红色印台</t>
  </si>
  <si>
    <t>得力9863</t>
  </si>
  <si>
    <t>中性笔芯_得力</t>
  </si>
  <si>
    <t>6919 20支/盒</t>
  </si>
  <si>
    <t>黑色水性笔</t>
  </si>
  <si>
    <t>真彩_12支/盒</t>
  </si>
  <si>
    <t>涂改液</t>
  </si>
  <si>
    <t>15ml_得力</t>
  </si>
  <si>
    <t>紧急采购</t>
  </si>
  <si>
    <t>生产制造部</t>
  </si>
  <si>
    <t>六联单打印纸</t>
  </si>
  <si>
    <t>1000二等分</t>
  </si>
  <si>
    <t>技术质量部</t>
  </si>
  <si>
    <t>东成充电式电钻</t>
  </si>
  <si>
    <t>ADHZ2055</t>
  </si>
  <si>
    <t>生产制造部--总装车间</t>
  </si>
  <si>
    <t>M4靠背骨架检测底板</t>
  </si>
  <si>
    <t>蝴蝶</t>
  </si>
  <si>
    <t>组装M4靠背检具（蝴蝶智能）</t>
  </si>
  <si>
    <t>M4靠背骨架检测块</t>
  </si>
  <si>
    <t>减震底座块</t>
  </si>
  <si>
    <t>加热管</t>
  </si>
  <si>
    <t>18KW</t>
  </si>
  <si>
    <t>气袋</t>
  </si>
  <si>
    <t>定做</t>
  </si>
  <si>
    <t>前哨气动螺刀-LQ522</t>
  </si>
  <si>
    <t>LQ522</t>
  </si>
  <si>
    <t>台</t>
  </si>
  <si>
    <t>诚亿</t>
  </si>
  <si>
    <t>导电嘴</t>
  </si>
  <si>
    <t>350A-40*1.0</t>
  </si>
  <si>
    <t>恒博</t>
  </si>
  <si>
    <t>黄油</t>
  </si>
  <si>
    <t>15KG</t>
  </si>
  <si>
    <t>桶</t>
  </si>
  <si>
    <t>比较稀的那种</t>
  </si>
  <si>
    <t>快速排气开关</t>
  </si>
  <si>
    <t xml:space="preserve">GV-04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</si>
  <si>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科达</t>
  </si>
  <si>
    <t>进气嘴</t>
  </si>
  <si>
    <t>定制</t>
  </si>
  <si>
    <t>炭刷</t>
  </si>
  <si>
    <t>KSW4/40-2HS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</si>
</sst>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6" borderId="13" applyNumberFormat="0" applyAlignment="0" applyProtection="0">
      <alignment vertical="center"/>
    </xf>
    <xf numFmtId="0" fontId="11" fillId="7" borderId="14" applyNumberFormat="0" applyAlignment="0" applyProtection="0">
      <alignment vertical="center"/>
    </xf>
    <xf numFmtId="0" fontId="12" fillId="7" borderId="13" applyNumberFormat="0" applyAlignment="0" applyProtection="0">
      <alignment vertical="center"/>
    </xf>
    <xf numFmtId="0" fontId="13" fillId="8" borderId="15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 wrapText="1"/>
    </xf>
    <xf numFmtId="43" fontId="0" fillId="0" borderId="6" xfId="49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xfwq\&#20849;&#20139;&#24120;&#29992;&#25991;&#20214;\&#29983;&#20135;&#31649;&#29702;&#37096;\&#38472;&#22025;&#29734;\&#38646;&#26143;&#37319;&#36141;\2024&#24180;&#38646;&#26143;&#37319;&#36141;&#25253;&#20215;&#28165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劳保"/>
      <sheetName val="办公用品"/>
      <sheetName val="机物料"/>
    </sheetNames>
    <sheetDataSet>
      <sheetData sheetId="0"/>
      <sheetData sheetId="1">
        <row r="3">
          <cell r="D3" t="str">
            <v>物料名称</v>
          </cell>
          <cell r="E3" t="str">
            <v>规格/型号</v>
          </cell>
          <cell r="F3" t="str">
            <v>单位</v>
          </cell>
          <cell r="G3" t="str">
            <v>单价（含税）</v>
          </cell>
        </row>
        <row r="4">
          <cell r="D4" t="str">
            <v>白色文件袋</v>
          </cell>
          <cell r="E4" t="str">
            <v>A4塑料</v>
          </cell>
          <cell r="F4" t="str">
            <v>盒</v>
          </cell>
          <cell r="G4">
            <v>1.25</v>
          </cell>
        </row>
        <row r="5">
          <cell r="D5" t="str">
            <v>双面胶</v>
          </cell>
          <cell r="E5" t="str">
            <v>9mm*10y</v>
          </cell>
          <cell r="F5" t="str">
            <v>卷</v>
          </cell>
          <cell r="G5">
            <v>2</v>
          </cell>
        </row>
        <row r="6">
          <cell r="D6" t="str">
            <v>A4资料册</v>
          </cell>
          <cell r="E6" t="str">
            <v>A4文件夹袋资料册</v>
          </cell>
          <cell r="F6" t="str">
            <v>个</v>
          </cell>
          <cell r="G6">
            <v>12</v>
          </cell>
        </row>
        <row r="7">
          <cell r="D7" t="str">
            <v>长尾夹-小</v>
          </cell>
          <cell r="E7" t="str">
            <v>19mm_40个/盒_得力</v>
          </cell>
          <cell r="F7" t="str">
            <v>盒</v>
          </cell>
          <cell r="G7">
            <v>28</v>
          </cell>
        </row>
        <row r="8">
          <cell r="D8" t="str">
            <v>回形针</v>
          </cell>
          <cell r="E8" t="str">
            <v>100个/盒_得力</v>
          </cell>
          <cell r="F8" t="str">
            <v>盒</v>
          </cell>
          <cell r="G8">
            <v>3</v>
          </cell>
        </row>
        <row r="9">
          <cell r="D9" t="str">
            <v>订书针</v>
          </cell>
          <cell r="E9" t="str">
            <v>1000个/盒_得力</v>
          </cell>
          <cell r="F9" t="str">
            <v>个</v>
          </cell>
          <cell r="G9">
            <v>3.8</v>
          </cell>
        </row>
        <row r="10">
          <cell r="D10" t="str">
            <v>红色印台</v>
          </cell>
          <cell r="E10" t="str">
            <v>得力9863</v>
          </cell>
          <cell r="F10" t="str">
            <v>盒</v>
          </cell>
          <cell r="G10">
            <v>6.5</v>
          </cell>
        </row>
        <row r="11">
          <cell r="D11" t="str">
            <v>中性笔芯_得力</v>
          </cell>
          <cell r="E11" t="str">
            <v>6919 20支/盒</v>
          </cell>
          <cell r="F11" t="str">
            <v>盒</v>
          </cell>
          <cell r="G11">
            <v>10</v>
          </cell>
        </row>
        <row r="12">
          <cell r="D12" t="str">
            <v>黑色水性笔</v>
          </cell>
          <cell r="E12" t="str">
            <v>真彩_12支/盒</v>
          </cell>
          <cell r="F12" t="str">
            <v>盒</v>
          </cell>
          <cell r="G12">
            <v>10</v>
          </cell>
        </row>
        <row r="13">
          <cell r="D13" t="str">
            <v>涂改液</v>
          </cell>
          <cell r="E13" t="str">
            <v>15ml_得力</v>
          </cell>
          <cell r="F13" t="str">
            <v>支</v>
          </cell>
          <cell r="G13">
            <v>8</v>
          </cell>
        </row>
      </sheetData>
      <sheetData sheetId="2">
        <row r="3">
          <cell r="D3" t="str">
            <v>物料名称</v>
          </cell>
          <cell r="E3" t="str">
            <v>规格/型号</v>
          </cell>
          <cell r="F3" t="str">
            <v>单位</v>
          </cell>
          <cell r="G3" t="str">
            <v>单价（含税）</v>
          </cell>
        </row>
        <row r="4">
          <cell r="D4" t="str">
            <v>蒸留水</v>
          </cell>
        </row>
        <row r="4">
          <cell r="F4" t="str">
            <v>桶</v>
          </cell>
          <cell r="G4" t="str">
            <v>100(20L)</v>
          </cell>
        </row>
        <row r="5">
          <cell r="D5" t="str">
            <v>缠绕膜</v>
          </cell>
          <cell r="E5" t="str">
            <v>600宽 400m</v>
          </cell>
          <cell r="F5" t="str">
            <v>卷</v>
          </cell>
          <cell r="G5">
            <v>70</v>
          </cell>
        </row>
        <row r="6">
          <cell r="D6" t="str">
            <v>铜丝球</v>
          </cell>
        </row>
        <row r="6">
          <cell r="F6" t="str">
            <v>个</v>
          </cell>
          <cell r="G6">
            <v>5.5</v>
          </cell>
        </row>
        <row r="7">
          <cell r="D7" t="str">
            <v>气枪</v>
          </cell>
          <cell r="E7" t="str">
            <v>长嘴型号</v>
          </cell>
          <cell r="F7" t="str">
            <v>把</v>
          </cell>
          <cell r="G7">
            <v>14.5</v>
          </cell>
        </row>
        <row r="8">
          <cell r="D8" t="str">
            <v>气动润滑油</v>
          </cell>
          <cell r="E8" t="str">
            <v>300ml气动工具专用</v>
          </cell>
          <cell r="F8" t="str">
            <v>瓶</v>
          </cell>
          <cell r="G8">
            <v>17</v>
          </cell>
        </row>
        <row r="9">
          <cell r="D9" t="str">
            <v>修边机底座</v>
          </cell>
          <cell r="E9" t="str">
            <v>精业定做</v>
          </cell>
          <cell r="F9" t="str">
            <v>个</v>
          </cell>
          <cell r="G9">
            <v>80</v>
          </cell>
        </row>
        <row r="10">
          <cell r="D10" t="str">
            <v>小毛刷</v>
          </cell>
        </row>
        <row r="10">
          <cell r="F10" t="str">
            <v>把</v>
          </cell>
          <cell r="G10">
            <v>1.3</v>
          </cell>
        </row>
        <row r="11">
          <cell r="D11" t="str">
            <v>泡沫双面胶带</v>
          </cell>
          <cell r="E11" t="str">
            <v>30mm_200卷/箱</v>
          </cell>
          <cell r="F11" t="str">
            <v>箱</v>
          </cell>
          <cell r="G11">
            <v>600</v>
          </cell>
        </row>
        <row r="12">
          <cell r="D12" t="str">
            <v>垃圾布</v>
          </cell>
        </row>
        <row r="12">
          <cell r="F12" t="str">
            <v>公斤</v>
          </cell>
          <cell r="G12">
            <v>6.35</v>
          </cell>
        </row>
        <row r="13">
          <cell r="D13" t="str">
            <v>德福康模具修补剂</v>
          </cell>
          <cell r="E13" t="str">
            <v>Cevcon-10610</v>
          </cell>
          <cell r="F13" t="str">
            <v>瓶</v>
          </cell>
          <cell r="G13">
            <v>350</v>
          </cell>
        </row>
        <row r="14">
          <cell r="D14" t="str">
            <v>OTC手工焊枪 </v>
          </cell>
          <cell r="E14" t="str">
            <v>3米（红色）</v>
          </cell>
          <cell r="F14" t="str">
            <v>把</v>
          </cell>
          <cell r="G14">
            <v>380</v>
          </cell>
        </row>
        <row r="15">
          <cell r="D15" t="str">
            <v>松下手工焊枪 </v>
          </cell>
          <cell r="E15" t="str">
            <v>3米（红色）</v>
          </cell>
          <cell r="F15" t="str">
            <v>把</v>
          </cell>
          <cell r="G15">
            <v>190</v>
          </cell>
        </row>
        <row r="16">
          <cell r="D16" t="str">
            <v>黄油</v>
          </cell>
          <cell r="E16" t="str">
            <v>15KG</v>
          </cell>
          <cell r="F16" t="str">
            <v>桶</v>
          </cell>
          <cell r="G16">
            <v>220</v>
          </cell>
        </row>
        <row r="17">
          <cell r="D17" t="str">
            <v>绝缘套</v>
          </cell>
          <cell r="E17" t="str">
            <v>时代_350A</v>
          </cell>
          <cell r="F17" t="str">
            <v>个</v>
          </cell>
          <cell r="G17">
            <v>5</v>
          </cell>
        </row>
        <row r="18">
          <cell r="D18" t="str">
            <v>十字批风头</v>
          </cell>
          <cell r="E18" t="str">
            <v>长10CM（银色）</v>
          </cell>
          <cell r="F18" t="str">
            <v>个</v>
          </cell>
          <cell r="G18">
            <v>5</v>
          </cell>
        </row>
        <row r="19">
          <cell r="D19" t="str">
            <v>十字批风头</v>
          </cell>
          <cell r="E19" t="str">
            <v>普通（银色）</v>
          </cell>
          <cell r="F19" t="str">
            <v>个</v>
          </cell>
          <cell r="G19">
            <v>3.5</v>
          </cell>
        </row>
        <row r="20">
          <cell r="D20" t="str">
            <v>直槽机用丝锥</v>
          </cell>
          <cell r="E20" t="str">
            <v>M16*1H2HSS</v>
          </cell>
          <cell r="F20" t="str">
            <v>个</v>
          </cell>
          <cell r="G20">
            <v>42</v>
          </cell>
        </row>
        <row r="21">
          <cell r="D21" t="str">
            <v>气动工具专用润滑油</v>
          </cell>
          <cell r="E21" t="str">
            <v>300ml气动工具专用</v>
          </cell>
          <cell r="F21" t="str">
            <v>瓶</v>
          </cell>
          <cell r="G21">
            <v>17</v>
          </cell>
        </row>
        <row r="22">
          <cell r="D22" t="str">
            <v>T50套筒</v>
          </cell>
          <cell r="E22" t="str">
            <v>12mm 1/2”</v>
          </cell>
          <cell r="F22" t="str">
            <v>个</v>
          </cell>
          <cell r="G22">
            <v>10</v>
          </cell>
        </row>
        <row r="23">
          <cell r="D23" t="str">
            <v>扎带</v>
          </cell>
          <cell r="E23" t="str">
            <v>4*150</v>
          </cell>
          <cell r="F23" t="str">
            <v>包</v>
          </cell>
          <cell r="G23">
            <v>8</v>
          </cell>
        </row>
        <row r="24">
          <cell r="D24" t="str">
            <v>老虎钳</v>
          </cell>
          <cell r="E24" t="str">
            <v>胜达</v>
          </cell>
          <cell r="F24" t="str">
            <v>把</v>
          </cell>
          <cell r="G24">
            <v>22</v>
          </cell>
        </row>
        <row r="25">
          <cell r="D25" t="str">
            <v>加热管</v>
          </cell>
          <cell r="E25" t="str">
            <v>18KW</v>
          </cell>
          <cell r="F25" t="str">
            <v>根</v>
          </cell>
          <cell r="G25">
            <v>190</v>
          </cell>
        </row>
        <row r="26">
          <cell r="D26" t="str">
            <v>电磁阀</v>
          </cell>
          <cell r="E26" t="str">
            <v>VGN3120-03-5DZ</v>
          </cell>
          <cell r="F26" t="str">
            <v>个</v>
          </cell>
          <cell r="G26">
            <v>120</v>
          </cell>
        </row>
        <row r="27">
          <cell r="D27" t="str">
            <v>尼龙轮</v>
          </cell>
          <cell r="E27" t="str">
            <v>180*60</v>
          </cell>
          <cell r="F27" t="str">
            <v>件</v>
          </cell>
          <cell r="G27">
            <v>170</v>
          </cell>
        </row>
        <row r="28">
          <cell r="D28" t="str">
            <v>小车轮轴套</v>
          </cell>
          <cell r="E28" t="str">
            <v>定制</v>
          </cell>
          <cell r="F28" t="str">
            <v>套</v>
          </cell>
          <cell r="G28">
            <v>40</v>
          </cell>
        </row>
        <row r="29">
          <cell r="D29" t="str">
            <v>电胶布</v>
          </cell>
          <cell r="E29" t="str">
            <v>黑色</v>
          </cell>
          <cell r="F29" t="str">
            <v>卷</v>
          </cell>
          <cell r="G29">
            <v>3</v>
          </cell>
        </row>
        <row r="30">
          <cell r="D30" t="str">
            <v>温控开关</v>
          </cell>
          <cell r="E30" t="str">
            <v>CD901</v>
          </cell>
          <cell r="F30" t="str">
            <v>个</v>
          </cell>
          <cell r="G30">
            <v>832</v>
          </cell>
        </row>
        <row r="31">
          <cell r="D31" t="str">
            <v>四分高压油管</v>
          </cell>
          <cell r="E31" t="str">
            <v>2.4米一直一弯 接头24*20</v>
          </cell>
          <cell r="F31" t="str">
            <v>根</v>
          </cell>
          <cell r="G31">
            <v>80</v>
          </cell>
        </row>
        <row r="32">
          <cell r="D32" t="str">
            <v>四分高压油管</v>
          </cell>
          <cell r="E32" t="str">
            <v>900mm一直一弯 接头24*24</v>
          </cell>
          <cell r="F32" t="str">
            <v>根</v>
          </cell>
          <cell r="G32">
            <v>40</v>
          </cell>
        </row>
        <row r="33">
          <cell r="D33" t="str">
            <v>四分高压油管</v>
          </cell>
          <cell r="E33" t="str">
            <v>900mm两头弯 接头24</v>
          </cell>
          <cell r="F33" t="str">
            <v>根</v>
          </cell>
          <cell r="G33">
            <v>40</v>
          </cell>
        </row>
        <row r="34">
          <cell r="D34" t="str">
            <v>空气开关_32A</v>
          </cell>
          <cell r="E34" t="str">
            <v>3P 32A</v>
          </cell>
          <cell r="F34" t="str">
            <v>个</v>
          </cell>
          <cell r="G34">
            <v>23</v>
          </cell>
        </row>
        <row r="35">
          <cell r="D35" t="str">
            <v>空气开关_64A</v>
          </cell>
          <cell r="E35" t="str">
            <v>3P 63A</v>
          </cell>
          <cell r="F35" t="str">
            <v>个</v>
          </cell>
          <cell r="G35">
            <v>60</v>
          </cell>
        </row>
        <row r="36">
          <cell r="D36" t="str">
            <v>面板插座</v>
          </cell>
          <cell r="E36" t="str">
            <v>线盒5孔10A</v>
          </cell>
          <cell r="F36" t="str">
            <v>个</v>
          </cell>
          <cell r="G36">
            <v>16</v>
          </cell>
        </row>
        <row r="37">
          <cell r="D37" t="str">
            <v>压力罐</v>
          </cell>
          <cell r="E37" t="str">
            <v>24升2个厚</v>
          </cell>
          <cell r="F37" t="str">
            <v>个</v>
          </cell>
          <cell r="G37">
            <v>305</v>
          </cell>
        </row>
        <row r="38">
          <cell r="D38" t="str">
            <v>四线插头</v>
          </cell>
          <cell r="E38" t="str">
            <v>380V/25A  GH-T25</v>
          </cell>
          <cell r="F38" t="str">
            <v>个</v>
          </cell>
          <cell r="G38">
            <v>15.5</v>
          </cell>
        </row>
        <row r="39">
          <cell r="D39" t="str">
            <v>电钻充电器</v>
          </cell>
          <cell r="E39" t="str">
            <v>南威/48V 圆头</v>
          </cell>
          <cell r="F39" t="str">
            <v>个</v>
          </cell>
          <cell r="G39">
            <v>32</v>
          </cell>
        </row>
        <row r="40">
          <cell r="D40" t="str">
            <v>光电感应器</v>
          </cell>
          <cell r="E40" t="str">
            <v>宜科OS50-K1000VP6Q</v>
          </cell>
          <cell r="F40" t="str">
            <v>个 </v>
          </cell>
          <cell r="G40">
            <v>125</v>
          </cell>
        </row>
        <row r="41">
          <cell r="D41" t="str">
            <v>打磨头</v>
          </cell>
          <cell r="E41" t="str">
            <v>普通</v>
          </cell>
          <cell r="F41" t="str">
            <v>个 </v>
          </cell>
          <cell r="G41">
            <v>1.5</v>
          </cell>
        </row>
        <row r="42">
          <cell r="D42" t="str">
            <v>自喷漆</v>
          </cell>
          <cell r="E42" t="str">
            <v>黑色</v>
          </cell>
          <cell r="F42" t="str">
            <v>瓶</v>
          </cell>
          <cell r="G42">
            <v>6.3</v>
          </cell>
        </row>
        <row r="43">
          <cell r="D43" t="str">
            <v>进气嘴</v>
          </cell>
        </row>
        <row r="43">
          <cell r="F43" t="str">
            <v>个</v>
          </cell>
          <cell r="G43">
            <v>289</v>
          </cell>
        </row>
        <row r="44">
          <cell r="D44" t="str">
            <v>直槽机用丝锥</v>
          </cell>
          <cell r="E44" t="str">
            <v>M16*1H2HSS</v>
          </cell>
          <cell r="F44" t="str">
            <v>个</v>
          </cell>
          <cell r="G44">
            <v>22</v>
          </cell>
        </row>
        <row r="45">
          <cell r="D45" t="str">
            <v>ABBA 导轨轴承</v>
          </cell>
          <cell r="E45" t="str">
            <v>BRH25BL  BJH20105377</v>
          </cell>
          <cell r="F45" t="str">
            <v>个 </v>
          </cell>
          <cell r="G45">
            <v>220</v>
          </cell>
        </row>
        <row r="46">
          <cell r="D46" t="str">
            <v>锁模钩气动机构</v>
          </cell>
          <cell r="E46" t="str">
            <v>含气缸、万向结、销</v>
          </cell>
          <cell r="F46" t="str">
            <v>件</v>
          </cell>
          <cell r="G46">
            <v>920</v>
          </cell>
        </row>
        <row r="47">
          <cell r="D47" t="str">
            <v>模具抬平轮支座</v>
          </cell>
          <cell r="E47" t="str">
            <v>非标定制</v>
          </cell>
          <cell r="F47" t="str">
            <v>件</v>
          </cell>
          <cell r="G47">
            <v>750</v>
          </cell>
        </row>
        <row r="48">
          <cell r="D48" t="str">
            <v>导向轮配件</v>
          </cell>
          <cell r="E48" t="str">
            <v>含磨损轮及轴和轴承</v>
          </cell>
          <cell r="F48" t="str">
            <v>套</v>
          </cell>
          <cell r="G48">
            <v>180</v>
          </cell>
        </row>
        <row r="49">
          <cell r="D49" t="str">
            <v>修边机</v>
          </cell>
        </row>
        <row r="49">
          <cell r="F49" t="str">
            <v>个</v>
          </cell>
          <cell r="G49">
            <v>220</v>
          </cell>
        </row>
        <row r="50">
          <cell r="D50" t="str">
            <v>活动扳手</v>
          </cell>
          <cell r="E50" t="str">
            <v>12号</v>
          </cell>
          <cell r="F50" t="str">
            <v>个</v>
          </cell>
          <cell r="G50">
            <v>14.5</v>
          </cell>
        </row>
        <row r="51">
          <cell r="D51" t="str">
            <v>日期章</v>
          </cell>
          <cell r="E51" t="str">
            <v>（手动带印泥的）</v>
          </cell>
          <cell r="F51" t="str">
            <v>个</v>
          </cell>
          <cell r="G51">
            <v>40</v>
          </cell>
        </row>
        <row r="52">
          <cell r="D52" t="str">
            <v>自动日期章</v>
          </cell>
          <cell r="E52" t="str">
            <v>日期章</v>
          </cell>
          <cell r="F52" t="str">
            <v>pcs</v>
          </cell>
          <cell r="G52">
            <v>235</v>
          </cell>
        </row>
        <row r="53">
          <cell r="D53" t="str">
            <v>套筒12mm</v>
          </cell>
          <cell r="E53" t="str">
            <v>12mm 1/2”</v>
          </cell>
          <cell r="F53" t="str">
            <v>个</v>
          </cell>
          <cell r="G53">
            <v>58</v>
          </cell>
        </row>
        <row r="54">
          <cell r="D54" t="str">
            <v>套筒13mm</v>
          </cell>
          <cell r="E54" t="str">
            <v>13mm 1/2”</v>
          </cell>
          <cell r="F54" t="str">
            <v>个</v>
          </cell>
          <cell r="G54">
            <v>58</v>
          </cell>
        </row>
        <row r="55">
          <cell r="D55" t="str">
            <v>一字螺丝刀_胜达</v>
          </cell>
          <cell r="E55" t="str">
            <v>6*150胜达</v>
          </cell>
          <cell r="F55" t="str">
            <v>把</v>
          </cell>
          <cell r="G55">
            <v>12</v>
          </cell>
        </row>
        <row r="56">
          <cell r="D56" t="str">
            <v>前哨气动螺刀-LQ522</v>
          </cell>
          <cell r="E56" t="str">
            <v>LQ522</v>
          </cell>
          <cell r="F56" t="str">
            <v>台</v>
          </cell>
          <cell r="G56">
            <v>780</v>
          </cell>
        </row>
        <row r="57">
          <cell r="D57" t="str">
            <v>导电嘴</v>
          </cell>
          <cell r="E57" t="str">
            <v>350A-40*1.0</v>
          </cell>
          <cell r="F57" t="str">
            <v>个</v>
          </cell>
          <cell r="G57">
            <v>3.33</v>
          </cell>
        </row>
        <row r="58">
          <cell r="D58" t="str">
            <v>切管机锯片</v>
          </cell>
          <cell r="E58" t="str">
            <v>合金275*2.0*32</v>
          </cell>
          <cell r="F58" t="str">
            <v>片 </v>
          </cell>
          <cell r="G58">
            <v>208</v>
          </cell>
        </row>
        <row r="59">
          <cell r="D59" t="str">
            <v>保护咀</v>
          </cell>
          <cell r="E59" t="str">
            <v>松下350A-长10cm</v>
          </cell>
          <cell r="F59" t="str">
            <v>个</v>
          </cell>
          <cell r="G59">
            <v>11.75</v>
          </cell>
        </row>
        <row r="60">
          <cell r="D60" t="str">
            <v>切割片</v>
          </cell>
          <cell r="E60" t="str">
            <v>普通</v>
          </cell>
          <cell r="F60" t="str">
            <v>片</v>
          </cell>
          <cell r="G60">
            <v>2.5</v>
          </cell>
        </row>
        <row r="61">
          <cell r="D61" t="str">
            <v>透明胶带</v>
          </cell>
        </row>
        <row r="61">
          <cell r="F61" t="str">
            <v>卷</v>
          </cell>
          <cell r="G61">
            <v>10</v>
          </cell>
        </row>
        <row r="62">
          <cell r="D62" t="str">
            <v>扎带底座</v>
          </cell>
        </row>
        <row r="62">
          <cell r="F62" t="str">
            <v>个</v>
          </cell>
          <cell r="G62" t="str">
            <v>物料采购</v>
          </cell>
        </row>
        <row r="63">
          <cell r="D63" t="str">
            <v>气袋</v>
          </cell>
          <cell r="E63" t="str">
            <v>定做</v>
          </cell>
          <cell r="F63" t="str">
            <v>个</v>
          </cell>
          <cell r="G63">
            <v>230</v>
          </cell>
        </row>
        <row r="64">
          <cell r="D64" t="str">
            <v>电感式接近开关</v>
          </cell>
          <cell r="E64" t="str">
            <v>F18-M18-OP6L-Q12</v>
          </cell>
          <cell r="F64" t="str">
            <v>个</v>
          </cell>
          <cell r="G64">
            <v>100</v>
          </cell>
        </row>
        <row r="65">
          <cell r="D65" t="str">
            <v>感应器线接头</v>
          </cell>
          <cell r="E65" t="str">
            <v>四芯</v>
          </cell>
          <cell r="F65" t="str">
            <v>根</v>
          </cell>
          <cell r="G65">
            <v>38</v>
          </cell>
        </row>
        <row r="66">
          <cell r="D66" t="str">
            <v>电感式接近开关</v>
          </cell>
          <cell r="E66" t="str">
            <v>FI4-M12-OPL6-Q12</v>
          </cell>
          <cell r="F66" t="str">
            <v>个</v>
          </cell>
          <cell r="G66">
            <v>85</v>
          </cell>
        </row>
        <row r="67">
          <cell r="D67" t="str">
            <v>瑞科M8电感式接近开关</v>
          </cell>
          <cell r="E67" t="str">
            <v>SC0802-N NPN   常工</v>
          </cell>
          <cell r="F67" t="str">
            <v>根</v>
          </cell>
          <cell r="G67">
            <v>88</v>
          </cell>
        </row>
        <row r="68">
          <cell r="D68" t="str">
            <v>快速排气开关</v>
          </cell>
          <cell r="E68" t="str">
            <v>GV-04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F68" t="str">
            <v>个</v>
          </cell>
        </row>
        <row r="69">
          <cell r="D69" t="str">
            <v>电磁阀</v>
          </cell>
          <cell r="E69" t="str">
            <v>VS2120-02-5DZ</v>
          </cell>
          <cell r="F69" t="str">
            <v>个</v>
          </cell>
          <cell r="G69">
            <v>125</v>
          </cell>
        </row>
        <row r="70">
          <cell r="D70" t="str">
            <v>电磁阀</v>
          </cell>
          <cell r="E70" t="str">
            <v>VS4220-04-5DZ</v>
          </cell>
          <cell r="F70" t="str">
            <v>个</v>
          </cell>
          <cell r="G70">
            <v>148</v>
          </cell>
        </row>
        <row r="71">
          <cell r="D71" t="str">
            <v>电磁阀</v>
          </cell>
          <cell r="E71" t="str">
            <v>VS2220-02-5DZ</v>
          </cell>
          <cell r="F71" t="str">
            <v>个</v>
          </cell>
          <cell r="G71">
            <v>130</v>
          </cell>
        </row>
        <row r="72">
          <cell r="D72" t="str">
            <v>炭刷</v>
          </cell>
          <cell r="E72" t="str">
            <v>KSW4/40-2HS</v>
          </cell>
          <cell r="F72" t="str">
            <v>个</v>
          </cell>
        </row>
        <row r="73">
          <cell r="D73" t="str">
            <v>四分高压油管</v>
          </cell>
          <cell r="E73" t="str">
            <v>3.4米一直一弯 接头24*20</v>
          </cell>
          <cell r="F73" t="str">
            <v>根</v>
          </cell>
          <cell r="G73">
            <v>114</v>
          </cell>
        </row>
        <row r="74">
          <cell r="D74" t="str">
            <v>四分高压油管</v>
          </cell>
          <cell r="E74" t="str">
            <v>3.4米两头直 接头24*20</v>
          </cell>
          <cell r="F74" t="str">
            <v>根</v>
          </cell>
          <cell r="G74">
            <v>115</v>
          </cell>
        </row>
        <row r="75">
          <cell r="D75" t="str">
            <v>东城的8H气动螺丝刀</v>
          </cell>
        </row>
        <row r="75">
          <cell r="G75">
            <v>285</v>
          </cell>
        </row>
        <row r="76">
          <cell r="D76" t="str">
            <v>碳带</v>
          </cell>
          <cell r="E76" t="str">
            <v>300m</v>
          </cell>
          <cell r="F76" t="str">
            <v>卷</v>
          </cell>
          <cell r="G76">
            <v>31.5</v>
          </cell>
        </row>
        <row r="77">
          <cell r="D77" t="str">
            <v>六联二等分打印纸</v>
          </cell>
          <cell r="E77" t="str">
            <v>1000张</v>
          </cell>
          <cell r="F77" t="str">
            <v>包</v>
          </cell>
          <cell r="G77">
            <v>63</v>
          </cell>
        </row>
        <row r="78">
          <cell r="D78" t="str">
            <v>五联一等分打印纸</v>
          </cell>
          <cell r="E78" t="str">
            <v>1000张</v>
          </cell>
          <cell r="F78" t="str">
            <v>包</v>
          </cell>
          <cell r="G78">
            <v>63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4"/>
  <sheetViews>
    <sheetView tabSelected="1" topLeftCell="A53" workbookViewId="0">
      <selection activeCell="I71" sqref="I71"/>
    </sheetView>
  </sheetViews>
  <sheetFormatPr defaultColWidth="9" defaultRowHeight="25" customHeight="1"/>
  <cols>
    <col min="1" max="1" width="9" style="1"/>
    <col min="2" max="2" width="5.44166666666667" style="2" customWidth="1"/>
    <col min="3" max="3" width="26.625" style="2" customWidth="1"/>
    <col min="4" max="4" width="25.85" style="3" customWidth="1"/>
    <col min="5" max="5" width="8.68333333333333" style="2" customWidth="1"/>
    <col min="6" max="6" width="12.875" style="2" customWidth="1"/>
    <col min="7" max="7" width="11.875" style="2" customWidth="1"/>
    <col min="8" max="8" width="9.625" style="2" customWidth="1"/>
    <col min="9" max="10" width="13.1333333333333" style="4" customWidth="1"/>
    <col min="11" max="11" width="12.875" style="2" customWidth="1"/>
    <col min="12" max="12" width="12.625" style="2" customWidth="1"/>
    <col min="13" max="13" width="14.8833333333333" style="2" customWidth="1"/>
    <col min="14" max="14" width="21.25" style="2" customWidth="1"/>
    <col min="15" max="15" width="22.875" style="2" customWidth="1"/>
    <col min="16" max="16384" width="9" style="1"/>
  </cols>
  <sheetData>
    <row r="1" s="1" customFormat="1" customHeight="1" spans="1:15">
      <c r="A1" s="5" t="s">
        <v>0</v>
      </c>
      <c r="B1" s="6"/>
      <c r="C1" s="6"/>
      <c r="D1" s="6"/>
      <c r="E1" s="6"/>
      <c r="F1" s="6"/>
      <c r="G1" s="6"/>
      <c r="H1" s="6"/>
      <c r="I1" s="15"/>
      <c r="J1" s="15"/>
      <c r="K1" s="16"/>
      <c r="L1" s="6"/>
      <c r="M1" s="6"/>
      <c r="N1" s="6"/>
      <c r="O1" s="17"/>
    </row>
    <row r="2" s="1" customFormat="1" customHeight="1" spans="1:15">
      <c r="A2" s="7"/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8" t="s">
        <v>8</v>
      </c>
      <c r="J2" s="18" t="s">
        <v>9</v>
      </c>
      <c r="K2" s="19" t="s">
        <v>10</v>
      </c>
      <c r="L2" s="8" t="s">
        <v>11</v>
      </c>
      <c r="M2" s="8" t="s">
        <v>12</v>
      </c>
      <c r="N2" s="8" t="s">
        <v>13</v>
      </c>
      <c r="O2" s="20" t="s">
        <v>14</v>
      </c>
    </row>
    <row r="3" s="1" customFormat="1" customHeight="1" spans="1:15">
      <c r="A3" s="9" t="s">
        <v>15</v>
      </c>
      <c r="B3" s="11"/>
      <c r="C3" s="12" t="s">
        <v>16</v>
      </c>
      <c r="D3" s="13" t="s">
        <v>17</v>
      </c>
      <c r="E3" s="12" t="s">
        <v>18</v>
      </c>
      <c r="F3" s="12">
        <v>400</v>
      </c>
      <c r="G3" s="24">
        <v>0.79</v>
      </c>
      <c r="H3" s="12">
        <f t="shared" ref="H3:H23" si="0">F3*G3</f>
        <v>316</v>
      </c>
      <c r="I3" s="12"/>
      <c r="J3" s="12"/>
      <c r="K3" s="28" t="s">
        <v>19</v>
      </c>
      <c r="L3" s="12" t="s">
        <v>20</v>
      </c>
      <c r="M3" s="12"/>
      <c r="N3" s="12"/>
      <c r="O3" s="12"/>
    </row>
    <row r="4" s="1" customFormat="1" customHeight="1" spans="1:15">
      <c r="A4" s="10"/>
      <c r="B4" s="11"/>
      <c r="C4" s="12" t="s">
        <v>21</v>
      </c>
      <c r="D4" s="13" t="s">
        <v>22</v>
      </c>
      <c r="E4" s="12" t="s">
        <v>18</v>
      </c>
      <c r="F4" s="12">
        <v>20</v>
      </c>
      <c r="G4" s="24">
        <v>3</v>
      </c>
      <c r="H4" s="12">
        <f t="shared" si="0"/>
        <v>60</v>
      </c>
      <c r="I4" s="12"/>
      <c r="J4" s="12"/>
      <c r="K4" s="28" t="s">
        <v>19</v>
      </c>
      <c r="L4" s="12" t="s">
        <v>20</v>
      </c>
      <c r="M4" s="12"/>
      <c r="N4" s="12"/>
      <c r="O4" s="12"/>
    </row>
    <row r="5" customHeight="1" spans="1:15">
      <c r="A5" s="10"/>
      <c r="B5" s="11"/>
      <c r="C5" s="12" t="s">
        <v>23</v>
      </c>
      <c r="D5" s="13" t="s">
        <v>22</v>
      </c>
      <c r="E5" s="12" t="s">
        <v>24</v>
      </c>
      <c r="F5" s="12">
        <v>20</v>
      </c>
      <c r="G5" s="24">
        <v>7.3</v>
      </c>
      <c r="H5" s="12">
        <f t="shared" si="0"/>
        <v>146</v>
      </c>
      <c r="I5" s="12"/>
      <c r="J5" s="12"/>
      <c r="K5" s="28" t="s">
        <v>19</v>
      </c>
      <c r="L5" s="12" t="s">
        <v>20</v>
      </c>
      <c r="M5" s="12"/>
      <c r="N5" s="12"/>
      <c r="O5" s="12"/>
    </row>
    <row r="6" customHeight="1" spans="1:15">
      <c r="A6" s="10"/>
      <c r="B6" s="11"/>
      <c r="C6" s="12" t="s">
        <v>25</v>
      </c>
      <c r="D6" s="13" t="s">
        <v>26</v>
      </c>
      <c r="E6" s="12" t="s">
        <v>27</v>
      </c>
      <c r="F6" s="12">
        <v>50</v>
      </c>
      <c r="G6" s="24">
        <v>8</v>
      </c>
      <c r="H6" s="12">
        <f t="shared" si="0"/>
        <v>400</v>
      </c>
      <c r="I6" s="12"/>
      <c r="J6" s="12"/>
      <c r="K6" s="28" t="s">
        <v>19</v>
      </c>
      <c r="L6" s="12" t="s">
        <v>20</v>
      </c>
      <c r="M6" s="12"/>
      <c r="N6" s="12"/>
      <c r="O6" s="12" t="s">
        <v>28</v>
      </c>
    </row>
    <row r="7" customHeight="1" spans="1:15">
      <c r="A7" s="10"/>
      <c r="B7" s="11"/>
      <c r="C7" s="12" t="s">
        <v>29</v>
      </c>
      <c r="D7" s="13" t="s">
        <v>30</v>
      </c>
      <c r="E7" s="12" t="s">
        <v>18</v>
      </c>
      <c r="F7" s="12">
        <v>50</v>
      </c>
      <c r="G7" s="24">
        <v>11</v>
      </c>
      <c r="H7" s="12">
        <f t="shared" si="0"/>
        <v>550</v>
      </c>
      <c r="I7" s="12"/>
      <c r="J7" s="12"/>
      <c r="K7" s="28" t="s">
        <v>19</v>
      </c>
      <c r="L7" s="12" t="s">
        <v>20</v>
      </c>
      <c r="M7" s="12"/>
      <c r="N7" s="12"/>
      <c r="O7" s="12"/>
    </row>
    <row r="8" customHeight="1" spans="1:15">
      <c r="A8" s="10"/>
      <c r="B8" s="11"/>
      <c r="C8" s="12" t="s">
        <v>31</v>
      </c>
      <c r="D8" s="13" t="s">
        <v>32</v>
      </c>
      <c r="E8" s="12" t="s">
        <v>33</v>
      </c>
      <c r="F8" s="12">
        <v>20</v>
      </c>
      <c r="G8" s="24">
        <v>9.5</v>
      </c>
      <c r="H8" s="12">
        <f t="shared" si="0"/>
        <v>190</v>
      </c>
      <c r="I8" s="12"/>
      <c r="J8" s="12"/>
      <c r="K8" s="28" t="s">
        <v>19</v>
      </c>
      <c r="L8" s="12" t="s">
        <v>20</v>
      </c>
      <c r="M8" s="12"/>
      <c r="N8" s="12"/>
      <c r="O8" s="12"/>
    </row>
    <row r="9" customHeight="1" spans="1:15">
      <c r="A9" s="10"/>
      <c r="B9" s="11"/>
      <c r="C9" s="12" t="s">
        <v>34</v>
      </c>
      <c r="D9" s="13" t="s">
        <v>35</v>
      </c>
      <c r="E9" s="12" t="s">
        <v>36</v>
      </c>
      <c r="F9" s="12">
        <v>20</v>
      </c>
      <c r="G9" s="24">
        <v>3.3</v>
      </c>
      <c r="H9" s="12">
        <f t="shared" si="0"/>
        <v>66</v>
      </c>
      <c r="I9" s="12"/>
      <c r="J9" s="12"/>
      <c r="K9" s="28" t="s">
        <v>19</v>
      </c>
      <c r="L9" s="12" t="s">
        <v>20</v>
      </c>
      <c r="M9" s="12"/>
      <c r="N9" s="12"/>
      <c r="O9" s="12"/>
    </row>
    <row r="10" customHeight="1" spans="1:15">
      <c r="A10" s="10"/>
      <c r="B10" s="11"/>
      <c r="C10" s="12" t="s">
        <v>16</v>
      </c>
      <c r="D10" s="13" t="s">
        <v>17</v>
      </c>
      <c r="E10" s="12" t="s">
        <v>18</v>
      </c>
      <c r="F10" s="12">
        <v>500</v>
      </c>
      <c r="G10" s="24">
        <v>0.79</v>
      </c>
      <c r="H10" s="12">
        <f t="shared" si="0"/>
        <v>395</v>
      </c>
      <c r="I10" s="12"/>
      <c r="J10" s="12"/>
      <c r="K10" s="28" t="s">
        <v>37</v>
      </c>
      <c r="L10" s="12" t="s">
        <v>20</v>
      </c>
      <c r="M10" s="12"/>
      <c r="N10" s="12"/>
      <c r="O10" s="12"/>
    </row>
    <row r="11" customHeight="1" spans="1:15">
      <c r="A11" s="10"/>
      <c r="B11" s="11"/>
      <c r="C11" s="12" t="s">
        <v>34</v>
      </c>
      <c r="D11" s="13" t="s">
        <v>35</v>
      </c>
      <c r="E11" s="12" t="s">
        <v>36</v>
      </c>
      <c r="F11" s="12">
        <v>50</v>
      </c>
      <c r="G11" s="24">
        <v>3.3</v>
      </c>
      <c r="H11" s="12">
        <f t="shared" si="0"/>
        <v>165</v>
      </c>
      <c r="I11" s="12"/>
      <c r="J11" s="12"/>
      <c r="K11" s="28" t="s">
        <v>37</v>
      </c>
      <c r="L11" s="12" t="s">
        <v>20</v>
      </c>
      <c r="M11" s="12"/>
      <c r="N11" s="12"/>
      <c r="O11" s="12"/>
    </row>
    <row r="12" customHeight="1" spans="1:15">
      <c r="A12" s="10"/>
      <c r="B12" s="11"/>
      <c r="C12" s="12" t="s">
        <v>38</v>
      </c>
      <c r="D12" s="13" t="s">
        <v>39</v>
      </c>
      <c r="E12" s="12" t="s">
        <v>36</v>
      </c>
      <c r="F12" s="12">
        <v>3</v>
      </c>
      <c r="G12" s="24">
        <v>10</v>
      </c>
      <c r="H12" s="12">
        <f t="shared" si="0"/>
        <v>30</v>
      </c>
      <c r="I12" s="12"/>
      <c r="J12" s="12"/>
      <c r="K12" s="28" t="s">
        <v>37</v>
      </c>
      <c r="L12" s="12" t="s">
        <v>20</v>
      </c>
      <c r="M12" s="12"/>
      <c r="N12" s="12"/>
      <c r="O12" s="12"/>
    </row>
    <row r="13" customHeight="1" spans="1:15">
      <c r="A13" s="10"/>
      <c r="B13" s="11"/>
      <c r="C13" s="12" t="s">
        <v>40</v>
      </c>
      <c r="D13" s="13" t="s">
        <v>41</v>
      </c>
      <c r="E13" s="12" t="s">
        <v>42</v>
      </c>
      <c r="F13" s="12">
        <v>3</v>
      </c>
      <c r="G13" s="24">
        <v>4.5</v>
      </c>
      <c r="H13" s="12">
        <f t="shared" si="0"/>
        <v>13.5</v>
      </c>
      <c r="I13" s="12"/>
      <c r="J13" s="12"/>
      <c r="K13" s="28" t="s">
        <v>37</v>
      </c>
      <c r="L13" s="12" t="s">
        <v>20</v>
      </c>
      <c r="M13" s="12"/>
      <c r="N13" s="12"/>
      <c r="O13" s="12"/>
    </row>
    <row r="14" customHeight="1" spans="1:15">
      <c r="A14" s="10"/>
      <c r="B14" s="11"/>
      <c r="C14" s="12" t="s">
        <v>43</v>
      </c>
      <c r="D14" s="13" t="s">
        <v>44</v>
      </c>
      <c r="E14" s="12" t="s">
        <v>45</v>
      </c>
      <c r="F14" s="12">
        <v>24</v>
      </c>
      <c r="G14" s="24">
        <v>2.5</v>
      </c>
      <c r="H14" s="12">
        <f t="shared" si="0"/>
        <v>60</v>
      </c>
      <c r="I14" s="12"/>
      <c r="J14" s="12"/>
      <c r="K14" s="28" t="s">
        <v>37</v>
      </c>
      <c r="L14" s="12" t="s">
        <v>20</v>
      </c>
      <c r="M14" s="12"/>
      <c r="N14" s="12"/>
      <c r="O14" s="12"/>
    </row>
    <row r="15" customHeight="1" spans="1:15">
      <c r="A15" s="10"/>
      <c r="B15" s="11"/>
      <c r="C15" s="12" t="s">
        <v>16</v>
      </c>
      <c r="D15" s="13" t="s">
        <v>17</v>
      </c>
      <c r="E15" s="12" t="s">
        <v>18</v>
      </c>
      <c r="F15" s="12">
        <v>40</v>
      </c>
      <c r="G15" s="24">
        <v>0.79</v>
      </c>
      <c r="H15" s="12">
        <f t="shared" si="0"/>
        <v>31.6</v>
      </c>
      <c r="I15" s="12"/>
      <c r="J15" s="12"/>
      <c r="K15" s="28" t="s">
        <v>46</v>
      </c>
      <c r="L15" s="12" t="s">
        <v>20</v>
      </c>
      <c r="M15" s="12"/>
      <c r="N15" s="12"/>
      <c r="O15" s="12"/>
    </row>
    <row r="16" customHeight="1" spans="1:15">
      <c r="A16" s="10"/>
      <c r="B16" s="11"/>
      <c r="C16" s="12" t="s">
        <v>25</v>
      </c>
      <c r="D16" s="13" t="s">
        <v>47</v>
      </c>
      <c r="E16" s="12" t="s">
        <v>27</v>
      </c>
      <c r="F16" s="12">
        <v>2</v>
      </c>
      <c r="G16" s="24">
        <v>8</v>
      </c>
      <c r="H16" s="12">
        <f t="shared" si="0"/>
        <v>16</v>
      </c>
      <c r="I16" s="12"/>
      <c r="J16" s="12"/>
      <c r="K16" s="28" t="s">
        <v>46</v>
      </c>
      <c r="L16" s="12" t="s">
        <v>20</v>
      </c>
      <c r="M16" s="12"/>
      <c r="N16" s="12"/>
      <c r="O16" s="12"/>
    </row>
    <row r="17" customHeight="1" spans="1:15">
      <c r="A17" s="10"/>
      <c r="B17" s="11"/>
      <c r="C17" s="12" t="s">
        <v>16</v>
      </c>
      <c r="D17" s="13" t="s">
        <v>17</v>
      </c>
      <c r="E17" s="12" t="s">
        <v>18</v>
      </c>
      <c r="F17" s="12">
        <v>80</v>
      </c>
      <c r="G17" s="24">
        <v>0.79</v>
      </c>
      <c r="H17" s="12">
        <f t="shared" si="0"/>
        <v>63.2</v>
      </c>
      <c r="I17" s="12"/>
      <c r="J17" s="12"/>
      <c r="K17" s="28" t="s">
        <v>48</v>
      </c>
      <c r="L17" s="12" t="s">
        <v>20</v>
      </c>
      <c r="M17" s="12"/>
      <c r="N17" s="12"/>
      <c r="O17" s="12"/>
    </row>
    <row r="18" customHeight="1" spans="1:15">
      <c r="A18" s="10"/>
      <c r="B18" s="11"/>
      <c r="C18" s="12" t="s">
        <v>49</v>
      </c>
      <c r="D18" s="13"/>
      <c r="E18" s="12" t="s">
        <v>42</v>
      </c>
      <c r="F18" s="12">
        <v>2</v>
      </c>
      <c r="G18" s="24">
        <v>4.5</v>
      </c>
      <c r="H18" s="12">
        <f t="shared" si="0"/>
        <v>9</v>
      </c>
      <c r="I18" s="12"/>
      <c r="J18" s="12"/>
      <c r="K18" s="28" t="s">
        <v>48</v>
      </c>
      <c r="L18" s="12" t="s">
        <v>20</v>
      </c>
      <c r="M18" s="12"/>
      <c r="N18" s="12"/>
      <c r="O18" s="12"/>
    </row>
    <row r="19" customHeight="1" spans="1:15">
      <c r="A19" s="10"/>
      <c r="B19" s="11"/>
      <c r="C19" s="12" t="s">
        <v>50</v>
      </c>
      <c r="D19" s="13" t="s">
        <v>51</v>
      </c>
      <c r="E19" s="12" t="s">
        <v>42</v>
      </c>
      <c r="F19" s="12">
        <v>2</v>
      </c>
      <c r="G19" s="24">
        <v>27.5</v>
      </c>
      <c r="H19" s="12">
        <f t="shared" si="0"/>
        <v>55</v>
      </c>
      <c r="I19" s="12"/>
      <c r="J19" s="12"/>
      <c r="K19" s="28" t="s">
        <v>48</v>
      </c>
      <c r="L19" s="12" t="s">
        <v>20</v>
      </c>
      <c r="M19" s="12"/>
      <c r="N19" s="12"/>
      <c r="O19" s="12"/>
    </row>
    <row r="20" customHeight="1" spans="1:15">
      <c r="A20" s="10"/>
      <c r="B20" s="11"/>
      <c r="C20" s="12" t="s">
        <v>16</v>
      </c>
      <c r="D20" s="13" t="s">
        <v>17</v>
      </c>
      <c r="E20" s="12" t="s">
        <v>18</v>
      </c>
      <c r="F20" s="12">
        <v>400</v>
      </c>
      <c r="G20" s="12">
        <v>0.79</v>
      </c>
      <c r="H20" s="12">
        <f t="shared" si="0"/>
        <v>316</v>
      </c>
      <c r="I20" s="12"/>
      <c r="J20" s="12"/>
      <c r="K20" s="28" t="s">
        <v>52</v>
      </c>
      <c r="L20" s="12" t="s">
        <v>20</v>
      </c>
      <c r="M20" s="12"/>
      <c r="N20" s="12"/>
      <c r="O20" s="12"/>
    </row>
    <row r="21" customHeight="1" spans="1:15">
      <c r="A21" s="10"/>
      <c r="B21" s="11"/>
      <c r="C21" s="12" t="s">
        <v>25</v>
      </c>
      <c r="D21" s="13" t="s">
        <v>47</v>
      </c>
      <c r="E21" s="12" t="s">
        <v>27</v>
      </c>
      <c r="F21" s="12">
        <v>40</v>
      </c>
      <c r="G21" s="24">
        <v>8</v>
      </c>
      <c r="H21" s="12">
        <f t="shared" si="0"/>
        <v>320</v>
      </c>
      <c r="I21" s="12"/>
      <c r="J21" s="12"/>
      <c r="K21" s="28" t="s">
        <v>52</v>
      </c>
      <c r="L21" s="12" t="s">
        <v>20</v>
      </c>
      <c r="M21" s="12"/>
      <c r="N21" s="12"/>
      <c r="O21" s="12"/>
    </row>
    <row r="22" customHeight="1" spans="1:15">
      <c r="A22" s="10"/>
      <c r="B22" s="11"/>
      <c r="C22" s="12" t="s">
        <v>34</v>
      </c>
      <c r="D22" s="13" t="s">
        <v>53</v>
      </c>
      <c r="E22" s="12" t="s">
        <v>54</v>
      </c>
      <c r="F22" s="12">
        <v>200</v>
      </c>
      <c r="G22" s="12">
        <v>3</v>
      </c>
      <c r="H22" s="12">
        <f t="shared" si="0"/>
        <v>600</v>
      </c>
      <c r="I22" s="13"/>
      <c r="J22" s="13"/>
      <c r="K22" s="28" t="s">
        <v>52</v>
      </c>
      <c r="L22" s="12" t="s">
        <v>20</v>
      </c>
      <c r="M22" s="12"/>
      <c r="N22" s="12"/>
      <c r="O22" s="12"/>
    </row>
    <row r="23" customHeight="1" spans="1:15">
      <c r="A23" s="10"/>
      <c r="B23" s="11"/>
      <c r="C23" s="12" t="s">
        <v>55</v>
      </c>
      <c r="D23" s="13" t="s">
        <v>56</v>
      </c>
      <c r="E23" s="12" t="s">
        <v>27</v>
      </c>
      <c r="F23" s="12">
        <v>8</v>
      </c>
      <c r="G23" s="25">
        <v>4</v>
      </c>
      <c r="H23" s="25">
        <f t="shared" si="0"/>
        <v>32</v>
      </c>
      <c r="I23" s="13"/>
      <c r="J23" s="13"/>
      <c r="K23" s="28" t="s">
        <v>52</v>
      </c>
      <c r="L23" s="12" t="s">
        <v>20</v>
      </c>
      <c r="M23" s="12"/>
      <c r="N23" s="12"/>
      <c r="O23" s="12"/>
    </row>
    <row r="24" customHeight="1" spans="1:15">
      <c r="A24" s="10"/>
      <c r="B24" s="11"/>
      <c r="C24" s="12"/>
      <c r="D24" s="13"/>
      <c r="E24" s="12"/>
      <c r="F24" s="12"/>
      <c r="G24" s="12"/>
      <c r="H24" s="14">
        <f>SUM(H3:H23)</f>
        <v>3834.3</v>
      </c>
      <c r="I24" s="13"/>
      <c r="J24" s="13"/>
      <c r="K24" s="21"/>
      <c r="L24" s="12"/>
      <c r="M24" s="12"/>
      <c r="N24" s="12"/>
      <c r="O24" s="12"/>
    </row>
    <row r="25" customHeight="1" spans="1:15">
      <c r="A25" s="10"/>
      <c r="B25" s="11"/>
      <c r="C25" s="12"/>
      <c r="D25" s="13"/>
      <c r="E25" s="12"/>
      <c r="F25" s="12"/>
      <c r="G25" s="12"/>
      <c r="I25" s="13"/>
      <c r="J25" s="13"/>
      <c r="K25" s="21"/>
      <c r="L25" s="12"/>
      <c r="M25" s="12"/>
      <c r="N25" s="12"/>
      <c r="O25" s="12"/>
    </row>
    <row r="26" customHeight="1" spans="1:15">
      <c r="A26" s="26"/>
      <c r="B26" s="11"/>
      <c r="C26" s="12"/>
      <c r="D26" s="13"/>
      <c r="E26" s="12"/>
      <c r="F26" s="12"/>
      <c r="G26" s="12"/>
      <c r="H26" s="12"/>
      <c r="I26" s="13"/>
      <c r="J26" s="13"/>
      <c r="K26" s="21"/>
      <c r="L26" s="12"/>
      <c r="M26" s="12"/>
      <c r="N26" s="12"/>
      <c r="O26" s="12"/>
    </row>
    <row r="27" customHeight="1" spans="1:15">
      <c r="A27" s="27"/>
      <c r="B27" s="11"/>
      <c r="C27" s="12"/>
      <c r="D27" s="13"/>
      <c r="E27" s="12"/>
      <c r="F27" s="12"/>
      <c r="G27" s="12"/>
      <c r="H27" s="12"/>
      <c r="I27" s="13"/>
      <c r="J27" s="13"/>
      <c r="K27" s="21"/>
      <c r="L27" s="12"/>
      <c r="M27" s="12"/>
      <c r="N27" s="12"/>
      <c r="O27" s="12"/>
    </row>
    <row r="28" customHeight="1" spans="1:15">
      <c r="A28" s="9" t="s">
        <v>57</v>
      </c>
      <c r="B28" s="11"/>
      <c r="C28" s="12" t="s">
        <v>58</v>
      </c>
      <c r="D28" s="13"/>
      <c r="E28" s="12"/>
      <c r="F28" s="12">
        <v>10</v>
      </c>
      <c r="G28" s="25">
        <v>255</v>
      </c>
      <c r="H28" s="25">
        <f t="shared" ref="H28:H58" si="1">F28*G28</f>
        <v>2550</v>
      </c>
      <c r="I28" s="13"/>
      <c r="J28" s="13"/>
      <c r="K28" s="21" t="s">
        <v>52</v>
      </c>
      <c r="L28" s="12" t="s">
        <v>20</v>
      </c>
      <c r="M28" s="12"/>
      <c r="N28" s="12"/>
      <c r="O28" s="12"/>
    </row>
    <row r="29" customHeight="1" spans="1:15">
      <c r="A29" s="10"/>
      <c r="B29" s="11"/>
      <c r="C29" s="12" t="s">
        <v>59</v>
      </c>
      <c r="D29" s="13" t="s">
        <v>60</v>
      </c>
      <c r="E29" s="12"/>
      <c r="F29" s="12">
        <v>2</v>
      </c>
      <c r="G29" s="12">
        <f>VLOOKUP(C29,[1]机物料!$D:$G,4,0)</f>
        <v>14.5</v>
      </c>
      <c r="H29" s="12">
        <f t="shared" si="1"/>
        <v>29</v>
      </c>
      <c r="I29" s="13"/>
      <c r="J29" s="13"/>
      <c r="K29" s="21" t="s">
        <v>52</v>
      </c>
      <c r="L29" s="12" t="s">
        <v>20</v>
      </c>
      <c r="M29" s="12"/>
      <c r="N29" s="12"/>
      <c r="O29" s="12"/>
    </row>
    <row r="30" customHeight="1" spans="1:15">
      <c r="A30" s="10"/>
      <c r="B30" s="11"/>
      <c r="C30" s="12" t="s">
        <v>61</v>
      </c>
      <c r="D30" s="13" t="s">
        <v>62</v>
      </c>
      <c r="E30" s="12"/>
      <c r="F30" s="12">
        <v>4</v>
      </c>
      <c r="G30" s="25">
        <v>50</v>
      </c>
      <c r="H30" s="25">
        <f t="shared" si="1"/>
        <v>200</v>
      </c>
      <c r="I30" s="13"/>
      <c r="J30" s="13"/>
      <c r="K30" s="21" t="s">
        <v>52</v>
      </c>
      <c r="L30" s="12" t="s">
        <v>20</v>
      </c>
      <c r="M30" s="12"/>
      <c r="N30" s="12"/>
      <c r="O30" s="12"/>
    </row>
    <row r="31" customHeight="1" spans="1:15">
      <c r="A31" s="10"/>
      <c r="B31" s="11"/>
      <c r="C31" s="12" t="s">
        <v>63</v>
      </c>
      <c r="D31" s="13" t="s">
        <v>64</v>
      </c>
      <c r="E31" s="12" t="s">
        <v>36</v>
      </c>
      <c r="F31" s="12">
        <v>20</v>
      </c>
      <c r="G31" s="12">
        <v>5</v>
      </c>
      <c r="H31" s="12">
        <f t="shared" si="1"/>
        <v>100</v>
      </c>
      <c r="I31" s="13"/>
      <c r="J31" s="13"/>
      <c r="K31" s="21" t="s">
        <v>37</v>
      </c>
      <c r="L31" s="12" t="s">
        <v>20</v>
      </c>
      <c r="M31" s="12"/>
      <c r="N31" s="12"/>
      <c r="O31" s="12"/>
    </row>
    <row r="32" customHeight="1" spans="1:15">
      <c r="A32" s="10"/>
      <c r="B32" s="11"/>
      <c r="C32" s="12" t="s">
        <v>63</v>
      </c>
      <c r="D32" s="13" t="s">
        <v>65</v>
      </c>
      <c r="E32" s="12" t="s">
        <v>36</v>
      </c>
      <c r="F32" s="12">
        <v>30</v>
      </c>
      <c r="G32" s="12">
        <v>3.5</v>
      </c>
      <c r="H32" s="12">
        <f t="shared" si="1"/>
        <v>105</v>
      </c>
      <c r="I32" s="13"/>
      <c r="J32" s="13"/>
      <c r="K32" s="21" t="s">
        <v>37</v>
      </c>
      <c r="L32" s="12" t="s">
        <v>20</v>
      </c>
      <c r="M32" s="12"/>
      <c r="N32" s="12"/>
      <c r="O32" s="12"/>
    </row>
    <row r="33" customHeight="1" spans="1:15">
      <c r="A33" s="10"/>
      <c r="B33" s="11"/>
      <c r="C33" s="12" t="s">
        <v>66</v>
      </c>
      <c r="D33" s="13" t="s">
        <v>67</v>
      </c>
      <c r="E33" s="12" t="s">
        <v>36</v>
      </c>
      <c r="F33" s="12">
        <v>20</v>
      </c>
      <c r="G33" s="12">
        <f>VLOOKUP(C33,[1]机物料!$D:$G,4,0)</f>
        <v>58</v>
      </c>
      <c r="H33" s="12">
        <f t="shared" si="1"/>
        <v>1160</v>
      </c>
      <c r="I33" s="13"/>
      <c r="J33" s="13"/>
      <c r="K33" s="21" t="s">
        <v>37</v>
      </c>
      <c r="L33" s="12" t="s">
        <v>20</v>
      </c>
      <c r="M33" s="12"/>
      <c r="N33" s="12"/>
      <c r="O33" s="12"/>
    </row>
    <row r="34" customHeight="1" spans="1:15">
      <c r="A34" s="10"/>
      <c r="B34" s="11"/>
      <c r="C34" s="12" t="s">
        <v>68</v>
      </c>
      <c r="D34" s="13" t="s">
        <v>69</v>
      </c>
      <c r="E34" s="12" t="s">
        <v>36</v>
      </c>
      <c r="F34" s="12">
        <v>20</v>
      </c>
      <c r="G34" s="12">
        <f>VLOOKUP(C34,[1]机物料!$D:$G,4,0)</f>
        <v>58</v>
      </c>
      <c r="H34" s="12">
        <f t="shared" si="1"/>
        <v>1160</v>
      </c>
      <c r="I34" s="13"/>
      <c r="J34" s="13"/>
      <c r="K34" s="21" t="s">
        <v>37</v>
      </c>
      <c r="L34" s="12" t="s">
        <v>20</v>
      </c>
      <c r="M34" s="12"/>
      <c r="N34" s="12"/>
      <c r="O34" s="12"/>
    </row>
    <row r="35" customHeight="1" spans="1:15">
      <c r="A35" s="10"/>
      <c r="B35" s="11"/>
      <c r="C35" s="12" t="s">
        <v>70</v>
      </c>
      <c r="D35" s="13" t="s">
        <v>41</v>
      </c>
      <c r="E35" s="12" t="s">
        <v>42</v>
      </c>
      <c r="F35" s="12">
        <v>2</v>
      </c>
      <c r="G35" s="12">
        <f>VLOOKUP(C35,[1]机物料!$D:$G,4,0)</f>
        <v>14.5</v>
      </c>
      <c r="H35" s="12">
        <f t="shared" si="1"/>
        <v>29</v>
      </c>
      <c r="I35" s="13"/>
      <c r="J35" s="13"/>
      <c r="K35" s="21" t="s">
        <v>37</v>
      </c>
      <c r="L35" s="12" t="s">
        <v>20</v>
      </c>
      <c r="M35" s="12"/>
      <c r="N35" s="12"/>
      <c r="O35" s="12"/>
    </row>
    <row r="36" customHeight="1" spans="1:15">
      <c r="A36" s="10"/>
      <c r="B36" s="11"/>
      <c r="C36" s="12" t="s">
        <v>71</v>
      </c>
      <c r="D36" s="13" t="s">
        <v>72</v>
      </c>
      <c r="E36" s="12" t="s">
        <v>27</v>
      </c>
      <c r="F36" s="12">
        <v>50</v>
      </c>
      <c r="G36" s="12">
        <f>VLOOKUP(C36,[1]机物料!$D:$G,4,0)</f>
        <v>8</v>
      </c>
      <c r="H36" s="12">
        <f t="shared" si="1"/>
        <v>400</v>
      </c>
      <c r="I36" s="13"/>
      <c r="J36" s="13"/>
      <c r="K36" s="21" t="s">
        <v>37</v>
      </c>
      <c r="L36" s="12" t="s">
        <v>20</v>
      </c>
      <c r="M36" s="12"/>
      <c r="N36" s="12"/>
      <c r="O36" s="12"/>
    </row>
    <row r="37" customHeight="1" spans="1:15">
      <c r="A37" s="10"/>
      <c r="B37" s="11"/>
      <c r="C37" s="12" t="s">
        <v>73</v>
      </c>
      <c r="D37" s="13" t="s">
        <v>74</v>
      </c>
      <c r="E37" s="12" t="s">
        <v>42</v>
      </c>
      <c r="F37" s="12">
        <v>10</v>
      </c>
      <c r="G37" s="12">
        <f>VLOOKUP(C37,[1]机物料!$D:$G,4,0)</f>
        <v>12</v>
      </c>
      <c r="H37" s="12">
        <f t="shared" si="1"/>
        <v>120</v>
      </c>
      <c r="I37" s="13"/>
      <c r="J37" s="13"/>
      <c r="K37" s="21" t="s">
        <v>37</v>
      </c>
      <c r="L37" s="12" t="s">
        <v>20</v>
      </c>
      <c r="M37" s="12"/>
      <c r="N37" s="12"/>
      <c r="O37" s="12"/>
    </row>
    <row r="38" customHeight="1" spans="1:15">
      <c r="A38" s="10"/>
      <c r="B38" s="11"/>
      <c r="C38" s="12" t="s">
        <v>75</v>
      </c>
      <c r="D38" s="13" t="s">
        <v>76</v>
      </c>
      <c r="E38" s="12" t="s">
        <v>42</v>
      </c>
      <c r="F38" s="12">
        <v>1</v>
      </c>
      <c r="G38" s="12">
        <f>VLOOKUP(C38,[1]机物料!$D:$G,4,0)</f>
        <v>380</v>
      </c>
      <c r="H38" s="12">
        <f t="shared" si="1"/>
        <v>380</v>
      </c>
      <c r="I38" s="13"/>
      <c r="J38" s="13"/>
      <c r="K38" s="21" t="s">
        <v>19</v>
      </c>
      <c r="L38" s="12" t="s">
        <v>20</v>
      </c>
      <c r="M38" s="12"/>
      <c r="N38" s="12"/>
      <c r="O38" s="12"/>
    </row>
    <row r="39" customHeight="1" spans="1:15">
      <c r="A39" s="10"/>
      <c r="B39" s="11"/>
      <c r="C39" s="12" t="s">
        <v>77</v>
      </c>
      <c r="D39" s="13" t="s">
        <v>76</v>
      </c>
      <c r="E39" s="12" t="s">
        <v>42</v>
      </c>
      <c r="F39" s="12">
        <v>1</v>
      </c>
      <c r="G39" s="12">
        <f>VLOOKUP(C39,[1]机物料!$D:$G,4,0)</f>
        <v>190</v>
      </c>
      <c r="H39" s="12">
        <f t="shared" si="1"/>
        <v>190</v>
      </c>
      <c r="I39" s="13"/>
      <c r="J39" s="13"/>
      <c r="K39" s="21" t="s">
        <v>19</v>
      </c>
      <c r="L39" s="12" t="s">
        <v>20</v>
      </c>
      <c r="M39" s="12"/>
      <c r="N39" s="12"/>
      <c r="O39" s="12"/>
    </row>
    <row r="40" customHeight="1" spans="1:15">
      <c r="A40" s="10"/>
      <c r="B40" s="11"/>
      <c r="C40" s="12" t="s">
        <v>78</v>
      </c>
      <c r="D40" s="13" t="s">
        <v>79</v>
      </c>
      <c r="E40" s="12" t="s">
        <v>80</v>
      </c>
      <c r="F40" s="12">
        <v>2</v>
      </c>
      <c r="G40" s="25">
        <v>305</v>
      </c>
      <c r="H40" s="25">
        <f t="shared" si="1"/>
        <v>610</v>
      </c>
      <c r="I40" s="13"/>
      <c r="J40" s="13"/>
      <c r="K40" s="21" t="s">
        <v>19</v>
      </c>
      <c r="L40" s="12" t="s">
        <v>20</v>
      </c>
      <c r="M40" s="12"/>
      <c r="N40" s="12"/>
      <c r="O40" s="12"/>
    </row>
    <row r="41" customHeight="1" spans="1:15">
      <c r="A41" s="10"/>
      <c r="B41" s="11"/>
      <c r="C41" s="12" t="s">
        <v>81</v>
      </c>
      <c r="D41" s="13" t="s">
        <v>82</v>
      </c>
      <c r="E41" s="12" t="s">
        <v>36</v>
      </c>
      <c r="F41" s="12">
        <v>20</v>
      </c>
      <c r="G41" s="12">
        <f>VLOOKUP(C41,[1]机物料!$D:$G,4,0)</f>
        <v>5</v>
      </c>
      <c r="H41" s="12">
        <f t="shared" si="1"/>
        <v>100</v>
      </c>
      <c r="I41" s="13"/>
      <c r="J41" s="13"/>
      <c r="K41" s="21" t="s">
        <v>19</v>
      </c>
      <c r="L41" s="12" t="s">
        <v>20</v>
      </c>
      <c r="M41" s="12"/>
      <c r="N41" s="12"/>
      <c r="O41" s="12"/>
    </row>
    <row r="42" customHeight="1" spans="1:15">
      <c r="A42" s="10"/>
      <c r="B42" s="11"/>
      <c r="C42" s="12" t="s">
        <v>83</v>
      </c>
      <c r="D42" s="13" t="s">
        <v>84</v>
      </c>
      <c r="E42" s="12" t="s">
        <v>36</v>
      </c>
      <c r="F42" s="12">
        <v>20</v>
      </c>
      <c r="G42" s="12">
        <f>VLOOKUP(C42,[1]机物料!$D:$G,4,0)</f>
        <v>11.75</v>
      </c>
      <c r="H42" s="12">
        <f t="shared" si="1"/>
        <v>235</v>
      </c>
      <c r="I42" s="13"/>
      <c r="J42" s="13"/>
      <c r="K42" s="21" t="s">
        <v>19</v>
      </c>
      <c r="L42" s="12" t="s">
        <v>20</v>
      </c>
      <c r="M42" s="12"/>
      <c r="N42" s="12"/>
      <c r="O42" s="12"/>
    </row>
    <row r="43" customHeight="1" spans="1:15">
      <c r="A43" s="10"/>
      <c r="B43" s="11"/>
      <c r="C43" s="12" t="s">
        <v>85</v>
      </c>
      <c r="D43" s="13" t="s">
        <v>41</v>
      </c>
      <c r="E43" s="12" t="s">
        <v>86</v>
      </c>
      <c r="F43" s="12">
        <v>50</v>
      </c>
      <c r="G43" s="12">
        <f>VLOOKUP(C43,[1]机物料!$D:$G,4,0)</f>
        <v>2.5</v>
      </c>
      <c r="H43" s="12">
        <f t="shared" si="1"/>
        <v>125</v>
      </c>
      <c r="I43" s="13"/>
      <c r="J43" s="13"/>
      <c r="K43" s="21" t="s">
        <v>19</v>
      </c>
      <c r="L43" s="12" t="s">
        <v>20</v>
      </c>
      <c r="M43" s="12"/>
      <c r="N43" s="12"/>
      <c r="O43" s="12"/>
    </row>
    <row r="44" customHeight="1" spans="1:15">
      <c r="A44" s="10"/>
      <c r="B44" s="11"/>
      <c r="C44" s="12" t="s">
        <v>87</v>
      </c>
      <c r="D44" s="13" t="s">
        <v>88</v>
      </c>
      <c r="E44" s="12" t="s">
        <v>89</v>
      </c>
      <c r="F44" s="12">
        <v>5</v>
      </c>
      <c r="G44" s="12">
        <f>VLOOKUP(C44,[1]机物料!$D:$G,4,0)</f>
        <v>17</v>
      </c>
      <c r="H44" s="12">
        <f t="shared" si="1"/>
        <v>85</v>
      </c>
      <c r="I44" s="13"/>
      <c r="J44" s="13"/>
      <c r="K44" s="21" t="s">
        <v>19</v>
      </c>
      <c r="L44" s="12" t="s">
        <v>20</v>
      </c>
      <c r="M44" s="12"/>
      <c r="N44" s="12"/>
      <c r="O44" s="12"/>
    </row>
    <row r="45" customHeight="1" spans="1:15">
      <c r="A45" s="10"/>
      <c r="B45" s="11"/>
      <c r="C45" s="12" t="s">
        <v>90</v>
      </c>
      <c r="D45" s="13" t="s">
        <v>91</v>
      </c>
      <c r="E45" s="12" t="s">
        <v>89</v>
      </c>
      <c r="F45" s="12">
        <v>60</v>
      </c>
      <c r="G45" s="12">
        <v>6.3</v>
      </c>
      <c r="H45" s="12">
        <f t="shared" si="1"/>
        <v>378</v>
      </c>
      <c r="I45" s="13"/>
      <c r="J45" s="13"/>
      <c r="K45" s="21" t="s">
        <v>19</v>
      </c>
      <c r="L45" s="12" t="s">
        <v>20</v>
      </c>
      <c r="M45" s="12"/>
      <c r="N45" s="12"/>
      <c r="O45" s="12"/>
    </row>
    <row r="46" customHeight="1" spans="1:15">
      <c r="A46" s="10"/>
      <c r="B46" s="11"/>
      <c r="C46" s="12" t="s">
        <v>92</v>
      </c>
      <c r="D46" s="13"/>
      <c r="E46" s="12" t="s">
        <v>93</v>
      </c>
      <c r="F46" s="12">
        <v>40</v>
      </c>
      <c r="G46" s="12">
        <f>VLOOKUP(C46,[1]机物料!$D:$G,4,0)</f>
        <v>10</v>
      </c>
      <c r="H46" s="12">
        <f t="shared" si="1"/>
        <v>400</v>
      </c>
      <c r="I46" s="13"/>
      <c r="J46" s="13"/>
      <c r="K46" s="22" t="s">
        <v>48</v>
      </c>
      <c r="L46" s="12" t="s">
        <v>20</v>
      </c>
      <c r="M46" s="12"/>
      <c r="N46" s="12"/>
      <c r="O46" s="12"/>
    </row>
    <row r="47" customHeight="1" spans="1:15">
      <c r="A47" s="10"/>
      <c r="B47" s="11"/>
      <c r="C47" s="12" t="s">
        <v>94</v>
      </c>
      <c r="D47" s="13" t="s">
        <v>95</v>
      </c>
      <c r="E47" s="12" t="s">
        <v>36</v>
      </c>
      <c r="F47" s="12">
        <v>5</v>
      </c>
      <c r="G47" s="12">
        <f>VLOOKUP(C47,[1]机物料!$D:$G,4,0)</f>
        <v>100</v>
      </c>
      <c r="H47" s="12">
        <f t="shared" si="1"/>
        <v>500</v>
      </c>
      <c r="I47" s="13"/>
      <c r="J47" s="13"/>
      <c r="K47" s="22" t="s">
        <v>96</v>
      </c>
      <c r="L47" s="12" t="s">
        <v>20</v>
      </c>
      <c r="M47" s="12"/>
      <c r="N47" s="12"/>
      <c r="O47" s="12"/>
    </row>
    <row r="48" customHeight="1" spans="1:15">
      <c r="A48" s="10"/>
      <c r="B48" s="11"/>
      <c r="C48" s="12" t="s">
        <v>97</v>
      </c>
      <c r="D48" s="13" t="s">
        <v>98</v>
      </c>
      <c r="E48" s="12" t="s">
        <v>99</v>
      </c>
      <c r="F48" s="12">
        <v>5</v>
      </c>
      <c r="G48" s="12">
        <f>VLOOKUP(C48,[1]机物料!$D:$G,4,0)</f>
        <v>38</v>
      </c>
      <c r="H48" s="12">
        <f t="shared" si="1"/>
        <v>190</v>
      </c>
      <c r="I48" s="13"/>
      <c r="J48" s="13"/>
      <c r="K48" s="22" t="s">
        <v>96</v>
      </c>
      <c r="L48" s="12" t="s">
        <v>20</v>
      </c>
      <c r="M48" s="12"/>
      <c r="N48" s="12"/>
      <c r="O48" s="12"/>
    </row>
    <row r="49" customHeight="1" spans="1:15">
      <c r="A49" s="10"/>
      <c r="B49" s="11"/>
      <c r="C49" s="12" t="s">
        <v>94</v>
      </c>
      <c r="D49" s="13" t="s">
        <v>100</v>
      </c>
      <c r="E49" s="12" t="s">
        <v>36</v>
      </c>
      <c r="F49" s="12">
        <v>5</v>
      </c>
      <c r="G49" s="12">
        <v>85</v>
      </c>
      <c r="H49" s="12">
        <f t="shared" si="1"/>
        <v>425</v>
      </c>
      <c r="I49" s="13"/>
      <c r="J49" s="13"/>
      <c r="K49" s="22" t="s">
        <v>96</v>
      </c>
      <c r="L49" s="12" t="s">
        <v>20</v>
      </c>
      <c r="M49" s="12"/>
      <c r="N49" s="12"/>
      <c r="O49" s="12"/>
    </row>
    <row r="50" customHeight="1" spans="1:15">
      <c r="A50" s="10"/>
      <c r="B50" s="11"/>
      <c r="C50" s="12" t="s">
        <v>101</v>
      </c>
      <c r="D50" s="13" t="s">
        <v>102</v>
      </c>
      <c r="E50" s="12" t="s">
        <v>99</v>
      </c>
      <c r="F50" s="12">
        <v>2</v>
      </c>
      <c r="G50" s="12">
        <f>VLOOKUP(C50,[1]机物料!$D:$G,4,0)</f>
        <v>88</v>
      </c>
      <c r="H50" s="12">
        <f t="shared" si="1"/>
        <v>176</v>
      </c>
      <c r="I50" s="13"/>
      <c r="J50" s="13"/>
      <c r="K50" s="22" t="s">
        <v>96</v>
      </c>
      <c r="L50" s="12" t="s">
        <v>20</v>
      </c>
      <c r="M50" s="12"/>
      <c r="N50" s="12"/>
      <c r="O50" s="12"/>
    </row>
    <row r="51" customHeight="1" spans="1:15">
      <c r="A51" s="10"/>
      <c r="B51" s="11"/>
      <c r="C51" s="12" t="s">
        <v>103</v>
      </c>
      <c r="D51" s="13" t="s">
        <v>104</v>
      </c>
      <c r="E51" s="12" t="s">
        <v>36</v>
      </c>
      <c r="F51" s="12">
        <v>2</v>
      </c>
      <c r="G51" s="12">
        <v>125</v>
      </c>
      <c r="H51" s="12">
        <f t="shared" si="1"/>
        <v>250</v>
      </c>
      <c r="I51" s="13"/>
      <c r="J51" s="13"/>
      <c r="K51" s="22" t="s">
        <v>96</v>
      </c>
      <c r="L51" s="12" t="s">
        <v>20</v>
      </c>
      <c r="M51" s="12"/>
      <c r="N51" s="12"/>
      <c r="O51" s="12"/>
    </row>
    <row r="52" customHeight="1" spans="1:15">
      <c r="A52" s="10"/>
      <c r="B52" s="11"/>
      <c r="C52" s="12" t="s">
        <v>103</v>
      </c>
      <c r="D52" s="13" t="s">
        <v>105</v>
      </c>
      <c r="E52" s="12" t="s">
        <v>36</v>
      </c>
      <c r="F52" s="12">
        <v>5</v>
      </c>
      <c r="G52" s="25">
        <v>160</v>
      </c>
      <c r="H52" s="25">
        <f t="shared" si="1"/>
        <v>800</v>
      </c>
      <c r="I52" s="13"/>
      <c r="J52" s="13"/>
      <c r="K52" s="22" t="s">
        <v>96</v>
      </c>
      <c r="L52" s="12" t="s">
        <v>20</v>
      </c>
      <c r="M52" s="12"/>
      <c r="N52" s="12"/>
      <c r="O52" s="12"/>
    </row>
    <row r="53" customHeight="1" spans="1:15">
      <c r="A53" s="10"/>
      <c r="B53" s="11"/>
      <c r="C53" s="12" t="s">
        <v>103</v>
      </c>
      <c r="D53" s="13" t="s">
        <v>106</v>
      </c>
      <c r="E53" s="12" t="s">
        <v>36</v>
      </c>
      <c r="F53" s="12">
        <v>5</v>
      </c>
      <c r="G53" s="25">
        <v>150</v>
      </c>
      <c r="H53" s="25">
        <f t="shared" si="1"/>
        <v>750</v>
      </c>
      <c r="I53" s="13"/>
      <c r="J53" s="13"/>
      <c r="K53" s="22" t="s">
        <v>96</v>
      </c>
      <c r="L53" s="12" t="s">
        <v>20</v>
      </c>
      <c r="M53" s="12"/>
      <c r="N53" s="12"/>
      <c r="O53" s="12"/>
    </row>
    <row r="54" customHeight="1" spans="1:15">
      <c r="A54" s="10"/>
      <c r="B54" s="11"/>
      <c r="C54" s="12" t="s">
        <v>107</v>
      </c>
      <c r="D54" s="13" t="s">
        <v>108</v>
      </c>
      <c r="E54" s="12" t="s">
        <v>109</v>
      </c>
      <c r="F54" s="12">
        <v>5</v>
      </c>
      <c r="G54" s="12">
        <f>VLOOKUP(C54,[1]机物料!$D:$G,4,0)</f>
        <v>170</v>
      </c>
      <c r="H54" s="12">
        <f t="shared" si="1"/>
        <v>850</v>
      </c>
      <c r="I54" s="13"/>
      <c r="J54" s="13"/>
      <c r="K54" s="22" t="s">
        <v>96</v>
      </c>
      <c r="L54" s="12" t="s">
        <v>20</v>
      </c>
      <c r="M54" s="12"/>
      <c r="N54" s="12"/>
      <c r="O54" s="12"/>
    </row>
    <row r="55" customHeight="1" spans="1:15">
      <c r="A55" s="10"/>
      <c r="B55" s="11"/>
      <c r="C55" s="12" t="s">
        <v>110</v>
      </c>
      <c r="D55" s="13" t="s">
        <v>111</v>
      </c>
      <c r="E55" s="12" t="s">
        <v>99</v>
      </c>
      <c r="F55" s="12">
        <v>5</v>
      </c>
      <c r="G55" s="12">
        <v>114</v>
      </c>
      <c r="H55" s="12">
        <f t="shared" si="1"/>
        <v>570</v>
      </c>
      <c r="I55" s="13"/>
      <c r="J55" s="13"/>
      <c r="K55" s="22" t="s">
        <v>96</v>
      </c>
      <c r="L55" s="12" t="s">
        <v>20</v>
      </c>
      <c r="M55" s="12"/>
      <c r="N55" s="12"/>
      <c r="O55" s="12"/>
    </row>
    <row r="56" customHeight="1" spans="1:15">
      <c r="A56" s="10"/>
      <c r="B56" s="11"/>
      <c r="C56" s="12" t="s">
        <v>110</v>
      </c>
      <c r="D56" s="13" t="s">
        <v>112</v>
      </c>
      <c r="E56" s="12" t="s">
        <v>99</v>
      </c>
      <c r="F56" s="12">
        <v>5</v>
      </c>
      <c r="G56" s="12">
        <v>115</v>
      </c>
      <c r="H56" s="12">
        <f t="shared" si="1"/>
        <v>575</v>
      </c>
      <c r="I56" s="13"/>
      <c r="J56" s="13"/>
      <c r="K56" s="22" t="s">
        <v>96</v>
      </c>
      <c r="L56" s="12" t="s">
        <v>20</v>
      </c>
      <c r="M56" s="12"/>
      <c r="N56" s="12"/>
      <c r="O56" s="12"/>
    </row>
    <row r="57" customHeight="1" spans="1:15">
      <c r="A57" s="10"/>
      <c r="B57" s="11"/>
      <c r="C57" s="12" t="s">
        <v>113</v>
      </c>
      <c r="D57" s="13" t="s">
        <v>114</v>
      </c>
      <c r="E57" s="12" t="s">
        <v>36</v>
      </c>
      <c r="F57" s="12">
        <v>6</v>
      </c>
      <c r="G57" s="12">
        <f>VLOOKUP(C57,[1]机物料!$D:$G,4,0)</f>
        <v>16</v>
      </c>
      <c r="H57" s="12">
        <f t="shared" si="1"/>
        <v>96</v>
      </c>
      <c r="I57" s="13"/>
      <c r="J57" s="13"/>
      <c r="K57" s="22" t="s">
        <v>96</v>
      </c>
      <c r="L57" s="12" t="s">
        <v>20</v>
      </c>
      <c r="M57" s="12"/>
      <c r="N57" s="12"/>
      <c r="O57" s="12"/>
    </row>
    <row r="58" customHeight="1" spans="1:15">
      <c r="A58" s="26"/>
      <c r="B58" s="11"/>
      <c r="C58" s="12" t="s">
        <v>115</v>
      </c>
      <c r="D58" s="13" t="s">
        <v>116</v>
      </c>
      <c r="E58" s="12" t="s">
        <v>36</v>
      </c>
      <c r="F58" s="12">
        <v>3</v>
      </c>
      <c r="G58" s="12">
        <f>VLOOKUP(C58,[1]机物料!$D:$G,4,0)</f>
        <v>15.5</v>
      </c>
      <c r="H58" s="12">
        <f t="shared" si="1"/>
        <v>46.5</v>
      </c>
      <c r="I58" s="13"/>
      <c r="J58" s="13"/>
      <c r="K58" s="22" t="s">
        <v>96</v>
      </c>
      <c r="L58" s="12" t="s">
        <v>20</v>
      </c>
      <c r="M58" s="12"/>
      <c r="N58" s="12"/>
      <c r="O58" s="12"/>
    </row>
    <row r="59" customHeight="1" spans="1:15">
      <c r="A59" s="27"/>
      <c r="B59" s="11"/>
      <c r="C59" s="12"/>
      <c r="D59" s="13"/>
      <c r="E59" s="12"/>
      <c r="F59" s="12"/>
      <c r="G59" s="12"/>
      <c r="H59" s="14">
        <f>SUM(H28:H58)</f>
        <v>13584.5</v>
      </c>
      <c r="I59" s="13"/>
      <c r="J59" s="13"/>
      <c r="K59" s="22"/>
      <c r="L59" s="12"/>
      <c r="M59" s="12"/>
      <c r="N59" s="12"/>
      <c r="O59" s="12"/>
    </row>
    <row r="60" customHeight="1" spans="1:15">
      <c r="A60" s="27"/>
      <c r="B60" s="11"/>
      <c r="C60" s="12"/>
      <c r="D60" s="13"/>
      <c r="E60" s="12"/>
      <c r="F60" s="12"/>
      <c r="G60" s="12"/>
      <c r="H60" s="12"/>
      <c r="I60" s="13"/>
      <c r="J60" s="13"/>
      <c r="K60" s="22"/>
      <c r="L60" s="12"/>
      <c r="M60" s="12"/>
      <c r="N60" s="12"/>
      <c r="O60" s="12"/>
    </row>
    <row r="61" customHeight="1" spans="1:15">
      <c r="A61" s="9" t="s">
        <v>117</v>
      </c>
      <c r="B61" s="11"/>
      <c r="C61" s="12" t="s">
        <v>118</v>
      </c>
      <c r="D61" s="13" t="s">
        <v>119</v>
      </c>
      <c r="E61" s="12" t="s">
        <v>36</v>
      </c>
      <c r="F61" s="12">
        <v>1</v>
      </c>
      <c r="G61" s="12">
        <v>10.5</v>
      </c>
      <c r="H61" s="12">
        <f t="shared" ref="H61:H68" si="2">F61*G61</f>
        <v>10.5</v>
      </c>
      <c r="I61" s="13"/>
      <c r="J61" s="13"/>
      <c r="K61" s="22" t="s">
        <v>48</v>
      </c>
      <c r="L61" s="12" t="s">
        <v>20</v>
      </c>
      <c r="M61" s="12"/>
      <c r="N61" s="12"/>
      <c r="O61" s="12"/>
    </row>
    <row r="62" customHeight="1" spans="1:15">
      <c r="A62" s="10"/>
      <c r="B62" s="11"/>
      <c r="C62" s="12" t="s">
        <v>120</v>
      </c>
      <c r="D62" s="13" t="s">
        <v>121</v>
      </c>
      <c r="E62" s="12" t="s">
        <v>122</v>
      </c>
      <c r="F62" s="12">
        <v>2</v>
      </c>
      <c r="G62" s="12">
        <f>VLOOKUP(C62,[1]办公用品!$D:$G,4,0)</f>
        <v>28</v>
      </c>
      <c r="H62" s="12">
        <f t="shared" si="2"/>
        <v>56</v>
      </c>
      <c r="I62" s="13"/>
      <c r="J62" s="13"/>
      <c r="K62" s="22" t="s">
        <v>48</v>
      </c>
      <c r="L62" s="12" t="s">
        <v>20</v>
      </c>
      <c r="M62" s="12"/>
      <c r="N62" s="12"/>
      <c r="O62" s="12"/>
    </row>
    <row r="63" customHeight="1" spans="1:15">
      <c r="A63" s="10"/>
      <c r="B63" s="11"/>
      <c r="C63" s="12" t="s">
        <v>123</v>
      </c>
      <c r="D63" s="13" t="s">
        <v>124</v>
      </c>
      <c r="E63" s="12" t="s">
        <v>122</v>
      </c>
      <c r="F63" s="12">
        <v>4</v>
      </c>
      <c r="G63" s="12">
        <f>VLOOKUP(C63,[1]办公用品!$D:$G,4,0)</f>
        <v>3</v>
      </c>
      <c r="H63" s="12">
        <f t="shared" si="2"/>
        <v>12</v>
      </c>
      <c r="I63" s="13"/>
      <c r="J63" s="13"/>
      <c r="K63" s="22" t="s">
        <v>48</v>
      </c>
      <c r="L63" s="12" t="s">
        <v>20</v>
      </c>
      <c r="M63" s="12"/>
      <c r="N63" s="12"/>
      <c r="O63" s="12"/>
    </row>
    <row r="64" customHeight="1" spans="1:15">
      <c r="A64" s="10"/>
      <c r="B64" s="11"/>
      <c r="C64" s="12" t="s">
        <v>125</v>
      </c>
      <c r="D64" s="13" t="s">
        <v>126</v>
      </c>
      <c r="E64" s="12" t="s">
        <v>36</v>
      </c>
      <c r="F64" s="12">
        <v>4</v>
      </c>
      <c r="G64" s="12">
        <f>VLOOKUP(C64,[1]办公用品!$D:$G,4,0)</f>
        <v>3.8</v>
      </c>
      <c r="H64" s="12">
        <f t="shared" si="2"/>
        <v>15.2</v>
      </c>
      <c r="I64" s="13"/>
      <c r="J64" s="13"/>
      <c r="K64" s="22" t="s">
        <v>48</v>
      </c>
      <c r="L64" s="12" t="s">
        <v>20</v>
      </c>
      <c r="M64" s="12"/>
      <c r="N64" s="12"/>
      <c r="O64" s="12"/>
    </row>
    <row r="65" customHeight="1" spans="1:15">
      <c r="A65" s="10"/>
      <c r="B65" s="11"/>
      <c r="C65" s="12" t="s">
        <v>127</v>
      </c>
      <c r="D65" s="13" t="s">
        <v>128</v>
      </c>
      <c r="E65" s="12" t="s">
        <v>122</v>
      </c>
      <c r="F65" s="12">
        <v>1</v>
      </c>
      <c r="G65" s="12">
        <f>VLOOKUP(C65,[1]办公用品!$D:$G,4,0)</f>
        <v>6.5</v>
      </c>
      <c r="H65" s="12">
        <f t="shared" si="2"/>
        <v>6.5</v>
      </c>
      <c r="I65" s="13"/>
      <c r="J65" s="13"/>
      <c r="K65" s="22" t="s">
        <v>48</v>
      </c>
      <c r="L65" s="12" t="s">
        <v>20</v>
      </c>
      <c r="M65" s="12"/>
      <c r="N65" s="12"/>
      <c r="O65" s="12"/>
    </row>
    <row r="66" customHeight="1" spans="1:15">
      <c r="A66" s="10"/>
      <c r="B66" s="11"/>
      <c r="C66" s="12" t="s">
        <v>129</v>
      </c>
      <c r="D66" s="13" t="s">
        <v>130</v>
      </c>
      <c r="E66" s="12" t="s">
        <v>122</v>
      </c>
      <c r="F66" s="12">
        <v>1</v>
      </c>
      <c r="G66" s="12">
        <f>VLOOKUP(C66,[1]办公用品!$D:$G,4,0)</f>
        <v>10</v>
      </c>
      <c r="H66" s="12">
        <f t="shared" si="2"/>
        <v>10</v>
      </c>
      <c r="I66" s="13"/>
      <c r="J66" s="13"/>
      <c r="K66" s="22" t="s">
        <v>48</v>
      </c>
      <c r="L66" s="12" t="s">
        <v>20</v>
      </c>
      <c r="M66" s="12"/>
      <c r="N66" s="12"/>
      <c r="O66" s="12"/>
    </row>
    <row r="67" customHeight="1" spans="1:15">
      <c r="A67" s="10"/>
      <c r="B67" s="11"/>
      <c r="C67" s="12" t="s">
        <v>131</v>
      </c>
      <c r="D67" s="13" t="s">
        <v>132</v>
      </c>
      <c r="E67" s="12" t="s">
        <v>122</v>
      </c>
      <c r="F67" s="12">
        <v>1</v>
      </c>
      <c r="G67" s="12">
        <f>VLOOKUP(C67,[1]办公用品!$D:$G,4,0)</f>
        <v>10</v>
      </c>
      <c r="H67" s="12">
        <f t="shared" si="2"/>
        <v>10</v>
      </c>
      <c r="I67" s="13"/>
      <c r="J67" s="13"/>
      <c r="K67" s="22" t="s">
        <v>48</v>
      </c>
      <c r="L67" s="12" t="s">
        <v>20</v>
      </c>
      <c r="M67" s="12"/>
      <c r="N67" s="12"/>
      <c r="O67" s="12"/>
    </row>
    <row r="68" customHeight="1" spans="1:15">
      <c r="A68" s="26"/>
      <c r="B68" s="11"/>
      <c r="C68" s="12" t="s">
        <v>133</v>
      </c>
      <c r="D68" s="13" t="s">
        <v>134</v>
      </c>
      <c r="E68" s="12" t="s">
        <v>45</v>
      </c>
      <c r="F68" s="12">
        <v>1</v>
      </c>
      <c r="G68" s="12">
        <f>VLOOKUP(C68,[1]办公用品!$D:$G,4,0)</f>
        <v>8</v>
      </c>
      <c r="H68" s="12">
        <f t="shared" si="2"/>
        <v>8</v>
      </c>
      <c r="I68" s="13"/>
      <c r="J68" s="13"/>
      <c r="K68" s="22" t="s">
        <v>48</v>
      </c>
      <c r="L68" s="12" t="s">
        <v>20</v>
      </c>
      <c r="M68" s="12"/>
      <c r="N68" s="12"/>
      <c r="O68" s="12"/>
    </row>
    <row r="69" customHeight="1" spans="1:15">
      <c r="A69" s="27"/>
      <c r="B69" s="11"/>
      <c r="C69" s="12"/>
      <c r="D69" s="13"/>
      <c r="E69" s="12"/>
      <c r="F69" s="12"/>
      <c r="G69" s="12"/>
      <c r="H69" s="14">
        <f>SUM(H61:H68)</f>
        <v>128.2</v>
      </c>
      <c r="I69" s="13"/>
      <c r="J69" s="13"/>
      <c r="K69" s="22"/>
      <c r="L69" s="12"/>
      <c r="M69" s="12"/>
      <c r="N69" s="12"/>
      <c r="O69" s="12"/>
    </row>
    <row r="70" customHeight="1" spans="1:15">
      <c r="A70" s="27"/>
      <c r="B70" s="11"/>
      <c r="C70" s="12"/>
      <c r="D70" s="13"/>
      <c r="E70" s="12"/>
      <c r="F70" s="12"/>
      <c r="G70" s="12"/>
      <c r="H70" s="12"/>
      <c r="I70" s="13"/>
      <c r="J70" s="13"/>
      <c r="K70" s="22"/>
      <c r="L70" s="12"/>
      <c r="M70" s="12"/>
      <c r="N70" s="12"/>
      <c r="O70" s="12"/>
    </row>
    <row r="71" customHeight="1" spans="1:15">
      <c r="A71" s="9" t="s">
        <v>135</v>
      </c>
      <c r="B71" s="11"/>
      <c r="C71" s="12" t="s">
        <v>90</v>
      </c>
      <c r="D71" s="13" t="s">
        <v>91</v>
      </c>
      <c r="E71" s="12" t="s">
        <v>89</v>
      </c>
      <c r="F71" s="12">
        <v>60</v>
      </c>
      <c r="G71" s="12">
        <v>6.3</v>
      </c>
      <c r="H71" s="12">
        <f t="shared" ref="H71:H73" si="3">F71*G71</f>
        <v>378</v>
      </c>
      <c r="I71" s="13"/>
      <c r="J71" s="13"/>
      <c r="K71" s="22" t="s">
        <v>136</v>
      </c>
      <c r="L71" s="12" t="s">
        <v>20</v>
      </c>
      <c r="M71" s="12"/>
      <c r="N71" s="12"/>
      <c r="O71" s="12"/>
    </row>
    <row r="72" customHeight="1" spans="1:15">
      <c r="A72" s="10"/>
      <c r="B72" s="29"/>
      <c r="C72" s="29" t="s">
        <v>137</v>
      </c>
      <c r="D72" s="30" t="s">
        <v>138</v>
      </c>
      <c r="E72" s="29" t="s">
        <v>122</v>
      </c>
      <c r="F72" s="29">
        <v>5</v>
      </c>
      <c r="G72" s="29">
        <v>63</v>
      </c>
      <c r="H72" s="12">
        <f t="shared" si="3"/>
        <v>315</v>
      </c>
      <c r="I72" s="30"/>
      <c r="J72" s="30"/>
      <c r="K72" s="32" t="s">
        <v>139</v>
      </c>
      <c r="L72" s="12" t="s">
        <v>20</v>
      </c>
      <c r="M72" s="29"/>
      <c r="N72" s="29"/>
      <c r="O72" s="29"/>
    </row>
    <row r="73" customHeight="1" spans="1:15">
      <c r="A73" s="10"/>
      <c r="B73" s="29"/>
      <c r="C73" s="29" t="s">
        <v>140</v>
      </c>
      <c r="D73" s="30" t="s">
        <v>141</v>
      </c>
      <c r="E73" s="29" t="s">
        <v>42</v>
      </c>
      <c r="F73" s="29">
        <v>2</v>
      </c>
      <c r="G73" s="29">
        <v>480</v>
      </c>
      <c r="H73" s="12">
        <f t="shared" si="3"/>
        <v>960</v>
      </c>
      <c r="I73" s="30"/>
      <c r="J73" s="30"/>
      <c r="K73" s="33" t="s">
        <v>142</v>
      </c>
      <c r="L73" s="29" t="s">
        <v>20</v>
      </c>
      <c r="M73" s="29"/>
      <c r="N73" s="29"/>
      <c r="O73" s="29"/>
    </row>
    <row r="74" customHeight="1" spans="1:15">
      <c r="A74" s="26"/>
      <c r="B74" s="29"/>
      <c r="C74" s="29"/>
      <c r="D74" s="30"/>
      <c r="E74" s="29"/>
      <c r="F74" s="29"/>
      <c r="G74" s="29"/>
      <c r="H74" s="31">
        <f>SUM(H71:H73)</f>
        <v>1653</v>
      </c>
      <c r="I74" s="30"/>
      <c r="J74" s="30"/>
      <c r="K74" s="32"/>
      <c r="L74" s="29"/>
      <c r="M74" s="29"/>
      <c r="N74" s="29"/>
      <c r="O74" s="29"/>
    </row>
  </sheetData>
  <mergeCells count="5">
    <mergeCell ref="A1:O1"/>
    <mergeCell ref="A3:A26"/>
    <mergeCell ref="A28:A58"/>
    <mergeCell ref="A61:A68"/>
    <mergeCell ref="A71:A74"/>
  </mergeCells>
  <conditionalFormatting sqref="C3:C74">
    <cfRule type="duplicateValues" dxfId="0" priority="1"/>
  </conditionalFormatting>
  <pageMargins left="0.25" right="1.0625" top="0.75" bottom="0.75" header="0.298611111111111" footer="0.298611111111111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workbookViewId="0">
      <selection activeCell="D15" sqref="D15"/>
    </sheetView>
  </sheetViews>
  <sheetFormatPr defaultColWidth="9" defaultRowHeight="25" customHeight="1" outlineLevelRow="7"/>
  <cols>
    <col min="1" max="1" width="9" style="1"/>
    <col min="2" max="2" width="5.44166666666667" style="2" customWidth="1"/>
    <col min="3" max="3" width="26.625" style="2" customWidth="1"/>
    <col min="4" max="4" width="15.6333333333333" style="3" customWidth="1"/>
    <col min="5" max="5" width="8.5" style="2" customWidth="1"/>
    <col min="6" max="6" width="9.75" style="2" customWidth="1"/>
    <col min="7" max="7" width="14.625" style="2" customWidth="1"/>
    <col min="8" max="8" width="13.1333333333333" style="2" customWidth="1"/>
    <col min="9" max="10" width="13.1333333333333" style="4" hidden="1" customWidth="1"/>
    <col min="11" max="11" width="12.875" style="2" customWidth="1"/>
    <col min="12" max="12" width="12.625" style="2" customWidth="1"/>
    <col min="13" max="13" width="14.8833333333333" style="2" hidden="1" customWidth="1"/>
    <col min="14" max="14" width="21.25" style="2" customWidth="1"/>
    <col min="15" max="15" width="29.625" style="2" customWidth="1"/>
    <col min="16" max="16384" width="9" style="1"/>
  </cols>
  <sheetData>
    <row r="1" s="1" customFormat="1" customHeight="1" spans="1:15">
      <c r="A1" s="5" t="s">
        <v>0</v>
      </c>
      <c r="B1" s="6"/>
      <c r="C1" s="6"/>
      <c r="D1" s="6"/>
      <c r="E1" s="6"/>
      <c r="F1" s="6"/>
      <c r="G1" s="6"/>
      <c r="H1" s="6"/>
      <c r="I1" s="15"/>
      <c r="J1" s="15"/>
      <c r="K1" s="16"/>
      <c r="L1" s="6"/>
      <c r="M1" s="6"/>
      <c r="N1" s="6"/>
      <c r="O1" s="17"/>
    </row>
    <row r="2" s="1" customFormat="1" customHeight="1" spans="1:15">
      <c r="A2" s="7"/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8" t="s">
        <v>8</v>
      </c>
      <c r="J2" s="18" t="s">
        <v>9</v>
      </c>
      <c r="K2" s="19" t="s">
        <v>10</v>
      </c>
      <c r="L2" s="8" t="s">
        <v>11</v>
      </c>
      <c r="M2" s="8" t="s">
        <v>12</v>
      </c>
      <c r="N2" s="8" t="s">
        <v>13</v>
      </c>
      <c r="O2" s="20" t="s">
        <v>14</v>
      </c>
    </row>
    <row r="3" customHeight="1" spans="1:15">
      <c r="A3" s="10"/>
      <c r="B3" s="11"/>
      <c r="C3" s="12" t="s">
        <v>143</v>
      </c>
      <c r="D3" s="13"/>
      <c r="E3" s="12" t="s">
        <v>36</v>
      </c>
      <c r="F3" s="12">
        <v>1</v>
      </c>
      <c r="G3" s="12">
        <v>1580</v>
      </c>
      <c r="H3" s="12">
        <v>1580</v>
      </c>
      <c r="I3" s="13"/>
      <c r="J3" s="13"/>
      <c r="K3" s="22" t="s">
        <v>139</v>
      </c>
      <c r="L3" s="12" t="s">
        <v>20</v>
      </c>
      <c r="M3" s="12"/>
      <c r="N3" s="12" t="s">
        <v>144</v>
      </c>
      <c r="O3" s="12" t="s">
        <v>145</v>
      </c>
    </row>
    <row r="4" customHeight="1" spans="1:15">
      <c r="A4" s="10"/>
      <c r="B4" s="11"/>
      <c r="C4" s="12" t="s">
        <v>146</v>
      </c>
      <c r="D4" s="13"/>
      <c r="E4" s="12" t="s">
        <v>36</v>
      </c>
      <c r="F4" s="12">
        <v>1</v>
      </c>
      <c r="G4" s="12">
        <v>1240</v>
      </c>
      <c r="H4" s="12">
        <v>1240</v>
      </c>
      <c r="I4" s="13"/>
      <c r="J4" s="13"/>
      <c r="K4" s="22" t="s">
        <v>139</v>
      </c>
      <c r="L4" s="12" t="s">
        <v>20</v>
      </c>
      <c r="M4" s="12"/>
      <c r="N4" s="12" t="s">
        <v>144</v>
      </c>
      <c r="O4" s="12" t="s">
        <v>145</v>
      </c>
    </row>
    <row r="5" customHeight="1" spans="1:15">
      <c r="A5" s="10"/>
      <c r="B5" s="11"/>
      <c r="C5" s="12" t="s">
        <v>147</v>
      </c>
      <c r="D5" s="13"/>
      <c r="E5" s="12" t="s">
        <v>36</v>
      </c>
      <c r="F5" s="12">
        <v>1</v>
      </c>
      <c r="G5" s="12">
        <v>1100</v>
      </c>
      <c r="H5" s="12">
        <v>1100</v>
      </c>
      <c r="I5" s="13"/>
      <c r="J5" s="13"/>
      <c r="K5" s="22" t="s">
        <v>139</v>
      </c>
      <c r="L5" s="12" t="s">
        <v>20</v>
      </c>
      <c r="M5" s="12"/>
      <c r="N5" s="12" t="s">
        <v>144</v>
      </c>
      <c r="O5" s="12" t="s">
        <v>145</v>
      </c>
    </row>
    <row r="6" customHeight="1" spans="1:15">
      <c r="A6" s="10"/>
      <c r="B6" s="11"/>
      <c r="C6" s="12" t="s">
        <v>148</v>
      </c>
      <c r="D6" s="13" t="s">
        <v>149</v>
      </c>
      <c r="E6" s="12" t="s">
        <v>99</v>
      </c>
      <c r="F6" s="12">
        <v>10</v>
      </c>
      <c r="G6" s="12">
        <f>VLOOKUP(C6,[1]机物料!$D:$G,4,0)</f>
        <v>190</v>
      </c>
      <c r="H6" s="12">
        <f>F6*G6</f>
        <v>1900</v>
      </c>
      <c r="I6" s="13"/>
      <c r="J6" s="13"/>
      <c r="K6" s="22" t="s">
        <v>96</v>
      </c>
      <c r="L6" s="12" t="s">
        <v>20</v>
      </c>
      <c r="M6" s="12"/>
      <c r="N6" s="12" t="s">
        <v>144</v>
      </c>
      <c r="O6" s="12"/>
    </row>
    <row r="7" customHeight="1" spans="1:15">
      <c r="A7" s="10"/>
      <c r="B7" s="11"/>
      <c r="C7" s="12" t="s">
        <v>150</v>
      </c>
      <c r="D7" s="13" t="s">
        <v>151</v>
      </c>
      <c r="E7" s="12" t="s">
        <v>36</v>
      </c>
      <c r="F7" s="12">
        <v>15</v>
      </c>
      <c r="G7" s="12">
        <v>230</v>
      </c>
      <c r="H7" s="12">
        <f>F7*G7</f>
        <v>3450</v>
      </c>
      <c r="I7" s="13"/>
      <c r="J7" s="13"/>
      <c r="K7" s="22" t="s">
        <v>96</v>
      </c>
      <c r="L7" s="12" t="s">
        <v>20</v>
      </c>
      <c r="M7" s="12"/>
      <c r="N7" s="12" t="s">
        <v>144</v>
      </c>
      <c r="O7" s="12"/>
    </row>
    <row r="8" customHeight="1" spans="8:8">
      <c r="H8" s="23">
        <f>SUM(H3:H7)</f>
        <v>9270</v>
      </c>
    </row>
  </sheetData>
  <mergeCells count="2">
    <mergeCell ref="A1:O1"/>
    <mergeCell ref="A3:A7"/>
  </mergeCells>
  <conditionalFormatting sqref="C3:C7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L8" sqref="L8"/>
    </sheetView>
  </sheetViews>
  <sheetFormatPr defaultColWidth="9" defaultRowHeight="25" customHeight="1"/>
  <cols>
    <col min="1" max="1" width="9" style="1"/>
    <col min="2" max="2" width="5.44166666666667" style="2" customWidth="1"/>
    <col min="3" max="3" width="26.625" style="2" customWidth="1"/>
    <col min="4" max="4" width="15.6333333333333" style="3" customWidth="1"/>
    <col min="5" max="5" width="8.5" style="2" customWidth="1"/>
    <col min="6" max="6" width="9.75" style="2" customWidth="1"/>
    <col min="7" max="7" width="14.625" style="2" customWidth="1"/>
    <col min="8" max="8" width="13.1333333333333" style="2" customWidth="1"/>
    <col min="9" max="10" width="13.1333333333333" style="4" hidden="1" customWidth="1"/>
    <col min="11" max="11" width="12.875" style="2" customWidth="1"/>
    <col min="12" max="12" width="12.625" style="2" customWidth="1"/>
    <col min="13" max="13" width="14.8833333333333" style="2" customWidth="1"/>
    <col min="14" max="14" width="21.25" style="2" customWidth="1"/>
    <col min="15" max="15" width="22.875" style="2" customWidth="1"/>
    <col min="16" max="16384" width="9" style="1"/>
  </cols>
  <sheetData>
    <row r="1" s="1" customFormat="1" customHeight="1" spans="1:15">
      <c r="A1" s="5" t="s">
        <v>0</v>
      </c>
      <c r="B1" s="6"/>
      <c r="C1" s="6"/>
      <c r="D1" s="6"/>
      <c r="E1" s="6"/>
      <c r="F1" s="6"/>
      <c r="G1" s="6"/>
      <c r="H1" s="6"/>
      <c r="I1" s="15"/>
      <c r="J1" s="15"/>
      <c r="K1" s="16"/>
      <c r="L1" s="6"/>
      <c r="M1" s="6"/>
      <c r="N1" s="6"/>
      <c r="O1" s="17"/>
    </row>
    <row r="2" s="1" customFormat="1" customHeight="1" spans="1:15">
      <c r="A2" s="7"/>
      <c r="B2" s="8" t="s">
        <v>1</v>
      </c>
      <c r="C2" s="8" t="s">
        <v>2</v>
      </c>
      <c r="D2" s="9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18" t="s">
        <v>8</v>
      </c>
      <c r="J2" s="18" t="s">
        <v>9</v>
      </c>
      <c r="K2" s="19" t="s">
        <v>10</v>
      </c>
      <c r="L2" s="8" t="s">
        <v>11</v>
      </c>
      <c r="M2" s="8" t="s">
        <v>12</v>
      </c>
      <c r="N2" s="8" t="s">
        <v>13</v>
      </c>
      <c r="O2" s="20" t="s">
        <v>14</v>
      </c>
    </row>
    <row r="3" customHeight="1" spans="1:15">
      <c r="A3" s="10"/>
      <c r="B3" s="11"/>
      <c r="C3" s="12" t="s">
        <v>152</v>
      </c>
      <c r="D3" s="13" t="s">
        <v>153</v>
      </c>
      <c r="E3" s="12" t="s">
        <v>154</v>
      </c>
      <c r="F3" s="12">
        <v>2</v>
      </c>
      <c r="G3" s="12">
        <f>VLOOKUP(C3,[1]机物料!$D:$G,4,0)</f>
        <v>780</v>
      </c>
      <c r="H3" s="12">
        <f>F3*G3</f>
        <v>1560</v>
      </c>
      <c r="I3" s="13"/>
      <c r="J3" s="13"/>
      <c r="K3" s="21" t="s">
        <v>37</v>
      </c>
      <c r="L3" s="12"/>
      <c r="M3" s="12"/>
      <c r="N3" s="12" t="s">
        <v>155</v>
      </c>
      <c r="O3" s="12"/>
    </row>
    <row r="4" customHeight="1" spans="1:15">
      <c r="A4" s="10"/>
      <c r="B4" s="11"/>
      <c r="C4" s="12" t="s">
        <v>156</v>
      </c>
      <c r="D4" s="13" t="s">
        <v>157</v>
      </c>
      <c r="E4" s="12" t="s">
        <v>36</v>
      </c>
      <c r="F4" s="12">
        <v>200</v>
      </c>
      <c r="G4" s="12">
        <v>3</v>
      </c>
      <c r="H4" s="12">
        <f>F4*G4</f>
        <v>600</v>
      </c>
      <c r="I4" s="13"/>
      <c r="J4" s="13"/>
      <c r="K4" s="21" t="s">
        <v>19</v>
      </c>
      <c r="L4" s="12" t="s">
        <v>20</v>
      </c>
      <c r="M4" s="12"/>
      <c r="N4" s="12" t="s">
        <v>158</v>
      </c>
      <c r="O4" s="12"/>
    </row>
    <row r="5" customHeight="1" spans="1:15">
      <c r="A5" s="10"/>
      <c r="B5" s="11"/>
      <c r="C5" s="12" t="s">
        <v>159</v>
      </c>
      <c r="D5" s="13" t="s">
        <v>160</v>
      </c>
      <c r="E5" s="12" t="s">
        <v>161</v>
      </c>
      <c r="F5" s="12">
        <v>1</v>
      </c>
      <c r="G5" s="12">
        <v>228</v>
      </c>
      <c r="H5" s="12">
        <f>F5*G5</f>
        <v>228</v>
      </c>
      <c r="I5" s="13"/>
      <c r="J5" s="13"/>
      <c r="K5" s="21" t="s">
        <v>19</v>
      </c>
      <c r="L5" s="12" t="s">
        <v>20</v>
      </c>
      <c r="M5" s="12"/>
      <c r="N5" s="12" t="s">
        <v>158</v>
      </c>
      <c r="O5" s="12" t="s">
        <v>162</v>
      </c>
    </row>
    <row r="6" customHeight="1" spans="1:15">
      <c r="A6" s="10"/>
      <c r="B6" s="11"/>
      <c r="C6" s="12" t="s">
        <v>83</v>
      </c>
      <c r="D6" s="13" t="s">
        <v>84</v>
      </c>
      <c r="E6" s="12" t="s">
        <v>36</v>
      </c>
      <c r="F6" s="12">
        <v>10</v>
      </c>
      <c r="G6" s="12">
        <v>9</v>
      </c>
      <c r="H6" s="12">
        <f>F6*G6</f>
        <v>90</v>
      </c>
      <c r="I6" s="13"/>
      <c r="J6" s="13"/>
      <c r="K6" s="21" t="s">
        <v>19</v>
      </c>
      <c r="L6" s="12" t="s">
        <v>20</v>
      </c>
      <c r="M6" s="12"/>
      <c r="N6" s="12" t="s">
        <v>158</v>
      </c>
      <c r="O6" s="12"/>
    </row>
    <row r="7" customHeight="1" spans="1:15">
      <c r="A7" s="10"/>
      <c r="B7" s="11"/>
      <c r="C7" s="12"/>
      <c r="D7" s="13"/>
      <c r="E7" s="12"/>
      <c r="F7" s="12"/>
      <c r="G7" s="12"/>
      <c r="H7" s="14">
        <f>SUM(H4:H6)</f>
        <v>918</v>
      </c>
      <c r="I7" s="13"/>
      <c r="J7" s="13"/>
      <c r="K7" s="21"/>
      <c r="L7" s="12"/>
      <c r="M7" s="12"/>
      <c r="N7" s="12"/>
      <c r="O7" s="12"/>
    </row>
    <row r="8" customHeight="1" spans="1:15">
      <c r="A8" s="10"/>
      <c r="B8" s="11"/>
      <c r="C8" s="12" t="s">
        <v>163</v>
      </c>
      <c r="D8" s="13" t="s">
        <v>164</v>
      </c>
      <c r="E8" s="12" t="s">
        <v>36</v>
      </c>
      <c r="F8" s="12">
        <v>3</v>
      </c>
      <c r="G8" s="12"/>
      <c r="H8" s="12">
        <f>F8*G8</f>
        <v>0</v>
      </c>
      <c r="I8" s="13"/>
      <c r="J8" s="13"/>
      <c r="K8" s="22" t="s">
        <v>96</v>
      </c>
      <c r="L8" s="12"/>
      <c r="M8" s="12"/>
      <c r="N8" s="12" t="s">
        <v>165</v>
      </c>
      <c r="O8" s="12"/>
    </row>
    <row r="9" customHeight="1" spans="1:15">
      <c r="A9" s="10"/>
      <c r="B9" s="11"/>
      <c r="C9" s="12" t="s">
        <v>166</v>
      </c>
      <c r="D9" s="13" t="s">
        <v>167</v>
      </c>
      <c r="E9" s="12" t="s">
        <v>36</v>
      </c>
      <c r="F9" s="12">
        <v>5</v>
      </c>
      <c r="G9" s="12">
        <f>VLOOKUP(C9,[1]机物料!$D:$G,4,0)</f>
        <v>289</v>
      </c>
      <c r="H9" s="12">
        <f>F9*G9</f>
        <v>1445</v>
      </c>
      <c r="I9" s="13"/>
      <c r="J9" s="13"/>
      <c r="K9" s="22" t="s">
        <v>96</v>
      </c>
      <c r="L9" s="12"/>
      <c r="M9" s="12"/>
      <c r="N9" s="12" t="s">
        <v>165</v>
      </c>
      <c r="O9" s="12"/>
    </row>
    <row r="10" customHeight="1" spans="1:15">
      <c r="A10" s="10"/>
      <c r="B10" s="11"/>
      <c r="C10" s="12" t="s">
        <v>168</v>
      </c>
      <c r="D10" s="13" t="s">
        <v>169</v>
      </c>
      <c r="E10" s="12" t="s">
        <v>36</v>
      </c>
      <c r="F10" s="12">
        <v>3</v>
      </c>
      <c r="G10" s="12">
        <v>1155</v>
      </c>
      <c r="H10" s="12">
        <f>F10*G10</f>
        <v>3465</v>
      </c>
      <c r="I10" s="13"/>
      <c r="J10" s="13"/>
      <c r="K10" s="22" t="s">
        <v>96</v>
      </c>
      <c r="L10" s="12"/>
      <c r="M10" s="12"/>
      <c r="N10" s="12" t="s">
        <v>165</v>
      </c>
      <c r="O10" s="12"/>
    </row>
  </sheetData>
  <mergeCells count="2">
    <mergeCell ref="A1:O1"/>
    <mergeCell ref="A3:A10"/>
  </mergeCells>
  <conditionalFormatting sqref="C3:C10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昆纬</vt:lpstr>
      <vt:lpstr>蝴蝶</vt:lpstr>
      <vt:lpstr>其他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小陈小陈心想事成</cp:lastModifiedBy>
  <dcterms:created xsi:type="dcterms:W3CDTF">2024-01-25T01:29:00Z</dcterms:created>
  <dcterms:modified xsi:type="dcterms:W3CDTF">2024-02-28T02:54:47Z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C094EE05E9844D928CDA3343AD0D73BB_11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