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Sheet1!$A$2:$N$14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G4" i="1"/>
  <c r="G5" i="1"/>
  <c r="G6" i="1"/>
  <c r="G7" i="1"/>
  <c r="G8" i="1"/>
  <c r="G9" i="1"/>
  <c r="H9" i="1" s="1"/>
  <c r="I9" i="1" s="1"/>
  <c r="G10" i="1"/>
  <c r="H10" i="1" s="1"/>
  <c r="I10" i="1" s="1"/>
  <c r="G11" i="1"/>
  <c r="G3" i="1"/>
  <c r="K3" i="1"/>
  <c r="J3" i="1"/>
  <c r="I11" i="1"/>
  <c r="I3" i="1"/>
  <c r="H11" i="1"/>
  <c r="J10" i="1" l="1"/>
  <c r="K10" i="1" s="1"/>
  <c r="J9" i="1"/>
  <c r="K9" i="1" s="1"/>
  <c r="J11" i="1"/>
  <c r="K11" i="1" s="1"/>
  <c r="H4" i="1"/>
  <c r="H5" i="1"/>
  <c r="I5" i="1" s="1"/>
  <c r="H6" i="1"/>
  <c r="I6" i="1" s="1"/>
  <c r="H7" i="1"/>
  <c r="I7" i="1" s="1"/>
  <c r="H8" i="1"/>
  <c r="I8" i="1" s="1"/>
  <c r="J7" i="1" l="1"/>
  <c r="K7" i="1" s="1"/>
  <c r="K6" i="1"/>
  <c r="J5" i="1"/>
  <c r="K5" i="1"/>
  <c r="K8" i="1"/>
  <c r="J8" i="1"/>
  <c r="I4" i="1"/>
  <c r="H12" i="1"/>
  <c r="H3" i="1"/>
  <c r="J4" i="1" l="1"/>
  <c r="K4" i="1" s="1"/>
  <c r="K12" i="1" s="1"/>
  <c r="I12" i="1"/>
  <c r="J12" i="1" l="1"/>
</calcChain>
</file>

<file path=xl/sharedStrings.xml><?xml version="1.0" encoding="utf-8"?>
<sst xmlns="http://schemas.openxmlformats.org/spreadsheetml/2006/main" count="56" uniqueCount="42">
  <si>
    <t>样件采购价格审批表（元）</t>
    <phoneticPr fontId="2" type="noConversion"/>
  </si>
  <si>
    <t>序号</t>
    <phoneticPr fontId="2" type="noConversion"/>
  </si>
  <si>
    <t>物料/工装名称</t>
    <phoneticPr fontId="2" type="noConversion"/>
  </si>
  <si>
    <t>单位</t>
    <phoneticPr fontId="2" type="noConversion"/>
  </si>
  <si>
    <t>数量</t>
    <phoneticPr fontId="2" type="noConversion"/>
  </si>
  <si>
    <t>利润3%</t>
    <phoneticPr fontId="2" type="noConversion"/>
  </si>
  <si>
    <r>
      <t>税率1</t>
    </r>
    <r>
      <rPr>
        <sz val="10"/>
        <rFont val="宋体"/>
        <family val="3"/>
        <charset val="134"/>
      </rPr>
      <t>3%</t>
    </r>
    <phoneticPr fontId="2" type="noConversion"/>
  </si>
  <si>
    <t>含税总价</t>
    <phoneticPr fontId="2" type="noConversion"/>
  </si>
  <si>
    <t>供应商</t>
    <phoneticPr fontId="2" type="noConversion"/>
  </si>
  <si>
    <t>备注</t>
    <phoneticPr fontId="2" type="noConversion"/>
  </si>
  <si>
    <t>合计</t>
    <phoneticPr fontId="2" type="noConversion"/>
  </si>
  <si>
    <t>个</t>
  </si>
  <si>
    <t>副总经理
日期：</t>
    <phoneticPr fontId="2" type="noConversion"/>
  </si>
  <si>
    <t>采购负责人
日期：</t>
    <phoneticPr fontId="2" type="noConversion"/>
  </si>
  <si>
    <t>规格型号</t>
    <phoneticPr fontId="2" type="noConversion"/>
  </si>
  <si>
    <t xml:space="preserve">
采购
日期：
</t>
    <phoneticPr fontId="2" type="noConversion"/>
  </si>
  <si>
    <t>透明胶带</t>
  </si>
  <si>
    <t>超透48mm*36.5m【单卷】</t>
  </si>
  <si>
    <t>卷</t>
  </si>
  <si>
    <t>变色灰卡</t>
  </si>
  <si>
    <t>多功能移动重型工具柜子</t>
  </si>
  <si>
    <t>【高配】五抽绿黑+【零件盒】</t>
  </si>
  <si>
    <t>传感器</t>
  </si>
  <si>
    <t>PSD-500kgSJTT</t>
  </si>
  <si>
    <t>锁</t>
  </si>
  <si>
    <t>黑色总成20内高9cm3钥匙</t>
  </si>
  <si>
    <t>把</t>
  </si>
  <si>
    <t>接头</t>
  </si>
  <si>
    <t>四分通水快接</t>
  </si>
  <si>
    <t>转换头</t>
  </si>
  <si>
    <t>四分同奶嘴接【内牙20mm】</t>
  </si>
  <si>
    <t>管+快接</t>
  </si>
  <si>
    <t>A款洗衣机龙头快接+15米四星软管</t>
  </si>
  <si>
    <t>摄像头</t>
  </si>
  <si>
    <t>CP1 1080P版</t>
  </si>
  <si>
    <t>财务负责人
日期：</t>
    <phoneticPr fontId="2" type="noConversion"/>
  </si>
  <si>
    <t>北京旺博林包装材料有限公司</t>
    <phoneticPr fontId="2" type="noConversion"/>
  </si>
  <si>
    <t>总价</t>
    <phoneticPr fontId="2" type="noConversion"/>
  </si>
  <si>
    <t>淘宝/京东</t>
    <phoneticPr fontId="2" type="noConversion"/>
  </si>
  <si>
    <t>淘宝/京东总价</t>
    <phoneticPr fontId="2" type="noConversion"/>
  </si>
  <si>
    <t>淘宝含税价</t>
    <phoneticPr fontId="2" type="noConversion"/>
  </si>
  <si>
    <t>备注：1、实验室采购需求（ZY1529）。
      2、淘宝/京东件由北京旺博林代买，收取3%服务费，统一开13%增值税专用发票，最终含税总价4354.49元。
      3、入库结算，账期30天。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</si>
</sst>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"/>
    <numFmt numFmtId="177" formatCode="0.00000"/>
    <numFmt numFmtId="178" formatCode="0.0"/>
  </numFmts>
  <fonts count="5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vertical="center" wrapText="1"/>
    </xf>
    <xf numFmtId="0" fontId="3" fillId="2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178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workbookViewId="0">
      <selection activeCell="H17" sqref="H17"/>
    </sheetView>
  </sheetViews>
  <sheetFormatPr defaultRowHeight="14.25" x14ac:dyDescent="0.2"/>
  <cols>
    <col min="1" max="1" width="5.375" customWidth="1"/>
    <col min="2" max="2" width="19.75" customWidth="1"/>
    <col min="3" max="3" width="17.125" customWidth="1"/>
    <col min="4" max="4" width="6.75" customWidth="1"/>
    <col min="5" max="5" width="6.625" customWidth="1"/>
    <col min="6" max="7" width="9.125" customWidth="1"/>
    <col min="12" max="12" width="23.25" customWidth="1"/>
    <col min="13" max="13" width="11.25" customWidth="1"/>
  </cols>
  <sheetData>
    <row r="1" spans="1:16" ht="28.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6" ht="34.5" customHeight="1" x14ac:dyDescent="0.2">
      <c r="A2" s="1" t="s">
        <v>1</v>
      </c>
      <c r="B2" s="1" t="s">
        <v>14</v>
      </c>
      <c r="C2" s="1" t="s">
        <v>2</v>
      </c>
      <c r="D2" s="1" t="s">
        <v>3</v>
      </c>
      <c r="E2" s="1" t="s">
        <v>4</v>
      </c>
      <c r="F2" s="2" t="s">
        <v>38</v>
      </c>
      <c r="G2" s="2" t="s">
        <v>39</v>
      </c>
      <c r="H2" s="2" t="s">
        <v>5</v>
      </c>
      <c r="I2" s="2" t="s">
        <v>37</v>
      </c>
      <c r="J2" s="2" t="s">
        <v>6</v>
      </c>
      <c r="K2" s="2" t="s">
        <v>7</v>
      </c>
      <c r="L2" s="1" t="s">
        <v>8</v>
      </c>
      <c r="M2" s="3" t="s">
        <v>9</v>
      </c>
    </row>
    <row r="3" spans="1:16" ht="21.75" customHeight="1" x14ac:dyDescent="0.2">
      <c r="A3" s="4">
        <v>1</v>
      </c>
      <c r="B3" s="3" t="s">
        <v>17</v>
      </c>
      <c r="C3" s="4" t="s">
        <v>16</v>
      </c>
      <c r="D3" s="4" t="s">
        <v>18</v>
      </c>
      <c r="E3" s="4">
        <v>10</v>
      </c>
      <c r="F3" s="13">
        <v>3.8</v>
      </c>
      <c r="G3" s="5">
        <f>F3*E3</f>
        <v>38</v>
      </c>
      <c r="H3" s="6">
        <f>G3*0.03</f>
        <v>1.1399999999999999</v>
      </c>
      <c r="I3" s="6">
        <f>ROUND(SUM(H3+G3),2)</f>
        <v>39.14</v>
      </c>
      <c r="J3" s="6">
        <f>ROUND(I3*0.13,2)</f>
        <v>5.09</v>
      </c>
      <c r="K3" s="5">
        <f>I3+J3</f>
        <v>44.230000000000004</v>
      </c>
      <c r="L3" s="7" t="s">
        <v>36</v>
      </c>
      <c r="M3" s="14"/>
      <c r="P3" s="15"/>
    </row>
    <row r="4" spans="1:16" ht="21.75" customHeight="1" x14ac:dyDescent="0.2">
      <c r="A4" s="4">
        <v>2</v>
      </c>
      <c r="B4" s="3"/>
      <c r="C4" s="4" t="s">
        <v>19</v>
      </c>
      <c r="D4" s="4" t="s">
        <v>11</v>
      </c>
      <c r="E4" s="4">
        <v>1</v>
      </c>
      <c r="F4" s="13">
        <v>350</v>
      </c>
      <c r="G4" s="5">
        <f t="shared" ref="G4:G11" si="0">F4*E4</f>
        <v>350</v>
      </c>
      <c r="H4" s="6">
        <f t="shared" ref="H4:H8" si="1">G4*0.03</f>
        <v>10.5</v>
      </c>
      <c r="I4" s="6">
        <f t="shared" ref="I4:I11" si="2">ROUND(SUM(H4+G4),2)</f>
        <v>360.5</v>
      </c>
      <c r="J4" s="6">
        <f t="shared" ref="J4:J11" si="3">ROUND(I4*0.13,2)</f>
        <v>46.87</v>
      </c>
      <c r="K4" s="5">
        <f t="shared" ref="K4:K11" si="4">I4+J4</f>
        <v>407.37</v>
      </c>
      <c r="L4" s="7" t="s">
        <v>36</v>
      </c>
      <c r="M4" s="14"/>
      <c r="P4" s="15"/>
    </row>
    <row r="5" spans="1:16" ht="24" x14ac:dyDescent="0.2">
      <c r="A5" s="4">
        <v>3</v>
      </c>
      <c r="B5" s="3" t="s">
        <v>21</v>
      </c>
      <c r="C5" s="3" t="s">
        <v>20</v>
      </c>
      <c r="D5" s="4" t="s">
        <v>11</v>
      </c>
      <c r="E5" s="4">
        <v>2</v>
      </c>
      <c r="F5" s="13">
        <v>399</v>
      </c>
      <c r="G5" s="5">
        <f t="shared" si="0"/>
        <v>798</v>
      </c>
      <c r="H5" s="6">
        <f t="shared" si="1"/>
        <v>23.939999999999998</v>
      </c>
      <c r="I5" s="6">
        <f t="shared" si="2"/>
        <v>821.94</v>
      </c>
      <c r="J5" s="6">
        <f t="shared" si="3"/>
        <v>106.85</v>
      </c>
      <c r="K5" s="5">
        <f t="shared" si="4"/>
        <v>928.79000000000008</v>
      </c>
      <c r="L5" s="7" t="s">
        <v>36</v>
      </c>
      <c r="M5" s="14"/>
      <c r="P5" s="15"/>
    </row>
    <row r="6" spans="1:16" ht="22.5" customHeight="1" x14ac:dyDescent="0.2">
      <c r="A6" s="16">
        <v>4</v>
      </c>
      <c r="B6" s="17" t="s">
        <v>23</v>
      </c>
      <c r="C6" s="17" t="s">
        <v>22</v>
      </c>
      <c r="D6" s="16" t="s">
        <v>11</v>
      </c>
      <c r="E6" s="16">
        <v>1</v>
      </c>
      <c r="F6" s="18">
        <v>2400</v>
      </c>
      <c r="G6" s="19">
        <f t="shared" si="0"/>
        <v>2400</v>
      </c>
      <c r="H6" s="20">
        <f t="shared" si="1"/>
        <v>72</v>
      </c>
      <c r="I6" s="20">
        <f t="shared" si="2"/>
        <v>2472</v>
      </c>
      <c r="J6" s="20"/>
      <c r="K6" s="19">
        <f t="shared" si="4"/>
        <v>2472</v>
      </c>
      <c r="L6" s="21" t="s">
        <v>36</v>
      </c>
      <c r="M6" s="22" t="s">
        <v>40</v>
      </c>
      <c r="P6" s="15"/>
    </row>
    <row r="7" spans="1:16" ht="24" customHeight="1" x14ac:dyDescent="0.2">
      <c r="A7" s="4">
        <v>5</v>
      </c>
      <c r="B7" s="3" t="s">
        <v>25</v>
      </c>
      <c r="C7" s="4" t="s">
        <v>24</v>
      </c>
      <c r="D7" s="4" t="s">
        <v>26</v>
      </c>
      <c r="E7" s="4">
        <v>1</v>
      </c>
      <c r="F7" s="13">
        <v>8</v>
      </c>
      <c r="G7" s="5">
        <f t="shared" si="0"/>
        <v>8</v>
      </c>
      <c r="H7" s="6">
        <f t="shared" si="1"/>
        <v>0.24</v>
      </c>
      <c r="I7" s="6">
        <f t="shared" si="2"/>
        <v>8.24</v>
      </c>
      <c r="J7" s="6">
        <f t="shared" si="3"/>
        <v>1.07</v>
      </c>
      <c r="K7" s="5">
        <f t="shared" si="4"/>
        <v>9.31</v>
      </c>
      <c r="L7" s="7" t="s">
        <v>36</v>
      </c>
      <c r="M7" s="14"/>
      <c r="P7" s="15"/>
    </row>
    <row r="8" spans="1:16" ht="24" customHeight="1" x14ac:dyDescent="0.2">
      <c r="A8" s="4">
        <v>6</v>
      </c>
      <c r="B8" s="3" t="s">
        <v>28</v>
      </c>
      <c r="C8" s="4" t="s">
        <v>27</v>
      </c>
      <c r="D8" s="4" t="s">
        <v>11</v>
      </c>
      <c r="E8" s="4">
        <v>1</v>
      </c>
      <c r="F8" s="13">
        <v>8.8000000000000007</v>
      </c>
      <c r="G8" s="5">
        <f t="shared" si="0"/>
        <v>8.8000000000000007</v>
      </c>
      <c r="H8" s="6">
        <f t="shared" si="1"/>
        <v>0.26400000000000001</v>
      </c>
      <c r="I8" s="6">
        <f t="shared" si="2"/>
        <v>9.06</v>
      </c>
      <c r="J8" s="6">
        <f t="shared" si="3"/>
        <v>1.18</v>
      </c>
      <c r="K8" s="5">
        <f t="shared" si="4"/>
        <v>10.24</v>
      </c>
      <c r="L8" s="7" t="s">
        <v>36</v>
      </c>
      <c r="M8" s="14"/>
      <c r="P8" s="15"/>
    </row>
    <row r="9" spans="1:16" ht="24" customHeight="1" x14ac:dyDescent="0.2">
      <c r="A9" s="4">
        <v>7</v>
      </c>
      <c r="B9" s="3" t="s">
        <v>30</v>
      </c>
      <c r="C9" s="4" t="s">
        <v>29</v>
      </c>
      <c r="D9" s="4" t="s">
        <v>11</v>
      </c>
      <c r="E9" s="4">
        <v>1</v>
      </c>
      <c r="F9" s="13">
        <v>9.8000000000000007</v>
      </c>
      <c r="G9" s="5">
        <f t="shared" si="0"/>
        <v>9.8000000000000007</v>
      </c>
      <c r="H9" s="6">
        <f t="shared" ref="H9:H11" si="5">G9*0.03</f>
        <v>0.29399999999999998</v>
      </c>
      <c r="I9" s="6">
        <f t="shared" si="2"/>
        <v>10.09</v>
      </c>
      <c r="J9" s="6">
        <f t="shared" si="3"/>
        <v>1.31</v>
      </c>
      <c r="K9" s="5">
        <f t="shared" si="4"/>
        <v>11.4</v>
      </c>
      <c r="L9" s="7" t="s">
        <v>36</v>
      </c>
      <c r="M9" s="14"/>
      <c r="P9" s="15"/>
    </row>
    <row r="10" spans="1:16" ht="30" customHeight="1" x14ac:dyDescent="0.2">
      <c r="A10" s="4">
        <v>8</v>
      </c>
      <c r="B10" s="3" t="s">
        <v>32</v>
      </c>
      <c r="C10" s="4" t="s">
        <v>31</v>
      </c>
      <c r="D10" s="4" t="s">
        <v>18</v>
      </c>
      <c r="E10" s="4">
        <v>1</v>
      </c>
      <c r="F10" s="13">
        <v>46.8</v>
      </c>
      <c r="G10" s="5">
        <f t="shared" si="0"/>
        <v>46.8</v>
      </c>
      <c r="H10" s="6">
        <f t="shared" si="5"/>
        <v>1.4039999999999999</v>
      </c>
      <c r="I10" s="6">
        <f t="shared" si="2"/>
        <v>48.2</v>
      </c>
      <c r="J10" s="6">
        <f t="shared" si="3"/>
        <v>6.27</v>
      </c>
      <c r="K10" s="5">
        <f t="shared" si="4"/>
        <v>54.47</v>
      </c>
      <c r="L10" s="7" t="s">
        <v>36</v>
      </c>
      <c r="M10" s="14"/>
      <c r="P10" s="15"/>
    </row>
    <row r="11" spans="1:16" ht="24" customHeight="1" x14ac:dyDescent="0.2">
      <c r="A11" s="4">
        <v>9</v>
      </c>
      <c r="B11" s="3" t="s">
        <v>34</v>
      </c>
      <c r="C11" s="4" t="s">
        <v>33</v>
      </c>
      <c r="D11" s="4" t="s">
        <v>11</v>
      </c>
      <c r="E11" s="4">
        <v>2</v>
      </c>
      <c r="F11" s="13">
        <v>179</v>
      </c>
      <c r="G11" s="5">
        <f t="shared" si="0"/>
        <v>358</v>
      </c>
      <c r="H11" s="6">
        <f t="shared" si="5"/>
        <v>10.74</v>
      </c>
      <c r="I11" s="6">
        <f t="shared" si="2"/>
        <v>368.74</v>
      </c>
      <c r="J11" s="6">
        <f t="shared" si="3"/>
        <v>47.94</v>
      </c>
      <c r="K11" s="5">
        <f t="shared" si="4"/>
        <v>416.68</v>
      </c>
      <c r="L11" s="7" t="s">
        <v>36</v>
      </c>
      <c r="M11" s="14"/>
      <c r="P11" s="15"/>
    </row>
    <row r="12" spans="1:16" ht="24.75" customHeight="1" x14ac:dyDescent="0.2">
      <c r="A12" s="4"/>
      <c r="B12" s="24" t="s">
        <v>10</v>
      </c>
      <c r="C12" s="25"/>
      <c r="D12" s="4"/>
      <c r="E12" s="4">
        <f>SUM(E3:E11)</f>
        <v>20</v>
      </c>
      <c r="F12" s="8"/>
      <c r="G12" s="5">
        <f>SUM(G3:G11)</f>
        <v>4017.4000000000005</v>
      </c>
      <c r="H12" s="5">
        <f t="shared" ref="H12:K12" si="6">SUM(H3:H11)</f>
        <v>120.52199999999998</v>
      </c>
      <c r="I12" s="5">
        <f>SUM(I3:I11)</f>
        <v>4137.91</v>
      </c>
      <c r="J12" s="5">
        <f t="shared" si="6"/>
        <v>216.58</v>
      </c>
      <c r="K12" s="5">
        <f t="shared" si="6"/>
        <v>4354.49</v>
      </c>
      <c r="L12" s="9"/>
      <c r="M12" s="10"/>
      <c r="P12" s="15"/>
    </row>
    <row r="13" spans="1:16" ht="60.75" customHeight="1" x14ac:dyDescent="0.2">
      <c r="A13" s="26" t="s">
        <v>41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16" ht="81.75" customHeight="1" x14ac:dyDescent="0.2">
      <c r="A14" s="29" t="s">
        <v>35</v>
      </c>
      <c r="B14" s="30"/>
      <c r="C14" s="31"/>
      <c r="D14" s="26" t="s">
        <v>12</v>
      </c>
      <c r="E14" s="26"/>
      <c r="F14" s="26"/>
      <c r="G14" s="26"/>
      <c r="H14" s="29" t="s">
        <v>13</v>
      </c>
      <c r="I14" s="30"/>
      <c r="J14" s="30"/>
      <c r="K14" s="31"/>
      <c r="L14" s="11" t="s">
        <v>15</v>
      </c>
      <c r="M14" s="12"/>
    </row>
  </sheetData>
  <autoFilter ref="A2:N14"/>
  <mergeCells count="6">
    <mergeCell ref="A1:M1"/>
    <mergeCell ref="B12:C12"/>
    <mergeCell ref="A13:M13"/>
    <mergeCell ref="D14:G14"/>
    <mergeCell ref="H14:K14"/>
    <mergeCell ref="A14:C14"/>
  </mergeCells>
  <phoneticPr fontId="2" type="noConversion"/>
  <conditionalFormatting sqref="B12:B13 B1:B2 B15:B1048576">
    <cfRule type="duplicateValues" dxfId="0" priority="1"/>
  </conditionalFormatting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2024-03-12T05:35:36Z</dcterms:modified>
</cp:coreProperties>
</file>