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\项目\G3\"/>
    </mc:Choice>
  </mc:AlternateContent>
  <bookViews>
    <workbookView xWindow="0" yWindow="0" windowWidth="20745" windowHeight="9555"/>
  </bookViews>
  <sheets>
    <sheet name="Sheet2" sheetId="21" r:id="rId1"/>
    <sheet name="Sheet1" sheetId="22" r:id="rId2"/>
  </sheets>
  <calcPr calcId="162913"/>
</workbook>
</file>

<file path=xl/calcChain.xml><?xml version="1.0" encoding="utf-8"?>
<calcChain xmlns="http://schemas.openxmlformats.org/spreadsheetml/2006/main">
  <c r="N7" i="21" l="1"/>
  <c r="N6" i="21"/>
  <c r="G26" i="22" l="1"/>
  <c r="D26" i="22"/>
  <c r="F3" i="22"/>
  <c r="E3" i="22" s="1"/>
  <c r="F4" i="22"/>
  <c r="E4" i="22" s="1"/>
  <c r="F5" i="22"/>
  <c r="E5" i="22" s="1"/>
  <c r="F6" i="22"/>
  <c r="E6" i="22" s="1"/>
  <c r="F7" i="22"/>
  <c r="E7" i="22" s="1"/>
  <c r="F8" i="22"/>
  <c r="E8" i="22" s="1"/>
  <c r="F9" i="22"/>
  <c r="E9" i="22" s="1"/>
  <c r="F10" i="22"/>
  <c r="E10" i="22" s="1"/>
  <c r="F11" i="22"/>
  <c r="E11" i="22" s="1"/>
  <c r="F12" i="22"/>
  <c r="E12" i="22" s="1"/>
  <c r="F13" i="22"/>
  <c r="E13" i="22" s="1"/>
  <c r="F14" i="22"/>
  <c r="E14" i="22" s="1"/>
  <c r="F15" i="22"/>
  <c r="E15" i="22" s="1"/>
  <c r="F16" i="22"/>
  <c r="E16" i="22" s="1"/>
  <c r="F17" i="22"/>
  <c r="E17" i="22" s="1"/>
  <c r="F18" i="22"/>
  <c r="E18" i="22" s="1"/>
  <c r="F19" i="22"/>
  <c r="E19" i="22" s="1"/>
  <c r="F20" i="22"/>
  <c r="E20" i="22" s="1"/>
  <c r="F21" i="22"/>
  <c r="E21" i="22" s="1"/>
  <c r="F22" i="22"/>
  <c r="E22" i="22" s="1"/>
  <c r="F23" i="22"/>
  <c r="E23" i="22" s="1"/>
  <c r="F24" i="22"/>
  <c r="E24" i="22" s="1"/>
  <c r="F25" i="22"/>
  <c r="E25" i="22" s="1"/>
  <c r="F2" i="22"/>
  <c r="E2" i="22" s="1"/>
  <c r="E26" i="22" l="1"/>
  <c r="F26" i="22"/>
  <c r="N8" i="21" l="1"/>
  <c r="M8" i="21"/>
  <c r="L8" i="21"/>
  <c r="K8" i="21"/>
  <c r="J8" i="21"/>
  <c r="I8" i="21"/>
  <c r="H8" i="21"/>
  <c r="G8" i="21"/>
</calcChain>
</file>

<file path=xl/sharedStrings.xml><?xml version="1.0" encoding="utf-8"?>
<sst xmlns="http://schemas.openxmlformats.org/spreadsheetml/2006/main" count="110" uniqueCount="98">
  <si>
    <t>序号</t>
  </si>
  <si>
    <t>名称</t>
  </si>
  <si>
    <t>工序</t>
  </si>
  <si>
    <t>SHT0010775-MJ-01</t>
  </si>
  <si>
    <t>SHT0010775-MJ-02</t>
  </si>
  <si>
    <t>SHT0010775-MJ-03</t>
  </si>
  <si>
    <t>SHT0010775-MJ-04</t>
  </si>
  <si>
    <t>SHT0010775-MJ-05</t>
  </si>
  <si>
    <t>SHT0010775-MJ-06</t>
  </si>
  <si>
    <t>SHT0010776-MJ-01</t>
  </si>
  <si>
    <t>SHT0010776-MJ-02</t>
  </si>
  <si>
    <t>SHT0010776-MJ-03</t>
  </si>
  <si>
    <t>SHT0010776-MJ-04</t>
  </si>
  <si>
    <t>SHT0010776-MJ-05</t>
  </si>
  <si>
    <t>SHT0010776-MJ-06</t>
  </si>
  <si>
    <t>SHT0016669-MJ-01</t>
  </si>
  <si>
    <t>SHT0016669-MJ-02</t>
  </si>
  <si>
    <t>SHT0016683</t>
  </si>
  <si>
    <t>SHT0016684</t>
  </si>
  <si>
    <t>冲压模具—采购价格审批表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</si>
  <si>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</si>
  <si>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</si>
  <si>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图号/编码</t>
  </si>
  <si>
    <t>单位</t>
  </si>
  <si>
    <t>增值税率%</t>
  </si>
  <si>
    <t>工艺部预估价格</t>
  </si>
  <si>
    <t>啸宇</t>
  </si>
  <si>
    <t>恩杰</t>
  </si>
  <si>
    <t>方昕</t>
  </si>
  <si>
    <t>审批价格</t>
  </si>
  <si>
    <t>供应商全称</t>
  </si>
  <si>
    <t>备注</t>
  </si>
  <si>
    <t>一次含税价格</t>
  </si>
  <si>
    <t>二次含税价格</t>
  </si>
  <si>
    <t>合计</t>
  </si>
  <si>
    <t>SHT0016510-MJ-01</t>
  </si>
  <si>
    <t>SHT0016510-MJ-02</t>
  </si>
  <si>
    <t>SHT0016510-MJ-03</t>
  </si>
  <si>
    <t>SHT0016510-MJ-04</t>
  </si>
  <si>
    <t>SHT0016683-MJ-01</t>
  </si>
  <si>
    <t>SHT0016683-MJ-02</t>
  </si>
  <si>
    <t>SHT0016683-MJ-03</t>
  </si>
  <si>
    <t>SHT0016683-MJ-04</t>
  </si>
  <si>
    <t>侧整形</t>
  </si>
  <si>
    <t>SHT0016684-MJ-01</t>
  </si>
  <si>
    <t>SHT0016684-MJ-02</t>
  </si>
  <si>
    <t>SHT0016684-MJ-04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</si>
  <si>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</si>
  <si>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</si>
  <si>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</si>
  <si>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</si>
  <si>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</si>
  <si>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</si>
  <si>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</si>
  <si>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>工艺评分</t>
  </si>
  <si>
    <t>付款方式</t>
  </si>
  <si>
    <t>3.3.3.1</t>
  </si>
  <si>
    <r>
      <t>6</t>
    </r>
    <r>
      <rPr>
        <sz val="10"/>
        <rFont val="宋体"/>
        <family val="3"/>
        <charset val="134"/>
      </rPr>
      <t>0天</t>
    </r>
    <phoneticPr fontId="18" type="noConversion"/>
  </si>
  <si>
    <r>
      <t>预付3</t>
    </r>
    <r>
      <rPr>
        <sz val="10"/>
        <rFont val="宋体"/>
        <family val="3"/>
        <charset val="134"/>
      </rPr>
      <t>0%，预验收后支付30%，验收后支付30%，剩余10%验收合格后12个月内支付。</t>
    </r>
    <phoneticPr fontId="18" type="noConversion"/>
  </si>
  <si>
    <r>
      <t>3</t>
    </r>
    <r>
      <rPr>
        <b/>
        <sz val="12"/>
        <rFont val="宋体"/>
        <family val="3"/>
        <charset val="134"/>
      </rPr>
      <t>.3.3.1</t>
    </r>
    <phoneticPr fontId="18" type="noConversion"/>
  </si>
  <si>
    <t>沧州啸宇模具科技有限公司</t>
    <phoneticPr fontId="18" type="noConversion"/>
  </si>
  <si>
    <t>价格（万）</t>
    <phoneticPr fontId="18" type="noConversion"/>
  </si>
  <si>
    <t>模具名称</t>
  </si>
  <si>
    <t>模具编号</t>
  </si>
  <si>
    <t>模具数量</t>
  </si>
  <si>
    <t>未税价格</t>
  </si>
  <si>
    <t>增值税额</t>
  </si>
  <si>
    <t>含税价格</t>
  </si>
  <si>
    <t>备注</t>
    <phoneticPr fontId="18" type="noConversion"/>
  </si>
  <si>
    <t>滑轨底支架纵梁 -落料冲孔</t>
    <phoneticPr fontId="18" type="noConversion"/>
  </si>
  <si>
    <t>滑轨底支架纵梁 -翻边</t>
    <phoneticPr fontId="18" type="noConversion"/>
  </si>
  <si>
    <t>标配前支撑钣金-落料</t>
    <phoneticPr fontId="18" type="noConversion"/>
  </si>
  <si>
    <t>标配前支撑钣金-翻边</t>
    <phoneticPr fontId="18" type="noConversion"/>
  </si>
  <si>
    <t>标配前支撑钣金-成型</t>
    <phoneticPr fontId="18" type="noConversion"/>
  </si>
  <si>
    <t>标配前支撑钣金-冲孔</t>
    <phoneticPr fontId="18" type="noConversion"/>
  </si>
  <si>
    <t>标配底支架左边板</t>
    <phoneticPr fontId="18" type="noConversion"/>
  </si>
  <si>
    <t>标配底支架左边板-落料（左右共用）</t>
    <phoneticPr fontId="18" type="noConversion"/>
  </si>
  <si>
    <t>标配底支架左边板-成型</t>
    <phoneticPr fontId="18" type="noConversion"/>
  </si>
  <si>
    <t>标配底支架左边板-翻边</t>
    <phoneticPr fontId="18" type="noConversion"/>
  </si>
  <si>
    <t>标配底支架左边板-冲孔（左右共用）</t>
    <phoneticPr fontId="18" type="noConversion"/>
  </si>
  <si>
    <t>标配底支架右边板</t>
    <phoneticPr fontId="18" type="noConversion"/>
  </si>
  <si>
    <t>标配底支架右边板-成型</t>
    <phoneticPr fontId="18" type="noConversion"/>
  </si>
  <si>
    <t>标配底支架右边板-翻边</t>
    <phoneticPr fontId="18" type="noConversion"/>
  </si>
  <si>
    <t>安全带高调机构固定板1 -成型</t>
    <phoneticPr fontId="18" type="noConversion"/>
  </si>
  <si>
    <t>安全带高调机构固定板1 -翻边</t>
    <phoneticPr fontId="18" type="noConversion"/>
  </si>
  <si>
    <t>安全带高调机构固定板1 -侧压包</t>
    <phoneticPr fontId="18" type="noConversion"/>
  </si>
  <si>
    <t>安全带高调机构固定板1 -压舌</t>
    <phoneticPr fontId="18" type="noConversion"/>
  </si>
  <si>
    <t>安全带高调机构固定板1 -冲孔侧冲孔</t>
    <phoneticPr fontId="18" type="noConversion"/>
  </si>
  <si>
    <t>安全带高调机构固定板2 -落料冲孔</t>
    <phoneticPr fontId="18" type="noConversion"/>
  </si>
  <si>
    <t>安全带高调机构固定板2 -成型</t>
    <phoneticPr fontId="18" type="noConversion"/>
  </si>
  <si>
    <t>安全带高调机构固定板2 -翻边</t>
    <phoneticPr fontId="18" type="noConversion"/>
  </si>
  <si>
    <t>安全带高调机构固定板2 -整形</t>
    <phoneticPr fontId="18" type="noConversion"/>
  </si>
  <si>
    <t>安全带高调机构固定板2 -冲孔</t>
    <phoneticPr fontId="18" type="noConversion"/>
  </si>
  <si>
    <t>安全带高调机构固定板2 -翻孔</t>
    <phoneticPr fontId="18" type="noConversion"/>
  </si>
  <si>
    <r>
      <t>安全带高调机构固定板1 -落料冲孔</t>
    </r>
    <r>
      <rPr>
        <sz val="11"/>
        <color theme="1"/>
        <rFont val="Tahoma"/>
        <family val="2"/>
      </rPr>
      <t/>
    </r>
    <phoneticPr fontId="18" type="noConversion"/>
  </si>
  <si>
    <t>河北自制</t>
    <phoneticPr fontId="18" type="noConversion"/>
  </si>
  <si>
    <t>啸宇加开整形模，对比之前定价，申请价格为3.7万元，请领导审批。</t>
    <phoneticPr fontId="18" type="noConversion"/>
  </si>
  <si>
    <t>G3项目2023年11月开发此产品模具，定点沧州啸宇，当时为节约成本，决策整形模等其他模具出来测试后再确认是否开，现评审结果需要加开整形模，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</si>
</sst>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"/>
    <numFmt numFmtId="179" formatCode="0.00_ "/>
  </numFmts>
  <fonts count="24" x14ac:knownFonts="1">
    <font>
      <sz val="11"/>
      <color theme="1"/>
      <name val="Tahoma"/>
      <charset val="134"/>
    </font>
    <font>
      <b/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5" fillId="0" borderId="1" applyNumberFormat="0" applyFill="0" applyBorder="0" applyAlignment="0" applyProtection="0">
      <alignment vertical="center"/>
    </xf>
    <xf numFmtId="0" fontId="16" fillId="0" borderId="0"/>
    <xf numFmtId="0" fontId="17" fillId="0" borderId="0">
      <alignment vertical="center"/>
    </xf>
    <xf numFmtId="0" fontId="16" fillId="0" borderId="0"/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9" fillId="2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7" fontId="13" fillId="2" borderId="8" xfId="0" applyNumberFormat="1" applyFont="1" applyFill="1" applyBorder="1" applyAlignment="1">
      <alignment horizontal="center" vertical="center" wrapText="1"/>
    </xf>
    <xf numFmtId="177" fontId="13" fillId="2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2" fontId="6" fillId="2" borderId="9" xfId="0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177" fontId="2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9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2" fillId="2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</cellXfs>
  <cellStyles count="5">
    <cellStyle name="BOM_Level_Below3" xfId="1"/>
    <cellStyle name="常规" xfId="0" builtinId="0"/>
    <cellStyle name="常规 10" xfId="2"/>
    <cellStyle name="常规 2" xfId="3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zoomScaleNormal="100" workbookViewId="0">
      <pane ySplit="5" topLeftCell="A6" activePane="bottomLeft" state="frozenSplit"/>
      <selection activeCell="H58" sqref="H58"/>
      <selection pane="bottomLeft" activeCell="D14" sqref="D14:P14"/>
    </sheetView>
  </sheetViews>
  <sheetFormatPr defaultColWidth="9" defaultRowHeight="14.25" x14ac:dyDescent="0.2"/>
  <cols>
    <col min="1" max="1" width="4" customWidth="1"/>
    <col min="2" max="2" width="11.375" customWidth="1"/>
    <col min="3" max="3" width="20.75" customWidth="1"/>
    <col min="4" max="4" width="16.75" customWidth="1"/>
    <col min="7" max="7" width="9" style="2"/>
    <col min="8" max="8" width="8" style="3" customWidth="1"/>
    <col min="9" max="9" width="7.75" style="3" customWidth="1"/>
    <col min="10" max="13" width="9" style="3"/>
    <col min="14" max="14" width="11.375" customWidth="1"/>
    <col min="15" max="15" width="20.875" customWidth="1"/>
    <col min="16" max="16" width="6.125" customWidth="1"/>
  </cols>
  <sheetData>
    <row r="1" spans="1:17" ht="22.5" x14ac:dyDescent="0.2">
      <c r="A1" s="63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x14ac:dyDescent="0.2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7" x14ac:dyDescent="0.2">
      <c r="A3" s="66" t="s">
        <v>21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</row>
    <row r="4" spans="1:17" x14ac:dyDescent="0.2">
      <c r="A4" s="54" t="s">
        <v>0</v>
      </c>
      <c r="B4" s="54" t="s">
        <v>22</v>
      </c>
      <c r="C4" s="70" t="s">
        <v>1</v>
      </c>
      <c r="D4" s="54" t="s">
        <v>2</v>
      </c>
      <c r="E4" s="54" t="s">
        <v>23</v>
      </c>
      <c r="F4" s="54" t="s">
        <v>24</v>
      </c>
      <c r="G4" s="72" t="s">
        <v>25</v>
      </c>
      <c r="H4" s="69" t="s">
        <v>26</v>
      </c>
      <c r="I4" s="69"/>
      <c r="J4" s="69" t="s">
        <v>27</v>
      </c>
      <c r="K4" s="69"/>
      <c r="L4" s="69" t="s">
        <v>28</v>
      </c>
      <c r="M4" s="69"/>
      <c r="N4" s="25" t="s">
        <v>29</v>
      </c>
      <c r="O4" s="54" t="s">
        <v>30</v>
      </c>
      <c r="P4" s="54" t="s">
        <v>31</v>
      </c>
    </row>
    <row r="5" spans="1:17" ht="24" x14ac:dyDescent="0.2">
      <c r="A5" s="54"/>
      <c r="B5" s="54"/>
      <c r="C5" s="71"/>
      <c r="D5" s="54"/>
      <c r="E5" s="54"/>
      <c r="F5" s="54"/>
      <c r="G5" s="73"/>
      <c r="H5" s="21" t="s">
        <v>32</v>
      </c>
      <c r="I5" s="21" t="s">
        <v>33</v>
      </c>
      <c r="J5" s="21" t="s">
        <v>32</v>
      </c>
      <c r="K5" s="21" t="s">
        <v>33</v>
      </c>
      <c r="L5" s="21" t="s">
        <v>32</v>
      </c>
      <c r="M5" s="21" t="s">
        <v>33</v>
      </c>
      <c r="N5" s="25" t="s">
        <v>61</v>
      </c>
      <c r="O5" s="54"/>
      <c r="P5" s="54"/>
    </row>
    <row r="6" spans="1:17" x14ac:dyDescent="0.2">
      <c r="A6" s="4">
        <v>9</v>
      </c>
      <c r="B6" s="74" t="s">
        <v>17</v>
      </c>
      <c r="C6" s="74" t="s">
        <v>75</v>
      </c>
      <c r="D6" s="13" t="s">
        <v>42</v>
      </c>
      <c r="E6" s="10" t="s">
        <v>43</v>
      </c>
      <c r="F6" s="5">
        <v>0.13</v>
      </c>
      <c r="G6" s="6">
        <v>2</v>
      </c>
      <c r="H6" s="23">
        <v>2.1873239999999998</v>
      </c>
      <c r="I6" s="22">
        <v>1.944288</v>
      </c>
      <c r="J6" s="23">
        <v>4.5</v>
      </c>
      <c r="K6" s="23">
        <v>2.33</v>
      </c>
      <c r="L6" s="23">
        <v>4.8607199999999997</v>
      </c>
      <c r="M6" s="23">
        <v>3</v>
      </c>
      <c r="N6" s="36">
        <f>3.7/2</f>
        <v>1.85</v>
      </c>
      <c r="O6" s="38" t="s">
        <v>60</v>
      </c>
      <c r="P6" s="28"/>
      <c r="Q6" s="53"/>
    </row>
    <row r="7" spans="1:17" x14ac:dyDescent="0.2">
      <c r="A7" s="4">
        <v>14</v>
      </c>
      <c r="B7" s="74" t="s">
        <v>18</v>
      </c>
      <c r="C7" s="74" t="s">
        <v>80</v>
      </c>
      <c r="D7" s="13" t="s">
        <v>46</v>
      </c>
      <c r="E7" s="10" t="s">
        <v>43</v>
      </c>
      <c r="F7" s="5">
        <v>0.13</v>
      </c>
      <c r="G7" s="6">
        <v>2</v>
      </c>
      <c r="H7" s="23">
        <v>2.3331455999999999</v>
      </c>
      <c r="I7" s="22">
        <v>1.944288</v>
      </c>
      <c r="J7" s="23">
        <v>4.5</v>
      </c>
      <c r="K7" s="21">
        <v>2.33</v>
      </c>
      <c r="L7" s="23">
        <v>4.8607199999999997</v>
      </c>
      <c r="M7" s="21">
        <v>3</v>
      </c>
      <c r="N7" s="36">
        <f>3.7/2</f>
        <v>1.85</v>
      </c>
      <c r="O7" s="38" t="s">
        <v>60</v>
      </c>
      <c r="P7" s="29"/>
      <c r="Q7" s="53"/>
    </row>
    <row r="8" spans="1:17" s="1" customFormat="1" ht="13.5" customHeight="1" x14ac:dyDescent="0.2">
      <c r="A8" s="7"/>
      <c r="B8" s="14" t="s">
        <v>34</v>
      </c>
      <c r="C8" s="15"/>
      <c r="D8" s="16"/>
      <c r="E8" s="11"/>
      <c r="F8" s="8"/>
      <c r="G8" s="12">
        <f>SUM(G6:G7)</f>
        <v>4</v>
      </c>
      <c r="H8" s="24">
        <f>SUM(H6:H7)</f>
        <v>4.5204696000000002</v>
      </c>
      <c r="I8" s="24">
        <f>SUM(I6:I7)</f>
        <v>3.888576</v>
      </c>
      <c r="J8" s="24">
        <f>SUM(J6:J7)</f>
        <v>9</v>
      </c>
      <c r="K8" s="24">
        <f>SUM(K6:K7)</f>
        <v>4.66</v>
      </c>
      <c r="L8" s="24">
        <f>SUM(L6:L7)</f>
        <v>9.7214399999999994</v>
      </c>
      <c r="M8" s="24">
        <f>SUM(M6:M7)</f>
        <v>6</v>
      </c>
      <c r="N8" s="26">
        <f>SUM(N6:N7)</f>
        <v>3.7</v>
      </c>
      <c r="O8" s="27"/>
      <c r="P8" s="30"/>
      <c r="Q8" s="31"/>
    </row>
    <row r="9" spans="1:17" s="1" customFormat="1" x14ac:dyDescent="0.2">
      <c r="A9" s="7"/>
      <c r="B9" s="17" t="s">
        <v>54</v>
      </c>
      <c r="C9" s="17"/>
      <c r="D9" s="17"/>
      <c r="E9" s="18"/>
      <c r="F9" s="8"/>
      <c r="G9" s="9"/>
      <c r="H9" s="61">
        <v>65</v>
      </c>
      <c r="I9" s="62"/>
      <c r="J9" s="61">
        <v>67</v>
      </c>
      <c r="K9" s="62"/>
      <c r="L9" s="61">
        <v>67</v>
      </c>
      <c r="M9" s="62"/>
      <c r="N9" s="32">
        <v>65</v>
      </c>
      <c r="O9" s="33"/>
      <c r="P9" s="7"/>
    </row>
    <row r="10" spans="1:17" s="1" customFormat="1" x14ac:dyDescent="0.2">
      <c r="A10" s="7"/>
      <c r="B10" s="17" t="s">
        <v>55</v>
      </c>
      <c r="C10" s="17"/>
      <c r="D10" s="17"/>
      <c r="E10" s="18"/>
      <c r="F10" s="7"/>
      <c r="G10" s="9"/>
      <c r="H10" s="61" t="s">
        <v>56</v>
      </c>
      <c r="I10" s="62"/>
      <c r="J10" s="61" t="s">
        <v>56</v>
      </c>
      <c r="K10" s="62"/>
      <c r="L10" s="61" t="s">
        <v>56</v>
      </c>
      <c r="M10" s="62"/>
      <c r="N10" s="37" t="s">
        <v>59</v>
      </c>
      <c r="O10" s="33"/>
      <c r="P10" s="7"/>
    </row>
    <row r="11" spans="1:17" x14ac:dyDescent="0.2">
      <c r="A11" s="59" t="s">
        <v>47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7" x14ac:dyDescent="0.2">
      <c r="A12" s="19">
        <v>1</v>
      </c>
      <c r="B12" s="19" t="s">
        <v>48</v>
      </c>
      <c r="C12" s="19"/>
      <c r="D12" s="55" t="s">
        <v>97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x14ac:dyDescent="0.2">
      <c r="A13" s="19">
        <v>2</v>
      </c>
      <c r="B13" s="19" t="s">
        <v>49</v>
      </c>
      <c r="C13" s="19"/>
      <c r="D13" s="55" t="s">
        <v>95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17" ht="14.25" customHeight="1" x14ac:dyDescent="0.2">
      <c r="A14" s="19">
        <v>3</v>
      </c>
      <c r="B14" s="19" t="s">
        <v>50</v>
      </c>
      <c r="C14" s="20"/>
      <c r="D14" s="55" t="s">
        <v>96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17" x14ac:dyDescent="0.2">
      <c r="A15" s="19">
        <v>4</v>
      </c>
      <c r="B15" s="19" t="s">
        <v>51</v>
      </c>
      <c r="C15" s="19"/>
      <c r="D15" s="60" t="s">
        <v>57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7" x14ac:dyDescent="0.2">
      <c r="A16" s="19">
        <v>5</v>
      </c>
      <c r="B16" s="19" t="s">
        <v>52</v>
      </c>
      <c r="C16" s="19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 x14ac:dyDescent="0.2">
      <c r="A17" s="19">
        <v>6</v>
      </c>
      <c r="B17" s="19" t="s">
        <v>53</v>
      </c>
      <c r="C17" s="19"/>
      <c r="D17" s="55" t="s">
        <v>58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x14ac:dyDescent="0.2">
      <c r="A18" s="19">
        <v>7</v>
      </c>
      <c r="B18" s="19" t="s">
        <v>31</v>
      </c>
      <c r="C18" s="20"/>
      <c r="D18" s="56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8"/>
    </row>
    <row r="19" spans="1:16" x14ac:dyDescent="0.2">
      <c r="H19" s="34"/>
      <c r="I19" s="34"/>
      <c r="J19" s="34"/>
      <c r="K19" s="34"/>
      <c r="L19" s="34"/>
      <c r="M19" s="34"/>
      <c r="N19" s="35"/>
    </row>
    <row r="20" spans="1:16" x14ac:dyDescent="0.2">
      <c r="H20" s="34"/>
      <c r="I20" s="34"/>
      <c r="J20" s="34"/>
      <c r="K20" s="34"/>
      <c r="L20" s="34"/>
      <c r="M20" s="34"/>
      <c r="N20" s="35"/>
    </row>
    <row r="21" spans="1:16" x14ac:dyDescent="0.2">
      <c r="H21" s="34"/>
      <c r="I21" s="34"/>
      <c r="J21" s="34"/>
      <c r="K21" s="34"/>
      <c r="L21" s="34"/>
      <c r="M21" s="34"/>
      <c r="N21" s="35"/>
    </row>
    <row r="22" spans="1:16" x14ac:dyDescent="0.2">
      <c r="H22" s="34"/>
      <c r="I22" s="34"/>
      <c r="J22" s="34"/>
      <c r="K22" s="34"/>
      <c r="L22" s="34"/>
      <c r="M22" s="34"/>
      <c r="N22" s="35"/>
    </row>
    <row r="23" spans="1:16" x14ac:dyDescent="0.2">
      <c r="H23" s="34"/>
      <c r="I23" s="34"/>
      <c r="J23" s="34"/>
      <c r="K23" s="34"/>
      <c r="L23" s="34"/>
      <c r="M23" s="34"/>
      <c r="N23" s="35"/>
    </row>
    <row r="24" spans="1:16" x14ac:dyDescent="0.2">
      <c r="H24" s="34"/>
      <c r="I24" s="34"/>
      <c r="J24" s="34"/>
      <c r="K24" s="34"/>
      <c r="L24" s="34"/>
      <c r="M24" s="34"/>
      <c r="N24" s="35"/>
    </row>
    <row r="25" spans="1:16" x14ac:dyDescent="0.2">
      <c r="H25" s="34"/>
      <c r="I25" s="34"/>
      <c r="J25" s="34"/>
      <c r="K25" s="34"/>
      <c r="L25" s="34"/>
      <c r="M25" s="34"/>
      <c r="N25" s="35"/>
    </row>
    <row r="26" spans="1:16" x14ac:dyDescent="0.2">
      <c r="H26" s="34"/>
      <c r="I26" s="34"/>
      <c r="J26" s="34"/>
      <c r="K26" s="34"/>
      <c r="L26" s="34"/>
      <c r="M26" s="34"/>
      <c r="N26" s="35"/>
    </row>
    <row r="27" spans="1:16" x14ac:dyDescent="0.2">
      <c r="H27" s="34"/>
      <c r="I27" s="34"/>
      <c r="J27" s="34"/>
      <c r="K27" s="34"/>
      <c r="L27" s="34"/>
      <c r="M27" s="34"/>
      <c r="N27" s="35"/>
    </row>
    <row r="28" spans="1:16" x14ac:dyDescent="0.2">
      <c r="H28" s="34"/>
      <c r="I28" s="34"/>
      <c r="J28" s="34"/>
      <c r="K28" s="34"/>
      <c r="L28" s="34"/>
      <c r="M28" s="34"/>
      <c r="N28" s="35"/>
    </row>
    <row r="29" spans="1:16" x14ac:dyDescent="0.2">
      <c r="H29" s="34"/>
      <c r="I29" s="34"/>
      <c r="J29" s="34"/>
      <c r="K29" s="34"/>
      <c r="L29" s="34"/>
      <c r="M29" s="34"/>
      <c r="N29" s="35"/>
    </row>
    <row r="30" spans="1:16" x14ac:dyDescent="0.2">
      <c r="H30" s="34"/>
      <c r="I30" s="34"/>
      <c r="J30" s="34"/>
      <c r="K30" s="34"/>
      <c r="L30" s="34"/>
      <c r="M30" s="34"/>
      <c r="N30" s="35"/>
    </row>
    <row r="31" spans="1:16" x14ac:dyDescent="0.2">
      <c r="H31" s="34"/>
      <c r="I31" s="34"/>
      <c r="J31" s="34"/>
      <c r="K31" s="34"/>
      <c r="L31" s="34"/>
      <c r="M31" s="34"/>
      <c r="N31" s="35"/>
    </row>
    <row r="32" spans="1:16" x14ac:dyDescent="0.2">
      <c r="H32" s="34"/>
      <c r="I32" s="34"/>
      <c r="J32" s="34"/>
      <c r="K32" s="34"/>
      <c r="L32" s="34"/>
      <c r="M32" s="34"/>
      <c r="N32" s="35"/>
    </row>
    <row r="33" spans="8:13" x14ac:dyDescent="0.2">
      <c r="H33" s="34"/>
      <c r="I33" s="34"/>
      <c r="J33" s="34"/>
      <c r="K33" s="34"/>
      <c r="L33" s="34"/>
      <c r="M33" s="34"/>
    </row>
    <row r="34" spans="8:13" x14ac:dyDescent="0.2">
      <c r="H34" s="34"/>
      <c r="I34" s="34"/>
      <c r="J34" s="34"/>
      <c r="K34" s="34"/>
      <c r="L34" s="34"/>
      <c r="M34" s="34"/>
    </row>
    <row r="35" spans="8:13" x14ac:dyDescent="0.2">
      <c r="H35" s="34"/>
      <c r="I35" s="34"/>
      <c r="J35" s="34"/>
      <c r="K35" s="34"/>
      <c r="L35" s="34"/>
      <c r="M35" s="34"/>
    </row>
    <row r="36" spans="8:13" x14ac:dyDescent="0.2">
      <c r="H36" s="34"/>
      <c r="I36" s="34"/>
      <c r="J36" s="34"/>
      <c r="K36" s="34"/>
      <c r="L36" s="34"/>
      <c r="M36" s="34"/>
    </row>
    <row r="37" spans="8:13" x14ac:dyDescent="0.2">
      <c r="H37" s="34"/>
      <c r="I37" s="34"/>
      <c r="J37" s="34"/>
      <c r="K37" s="34"/>
      <c r="L37" s="34"/>
      <c r="M37" s="34"/>
    </row>
    <row r="38" spans="8:13" x14ac:dyDescent="0.2">
      <c r="H38" s="34"/>
      <c r="I38" s="34"/>
      <c r="J38" s="34"/>
      <c r="K38" s="34"/>
      <c r="L38" s="34"/>
      <c r="M38" s="34"/>
    </row>
    <row r="39" spans="8:13" x14ac:dyDescent="0.2">
      <c r="H39" s="34"/>
      <c r="I39" s="34"/>
      <c r="J39" s="34"/>
      <c r="K39" s="34"/>
      <c r="L39" s="34"/>
      <c r="M39" s="34"/>
    </row>
    <row r="40" spans="8:13" x14ac:dyDescent="0.2">
      <c r="H40" s="34"/>
      <c r="I40" s="34"/>
      <c r="J40" s="34"/>
      <c r="K40" s="34"/>
      <c r="L40" s="34"/>
      <c r="M40" s="34"/>
    </row>
    <row r="41" spans="8:13" x14ac:dyDescent="0.2">
      <c r="H41" s="34"/>
      <c r="I41" s="34"/>
      <c r="J41" s="34"/>
      <c r="K41" s="34"/>
      <c r="L41" s="34"/>
      <c r="M41" s="34"/>
    </row>
    <row r="42" spans="8:13" x14ac:dyDescent="0.2">
      <c r="H42" s="34"/>
      <c r="I42" s="34"/>
      <c r="J42" s="34"/>
      <c r="K42" s="34"/>
      <c r="L42" s="34"/>
      <c r="M42" s="34"/>
    </row>
    <row r="43" spans="8:13" x14ac:dyDescent="0.2">
      <c r="H43" s="34"/>
      <c r="I43" s="34"/>
      <c r="J43" s="34"/>
      <c r="K43" s="34"/>
      <c r="L43" s="34"/>
      <c r="M43" s="34"/>
    </row>
    <row r="44" spans="8:13" x14ac:dyDescent="0.2">
      <c r="H44" s="34"/>
      <c r="I44" s="34"/>
      <c r="J44" s="34"/>
      <c r="K44" s="34"/>
      <c r="L44" s="34"/>
      <c r="M44" s="34"/>
    </row>
    <row r="45" spans="8:13" x14ac:dyDescent="0.2">
      <c r="H45" s="34"/>
      <c r="I45" s="34"/>
      <c r="J45" s="34"/>
      <c r="K45" s="34"/>
      <c r="L45" s="34"/>
      <c r="M45" s="34"/>
    </row>
    <row r="46" spans="8:13" x14ac:dyDescent="0.2">
      <c r="H46" s="34"/>
      <c r="I46" s="34"/>
      <c r="J46" s="34"/>
      <c r="K46" s="34"/>
      <c r="L46" s="34"/>
      <c r="M46" s="34"/>
    </row>
    <row r="47" spans="8:13" x14ac:dyDescent="0.2">
      <c r="H47" s="34"/>
      <c r="I47" s="34"/>
      <c r="J47" s="34"/>
      <c r="K47" s="34"/>
      <c r="L47" s="34"/>
      <c r="M47" s="34"/>
    </row>
    <row r="48" spans="8:13" x14ac:dyDescent="0.2">
      <c r="H48" s="34"/>
      <c r="I48" s="34"/>
      <c r="J48" s="34"/>
      <c r="K48" s="34"/>
      <c r="L48" s="34"/>
      <c r="M48" s="34"/>
    </row>
    <row r="49" spans="8:13" x14ac:dyDescent="0.2">
      <c r="H49" s="34"/>
      <c r="I49" s="34"/>
      <c r="J49" s="34"/>
      <c r="K49" s="34"/>
      <c r="L49" s="34"/>
      <c r="M49" s="34"/>
    </row>
    <row r="50" spans="8:13" x14ac:dyDescent="0.2">
      <c r="H50" s="34"/>
      <c r="I50" s="34"/>
      <c r="J50" s="34"/>
      <c r="K50" s="34"/>
      <c r="L50" s="34"/>
      <c r="M50" s="34"/>
    </row>
  </sheetData>
  <mergeCells count="30">
    <mergeCell ref="A1:P1"/>
    <mergeCell ref="A2:P2"/>
    <mergeCell ref="A3:P3"/>
    <mergeCell ref="H4:I4"/>
    <mergeCell ref="J4:K4"/>
    <mergeCell ref="L4:M4"/>
    <mergeCell ref="A4:A5"/>
    <mergeCell ref="C4:C5"/>
    <mergeCell ref="B4:B5"/>
    <mergeCell ref="D4:D5"/>
    <mergeCell ref="E4:E5"/>
    <mergeCell ref="F4:F5"/>
    <mergeCell ref="G4:G5"/>
    <mergeCell ref="H9:I9"/>
    <mergeCell ref="J9:K9"/>
    <mergeCell ref="L9:M9"/>
    <mergeCell ref="H10:I10"/>
    <mergeCell ref="J10:K10"/>
    <mergeCell ref="L10:M10"/>
    <mergeCell ref="A11:P11"/>
    <mergeCell ref="D12:P12"/>
    <mergeCell ref="D13:P13"/>
    <mergeCell ref="D14:P14"/>
    <mergeCell ref="D15:P15"/>
    <mergeCell ref="D16:P16"/>
    <mergeCell ref="D17:P17"/>
    <mergeCell ref="D18:P18"/>
    <mergeCell ref="Q6:Q7"/>
    <mergeCell ref="O4:O5"/>
    <mergeCell ref="P4:P5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3" zoomScale="190" zoomScaleNormal="190" workbookViewId="0">
      <selection activeCell="B21" sqref="B21"/>
    </sheetView>
  </sheetViews>
  <sheetFormatPr defaultRowHeight="14.25" x14ac:dyDescent="0.2"/>
  <cols>
    <col min="2" max="2" width="29.375" style="52" customWidth="1"/>
    <col min="3" max="3" width="18.5" style="48" customWidth="1"/>
    <col min="5" max="5" width="7.625" customWidth="1"/>
    <col min="6" max="6" width="8.875" customWidth="1"/>
    <col min="7" max="7" width="8" style="48" customWidth="1"/>
  </cols>
  <sheetData>
    <row r="1" spans="1:8" x14ac:dyDescent="0.2">
      <c r="A1" s="43" t="s">
        <v>0</v>
      </c>
      <c r="B1" s="49" t="s">
        <v>62</v>
      </c>
      <c r="C1" s="43" t="s">
        <v>63</v>
      </c>
      <c r="D1" s="43" t="s">
        <v>64</v>
      </c>
      <c r="E1" s="43" t="s">
        <v>65</v>
      </c>
      <c r="F1" s="43" t="s">
        <v>66</v>
      </c>
      <c r="G1" s="43" t="s">
        <v>67</v>
      </c>
      <c r="H1" s="39" t="s">
        <v>68</v>
      </c>
    </row>
    <row r="2" spans="1:8" x14ac:dyDescent="0.2">
      <c r="A2" s="43">
        <v>1</v>
      </c>
      <c r="B2" s="50" t="s">
        <v>94</v>
      </c>
      <c r="C2" s="47" t="s">
        <v>3</v>
      </c>
      <c r="D2" s="43">
        <v>1</v>
      </c>
      <c r="E2" s="44">
        <f>G2-F2</f>
        <v>1.5840707964601772</v>
      </c>
      <c r="F2" s="45">
        <f>G2-G2/1.13</f>
        <v>0.2059292035398228</v>
      </c>
      <c r="G2" s="47">
        <v>1.79</v>
      </c>
      <c r="H2" s="39"/>
    </row>
    <row r="3" spans="1:8" x14ac:dyDescent="0.2">
      <c r="A3" s="43">
        <v>2</v>
      </c>
      <c r="B3" s="50" t="s">
        <v>83</v>
      </c>
      <c r="C3" s="47" t="s">
        <v>4</v>
      </c>
      <c r="D3" s="43">
        <v>1</v>
      </c>
      <c r="E3" s="44">
        <f t="shared" ref="E3:E25" si="0">G3-F3</f>
        <v>1.6194690265486729</v>
      </c>
      <c r="F3" s="45">
        <f t="shared" ref="F3:F25" si="1">G3-G3/1.13</f>
        <v>0.21053097345132721</v>
      </c>
      <c r="G3" s="47">
        <v>1.83</v>
      </c>
      <c r="H3" s="39"/>
    </row>
    <row r="4" spans="1:8" x14ac:dyDescent="0.2">
      <c r="A4" s="43">
        <v>3</v>
      </c>
      <c r="B4" s="50" t="s">
        <v>84</v>
      </c>
      <c r="C4" s="47" t="s">
        <v>5</v>
      </c>
      <c r="D4" s="43">
        <v>1</v>
      </c>
      <c r="E4" s="44">
        <f t="shared" si="0"/>
        <v>1.3805309734513276</v>
      </c>
      <c r="F4" s="45">
        <f t="shared" si="1"/>
        <v>0.17946902654867247</v>
      </c>
      <c r="G4" s="47">
        <v>1.56</v>
      </c>
      <c r="H4" s="39"/>
    </row>
    <row r="5" spans="1:8" x14ac:dyDescent="0.2">
      <c r="A5" s="43">
        <v>4</v>
      </c>
      <c r="B5" s="50" t="s">
        <v>85</v>
      </c>
      <c r="C5" s="47" t="s">
        <v>6</v>
      </c>
      <c r="D5" s="43">
        <v>1</v>
      </c>
      <c r="E5" s="44">
        <f t="shared" si="0"/>
        <v>1.0088495575221239</v>
      </c>
      <c r="F5" s="45">
        <f t="shared" si="1"/>
        <v>0.13115044247787599</v>
      </c>
      <c r="G5" s="47">
        <v>1.1399999999999999</v>
      </c>
      <c r="H5" s="39"/>
    </row>
    <row r="6" spans="1:8" x14ac:dyDescent="0.2">
      <c r="A6" s="43">
        <v>5</v>
      </c>
      <c r="B6" s="50" t="s">
        <v>86</v>
      </c>
      <c r="C6" s="47" t="s">
        <v>7</v>
      </c>
      <c r="D6" s="43">
        <v>1</v>
      </c>
      <c r="E6" s="44">
        <f t="shared" si="0"/>
        <v>1.0088495575221239</v>
      </c>
      <c r="F6" s="45">
        <f t="shared" si="1"/>
        <v>0.13115044247787599</v>
      </c>
      <c r="G6" s="47">
        <v>1.1399999999999999</v>
      </c>
      <c r="H6" s="39"/>
    </row>
    <row r="7" spans="1:8" x14ac:dyDescent="0.2">
      <c r="A7" s="43">
        <v>6</v>
      </c>
      <c r="B7" s="50" t="s">
        <v>87</v>
      </c>
      <c r="C7" s="47" t="s">
        <v>8</v>
      </c>
      <c r="D7" s="43">
        <v>1</v>
      </c>
      <c r="E7" s="44">
        <f t="shared" si="0"/>
        <v>1.5044247787610621</v>
      </c>
      <c r="F7" s="45">
        <f t="shared" si="1"/>
        <v>0.19557522123893789</v>
      </c>
      <c r="G7" s="47">
        <v>1.7</v>
      </c>
      <c r="H7" s="39"/>
    </row>
    <row r="8" spans="1:8" x14ac:dyDescent="0.2">
      <c r="A8" s="43">
        <v>7</v>
      </c>
      <c r="B8" s="50" t="s">
        <v>88</v>
      </c>
      <c r="C8" s="47" t="s">
        <v>9</v>
      </c>
      <c r="D8" s="43">
        <v>1</v>
      </c>
      <c r="E8" s="44">
        <f t="shared" si="0"/>
        <v>1.7079646017699117</v>
      </c>
      <c r="F8" s="45">
        <f t="shared" si="1"/>
        <v>0.22203539823008822</v>
      </c>
      <c r="G8" s="47">
        <v>1.93</v>
      </c>
      <c r="H8" s="39"/>
    </row>
    <row r="9" spans="1:8" x14ac:dyDescent="0.2">
      <c r="A9" s="43">
        <v>8</v>
      </c>
      <c r="B9" s="50" t="s">
        <v>89</v>
      </c>
      <c r="C9" s="47" t="s">
        <v>10</v>
      </c>
      <c r="D9" s="43">
        <v>1</v>
      </c>
      <c r="E9" s="44">
        <f t="shared" si="0"/>
        <v>1.7079646017699117</v>
      </c>
      <c r="F9" s="45">
        <f t="shared" si="1"/>
        <v>0.22203539823008822</v>
      </c>
      <c r="G9" s="47">
        <v>1.93</v>
      </c>
      <c r="H9" s="39"/>
    </row>
    <row r="10" spans="1:8" x14ac:dyDescent="0.2">
      <c r="A10" s="43">
        <v>9</v>
      </c>
      <c r="B10" s="50" t="s">
        <v>90</v>
      </c>
      <c r="C10" s="47" t="s">
        <v>11</v>
      </c>
      <c r="D10" s="43">
        <v>1</v>
      </c>
      <c r="E10" s="44">
        <f t="shared" si="0"/>
        <v>1.7079646017699117</v>
      </c>
      <c r="F10" s="45">
        <f t="shared" si="1"/>
        <v>0.22203539823008822</v>
      </c>
      <c r="G10" s="47">
        <v>1.93</v>
      </c>
      <c r="H10" s="39"/>
    </row>
    <row r="11" spans="1:8" x14ac:dyDescent="0.2">
      <c r="A11" s="43">
        <v>10</v>
      </c>
      <c r="B11" s="50" t="s">
        <v>91</v>
      </c>
      <c r="C11" s="47" t="s">
        <v>12</v>
      </c>
      <c r="D11" s="43">
        <v>1</v>
      </c>
      <c r="E11" s="44">
        <f t="shared" si="0"/>
        <v>1.5044247787610621</v>
      </c>
      <c r="F11" s="45">
        <f t="shared" si="1"/>
        <v>0.19557522123893789</v>
      </c>
      <c r="G11" s="47">
        <v>1.7</v>
      </c>
      <c r="H11" s="39"/>
    </row>
    <row r="12" spans="1:8" x14ac:dyDescent="0.2">
      <c r="A12" s="43">
        <v>11</v>
      </c>
      <c r="B12" s="50" t="s">
        <v>92</v>
      </c>
      <c r="C12" s="47" t="s">
        <v>13</v>
      </c>
      <c r="D12" s="43">
        <v>1</v>
      </c>
      <c r="E12" s="44">
        <f t="shared" si="0"/>
        <v>1.2389380530973451</v>
      </c>
      <c r="F12" s="45">
        <f t="shared" si="1"/>
        <v>0.16106194690265485</v>
      </c>
      <c r="G12" s="47">
        <v>1.4</v>
      </c>
      <c r="H12" s="39"/>
    </row>
    <row r="13" spans="1:8" x14ac:dyDescent="0.2">
      <c r="A13" s="43">
        <v>12</v>
      </c>
      <c r="B13" s="50" t="s">
        <v>93</v>
      </c>
      <c r="C13" s="47" t="s">
        <v>14</v>
      </c>
      <c r="D13" s="43">
        <v>1</v>
      </c>
      <c r="E13" s="44">
        <f t="shared" si="0"/>
        <v>0.79646017699115057</v>
      </c>
      <c r="F13" s="45">
        <f t="shared" si="1"/>
        <v>0.10353982300884945</v>
      </c>
      <c r="G13" s="47">
        <v>0.9</v>
      </c>
      <c r="H13" s="39"/>
    </row>
    <row r="14" spans="1:8" x14ac:dyDescent="0.2">
      <c r="A14" s="43">
        <v>13</v>
      </c>
      <c r="B14" s="49" t="s">
        <v>69</v>
      </c>
      <c r="C14" s="43" t="s">
        <v>15</v>
      </c>
      <c r="D14" s="43">
        <v>1</v>
      </c>
      <c r="E14" s="44">
        <f t="shared" si="0"/>
        <v>1.4247787610619471</v>
      </c>
      <c r="F14" s="45">
        <f t="shared" si="1"/>
        <v>0.18522123893805298</v>
      </c>
      <c r="G14" s="43">
        <v>1.61</v>
      </c>
      <c r="H14" s="39"/>
    </row>
    <row r="15" spans="1:8" x14ac:dyDescent="0.2">
      <c r="A15" s="43">
        <v>14</v>
      </c>
      <c r="B15" s="49" t="s">
        <v>70</v>
      </c>
      <c r="C15" s="43" t="s">
        <v>16</v>
      </c>
      <c r="D15" s="43">
        <v>1</v>
      </c>
      <c r="E15" s="44">
        <f t="shared" si="0"/>
        <v>1.2300884955752214</v>
      </c>
      <c r="F15" s="45">
        <f t="shared" si="1"/>
        <v>0.15991150442477853</v>
      </c>
      <c r="G15" s="43">
        <v>1.39</v>
      </c>
      <c r="H15" s="39"/>
    </row>
    <row r="16" spans="1:8" x14ac:dyDescent="0.2">
      <c r="A16" s="43">
        <v>15</v>
      </c>
      <c r="B16" s="49" t="s">
        <v>71</v>
      </c>
      <c r="C16" s="43" t="s">
        <v>35</v>
      </c>
      <c r="D16" s="43">
        <v>1</v>
      </c>
      <c r="E16" s="44">
        <f t="shared" si="0"/>
        <v>1.5929203539823011</v>
      </c>
      <c r="F16" s="45">
        <f t="shared" si="1"/>
        <v>0.2070796460176989</v>
      </c>
      <c r="G16" s="46">
        <v>1.8</v>
      </c>
      <c r="H16" s="39"/>
    </row>
    <row r="17" spans="1:8" x14ac:dyDescent="0.2">
      <c r="A17" s="43">
        <v>16</v>
      </c>
      <c r="B17" s="49" t="s">
        <v>72</v>
      </c>
      <c r="C17" s="43" t="s">
        <v>36</v>
      </c>
      <c r="D17" s="43">
        <v>1</v>
      </c>
      <c r="E17" s="44">
        <f t="shared" si="0"/>
        <v>1.5929203539823011</v>
      </c>
      <c r="F17" s="45">
        <f t="shared" si="1"/>
        <v>0.2070796460176989</v>
      </c>
      <c r="G17" s="46">
        <v>1.8</v>
      </c>
      <c r="H17" s="39"/>
    </row>
    <row r="18" spans="1:8" x14ac:dyDescent="0.2">
      <c r="A18" s="43">
        <v>17</v>
      </c>
      <c r="B18" s="49" t="s">
        <v>73</v>
      </c>
      <c r="C18" s="43" t="s">
        <v>37</v>
      </c>
      <c r="D18" s="43">
        <v>1</v>
      </c>
      <c r="E18" s="44">
        <f t="shared" si="0"/>
        <v>1.5929203539823011</v>
      </c>
      <c r="F18" s="45">
        <f t="shared" si="1"/>
        <v>0.2070796460176989</v>
      </c>
      <c r="G18" s="46">
        <v>1.8</v>
      </c>
      <c r="H18" s="39"/>
    </row>
    <row r="19" spans="1:8" x14ac:dyDescent="0.2">
      <c r="A19" s="43">
        <v>18</v>
      </c>
      <c r="B19" s="49" t="s">
        <v>74</v>
      </c>
      <c r="C19" s="43" t="s">
        <v>38</v>
      </c>
      <c r="D19" s="43">
        <v>1</v>
      </c>
      <c r="E19" s="44">
        <f t="shared" si="0"/>
        <v>0.9734513274336285</v>
      </c>
      <c r="F19" s="45">
        <f t="shared" si="1"/>
        <v>0.12654867256637159</v>
      </c>
      <c r="G19" s="46">
        <v>1.1000000000000001</v>
      </c>
      <c r="H19" s="39"/>
    </row>
    <row r="20" spans="1:8" ht="17.25" customHeight="1" x14ac:dyDescent="0.2">
      <c r="A20" s="43">
        <v>20</v>
      </c>
      <c r="B20" s="49" t="s">
        <v>76</v>
      </c>
      <c r="C20" s="43" t="s">
        <v>39</v>
      </c>
      <c r="D20" s="43">
        <v>1</v>
      </c>
      <c r="E20" s="44">
        <f t="shared" si="0"/>
        <v>1.946902654867257</v>
      </c>
      <c r="F20" s="45">
        <f t="shared" si="1"/>
        <v>0.25309734513274318</v>
      </c>
      <c r="G20" s="46">
        <v>2.2000000000000002</v>
      </c>
      <c r="H20" s="39"/>
    </row>
    <row r="21" spans="1:8" x14ac:dyDescent="0.2">
      <c r="A21" s="43">
        <v>21</v>
      </c>
      <c r="B21" s="49" t="s">
        <v>77</v>
      </c>
      <c r="C21" s="43" t="s">
        <v>40</v>
      </c>
      <c r="D21" s="43">
        <v>1</v>
      </c>
      <c r="E21" s="44">
        <f t="shared" si="0"/>
        <v>1.946902654867257</v>
      </c>
      <c r="F21" s="45">
        <f t="shared" si="1"/>
        <v>0.25309734513274318</v>
      </c>
      <c r="G21" s="46">
        <v>2.2000000000000002</v>
      </c>
      <c r="H21" s="39"/>
    </row>
    <row r="22" spans="1:8" x14ac:dyDescent="0.2">
      <c r="A22" s="43">
        <v>22</v>
      </c>
      <c r="B22" s="49" t="s">
        <v>78</v>
      </c>
      <c r="C22" s="43" t="s">
        <v>41</v>
      </c>
      <c r="D22" s="43">
        <v>1</v>
      </c>
      <c r="E22" s="44">
        <f t="shared" si="0"/>
        <v>1.946902654867257</v>
      </c>
      <c r="F22" s="45">
        <f t="shared" si="1"/>
        <v>0.25309734513274318</v>
      </c>
      <c r="G22" s="46">
        <v>2.2000000000000002</v>
      </c>
      <c r="H22" s="39"/>
    </row>
    <row r="23" spans="1:8" ht="24" x14ac:dyDescent="0.2">
      <c r="A23" s="43">
        <v>23</v>
      </c>
      <c r="B23" s="49" t="s">
        <v>79</v>
      </c>
      <c r="C23" s="43" t="s">
        <v>42</v>
      </c>
      <c r="D23" s="43">
        <v>1</v>
      </c>
      <c r="E23" s="44">
        <f t="shared" si="0"/>
        <v>1.5044247787610621</v>
      </c>
      <c r="F23" s="45">
        <f t="shared" si="1"/>
        <v>0.19557522123893789</v>
      </c>
      <c r="G23" s="46">
        <v>1.7</v>
      </c>
      <c r="H23" s="39"/>
    </row>
    <row r="24" spans="1:8" x14ac:dyDescent="0.2">
      <c r="A24" s="43">
        <v>25</v>
      </c>
      <c r="B24" s="49" t="s">
        <v>81</v>
      </c>
      <c r="C24" s="43" t="s">
        <v>44</v>
      </c>
      <c r="D24" s="43">
        <v>1</v>
      </c>
      <c r="E24" s="44">
        <f t="shared" si="0"/>
        <v>1.8584070796460179</v>
      </c>
      <c r="F24" s="45">
        <f t="shared" si="1"/>
        <v>0.24159292035398217</v>
      </c>
      <c r="G24" s="46">
        <v>2.1</v>
      </c>
      <c r="H24" s="39"/>
    </row>
    <row r="25" spans="1:8" x14ac:dyDescent="0.2">
      <c r="A25" s="43">
        <v>26</v>
      </c>
      <c r="B25" s="49" t="s">
        <v>82</v>
      </c>
      <c r="C25" s="43" t="s">
        <v>45</v>
      </c>
      <c r="D25" s="43">
        <v>1</v>
      </c>
      <c r="E25" s="44">
        <f t="shared" si="0"/>
        <v>1.9090991592920361</v>
      </c>
      <c r="F25" s="45">
        <f t="shared" si="1"/>
        <v>0.2481828907079644</v>
      </c>
      <c r="G25" s="46">
        <v>2.1572820500000005</v>
      </c>
      <c r="H25" s="39"/>
    </row>
    <row r="26" spans="1:8" x14ac:dyDescent="0.2">
      <c r="A26" s="40" t="s">
        <v>34</v>
      </c>
      <c r="B26" s="51"/>
      <c r="C26" s="39"/>
      <c r="D26" s="39">
        <f>SUM(D2:D25)</f>
        <v>24</v>
      </c>
      <c r="E26" s="41">
        <f t="shared" ref="E26:G26" si="2">SUM(E2:E25)</f>
        <v>36.289630132743376</v>
      </c>
      <c r="F26" s="41">
        <f t="shared" si="2"/>
        <v>4.7176519172566334</v>
      </c>
      <c r="G26" s="42">
        <f t="shared" si="2"/>
        <v>41.007282050000008</v>
      </c>
      <c r="H26" s="39"/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2024-03-19T07:00:15Z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2052-12.1.0.15712</vt:lpwstr>
  </property>
</Properties>
</file>