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4"/>
  </bookViews>
  <sheets>
    <sheet name="成本中心" sheetId="42" state="hidden" r:id="rId1"/>
    <sheet name="费用汇总" sheetId="44" r:id="rId2"/>
    <sheet name="1月保险费 " sheetId="54" r:id="rId3"/>
    <sheet name="2月保险费" sheetId="55" r:id="rId4"/>
    <sheet name="3月保险费" sheetId="56" r:id="rId5"/>
    <sheet name="Sheet1" sheetId="48" r:id="rId6"/>
  </sheets>
  <definedNames>
    <definedName name="_xlnm._FilterDatabase" localSheetId="2" hidden="1">'1月保险费 '!$A$1:$O$20</definedName>
    <definedName name="_xlnm._FilterDatabase" localSheetId="3" hidden="1">'2月保险费'!$A$1:$O$35</definedName>
    <definedName name="_xlnm._FilterDatabase" localSheetId="4" hidden="1">'3月保险费'!$A$1:$O$103</definedName>
    <definedName name="_xlnm.Print_Area" localSheetId="2">'1月保险费 '!$A$1:$O$13</definedName>
    <definedName name="_xlnm.Print_Area" localSheetId="3">'2月保险费'!$A$1:$O$27</definedName>
    <definedName name="_xlnm.Print_Area" localSheetId="4">'3月保险费'!$A$1:$O$96</definedName>
  </definedNames>
  <calcPr calcId="191029"/>
  <pivotCaches>
    <pivotCache cacheId="0" r:id="rId7"/>
    <pivotCache cacheId="1" r:id="rId8"/>
    <pivotCache cacheId="2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<sst xmlns="http://schemas.openxmlformats.org/spreadsheetml/2006/main" count="974" uniqueCount="421">
  <si>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</si>
  <si>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</si>
  <si>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</si>
  <si>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</si>
  <si>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</si>
  <si>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</si>
  <si>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</si>
  <si>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</si>
  <si>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</si>
  <si>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</si>
  <si>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</si>
  <si>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</si>
  <si>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</si>
  <si>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</si>
  <si>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</si>
  <si>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</si>
  <si>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</si>
  <si>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</si>
  <si>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</si>
  <si>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</si>
  <si>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</si>
  <si>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</si>
  <si>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</si>
  <si>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</si>
  <si>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</si>
  <si>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</si>
  <si>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</si>
  <si>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</si>
  <si>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</si>
  <si>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</si>
  <si>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</si>
  <si>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</si>
  <si>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</si>
  <si>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</si>
  <si>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</si>
  <si>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</si>
  <si>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</si>
  <si>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</si>
  <si>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</si>
  <si>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</si>
  <si>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</si>
  <si>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</si>
  <si>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</si>
  <si>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</si>
  <si>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</si>
  <si>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</si>
  <si>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</si>
  <si>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</si>
  <si>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</si>
  <si>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</si>
  <si>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</si>
  <si>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</si>
  <si>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</si>
  <si>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</si>
  <si>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</si>
  <si>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</si>
  <si>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</si>
  <si>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</si>
  <si>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</si>
  <si>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</si>
  <si>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</si>
  <si>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</si>
  <si>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</si>
  <si>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</si>
  <si>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</si>
  <si>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</si>
  <si>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</si>
  <si>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</si>
  <si>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</si>
  <si>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</si>
  <si>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</si>
  <si>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</si>
  <si>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</si>
  <si>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</si>
  <si>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</si>
  <si>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</si>
  <si>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</si>
  <si>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</si>
  <si>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</si>
  <si>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</si>
  <si>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</si>
  <si>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</si>
  <si>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</si>
  <si>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</si>
  <si>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</si>
  <si>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</si>
  <si>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</si>
  <si>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</si>
  <si>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</si>
  <si>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</si>
  <si>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</si>
  <si>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</si>
  <si>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</si>
  <si>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</si>
  <si>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</si>
  <si>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</si>
  <si>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</si>
  <si>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</si>
  <si>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</si>
  <si>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</si>
  <si>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</si>
  <si>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</si>
  <si>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</si>
  <si>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</si>
  <si>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</si>
  <si>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</si>
  <si>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</si>
  <si>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</si>
  <si>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</si>
  <si>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</si>
  <si>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</si>
  <si>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</si>
  <si>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</si>
  <si>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</si>
  <si>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</si>
  <si>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</si>
  <si>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</si>
  <si>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</si>
  <si>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</si>
  <si>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</si>
  <si>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</si>
  <si>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</si>
  <si>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</si>
  <si>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</si>
  <si>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</si>
  <si>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</si>
  <si>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</si>
  <si>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</si>
  <si>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</si>
  <si>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</si>
  <si>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</si>
  <si>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</si>
  <si>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</si>
  <si>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</si>
  <si>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</si>
  <si>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</si>
  <si>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</si>
  <si>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</si>
  <si>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</si>
  <si>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</si>
  <si>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</si>
  <si>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</si>
  <si>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</si>
  <si>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</si>
  <si>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</si>
  <si>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</si>
  <si>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</si>
  <si>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</si>
  <si>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</si>
  <si>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</si>
  <si>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</si>
  <si>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</si>
  <si>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</si>
  <si>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</si>
  <si>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</si>
  <si>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</si>
  <si>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</si>
  <si>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</si>
  <si>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</si>
  <si>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</si>
  <si>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</si>
  <si>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r>
      <rPr>
        <b/>
        <sz val="11"/>
        <color theme="1"/>
        <rFont val="Tahoma"/>
        <charset val="134"/>
      </rPr>
      <t>1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</si>
  <si>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2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</si>
  <si>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3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</si>
  <si>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4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</si>
  <si>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5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</si>
  <si>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6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</si>
  <si>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7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</si>
  <si>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8</t>
    </r>
    <r>
      <rPr>
        <b/>
        <sz val="11"/>
        <color theme="1"/>
        <rFont val="宋体"/>
        <charset val="134"/>
      </rPr>
      <t>月</t>
    </r>
  </si>
  <si>
    <t>成本中心2</t>
  </si>
  <si>
    <t>求和项:总计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</si>
  <si>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</si>
  <si>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</si>
  <si>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</si>
  <si>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</si>
  <si>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</si>
  <si>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t>2024年1月份挂靠劳务人员保险缴费明细表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</si>
  <si>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</si>
  <si>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</si>
  <si>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</si>
  <si>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</si>
  <si>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</si>
  <si>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</si>
  <si>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</si>
  <si>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</si>
  <si>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</si>
  <si>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</si>
  <si>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</si>
  <si>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</si>
  <si>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</si>
  <si>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曹清泉</t>
  </si>
  <si>
    <t>底座装配车间</t>
  </si>
  <si>
    <t>130983200110252010</t>
  </si>
  <si>
    <t>√</t>
  </si>
  <si>
    <t>魏振姣</t>
  </si>
  <si>
    <t>130930199302261837</t>
  </si>
  <si>
    <t>彭锋</t>
  </si>
  <si>
    <t>工艺工程部</t>
  </si>
  <si>
    <t>360313197511252552</t>
  </si>
  <si>
    <t>刘浩</t>
  </si>
  <si>
    <t>后视镜组装车间</t>
  </si>
  <si>
    <t>130983199606121414</t>
  </si>
  <si>
    <t>李博文</t>
  </si>
  <si>
    <t>生产管理科</t>
  </si>
  <si>
    <t>130983199801100037</t>
  </si>
  <si>
    <t>何高峰</t>
  </si>
  <si>
    <t>项目管理科</t>
  </si>
  <si>
    <t>13092419921019051X</t>
  </si>
  <si>
    <t>邵长春</t>
  </si>
  <si>
    <t>焊接车间</t>
  </si>
  <si>
    <t>132930199403184115</t>
  </si>
  <si>
    <t>韩培中</t>
  </si>
  <si>
    <t>安环科</t>
  </si>
  <si>
    <t>130983199808080315</t>
  </si>
  <si>
    <t>刘士贤</t>
  </si>
  <si>
    <r>
      <rPr>
        <sz val="11"/>
        <color rgb="FF000000"/>
        <rFont val="微软雅黑"/>
        <charset val="134"/>
      </rPr>
      <t>座椅总装车间</t>
    </r>
  </si>
  <si>
    <t>13092419990416421X</t>
  </si>
  <si>
    <t>赵春晓</t>
  </si>
  <si>
    <t>130924199303253524</t>
  </si>
  <si>
    <t>合计</t>
  </si>
  <si>
    <t>2024年2月份挂靠劳务人员保险缴费明细表</t>
  </si>
  <si>
    <t>郭庆园</t>
  </si>
  <si>
    <t>座椅总装车间</t>
  </si>
  <si>
    <t>231085198601291047</t>
  </si>
  <si>
    <t>姜俊桥</t>
  </si>
  <si>
    <t>注塑车间</t>
  </si>
  <si>
    <t>13092119830516082X</t>
  </si>
  <si>
    <t>赵志恒</t>
  </si>
  <si>
    <t>130983200502020016</t>
  </si>
  <si>
    <t>张德林</t>
  </si>
  <si>
    <t>130925200212167219</t>
  </si>
  <si>
    <t>刘海军</t>
  </si>
  <si>
    <t>132930196904274596</t>
  </si>
  <si>
    <t>张恩硕</t>
  </si>
  <si>
    <t>130983200602181159</t>
  </si>
  <si>
    <t>张明睿</t>
  </si>
  <si>
    <t>130983200601301112</t>
  </si>
  <si>
    <t>张砚桥</t>
  </si>
  <si>
    <t>130930198604123929</t>
  </si>
  <si>
    <t>马翠翠</t>
  </si>
  <si>
    <t>130921199604292026</t>
  </si>
  <si>
    <t>徐双双</t>
  </si>
  <si>
    <t>371581199008206849</t>
  </si>
  <si>
    <t>齐娟</t>
  </si>
  <si>
    <t>缝纫车间</t>
  </si>
  <si>
    <t>13293019820205554X</t>
  </si>
  <si>
    <t>刘晗</t>
  </si>
  <si>
    <t>冲压弯管车间</t>
  </si>
  <si>
    <t>130930200508213035</t>
  </si>
  <si>
    <t>张俊婷</t>
  </si>
  <si>
    <t>132930197910260726</t>
  </si>
  <si>
    <t>张芳彬</t>
  </si>
  <si>
    <t>13098320021021533X</t>
  </si>
  <si>
    <t>熊云龙</t>
  </si>
  <si>
    <t>130921200012311014</t>
  </si>
  <si>
    <t>张鹏</t>
  </si>
  <si>
    <t>发泡车间</t>
  </si>
  <si>
    <t>152105199501061315</t>
  </si>
  <si>
    <t>刘海明</t>
  </si>
  <si>
    <t>130983199812281611</t>
  </si>
  <si>
    <t>赵新宝</t>
  </si>
  <si>
    <t>13093019920306095X</t>
  </si>
  <si>
    <t>孙宝林</t>
  </si>
  <si>
    <t>15212219890415151X</t>
  </si>
  <si>
    <t>苏海翠</t>
  </si>
  <si>
    <t>152122198208172421</t>
  </si>
  <si>
    <t>赵金锁</t>
  </si>
  <si>
    <t>13293019781110391X</t>
  </si>
  <si>
    <t>张永岭</t>
  </si>
  <si>
    <t>电泳车间</t>
  </si>
  <si>
    <t>13303019830915200X</t>
  </si>
  <si>
    <t>陈俊凯</t>
  </si>
  <si>
    <t>132930197510273018</t>
  </si>
  <si>
    <t>韩永路</t>
  </si>
  <si>
    <t>130929198008165414</t>
  </si>
  <si>
    <t>2024年3月份挂靠劳务人员保险缴费明细表</t>
  </si>
  <si>
    <t>吕振泉</t>
  </si>
  <si>
    <t>130983199102112012</t>
  </si>
  <si>
    <t>赵南南</t>
  </si>
  <si>
    <t>130983198801271421</t>
  </si>
  <si>
    <t>王长玉</t>
  </si>
  <si>
    <t>130983199404122419</t>
  </si>
  <si>
    <t>刘吉英</t>
  </si>
  <si>
    <t>132930198109223721</t>
  </si>
  <si>
    <t>王景达</t>
  </si>
  <si>
    <t>130924200510244618</t>
  </si>
  <si>
    <t>王世伟</t>
  </si>
  <si>
    <t>130983200503122815</t>
  </si>
  <si>
    <t>程从健</t>
  </si>
  <si>
    <t>130983200402082818</t>
  </si>
  <si>
    <t>董兆军</t>
  </si>
  <si>
    <t>130983200604192839</t>
  </si>
  <si>
    <t>孔福来</t>
  </si>
  <si>
    <t>130983199004080037</t>
  </si>
  <si>
    <t>王莉莉</t>
  </si>
  <si>
    <t>130983198509121127</t>
  </si>
  <si>
    <t>康振伟</t>
  </si>
  <si>
    <t>模具车间</t>
  </si>
  <si>
    <t>372524197910146937</t>
  </si>
  <si>
    <t>高伦</t>
  </si>
  <si>
    <t>130983199604052830</t>
  </si>
  <si>
    <t>孔维檬</t>
  </si>
  <si>
    <t>130983200210032410</t>
  </si>
  <si>
    <t>张琳涛</t>
  </si>
  <si>
    <t>130983200008070915</t>
  </si>
  <si>
    <t>刘瑞轩</t>
  </si>
  <si>
    <t>130983200101252211</t>
  </si>
  <si>
    <t>李久远</t>
  </si>
  <si>
    <t>130983200404012813</t>
  </si>
  <si>
    <t>高学武</t>
  </si>
  <si>
    <t>销售服务科</t>
  </si>
  <si>
    <t>132930199002120639</t>
  </si>
  <si>
    <t>杨美荣</t>
  </si>
  <si>
    <t>132930198110131840</t>
  </si>
  <si>
    <t>李昊霖</t>
  </si>
  <si>
    <t>130983200002100319</t>
  </si>
  <si>
    <t>吴洪芬</t>
  </si>
  <si>
    <t>130983198708123061</t>
  </si>
  <si>
    <t>刘伟荣</t>
  </si>
  <si>
    <t>130983200702083337</t>
  </si>
  <si>
    <t>于东炜</t>
  </si>
  <si>
    <t>130983200510043314</t>
  </si>
  <si>
    <t>李蕴</t>
  </si>
  <si>
    <t>13098320060825331X</t>
  </si>
  <si>
    <t>米冠宇</t>
  </si>
  <si>
    <t>制造技术部</t>
  </si>
  <si>
    <t>130904198610160619</t>
  </si>
  <si>
    <t>刘伟</t>
  </si>
  <si>
    <t>130928199303056913</t>
  </si>
  <si>
    <t>赵新换</t>
  </si>
  <si>
    <t>132930198102132229</t>
  </si>
  <si>
    <t>李小亮</t>
  </si>
  <si>
    <t>131181198710152130</t>
  </si>
  <si>
    <t>王兴宇</t>
  </si>
  <si>
    <t>130983200403200310</t>
  </si>
  <si>
    <t>赵立昆</t>
  </si>
  <si>
    <t>130921200507222013</t>
  </si>
  <si>
    <t>王文佳</t>
  </si>
  <si>
    <t>130921200407264283</t>
  </si>
  <si>
    <t>孙红岩</t>
  </si>
  <si>
    <t>130983198708281422</t>
  </si>
  <si>
    <t>刘洪成</t>
  </si>
  <si>
    <t>130983200503173735</t>
  </si>
  <si>
    <t>刘守原</t>
  </si>
  <si>
    <t>130983200404302255</t>
  </si>
  <si>
    <t>郑博</t>
  </si>
  <si>
    <t>130983200402263010</t>
  </si>
  <si>
    <t>刘俊</t>
  </si>
  <si>
    <t>130983200510190314</t>
  </si>
  <si>
    <t>孙伟卿</t>
  </si>
  <si>
    <t>130983200402222219</t>
  </si>
  <si>
    <t>赵洪彬</t>
  </si>
  <si>
    <t>132930197510290010</t>
  </si>
  <si>
    <t>贺金龙</t>
  </si>
  <si>
    <t>510403197707162111</t>
  </si>
  <si>
    <t>张一凡</t>
  </si>
  <si>
    <t>132930199512014713</t>
  </si>
  <si>
    <t>赵亚青</t>
  </si>
  <si>
    <t>130983199211212223</t>
  </si>
  <si>
    <t>赵林</t>
  </si>
  <si>
    <t>130983199908162019</t>
  </si>
  <si>
    <t>窦利颖</t>
  </si>
  <si>
    <t>120109200012197047</t>
  </si>
  <si>
    <t>张晓</t>
  </si>
  <si>
    <t>河北工艺工程部</t>
  </si>
  <si>
    <t>130925199102076273</t>
  </si>
  <si>
    <t>封新慧</t>
  </si>
  <si>
    <t>河北财务管理部</t>
  </si>
  <si>
    <t>320322199512126548</t>
  </si>
  <si>
    <t>张天行</t>
  </si>
  <si>
    <t>130925200212037238</t>
  </si>
  <si>
    <t>魏赫宁</t>
  </si>
  <si>
    <t>131126199101066333</t>
  </si>
  <si>
    <t>李建阔</t>
  </si>
  <si>
    <t>130983200011170319</t>
  </si>
  <si>
    <t>高佳奇</t>
  </si>
  <si>
    <t>230126200202243392</t>
  </si>
  <si>
    <t>王猛超</t>
  </si>
  <si>
    <t>130930199810251512</t>
  </si>
  <si>
    <t>王林泽</t>
  </si>
  <si>
    <t>130983200405252210</t>
  </si>
  <si>
    <t>杨馥纬</t>
  </si>
  <si>
    <t>13098320020912051X</t>
  </si>
  <si>
    <t>闻琪</t>
  </si>
  <si>
    <t>130983200212272223</t>
  </si>
  <si>
    <t>李俊琴</t>
  </si>
  <si>
    <t>130983199405082826</t>
  </si>
  <si>
    <t>刘洪彬</t>
  </si>
  <si>
    <t>132926197203077717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</si>
  <si>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</si>
  <si>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</si>
  <si>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</si>
  <si>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</si>
  <si>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</si>
  <si>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</si>
  <si>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</si>
  <si>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</si>
  <si>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</si>
  <si>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</si>
  <si>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张洪云</t>
  </si>
  <si>
    <t>132930198810292821</t>
  </si>
  <si>
    <t>臧洪瑞</t>
  </si>
  <si>
    <t>130983199808103011</t>
  </si>
  <si>
    <t>孙文平</t>
  </si>
  <si>
    <t>130924198701124280</t>
  </si>
  <si>
    <t>李玉</t>
  </si>
  <si>
    <t>13092419911213352X</t>
  </si>
  <si>
    <t>闫寿怀</t>
  </si>
  <si>
    <t>130983199603293018</t>
  </si>
  <si>
    <t>刘佳鸣</t>
  </si>
  <si>
    <t>130983199711010935</t>
  </si>
  <si>
    <t>王洪建</t>
  </si>
  <si>
    <t>372432197410105017</t>
  </si>
  <si>
    <t>杜昊东</t>
  </si>
  <si>
    <t>130983200311210319</t>
  </si>
  <si>
    <t>孙银浩</t>
  </si>
  <si>
    <t>130983200301130315</t>
  </si>
  <si>
    <t>刘帅辰</t>
  </si>
  <si>
    <t>130983200212030312</t>
  </si>
  <si>
    <t>张艺文</t>
  </si>
  <si>
    <t>130983199711284776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</si>
</sst>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yyyy\-mm\-dd;@"/>
    <numFmt numFmtId="179" formatCode="0.00_ "/>
  </numFmts>
  <fonts count="59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1"/>
      <color rgb="FF000000"/>
      <name val="微软雅黑"/>
      <charset val="134"/>
    </font>
    <font>
      <sz val="10"/>
      <color indexed="8"/>
      <name val="微软雅黑"/>
      <charset val="134"/>
    </font>
    <font>
      <sz val="11"/>
      <color indexed="8"/>
      <name val="微软雅黑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11"/>
      <color theme="1"/>
      <name val="宋体"/>
      <charset val="134"/>
    </font>
    <font>
      <sz val="11"/>
      <color rgb="FF000000"/>
      <name val="Microsoft Sans Serif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4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29" fillId="7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0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176" fontId="42" fillId="0" borderId="0" applyFont="0" applyFill="0" applyBorder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8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9" borderId="0" applyNumberFormat="0" applyBorder="0" applyAlignment="0" applyProtection="0"/>
    <xf numFmtId="0" fontId="37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4" fillId="40" borderId="0" applyNumberFormat="0" applyBorder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41" borderId="0" applyNumberFormat="0" applyBorder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4" fillId="42" borderId="0" applyNumberFormat="0" applyBorder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43" borderId="0" applyNumberFormat="0" applyBorder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4" fillId="44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4" fillId="45" borderId="0" applyNumberFormat="0" applyBorder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2" fillId="46" borderId="0" applyNumberFormat="0" applyBorder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47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44" borderId="0" applyNumberFormat="0" applyBorder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2" fillId="45" borderId="0" applyNumberFormat="0" applyBorder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0" applyNumberFormat="0" applyBorder="0" applyAlignment="0" applyProtection="0"/>
    <xf numFmtId="0" fontId="39" fillId="0" borderId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2" fillId="47" borderId="0" applyNumberFormat="0" applyBorder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48" borderId="0" applyNumberFormat="0" applyBorder="0" applyAlignment="0" applyProtection="0"/>
    <xf numFmtId="0" fontId="37" fillId="0" borderId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4" fillId="51" borderId="0" applyNumberFormat="0" applyBorder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4" fillId="5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4" fillId="48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4" fillId="40" borderId="0" applyNumberFormat="0" applyBorder="0" applyAlignment="0" applyProtection="0"/>
    <xf numFmtId="0" fontId="37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4" fillId="53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5" fillId="54" borderId="0" applyNumberFormat="0" applyBorder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7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1" fillId="36" borderId="20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7" fillId="0" borderId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9" fontId="42" fillId="0" borderId="0" applyFon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1" fillId="36" borderId="20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37" fillId="0" borderId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37" fillId="0" borderId="0"/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6" fillId="0" borderId="23" applyNumberFormat="0" applyFill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47" fillId="0" borderId="2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7" fillId="0" borderId="0" applyNumberForma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1" fillId="36" borderId="20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6" borderId="20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7" fillId="0" borderId="0"/>
    <xf numFmtId="0" fontId="37" fillId="0" borderId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0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6" borderId="20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1" fillId="36" borderId="20" applyNumberFormat="0" applyAlignment="0" applyProtection="0"/>
    <xf numFmtId="0" fontId="40" fillId="36" borderId="19" applyNumberFormat="0" applyAlignment="0" applyProtection="0"/>
    <xf numFmtId="0" fontId="39" fillId="0" borderId="0"/>
    <xf numFmtId="0" fontId="41" fillId="36" borderId="20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41" fillId="36" borderId="20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1" fillId="36" borderId="20" applyNumberFormat="0" applyAlignment="0" applyProtection="0"/>
    <xf numFmtId="0" fontId="39" fillId="0" borderId="0"/>
    <xf numFmtId="0" fontId="37" fillId="0" borderId="0"/>
    <xf numFmtId="0" fontId="48" fillId="41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7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0" fillId="36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0" fillId="36" borderId="19" applyNumberFormat="0" applyAlignment="0" applyProtection="0"/>
    <xf numFmtId="0" fontId="37" fillId="0" borderId="0"/>
    <xf numFmtId="0" fontId="39" fillId="0" borderId="0"/>
    <xf numFmtId="0" fontId="40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0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0" fillId="36" borderId="19" applyNumberFormat="0" applyAlignment="0" applyProtection="0"/>
    <xf numFmtId="0" fontId="40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9" fillId="55" borderId="25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50" fillId="0" borderId="0" applyNumberFormat="0" applyFill="0" applyBorder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51" fillId="0" borderId="26" applyNumberFormat="0" applyFill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52" fillId="0" borderId="27" applyNumberFormat="0" applyFill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0" fillId="0" borderId="0"/>
    <xf numFmtId="0" fontId="38" fillId="35" borderId="19" applyNumberFormat="0" applyAlignment="0" applyProtection="0"/>
    <xf numFmtId="0" fontId="37" fillId="0" borderId="0"/>
    <xf numFmtId="0" fontId="41" fillId="36" borderId="20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0" fillId="0" borderId="0"/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41" fillId="36" borderId="20" applyNumberFormat="0" applyAlignment="0" applyProtection="0"/>
    <xf numFmtId="0" fontId="38" fillId="35" borderId="19" applyNumberFormat="0" applyAlignment="0" applyProtection="0"/>
    <xf numFmtId="0" fontId="41" fillId="36" borderId="20" applyNumberFormat="0" applyAlignment="0" applyProtection="0"/>
    <xf numFmtId="0" fontId="38" fillId="35" borderId="19" applyNumberFormat="0" applyAlignment="0" applyProtection="0"/>
    <xf numFmtId="0" fontId="41" fillId="36" borderId="20" applyNumberFormat="0" applyAlignment="0" applyProtection="0"/>
    <xf numFmtId="0" fontId="39" fillId="0" borderId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1" fillId="36" borderId="20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53" fillId="0" borderId="0" applyNumberFormat="0" applyFill="0" applyBorder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38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0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43" fillId="0" borderId="22" applyNumberFormat="0" applyFill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0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0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8" fillId="35" borderId="19" applyNumberFormat="0" applyAlignment="0" applyProtection="0"/>
    <xf numFmtId="0" fontId="37" fillId="0" borderId="0"/>
    <xf numFmtId="0" fontId="38" fillId="35" borderId="19" applyNumberFormat="0" applyAlignment="0" applyProtection="0"/>
    <xf numFmtId="0" fontId="38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5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5" borderId="19" applyNumberFormat="0" applyAlignment="0" applyProtection="0"/>
    <xf numFmtId="0" fontId="13" fillId="0" borderId="0">
      <alignment vertical="center"/>
    </xf>
    <xf numFmtId="0" fontId="38" fillId="35" borderId="19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8" fillId="35" borderId="19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54" fillId="5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5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1" fillId="36" borderId="20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36" borderId="20" applyNumberFormat="0" applyAlignment="0" applyProtection="0"/>
    <xf numFmtId="0" fontId="37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9" fillId="0" borderId="0"/>
    <xf numFmtId="0" fontId="42" fillId="37" borderId="21" applyNumberFormat="0" applyFont="0" applyAlignment="0" applyProtection="0"/>
    <xf numFmtId="0" fontId="43" fillId="0" borderId="22" applyNumberFormat="0" applyFill="0" applyAlignment="0" applyProtection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13" fillId="0" borderId="0">
      <alignment vertical="center"/>
    </xf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37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7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2" fillId="37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2" fillId="37" borderId="21" applyNumberFormat="0" applyFon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37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7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37" fillId="0" borderId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6" borderId="20" applyNumberFormat="0" applyAlignment="0" applyProtection="0"/>
    <xf numFmtId="0" fontId="39" fillId="0" borderId="0"/>
    <xf numFmtId="0" fontId="0" fillId="0" borderId="0"/>
    <xf numFmtId="0" fontId="0" fillId="0" borderId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37" fillId="0" borderId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37" fillId="0" borderId="0"/>
    <xf numFmtId="0" fontId="39" fillId="0" borderId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39" fillId="0" borderId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37" fillId="0" borderId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6" borderId="20" applyNumberFormat="0" applyAlignment="0" applyProtection="0"/>
    <xf numFmtId="0" fontId="13" fillId="0" borderId="0">
      <alignment vertical="center"/>
    </xf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9" fillId="0" borderId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41" fillId="36" borderId="20" applyNumberFormat="0" applyAlignment="0" applyProtection="0"/>
    <xf numFmtId="0" fontId="37" fillId="0" borderId="0"/>
    <xf numFmtId="0" fontId="13" fillId="0" borderId="0">
      <alignment vertical="center"/>
    </xf>
    <xf numFmtId="0" fontId="56" fillId="0" borderId="0" applyNumberFormat="0" applyFill="0" applyBorder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0" fillId="0" borderId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0"/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176" fontId="39" fillId="0" borderId="0" applyFont="0" applyFill="0" applyBorder="0" applyAlignment="0" applyProtection="0"/>
    <xf numFmtId="0" fontId="39" fillId="0" borderId="0"/>
  </cellStyleXfs>
  <cellXfs count="54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2" xfId="0" applyFont="1" applyFill="1" applyBorder="1" applyAlignment="1">
      <alignment horizontal="center" vertical="center"/>
    </xf>
    <xf numFmtId="0" fontId="10" fillId="0" borderId="3" xfId="13282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/>
    </xf>
    <xf numFmtId="179" fontId="0" fillId="0" borderId="0" xfId="0" applyNumberFormat="1"/>
    <xf numFmtId="0" fontId="1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0" fillId="0" borderId="6" xfId="0" applyBorder="1"/>
    <xf numFmtId="0" fontId="0" fillId="0" borderId="3" xfId="0" applyBorder="1"/>
    <xf numFmtId="0" fontId="0" fillId="0" borderId="3" xfId="0" applyBorder="1" applyAlignment="1">
      <alignment wrapText="1"/>
    </xf>
    <xf numFmtId="179" fontId="0" fillId="0" borderId="6" xfId="0" applyNumberFormat="1" applyBorder="1"/>
    <xf numFmtId="179" fontId="0" fillId="0" borderId="3" xfId="0" applyNumberFormat="1" applyBorder="1"/>
    <xf numFmtId="0" fontId="13" fillId="0" borderId="0" xfId="0" applyFont="1" applyFill="1" applyBorder="1" applyAlignment="1"/>
    <xf numFmtId="0" fontId="13" fillId="0" borderId="0" xfId="0" applyFont="1" applyFill="1" applyAlignment="1"/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right" vertical="center"/>
    </xf>
    <xf numFmtId="0" fontId="15" fillId="0" borderId="9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left" vertical="center"/>
    </xf>
    <xf numFmtId="0" fontId="17" fillId="0" borderId="8" xfId="0" applyFont="1" applyFill="1" applyBorder="1" applyAlignment="1">
      <alignment horizontal="right" vertical="center"/>
    </xf>
    <xf numFmtId="0" fontId="15" fillId="3" borderId="9" xfId="0" applyFont="1" applyFill="1" applyBorder="1" applyAlignment="1">
      <alignment horizontal="left" vertical="center"/>
    </xf>
    <xf numFmtId="0" fontId="16" fillId="3" borderId="10" xfId="0" applyFont="1" applyFill="1" applyBorder="1" applyAlignment="1">
      <alignment horizontal="left" vertical="center"/>
    </xf>
    <xf numFmtId="0" fontId="17" fillId="3" borderId="8" xfId="0" applyFont="1" applyFill="1" applyBorder="1" applyAlignment="1">
      <alignment horizontal="right" vertical="center"/>
    </xf>
    <xf numFmtId="0" fontId="17" fillId="3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left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43">
    <dxf>
      <numFmt numFmtId="180" formatCode="0.0_ "/>
    </dxf>
    <dxf>
      <numFmt numFmtId="177" formatCode="0_ "/>
    </dxf>
    <dxf>
      <numFmt numFmtId="181" formatCode="0.0_ "/>
    </dxf>
    <dxf>
      <numFmt numFmtId="179" formatCode="0.00_ "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2" formatCode="0.00000000_ "/>
    </dxf>
    <dxf>
      <numFmt numFmtId="183" formatCode="0.00000000_ "/>
    </dxf>
    <dxf>
      <numFmt numFmtId="184" formatCode="0.00000000_ "/>
    </dxf>
    <dxf>
      <numFmt numFmtId="185" formatCode="0.0000000_ "/>
    </dxf>
    <dxf>
      <numFmt numFmtId="186" formatCode="0.0000000_ "/>
    </dxf>
    <dxf>
      <numFmt numFmtId="187" formatCode="0.0000000_ "/>
    </dxf>
    <dxf>
      <numFmt numFmtId="188" formatCode="0.000000_ "/>
    </dxf>
    <dxf>
      <numFmt numFmtId="189" formatCode="0.000000_ "/>
    </dxf>
    <dxf>
      <numFmt numFmtId="190" formatCode="0.000000_ "/>
    </dxf>
    <dxf>
      <numFmt numFmtId="191" formatCode="0.00000_ "/>
    </dxf>
    <dxf>
      <numFmt numFmtId="192" formatCode="0.00000_ "/>
    </dxf>
    <dxf>
      <numFmt numFmtId="193" formatCode="0.00000_ "/>
    </dxf>
    <dxf>
      <numFmt numFmtId="194" formatCode="0.0000_ "/>
    </dxf>
    <dxf>
      <numFmt numFmtId="195" formatCode="0.0000_ "/>
    </dxf>
    <dxf>
      <numFmt numFmtId="196" formatCode="0.0000_ "/>
    </dxf>
    <dxf>
      <numFmt numFmtId="197" formatCode="0.000_ "/>
    </dxf>
    <dxf>
      <numFmt numFmtId="198" formatCode="0.000_ "/>
    </dxf>
    <dxf>
      <numFmt numFmtId="199" formatCode="0.000_ "/>
    </dxf>
    <dxf>
      <numFmt numFmtId="179" formatCode="0.00_ "/>
    </dxf>
    <dxf>
      <numFmt numFmtId="179" formatCode="0.00_ "/>
    </dxf>
    <dxf>
      <numFmt numFmtId="179" formatCode="0.00_ "/>
    </dxf>
    <dxf>
      <numFmt numFmtId="200" formatCode="0.0_ "/>
    </dxf>
    <dxf>
      <numFmt numFmtId="201" formatCode="0.0_ "/>
    </dxf>
    <dxf>
      <numFmt numFmtId="202" formatCode="0.0_ "/>
    </dxf>
    <dxf>
      <numFmt numFmtId="179" formatCode="0.00_ "/>
    </dxf>
    <dxf>
      <numFmt numFmtId="179" formatCode="0.00_ "/>
    </dxf>
    <dxf>
      <numFmt numFmtId="179" formatCode="0.00_ "/>
    </dxf>
    <dxf>
      <numFmt numFmtId="203" formatCode="0.0000000_ "/>
    </dxf>
    <dxf>
      <numFmt numFmtId="204" formatCode="0.000000_ "/>
    </dxf>
    <dxf>
      <numFmt numFmtId="205" formatCode="0.00000_ "/>
    </dxf>
    <dxf>
      <numFmt numFmtId="206" formatCode="0.0000_ "/>
    </dxf>
    <dxf>
      <numFmt numFmtId="207" formatCode="0.000_ "/>
    </dxf>
    <dxf>
      <numFmt numFmtId="179" formatCode="0.00_ "/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92D050"/>
      <color rgb="00000000"/>
      <color rgb="00FFC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3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269444444" refreshedBy="MuQun" recordCount="10">
  <cacheSource type="worksheet">
    <worksheetSource ref="M2:O12" sheet="1月保险费 "/>
  </cacheSource>
  <cacheFields count="3">
    <cacheField name="总计" numFmtId="179">
      <sharedItems containsSemiMixedTypes="0" containsString="0" containsNumber="1" minValue="0" maxValue="101" count="2">
        <n v="101"/>
        <n v="9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5">
        <s v="管理费用-河北金属件事业部"/>
        <s v="管理费用-综合"/>
        <s v="管理费用-河北后视镜事业部"/>
        <s v="管理费用-河北座椅事业部"/>
        <s v="研发费用-试制车间" u="1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63.365" refreshedBy="MuQun" recordCount="24">
  <cacheSource type="worksheet">
    <worksheetSource ref="M2:O26" sheet="2月保险费"/>
  </cacheSource>
  <cacheFields count="3">
    <cacheField name="总计" numFmtId="179">
      <sharedItems containsSemiMixedTypes="0" containsString="0" containsNumber="1" minValue="0" maxValue="36.6666666666667" count="5">
        <n v="36.6666666666667"/>
        <n v="26.6666666666667"/>
        <n v="23.3333333333333"/>
        <n v="0"/>
        <n v="1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3">
        <s v="管理费用-河北座椅事业部"/>
        <s v="管理费用-河北后视镜事业部"/>
        <s v="管理费用-河北金属件事业部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709606481" refreshedBy="MuQun" recordCount="93">
  <cacheSource type="worksheet">
    <worksheetSource ref="M2:O95" sheet="3月保险费"/>
  </cacheSource>
  <cacheFields count="3">
    <cacheField name="总计" numFmtId="179">
      <sharedItems containsSemiMixedTypes="0" containsString="0" containsNumber="1" minValue="0" maxValue="101" count="10">
        <n v="101"/>
        <n v="0"/>
        <n v="100"/>
        <n v="93.3333333333333"/>
        <n v="46.6666666666667"/>
        <n v="43.3333333333333"/>
        <n v="40"/>
        <n v="36.6666666666667"/>
        <n v="33.3333333333333"/>
        <n v="20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座椅事业部"/>
        <s v="管理费用-河北后视镜事业部"/>
        <s v="管理费用-河北金属件事业部"/>
        <s v="管理费用-综合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1"/>
    <x v="0"/>
    <x v="3"/>
  </r>
  <r>
    <x v="1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x v="0"/>
    <x v="0"/>
    <x v="0"/>
  </r>
  <r>
    <x v="0"/>
    <x v="0"/>
    <x v="1"/>
  </r>
  <r>
    <x v="1"/>
    <x v="0"/>
    <x v="1"/>
  </r>
  <r>
    <x v="1"/>
    <x v="0"/>
    <x v="0"/>
  </r>
  <r>
    <x v="2"/>
    <x v="0"/>
    <x v="2"/>
  </r>
  <r>
    <x v="2"/>
    <x v="0"/>
    <x v="0"/>
  </r>
  <r>
    <x v="2"/>
    <x v="0"/>
    <x v="0"/>
  </r>
  <r>
    <x v="2"/>
    <x v="0"/>
    <x v="1"/>
  </r>
  <r>
    <x v="2"/>
    <x v="0"/>
    <x v="1"/>
  </r>
  <r>
    <x v="2"/>
    <x v="0"/>
    <x v="1"/>
  </r>
  <r>
    <x v="2"/>
    <x v="0"/>
    <x v="0"/>
  </r>
  <r>
    <x v="2"/>
    <x v="0"/>
    <x v="2"/>
  </r>
  <r>
    <x v="3"/>
    <x v="0"/>
    <x v="2"/>
  </r>
  <r>
    <x v="4"/>
    <x v="0"/>
    <x v="2"/>
  </r>
  <r>
    <x v="4"/>
    <x v="0"/>
    <x v="0"/>
  </r>
  <r>
    <x v="4"/>
    <x v="0"/>
    <x v="0"/>
  </r>
  <r>
    <x v="4"/>
    <x v="0"/>
    <x v="0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3">
  <r>
    <x v="0"/>
    <x v="0"/>
    <x v="0"/>
  </r>
  <r>
    <x v="0"/>
    <x v="0"/>
    <x v="1"/>
  </r>
  <r>
    <x v="0"/>
    <x v="0"/>
    <x v="1"/>
  </r>
  <r>
    <x v="0"/>
    <x v="0"/>
    <x v="0"/>
  </r>
  <r>
    <x v="0"/>
    <x v="0"/>
    <x v="0"/>
  </r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0"/>
  </r>
  <r>
    <x v="1"/>
    <x v="0"/>
    <x v="0"/>
  </r>
  <r>
    <x v="1"/>
    <x v="0"/>
    <x v="0"/>
  </r>
  <r>
    <x v="0"/>
    <x v="0"/>
    <x v="0"/>
  </r>
  <r>
    <x v="0"/>
    <x v="0"/>
    <x v="1"/>
  </r>
  <r>
    <x v="0"/>
    <x v="0"/>
    <x v="0"/>
  </r>
  <r>
    <x v="2"/>
    <x v="0"/>
    <x v="0"/>
  </r>
  <r>
    <x v="2"/>
    <x v="0"/>
    <x v="0"/>
  </r>
  <r>
    <x v="2"/>
    <x v="0"/>
    <x v="0"/>
  </r>
  <r>
    <x v="2"/>
    <x v="0"/>
    <x v="0"/>
  </r>
  <r>
    <x v="2"/>
    <x v="0"/>
    <x v="1"/>
  </r>
  <r>
    <x v="2"/>
    <x v="0"/>
    <x v="2"/>
  </r>
  <r>
    <x v="2"/>
    <x v="0"/>
    <x v="1"/>
  </r>
  <r>
    <x v="2"/>
    <x v="0"/>
    <x v="1"/>
  </r>
  <r>
    <x v="2"/>
    <x v="0"/>
    <x v="0"/>
  </r>
  <r>
    <x v="2"/>
    <x v="0"/>
    <x v="0"/>
  </r>
  <r>
    <x v="1"/>
    <x v="0"/>
    <x v="0"/>
  </r>
  <r>
    <x v="1"/>
    <x v="0"/>
    <x v="2"/>
  </r>
  <r>
    <x v="3"/>
    <x v="0"/>
    <x v="1"/>
  </r>
  <r>
    <x v="1"/>
    <x v="0"/>
    <x v="2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1"/>
  </r>
  <r>
    <x v="1"/>
    <x v="0"/>
    <x v="2"/>
  </r>
  <r>
    <x v="1"/>
    <x v="0"/>
    <x v="0"/>
  </r>
  <r>
    <x v="1"/>
    <x v="0"/>
    <x v="2"/>
  </r>
  <r>
    <x v="1"/>
    <x v="0"/>
    <x v="1"/>
  </r>
  <r>
    <x v="1"/>
    <x v="0"/>
    <x v="1"/>
  </r>
  <r>
    <x v="1"/>
    <x v="0"/>
    <x v="1"/>
  </r>
  <r>
    <x v="1"/>
    <x v="0"/>
    <x v="0"/>
  </r>
  <r>
    <x v="1"/>
    <x v="0"/>
    <x v="0"/>
  </r>
  <r>
    <x v="1"/>
    <x v="0"/>
    <x v="0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0"/>
  </r>
  <r>
    <x v="1"/>
    <x v="0"/>
    <x v="1"/>
  </r>
  <r>
    <x v="4"/>
    <x v="0"/>
    <x v="3"/>
  </r>
  <r>
    <x v="4"/>
    <x v="0"/>
    <x v="3"/>
  </r>
  <r>
    <x v="5"/>
    <x v="0"/>
    <x v="0"/>
  </r>
  <r>
    <x v="5"/>
    <x v="0"/>
    <x v="2"/>
  </r>
  <r>
    <x v="5"/>
    <x v="0"/>
    <x v="2"/>
  </r>
  <r>
    <x v="6"/>
    <x v="0"/>
    <x v="0"/>
  </r>
  <r>
    <x v="6"/>
    <x v="0"/>
    <x v="0"/>
  </r>
  <r>
    <x v="6"/>
    <x v="0"/>
    <x v="0"/>
  </r>
  <r>
    <x v="6"/>
    <x v="0"/>
    <x v="2"/>
  </r>
  <r>
    <x v="6"/>
    <x v="0"/>
    <x v="2"/>
  </r>
  <r>
    <x v="6"/>
    <x v="0"/>
    <x v="2"/>
  </r>
  <r>
    <x v="6"/>
    <x v="0"/>
    <x v="2"/>
  </r>
  <r>
    <x v="7"/>
    <x v="0"/>
    <x v="2"/>
  </r>
  <r>
    <x v="7"/>
    <x v="0"/>
    <x v="0"/>
  </r>
  <r>
    <x v="7"/>
    <x v="0"/>
    <x v="0"/>
  </r>
  <r>
    <x v="8"/>
    <x v="0"/>
    <x v="0"/>
  </r>
  <r>
    <x v="8"/>
    <x v="0"/>
    <x v="1"/>
  </r>
  <r>
    <x v="9"/>
    <x v="0"/>
    <x v="2"/>
  </r>
  <r>
    <x v="9"/>
    <x v="0"/>
    <x v="2"/>
  </r>
  <r>
    <x v="9"/>
    <x v="0"/>
    <x v="1"/>
  </r>
  <r>
    <x v="9"/>
    <x v="0"/>
    <x v="1"/>
  </r>
  <r>
    <x v="9"/>
    <x v="0"/>
    <x v="0"/>
  </r>
  <r>
    <x v="9"/>
    <x v="0"/>
    <x v="2"/>
  </r>
  <r>
    <x v="9"/>
    <x v="0"/>
    <x v="2"/>
  </r>
  <r>
    <x v="9"/>
    <x v="0"/>
    <x v="0"/>
  </r>
  <r>
    <x v="9"/>
    <x v="0"/>
    <x v="0"/>
  </r>
  <r>
    <x v="9"/>
    <x v="0"/>
    <x v="0"/>
  </r>
  <r>
    <x v="9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7" firstHeaderRow="1" firstDataRow="1" firstDataCol="1"/>
  <pivotFields count="3">
    <pivotField dataField="1" compact="0" numFmtId="179" showAll="0">
      <items count="3">
        <item x="1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6">
        <item x="2"/>
        <item x="0"/>
        <item x="3"/>
        <item m="1" x="4"/>
        <item x="1"/>
        <item t="default"/>
      </items>
    </pivotField>
  </pivotFields>
  <rowFields count="1">
    <field x="2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求和项:总计" fld="0" baseField="0" baseItem="0"/>
  </dataFields>
  <formats count="8">
    <format dxfId="0">
      <pivotArea collapsedLevelsAreSubtotals="1" fieldPosition="0"/>
    </format>
    <format dxfId="1">
      <pivotArea collapsedLevelsAreSubtotals="1" fieldPosition="0"/>
    </format>
    <format dxfId="2">
      <pivotArea collapsedLevelsAreSubtotals="1" fieldPosition="0"/>
    </format>
    <format dxfId="3">
      <pivotArea collapsedLevelsAreSubtotals="1" fieldPosition="0"/>
    </format>
    <format dxfId="4">
      <pivotArea type="all" dataOnly="0" outline="0" fieldPosition="0"/>
    </format>
    <format dxfId="5">
      <pivotArea type="all" dataOnly="0" outline="0" fieldPosition="0"/>
    </format>
    <format dxfId="6">
      <pivotArea type="all" dataOnly="0" outline="0" fieldPosition="0"/>
    </format>
    <format dxfId="7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1:F35" firstHeaderRow="1" firstDataRow="1" firstDataCol="1"/>
  <pivotFields count="3">
    <pivotField dataField="1" compact="0" numFmtId="179" showAll="0">
      <items count="6">
        <item x="3"/>
        <item x="4"/>
        <item x="2"/>
        <item x="1"/>
        <item x="0"/>
        <item t="default"/>
      </items>
    </pivotField>
    <pivotField compact="0" showAll="0"/>
    <pivotField axis="axisRow" compact="0" showAll="0">
      <items count="4">
        <item x="1"/>
        <item x="2"/>
        <item x="0"/>
        <item t="default"/>
      </items>
    </pivotField>
  </pivotFields>
  <rowFields count="1">
    <field x="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总计" fld="0" baseField="0" baseItem="0"/>
  </dataFields>
  <formats count="27">
    <format dxfId="8">
      <pivotArea collapsedLevelsAreSubtotals="1" fieldPosition="0">
        <references count="1">
          <reference field="2" count="1" selected="0">
            <x v="0"/>
          </reference>
        </references>
      </pivotArea>
    </format>
    <format dxfId="9">
      <pivotArea collapsedLevelsAreSubtotals="1" fieldPosition="0">
        <references count="1">
          <reference field="2" count="1" selected="0">
            <x v="1"/>
          </reference>
        </references>
      </pivotArea>
    </format>
    <format dxfId="10">
      <pivotArea collapsedLevelsAreSubtotals="1" fieldPosition="0">
        <references count="1">
          <reference field="2" count="1" selected="0">
            <x v="2"/>
          </reference>
        </references>
      </pivotArea>
    </format>
    <format dxfId="11">
      <pivotArea collapsedLevelsAreSubtotals="1" fieldPosition="0">
        <references count="1">
          <reference field="2" count="1" selected="0">
            <x v="0"/>
          </reference>
        </references>
      </pivotArea>
    </format>
    <format dxfId="12">
      <pivotArea collapsedLevelsAreSubtotals="1" fieldPosition="0">
        <references count="1">
          <reference field="2" count="1" selected="0">
            <x v="1"/>
          </reference>
        </references>
      </pivotArea>
    </format>
    <format dxfId="13">
      <pivotArea collapsedLevelsAreSubtotals="1" fieldPosition="0">
        <references count="1">
          <reference field="2" count="1" selected="0">
            <x v="2"/>
          </reference>
        </references>
      </pivotArea>
    </format>
    <format dxfId="14">
      <pivotArea collapsedLevelsAreSubtotals="1" fieldPosition="0">
        <references count="1">
          <reference field="2" count="1" selected="0">
            <x v="0"/>
          </reference>
        </references>
      </pivotArea>
    </format>
    <format dxfId="15">
      <pivotArea collapsedLevelsAreSubtotals="1" fieldPosition="0">
        <references count="1">
          <reference field="2" count="1" selected="0">
            <x v="1"/>
          </reference>
        </references>
      </pivotArea>
    </format>
    <format dxfId="16">
      <pivotArea collapsedLevelsAreSubtotals="1" fieldPosition="0">
        <references count="1">
          <reference field="2" count="1" selected="0">
            <x v="2"/>
          </reference>
        </references>
      </pivotArea>
    </format>
    <format dxfId="17">
      <pivotArea collapsedLevelsAreSubtotals="1" fieldPosition="0">
        <references count="1">
          <reference field="2" count="1" selected="0">
            <x v="0"/>
          </reference>
        </references>
      </pivotArea>
    </format>
    <format dxfId="18">
      <pivotArea collapsedLevelsAreSubtotals="1" fieldPosition="0">
        <references count="1">
          <reference field="2" count="1" selected="0">
            <x v="1"/>
          </reference>
        </references>
      </pivotArea>
    </format>
    <format dxfId="19">
      <pivotArea collapsedLevelsAreSubtotals="1" fieldPosition="0">
        <references count="1">
          <reference field="2" count="1" selected="0">
            <x v="2"/>
          </reference>
        </references>
      </pivotArea>
    </format>
    <format dxfId="20">
      <pivotArea collapsedLevelsAreSubtotals="1" fieldPosition="0">
        <references count="1">
          <reference field="2" count="1" selected="0">
            <x v="0"/>
          </reference>
        </references>
      </pivotArea>
    </format>
    <format dxfId="21">
      <pivotArea collapsedLevelsAreSubtotals="1" fieldPosition="0">
        <references count="1">
          <reference field="2" count="1" selected="0">
            <x v="1"/>
          </reference>
        </references>
      </pivotArea>
    </format>
    <format dxfId="22">
      <pivotArea collapsedLevelsAreSubtotals="1" fieldPosition="0">
        <references count="1">
          <reference field="2" count="1" selected="0">
            <x v="2"/>
          </reference>
        </references>
      </pivotArea>
    </format>
    <format dxfId="23">
      <pivotArea collapsedLevelsAreSubtotals="1" fieldPosition="0">
        <references count="1">
          <reference field="2" count="1" selected="0">
            <x v="0"/>
          </reference>
        </references>
      </pivotArea>
    </format>
    <format dxfId="24">
      <pivotArea collapsedLevelsAreSubtotals="1" fieldPosition="0">
        <references count="1">
          <reference field="2" count="1" selected="0">
            <x v="1"/>
          </reference>
        </references>
      </pivotArea>
    </format>
    <format dxfId="25">
      <pivotArea collapsedLevelsAreSubtotals="1" fieldPosition="0">
        <references count="1">
          <reference field="2" count="1" selected="0">
            <x v="2"/>
          </reference>
        </references>
      </pivotArea>
    </format>
    <format dxfId="26">
      <pivotArea collapsedLevelsAreSubtotals="1" fieldPosition="0">
        <references count="1">
          <reference field="2" count="1" selected="0">
            <x v="0"/>
          </reference>
        </references>
      </pivotArea>
    </format>
    <format dxfId="27">
      <pivotArea collapsedLevelsAreSubtotals="1" fieldPosition="0">
        <references count="1">
          <reference field="2" count="1" selected="0">
            <x v="1"/>
          </reference>
        </references>
      </pivotArea>
    </format>
    <format dxfId="28">
      <pivotArea collapsedLevelsAreSubtotals="1" fieldPosition="0">
        <references count="1">
          <reference field="2" count="1" selected="0">
            <x v="2"/>
          </reference>
        </references>
      </pivotArea>
    </format>
    <format dxfId="29">
      <pivotArea collapsedLevelsAreSubtotals="1" fieldPosition="0">
        <references count="1">
          <reference field="2" count="1" selected="0">
            <x v="0"/>
          </reference>
        </references>
      </pivotArea>
    </format>
    <format dxfId="30">
      <pivotArea collapsedLevelsAreSubtotals="1" fieldPosition="0">
        <references count="1">
          <reference field="2" count="1" selected="0">
            <x v="1"/>
          </reference>
        </references>
      </pivotArea>
    </format>
    <format dxfId="31">
      <pivotArea collapsedLevelsAreSubtotals="1" fieldPosition="0">
        <references count="1">
          <reference field="2" count="1" selected="0">
            <x v="2"/>
          </reference>
        </references>
      </pivotArea>
    </format>
    <format dxfId="32">
      <pivotArea collapsedLevelsAreSubtotals="1" fieldPosition="0">
        <references count="1">
          <reference field="2" count="1" selected="0">
            <x v="0"/>
          </reference>
        </references>
      </pivotArea>
    </format>
    <format dxfId="33">
      <pivotArea collapsedLevelsAreSubtotals="1" fieldPosition="0">
        <references count="1">
          <reference field="2" count="1" selected="0">
            <x v="1"/>
          </reference>
        </references>
      </pivotArea>
    </format>
    <format dxfId="34">
      <pivotArea collapsedLevelsAreSubtotals="1" fieldPosition="0">
        <references count="1">
          <reference field="2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8:F103" firstHeaderRow="1" firstDataRow="1" firstDataCol="1"/>
  <pivotFields count="3">
    <pivotField dataField="1" compact="0" numFmtId="179" showAll="0">
      <items count="11">
        <item x="1"/>
        <item x="9"/>
        <item x="8"/>
        <item x="7"/>
        <item x="6"/>
        <item x="5"/>
        <item x="4"/>
        <item x="3"/>
        <item x="2"/>
        <item x="0"/>
        <item t="default"/>
      </items>
    </pivotField>
    <pivotField compact="0" showAll="0"/>
    <pivotField axis="axisRow" compact="0" showAll="0">
      <items count="5">
        <item x="1"/>
        <item x="2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formats count="6">
    <format dxfId="35">
      <pivotArea collapsedLevelsAreSubtotals="1" fieldPosition="0"/>
    </format>
    <format dxfId="36">
      <pivotArea collapsedLevelsAreSubtotals="1" fieldPosition="0"/>
    </format>
    <format dxfId="37">
      <pivotArea collapsedLevelsAreSubtotals="1" fieldPosition="0"/>
    </format>
    <format dxfId="38">
      <pivotArea collapsedLevelsAreSubtotals="1" fieldPosition="0"/>
    </format>
    <format dxfId="39">
      <pivotArea collapsedLevelsAreSubtotals="1" fieldPosition="0"/>
    </format>
    <format dxfId="40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43" customWidth="1"/>
    <col min="2" max="2" width="91.425" style="43" customWidth="1"/>
    <col min="3" max="3" width="134.858333333333" style="42" customWidth="1"/>
    <col min="4" max="16384" width="9.14166666666667" style="42"/>
  </cols>
  <sheetData>
    <row r="1" s="42" customFormat="1" ht="18" customHeight="1" spans="1:3">
      <c r="A1" s="44" t="s">
        <v>0</v>
      </c>
      <c r="B1" s="44" t="s">
        <v>1</v>
      </c>
      <c r="C1" s="45" t="s">
        <v>2</v>
      </c>
    </row>
    <row r="2" s="42" customFormat="1" ht="14.25" spans="1:3">
      <c r="A2" s="46" t="s">
        <v>3</v>
      </c>
      <c r="B2" s="47" t="s">
        <v>4</v>
      </c>
      <c r="C2" s="48" t="s">
        <v>5</v>
      </c>
    </row>
    <row r="3" s="42" customFormat="1" ht="14.25" spans="1:3">
      <c r="A3" s="49" t="s">
        <v>6</v>
      </c>
      <c r="B3" s="50" t="s">
        <v>7</v>
      </c>
      <c r="C3" s="51" t="s">
        <v>5</v>
      </c>
    </row>
    <row r="4" s="42" customFormat="1" ht="14.25" spans="1:3">
      <c r="A4" s="46" t="s">
        <v>8</v>
      </c>
      <c r="B4" s="47" t="s">
        <v>9</v>
      </c>
      <c r="C4" s="48" t="s">
        <v>5</v>
      </c>
    </row>
    <row r="5" s="42" customFormat="1" ht="14.25" spans="1:3">
      <c r="A5" s="49" t="s">
        <v>10</v>
      </c>
      <c r="B5" s="52" t="s">
        <v>11</v>
      </c>
      <c r="C5" s="51" t="s">
        <v>5</v>
      </c>
    </row>
    <row r="6" s="42" customFormat="1" ht="14.25" spans="1:3">
      <c r="A6" s="46" t="s">
        <v>12</v>
      </c>
      <c r="B6" s="53" t="s">
        <v>13</v>
      </c>
      <c r="C6" s="48" t="s">
        <v>5</v>
      </c>
    </row>
    <row r="7" s="42" customFormat="1" ht="14.25" spans="1:3">
      <c r="A7" s="49" t="s">
        <v>14</v>
      </c>
      <c r="B7" s="52" t="s">
        <v>15</v>
      </c>
      <c r="C7" s="51" t="s">
        <v>16</v>
      </c>
    </row>
    <row r="8" s="42" customFormat="1" ht="14.25" spans="1:3">
      <c r="A8" s="46" t="s">
        <v>17</v>
      </c>
      <c r="B8" s="53" t="s">
        <v>18</v>
      </c>
      <c r="C8" s="48" t="s">
        <v>16</v>
      </c>
    </row>
    <row r="9" s="42" customFormat="1" ht="14.25" spans="1:3">
      <c r="A9" s="49" t="s">
        <v>19</v>
      </c>
      <c r="B9" s="52" t="s">
        <v>20</v>
      </c>
      <c r="C9" s="51" t="s">
        <v>16</v>
      </c>
    </row>
    <row r="10" s="42" customFormat="1" ht="14.25" spans="1:3">
      <c r="A10" s="46" t="s">
        <v>21</v>
      </c>
      <c r="B10" s="53" t="s">
        <v>22</v>
      </c>
      <c r="C10" s="48" t="s">
        <v>16</v>
      </c>
    </row>
    <row r="11" s="42" customFormat="1" ht="14.25" spans="1:3">
      <c r="A11" s="49" t="s">
        <v>23</v>
      </c>
      <c r="B11" s="52" t="s">
        <v>24</v>
      </c>
      <c r="C11" s="51" t="s">
        <v>16</v>
      </c>
    </row>
    <row r="12" s="42" customFormat="1" ht="14.25" spans="1:3">
      <c r="A12" s="46" t="s">
        <v>25</v>
      </c>
      <c r="B12" s="53" t="s">
        <v>26</v>
      </c>
      <c r="C12" s="48" t="s">
        <v>16</v>
      </c>
    </row>
    <row r="13" s="42" customFormat="1" ht="14.25" spans="1:3">
      <c r="A13" s="49" t="s">
        <v>27</v>
      </c>
      <c r="B13" s="52" t="s">
        <v>28</v>
      </c>
      <c r="C13" s="51" t="s">
        <v>16</v>
      </c>
    </row>
    <row r="14" s="42" customFormat="1" ht="14.25" spans="1:3">
      <c r="A14" s="46" t="s">
        <v>29</v>
      </c>
      <c r="B14" s="53" t="s">
        <v>30</v>
      </c>
      <c r="C14" s="48" t="s">
        <v>16</v>
      </c>
    </row>
    <row r="15" s="42" customFormat="1" ht="14.25" spans="1:3">
      <c r="A15" s="49" t="s">
        <v>31</v>
      </c>
      <c r="B15" s="52" t="s">
        <v>32</v>
      </c>
      <c r="C15" s="51" t="s">
        <v>16</v>
      </c>
    </row>
    <row r="16" s="42" customFormat="1" ht="14.25" spans="1:3">
      <c r="A16" s="46" t="s">
        <v>33</v>
      </c>
      <c r="B16" s="53" t="s">
        <v>34</v>
      </c>
      <c r="C16" s="48" t="s">
        <v>16</v>
      </c>
    </row>
    <row r="17" s="42" customFormat="1" ht="14.25" spans="1:3">
      <c r="A17" s="49" t="s">
        <v>35</v>
      </c>
      <c r="B17" s="52" t="s">
        <v>36</v>
      </c>
      <c r="C17" s="51" t="s">
        <v>16</v>
      </c>
    </row>
    <row r="18" s="42" customFormat="1" ht="14.25" spans="1:3">
      <c r="A18" s="46" t="s">
        <v>37</v>
      </c>
      <c r="B18" s="53" t="s">
        <v>38</v>
      </c>
      <c r="C18" s="48" t="s">
        <v>16</v>
      </c>
    </row>
    <row r="19" s="42" customFormat="1" ht="14.25" spans="1:3">
      <c r="A19" s="49" t="s">
        <v>39</v>
      </c>
      <c r="B19" s="52" t="s">
        <v>40</v>
      </c>
      <c r="C19" s="51" t="s">
        <v>16</v>
      </c>
    </row>
    <row r="20" s="42" customFormat="1" ht="14.25" spans="1:3">
      <c r="A20" s="46" t="s">
        <v>41</v>
      </c>
      <c r="B20" s="53" t="s">
        <v>42</v>
      </c>
      <c r="C20" s="48" t="s">
        <v>16</v>
      </c>
    </row>
    <row r="21" s="42" customFormat="1" ht="14.25" spans="1:3">
      <c r="A21" s="49" t="s">
        <v>43</v>
      </c>
      <c r="B21" s="52" t="s">
        <v>44</v>
      </c>
      <c r="C21" s="51" t="s">
        <v>16</v>
      </c>
    </row>
    <row r="22" s="42" customFormat="1" ht="14.25" spans="1:3">
      <c r="A22" s="46" t="s">
        <v>45</v>
      </c>
      <c r="B22" s="53" t="s">
        <v>46</v>
      </c>
      <c r="C22" s="48" t="s">
        <v>16</v>
      </c>
    </row>
    <row r="23" s="42" customFormat="1" ht="14.25" spans="1:3">
      <c r="A23" s="49" t="s">
        <v>47</v>
      </c>
      <c r="B23" s="52" t="s">
        <v>48</v>
      </c>
      <c r="C23" s="51" t="s">
        <v>16</v>
      </c>
    </row>
    <row r="24" s="42" customFormat="1" ht="14.25" spans="1:3">
      <c r="A24" s="46" t="s">
        <v>49</v>
      </c>
      <c r="B24" s="53" t="s">
        <v>50</v>
      </c>
      <c r="C24" s="48" t="s">
        <v>16</v>
      </c>
    </row>
    <row r="25" s="42" customFormat="1" ht="14.25" spans="1:3">
      <c r="A25" s="49" t="s">
        <v>51</v>
      </c>
      <c r="B25" s="52" t="s">
        <v>52</v>
      </c>
      <c r="C25" s="51" t="s">
        <v>16</v>
      </c>
    </row>
    <row r="26" s="42" customFormat="1" ht="14.25" spans="1:3">
      <c r="A26" s="46" t="s">
        <v>53</v>
      </c>
      <c r="B26" s="53" t="s">
        <v>54</v>
      </c>
      <c r="C26" s="48" t="s">
        <v>16</v>
      </c>
    </row>
    <row r="27" s="42" customFormat="1" ht="14.25" spans="1:3">
      <c r="A27" s="49" t="s">
        <v>55</v>
      </c>
      <c r="B27" s="52" t="s">
        <v>56</v>
      </c>
      <c r="C27" s="51" t="s">
        <v>16</v>
      </c>
    </row>
    <row r="28" s="42" customFormat="1" ht="14.25" spans="1:3">
      <c r="A28" s="46" t="s">
        <v>57</v>
      </c>
      <c r="B28" s="53" t="s">
        <v>58</v>
      </c>
      <c r="C28" s="48" t="s">
        <v>16</v>
      </c>
    </row>
    <row r="29" s="42" customFormat="1" ht="14.25" spans="1:3">
      <c r="A29" s="49" t="s">
        <v>59</v>
      </c>
      <c r="B29" s="52" t="s">
        <v>60</v>
      </c>
      <c r="C29" s="51" t="s">
        <v>16</v>
      </c>
    </row>
    <row r="30" s="42" customFormat="1" ht="14.25" spans="1:3">
      <c r="A30" s="46" t="s">
        <v>61</v>
      </c>
      <c r="B30" s="53" t="s">
        <v>62</v>
      </c>
      <c r="C30" s="48" t="s">
        <v>16</v>
      </c>
    </row>
    <row r="31" s="42" customFormat="1" ht="14.25" spans="1:3">
      <c r="A31" s="49" t="s">
        <v>63</v>
      </c>
      <c r="B31" s="52" t="s">
        <v>64</v>
      </c>
      <c r="C31" s="51" t="s">
        <v>16</v>
      </c>
    </row>
    <row r="32" s="42" customFormat="1" ht="14.25" spans="1:3">
      <c r="A32" s="46" t="s">
        <v>65</v>
      </c>
      <c r="B32" s="53" t="s">
        <v>66</v>
      </c>
      <c r="C32" s="48" t="s">
        <v>16</v>
      </c>
    </row>
    <row r="33" s="42" customFormat="1" ht="14.25" spans="1:3">
      <c r="A33" s="49" t="s">
        <v>67</v>
      </c>
      <c r="B33" s="52" t="s">
        <v>68</v>
      </c>
      <c r="C33" s="51" t="s">
        <v>16</v>
      </c>
    </row>
    <row r="34" s="42" customFormat="1" ht="14.25" spans="1:3">
      <c r="A34" s="46" t="s">
        <v>69</v>
      </c>
      <c r="B34" s="53" t="s">
        <v>70</v>
      </c>
      <c r="C34" s="48" t="s">
        <v>16</v>
      </c>
    </row>
    <row r="35" s="42" customFormat="1" ht="14.25" spans="1:3">
      <c r="A35" s="49" t="s">
        <v>71</v>
      </c>
      <c r="B35" s="52" t="s">
        <v>72</v>
      </c>
      <c r="C35" s="51" t="s">
        <v>16</v>
      </c>
    </row>
    <row r="36" s="42" customFormat="1" ht="14.25" spans="1:3">
      <c r="A36" s="46" t="s">
        <v>73</v>
      </c>
      <c r="B36" s="53" t="s">
        <v>74</v>
      </c>
      <c r="C36" s="48" t="s">
        <v>16</v>
      </c>
    </row>
    <row r="37" s="42" customFormat="1" ht="14.25" spans="1:3">
      <c r="A37" s="49" t="s">
        <v>75</v>
      </c>
      <c r="B37" s="52" t="s">
        <v>76</v>
      </c>
      <c r="C37" s="51" t="s">
        <v>16</v>
      </c>
    </row>
    <row r="38" s="42" customFormat="1" ht="14.25" spans="1:3">
      <c r="A38" s="46" t="s">
        <v>77</v>
      </c>
      <c r="B38" s="53" t="s">
        <v>78</v>
      </c>
      <c r="C38" s="48" t="s">
        <v>16</v>
      </c>
    </row>
    <row r="39" s="42" customFormat="1" ht="14.25" spans="1:3">
      <c r="A39" s="49" t="s">
        <v>79</v>
      </c>
      <c r="B39" s="52" t="s">
        <v>80</v>
      </c>
      <c r="C39" s="51" t="s">
        <v>16</v>
      </c>
    </row>
    <row r="40" s="42" customFormat="1" ht="14.25" spans="1:3">
      <c r="A40" s="46" t="s">
        <v>81</v>
      </c>
      <c r="B40" s="53" t="s">
        <v>82</v>
      </c>
      <c r="C40" s="48" t="s">
        <v>16</v>
      </c>
    </row>
    <row r="41" s="42" customFormat="1" ht="14.25" spans="1:3">
      <c r="A41" s="49" t="s">
        <v>83</v>
      </c>
      <c r="B41" s="52" t="s">
        <v>84</v>
      </c>
      <c r="C41" s="51" t="s">
        <v>16</v>
      </c>
    </row>
    <row r="42" s="42" customFormat="1" ht="14.25" spans="1:3">
      <c r="A42" s="46" t="s">
        <v>85</v>
      </c>
      <c r="B42" s="53" t="s">
        <v>86</v>
      </c>
      <c r="C42" s="48" t="s">
        <v>16</v>
      </c>
    </row>
    <row r="43" s="42" customFormat="1" ht="14.25" spans="1:3">
      <c r="A43" s="49" t="s">
        <v>87</v>
      </c>
      <c r="B43" s="52" t="s">
        <v>88</v>
      </c>
      <c r="C43" s="51" t="s">
        <v>16</v>
      </c>
    </row>
    <row r="44" s="42" customFormat="1" ht="14.25" spans="1:3">
      <c r="A44" s="46" t="s">
        <v>89</v>
      </c>
      <c r="B44" s="53" t="s">
        <v>90</v>
      </c>
      <c r="C44" s="48" t="s">
        <v>16</v>
      </c>
    </row>
    <row r="45" s="42" customFormat="1" ht="14.25" spans="1:3">
      <c r="A45" s="49" t="s">
        <v>91</v>
      </c>
      <c r="B45" s="52" t="s">
        <v>92</v>
      </c>
      <c r="C45" s="51" t="s">
        <v>16</v>
      </c>
    </row>
    <row r="46" s="42" customFormat="1" ht="14.25" spans="1:3">
      <c r="A46" s="46" t="s">
        <v>93</v>
      </c>
      <c r="B46" s="53" t="s">
        <v>94</v>
      </c>
      <c r="C46" s="48" t="s">
        <v>16</v>
      </c>
    </row>
    <row r="47" s="42" customFormat="1" ht="14.25" spans="1:3">
      <c r="A47" s="49" t="s">
        <v>95</v>
      </c>
      <c r="B47" s="52" t="s">
        <v>96</v>
      </c>
      <c r="C47" s="51" t="s">
        <v>16</v>
      </c>
    </row>
    <row r="48" s="42" customFormat="1" ht="14.25" spans="1:3">
      <c r="A48" s="46" t="s">
        <v>97</v>
      </c>
      <c r="B48" s="53" t="s">
        <v>98</v>
      </c>
      <c r="C48" s="48" t="s">
        <v>16</v>
      </c>
    </row>
    <row r="49" s="42" customFormat="1" ht="14.25" spans="1:3">
      <c r="A49" s="49" t="s">
        <v>99</v>
      </c>
      <c r="B49" s="52" t="s">
        <v>100</v>
      </c>
      <c r="C49" s="51" t="s">
        <v>16</v>
      </c>
    </row>
    <row r="50" s="42" customFormat="1" ht="14.25" spans="1:3">
      <c r="A50" s="46" t="s">
        <v>101</v>
      </c>
      <c r="B50" s="53" t="s">
        <v>102</v>
      </c>
      <c r="C50" s="48" t="s">
        <v>16</v>
      </c>
    </row>
    <row r="51" s="42" customFormat="1" ht="14.25" spans="1:3">
      <c r="A51" s="49" t="s">
        <v>103</v>
      </c>
      <c r="B51" s="52" t="s">
        <v>104</v>
      </c>
      <c r="C51" s="51" t="s">
        <v>16</v>
      </c>
    </row>
    <row r="52" s="42" customFormat="1" ht="14.25" spans="1:3">
      <c r="A52" s="46" t="s">
        <v>105</v>
      </c>
      <c r="B52" s="53" t="s">
        <v>106</v>
      </c>
      <c r="C52" s="48" t="s">
        <v>16</v>
      </c>
    </row>
    <row r="53" s="42" customFormat="1" ht="14.25" spans="1:3">
      <c r="A53" s="49" t="s">
        <v>107</v>
      </c>
      <c r="B53" s="52" t="s">
        <v>108</v>
      </c>
      <c r="C53" s="51" t="s">
        <v>16</v>
      </c>
    </row>
    <row r="54" s="42" customFormat="1" ht="14.25" spans="1:3">
      <c r="A54" s="46" t="s">
        <v>109</v>
      </c>
      <c r="B54" s="53" t="s">
        <v>110</v>
      </c>
      <c r="C54" s="48" t="s">
        <v>16</v>
      </c>
    </row>
    <row r="55" s="42" customFormat="1" ht="14.25" spans="1:3">
      <c r="A55" s="49" t="s">
        <v>111</v>
      </c>
      <c r="B55" s="52" t="s">
        <v>112</v>
      </c>
      <c r="C55" s="51" t="s">
        <v>16</v>
      </c>
    </row>
    <row r="56" s="42" customFormat="1" ht="14.25" spans="1:3">
      <c r="A56" s="46" t="s">
        <v>113</v>
      </c>
      <c r="B56" s="53" t="s">
        <v>114</v>
      </c>
      <c r="C56" s="48" t="s">
        <v>16</v>
      </c>
    </row>
    <row r="57" s="42" customFormat="1" ht="14.25" spans="1:3">
      <c r="A57" s="49" t="s">
        <v>115</v>
      </c>
      <c r="B57" s="52" t="s">
        <v>116</v>
      </c>
      <c r="C57" s="51" t="s">
        <v>16</v>
      </c>
    </row>
    <row r="58" s="42" customFormat="1" ht="14.25" spans="1:3">
      <c r="A58" s="46" t="s">
        <v>117</v>
      </c>
      <c r="B58" s="53" t="s">
        <v>118</v>
      </c>
      <c r="C58" s="48" t="s">
        <v>16</v>
      </c>
    </row>
    <row r="59" s="42" customFormat="1" ht="14.25" spans="1:3">
      <c r="A59" s="49" t="s">
        <v>119</v>
      </c>
      <c r="B59" s="52" t="s">
        <v>120</v>
      </c>
      <c r="C59" s="51" t="s">
        <v>16</v>
      </c>
    </row>
    <row r="60" s="42" customFormat="1" ht="14.25" spans="1:3">
      <c r="A60" s="46" t="s">
        <v>121</v>
      </c>
      <c r="B60" s="53" t="s">
        <v>122</v>
      </c>
      <c r="C60" s="48" t="s">
        <v>16</v>
      </c>
    </row>
    <row r="61" s="42" customFormat="1" ht="14.25" spans="1:3">
      <c r="A61" s="49" t="s">
        <v>123</v>
      </c>
      <c r="B61" s="52" t="s">
        <v>124</v>
      </c>
      <c r="C61" s="51" t="s">
        <v>16</v>
      </c>
    </row>
    <row r="62" s="42" customFormat="1" ht="14.25" spans="1:3">
      <c r="A62" s="46" t="s">
        <v>125</v>
      </c>
      <c r="B62" s="53" t="s">
        <v>126</v>
      </c>
      <c r="C62" s="48" t="s">
        <v>16</v>
      </c>
    </row>
    <row r="63" s="42" customFormat="1" ht="14.25" spans="1:3">
      <c r="A63" s="49" t="s">
        <v>127</v>
      </c>
      <c r="B63" s="52" t="s">
        <v>128</v>
      </c>
      <c r="C63" s="51" t="s">
        <v>16</v>
      </c>
    </row>
    <row r="64" s="42" customFormat="1" ht="14.25" spans="1:3">
      <c r="A64" s="46" t="s">
        <v>129</v>
      </c>
      <c r="B64" s="53" t="s">
        <v>130</v>
      </c>
      <c r="C64" s="48" t="s">
        <v>16</v>
      </c>
    </row>
    <row r="65" s="42" customFormat="1" ht="14.25" spans="1:3">
      <c r="A65" s="49" t="s">
        <v>131</v>
      </c>
      <c r="B65" s="52" t="s">
        <v>132</v>
      </c>
      <c r="C65" s="51" t="s">
        <v>16</v>
      </c>
    </row>
    <row r="66" s="42" customFormat="1" ht="14.25" spans="1:3">
      <c r="A66" s="46" t="s">
        <v>133</v>
      </c>
      <c r="B66" s="53" t="s">
        <v>134</v>
      </c>
      <c r="C66" s="48" t="s">
        <v>16</v>
      </c>
    </row>
    <row r="67" s="42" customFormat="1" ht="14.25" spans="1:3">
      <c r="A67" s="49" t="s">
        <v>135</v>
      </c>
      <c r="B67" s="52" t="s">
        <v>136</v>
      </c>
      <c r="C67" s="51" t="s">
        <v>16</v>
      </c>
    </row>
    <row r="68" s="42" customFormat="1" ht="14.25" spans="1:3">
      <c r="A68" s="46" t="s">
        <v>137</v>
      </c>
      <c r="B68" s="53" t="s">
        <v>138</v>
      </c>
      <c r="C68" s="48" t="s">
        <v>16</v>
      </c>
    </row>
    <row r="69" s="42" customFormat="1" ht="14.25" spans="1:3">
      <c r="A69" s="49" t="s">
        <v>139</v>
      </c>
      <c r="B69" s="52" t="s">
        <v>140</v>
      </c>
      <c r="C69" s="51" t="s">
        <v>16</v>
      </c>
    </row>
    <row r="70" s="42" customFormat="1" ht="14.25" spans="1:3">
      <c r="A70" s="46" t="s">
        <v>141</v>
      </c>
      <c r="B70" s="53" t="s">
        <v>142</v>
      </c>
      <c r="C70" s="48" t="s">
        <v>16</v>
      </c>
    </row>
    <row r="71" s="42" customFormat="1" ht="14.25" spans="1:3">
      <c r="A71" s="49" t="s">
        <v>143</v>
      </c>
      <c r="B71" s="52" t="s">
        <v>144</v>
      </c>
      <c r="C71" s="51" t="s">
        <v>16</v>
      </c>
    </row>
    <row r="72" s="42" customFormat="1" ht="14.25" spans="1:3">
      <c r="A72" s="46" t="s">
        <v>145</v>
      </c>
      <c r="B72" s="53" t="s">
        <v>146</v>
      </c>
      <c r="C72" s="48" t="s">
        <v>16</v>
      </c>
    </row>
    <row r="73" s="42" customFormat="1" ht="14.25" spans="1:3">
      <c r="A73" s="49" t="s">
        <v>147</v>
      </c>
      <c r="B73" s="52" t="s">
        <v>148</v>
      </c>
      <c r="C73" s="51" t="s">
        <v>16</v>
      </c>
    </row>
    <row r="74" ht="14.25" spans="1:2">
      <c r="A74" s="46" t="s">
        <v>149</v>
      </c>
      <c r="B74" s="53" t="s">
        <v>150</v>
      </c>
    </row>
    <row r="75" ht="14.25" spans="1:2">
      <c r="A75" s="49" t="s">
        <v>151</v>
      </c>
      <c r="B75" s="52" t="s">
        <v>152</v>
      </c>
    </row>
    <row r="76" ht="14.25" spans="1:2">
      <c r="A76" s="46" t="s">
        <v>153</v>
      </c>
      <c r="B76" s="53" t="s">
        <v>154</v>
      </c>
    </row>
    <row r="77" ht="14.25" spans="1:2">
      <c r="A77" s="49" t="s">
        <v>155</v>
      </c>
      <c r="B77" s="52" t="s">
        <v>156</v>
      </c>
    </row>
    <row r="78" ht="14.25" spans="1:2">
      <c r="A78" s="46" t="s">
        <v>157</v>
      </c>
      <c r="B78" s="53" t="s">
        <v>158</v>
      </c>
    </row>
    <row r="79" ht="14.25" spans="1:2">
      <c r="A79" s="49" t="s">
        <v>159</v>
      </c>
      <c r="B79" s="52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8"/>
  <sheetViews>
    <sheetView workbookViewId="0">
      <selection activeCell="E13" sqref="E13"/>
    </sheetView>
  </sheetViews>
  <sheetFormatPr defaultColWidth="9" defaultRowHeight="14.25" outlineLevelRow="7"/>
  <cols>
    <col min="1" max="1" width="26.125" style="34"/>
    <col min="2" max="2" width="12.5"/>
    <col min="3" max="5" width="10.625" customWidth="1"/>
    <col min="6" max="6" width="10.625" style="34" customWidth="1"/>
    <col min="7" max="9" width="10.625" customWidth="1"/>
    <col min="11" max="11" width="24.625" customWidth="1"/>
    <col min="12" max="14" width="13.625"/>
  </cols>
  <sheetData>
    <row r="1" s="33" customFormat="1" ht="24" customHeight="1" spans="1:9">
      <c r="A1" s="35"/>
      <c r="B1" s="36" t="s">
        <v>161</v>
      </c>
      <c r="C1" s="36" t="s">
        <v>162</v>
      </c>
      <c r="D1" s="36" t="s">
        <v>163</v>
      </c>
      <c r="E1" s="36" t="s">
        <v>164</v>
      </c>
      <c r="F1" s="36" t="s">
        <v>165</v>
      </c>
      <c r="G1" s="36" t="s">
        <v>166</v>
      </c>
      <c r="H1" s="36" t="s">
        <v>167</v>
      </c>
      <c r="I1" s="36" t="s">
        <v>168</v>
      </c>
    </row>
    <row r="2" ht="24" customHeight="1" spans="1:9">
      <c r="A2" s="37" t="s">
        <v>169</v>
      </c>
      <c r="B2" s="37" t="s">
        <v>170</v>
      </c>
      <c r="C2" s="38"/>
      <c r="D2" s="38"/>
      <c r="E2" s="38"/>
      <c r="F2" s="39"/>
      <c r="G2" s="38"/>
      <c r="H2" s="38"/>
      <c r="I2" s="38"/>
    </row>
    <row r="3" ht="24" customHeight="1" spans="1:9">
      <c r="A3" s="37" t="s">
        <v>171</v>
      </c>
      <c r="B3" s="40">
        <v>202</v>
      </c>
      <c r="C3" s="41">
        <v>133.333333333333</v>
      </c>
      <c r="D3" s="41">
        <v>1072.66666666667</v>
      </c>
      <c r="E3" s="38"/>
      <c r="F3" s="39"/>
      <c r="G3" s="38"/>
      <c r="H3" s="38"/>
      <c r="I3" s="38"/>
    </row>
    <row r="4" ht="24" customHeight="1" spans="1:9">
      <c r="A4" s="37" t="s">
        <v>172</v>
      </c>
      <c r="B4" s="40">
        <v>598.333333333333</v>
      </c>
      <c r="C4" s="41">
        <v>140</v>
      </c>
      <c r="D4" s="41">
        <v>1392.33333333333</v>
      </c>
      <c r="E4" s="38"/>
      <c r="F4" s="39"/>
      <c r="G4" s="38"/>
      <c r="H4" s="38"/>
      <c r="I4" s="38"/>
    </row>
    <row r="5" ht="24" customHeight="1" spans="1:9">
      <c r="A5" s="37" t="s">
        <v>173</v>
      </c>
      <c r="B5" s="40">
        <v>93.3333333333333</v>
      </c>
      <c r="C5" s="41">
        <v>186.666666666667</v>
      </c>
      <c r="D5" s="41">
        <v>2061</v>
      </c>
      <c r="E5" s="38"/>
      <c r="F5" s="39"/>
      <c r="G5" s="38"/>
      <c r="H5" s="38"/>
      <c r="I5" s="38"/>
    </row>
    <row r="6" ht="24" customHeight="1" spans="1:9">
      <c r="A6" s="37" t="s">
        <v>174</v>
      </c>
      <c r="B6" s="40">
        <v>101</v>
      </c>
      <c r="C6" s="38">
        <v>0</v>
      </c>
      <c r="D6" s="41">
        <v>93.3333333333334</v>
      </c>
      <c r="E6" s="38"/>
      <c r="F6" s="39"/>
      <c r="G6" s="38"/>
      <c r="H6" s="38"/>
      <c r="I6" s="38"/>
    </row>
    <row r="7" ht="24" customHeight="1" spans="1:9">
      <c r="A7" s="37" t="s">
        <v>175</v>
      </c>
      <c r="B7" s="40">
        <v>994.666666666667</v>
      </c>
      <c r="C7" s="38">
        <f>SUM(C3:C6)</f>
        <v>460</v>
      </c>
      <c r="D7" s="41">
        <f>SUM(D3:D6)</f>
        <v>4619.33333333333</v>
      </c>
      <c r="E7" s="38"/>
      <c r="F7" s="39"/>
      <c r="G7" s="38"/>
      <c r="H7" s="38"/>
      <c r="I7" s="38"/>
    </row>
    <row r="8" spans="1:1">
      <c r="A8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O5" sqref="O5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176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2"/>
    </row>
    <row r="2" ht="24" customHeight="1" spans="1:15">
      <c r="A2" s="7" t="s">
        <v>177</v>
      </c>
      <c r="B2" s="8" t="s">
        <v>178</v>
      </c>
      <c r="C2" s="8" t="s">
        <v>179</v>
      </c>
      <c r="D2" s="9" t="s">
        <v>180</v>
      </c>
      <c r="E2" s="9" t="s">
        <v>181</v>
      </c>
      <c r="F2" s="8" t="s">
        <v>182</v>
      </c>
      <c r="G2" s="9" t="s">
        <v>183</v>
      </c>
      <c r="H2" s="10" t="s">
        <v>184</v>
      </c>
      <c r="I2" s="10" t="s">
        <v>185</v>
      </c>
      <c r="J2" s="10" t="s">
        <v>186</v>
      </c>
      <c r="K2" s="10" t="s">
        <v>187</v>
      </c>
      <c r="L2" s="10" t="s">
        <v>188</v>
      </c>
      <c r="M2" s="10" t="s">
        <v>175</v>
      </c>
      <c r="N2" s="8" t="s">
        <v>189</v>
      </c>
      <c r="O2" s="8" t="s">
        <v>169</v>
      </c>
    </row>
    <row r="3" s="1" customFormat="1" ht="24" customHeight="1" spans="1:15">
      <c r="A3" s="11">
        <f>ROW()-2</f>
        <v>1</v>
      </c>
      <c r="B3" s="31" t="s">
        <v>190</v>
      </c>
      <c r="C3" s="32" t="s">
        <v>191</v>
      </c>
      <c r="D3" s="21">
        <v>45292</v>
      </c>
      <c r="E3" s="15" t="s">
        <v>192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1"/>
      <c r="I3" s="17" t="s">
        <v>193</v>
      </c>
      <c r="J3" s="23">
        <f>DAY(EOMONTH(D3,0))-DAY(D3)+1</f>
        <v>31</v>
      </c>
      <c r="K3" s="24">
        <v>70</v>
      </c>
      <c r="L3" s="24">
        <f>IF(H3="",30/30*J3,0)</f>
        <v>31</v>
      </c>
      <c r="M3" s="24">
        <f>SUM(K3:L3)</f>
        <v>101</v>
      </c>
      <c r="N3" s="25"/>
      <c r="O3" s="25" t="s">
        <v>172</v>
      </c>
    </row>
    <row r="4" s="1" customFormat="1" ht="24" customHeight="1" spans="1:15">
      <c r="A4" s="11">
        <f>ROW()-2</f>
        <v>2</v>
      </c>
      <c r="B4" s="31" t="s">
        <v>194</v>
      </c>
      <c r="C4" s="32" t="s">
        <v>191</v>
      </c>
      <c r="D4" s="21">
        <v>45292</v>
      </c>
      <c r="E4" s="15" t="s">
        <v>195</v>
      </c>
      <c r="F4" s="16" t="str">
        <f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1"/>
      <c r="I4" s="17" t="s">
        <v>193</v>
      </c>
      <c r="J4" s="23">
        <f>DAY(EOMONTH(D4,0))-DAY(D4)+1</f>
        <v>31</v>
      </c>
      <c r="K4" s="24">
        <v>70</v>
      </c>
      <c r="L4" s="24">
        <f>IF(H4="",30/30*J4,0)</f>
        <v>31</v>
      </c>
      <c r="M4" s="24">
        <f>SUM(K4:L4)</f>
        <v>101</v>
      </c>
      <c r="N4" s="25"/>
      <c r="O4" s="25" t="s">
        <v>172</v>
      </c>
    </row>
    <row r="5" s="1" customFormat="1" ht="24" customHeight="1" spans="1:15">
      <c r="A5" s="11">
        <f t="shared" ref="A5:A12" si="0">ROW()-2</f>
        <v>3</v>
      </c>
      <c r="B5" s="18" t="s">
        <v>196</v>
      </c>
      <c r="C5" s="19" t="s">
        <v>197</v>
      </c>
      <c r="D5" s="21">
        <v>45292</v>
      </c>
      <c r="E5" s="15" t="s">
        <v>198</v>
      </c>
      <c r="F5" s="16" t="str">
        <f t="shared" ref="F5:F12" si="1"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8"/>
      <c r="I5" s="17" t="s">
        <v>193</v>
      </c>
      <c r="J5" s="23">
        <f t="shared" ref="J5:J12" si="2">DAY(EOMONTH(D5,0))-DAY(D5)+1</f>
        <v>31</v>
      </c>
      <c r="K5" s="24">
        <v>70</v>
      </c>
      <c r="L5" s="24">
        <f t="shared" ref="L5:L15" si="3">IF(H5="",30/30*J5,0)</f>
        <v>31</v>
      </c>
      <c r="M5" s="24">
        <f t="shared" ref="M5:M15" si="4">SUM(K5:L5)</f>
        <v>101</v>
      </c>
      <c r="N5" s="25"/>
      <c r="O5" s="25" t="s">
        <v>174</v>
      </c>
    </row>
    <row r="6" s="1" customFormat="1" ht="24" customHeight="1" spans="1:15">
      <c r="A6" s="11">
        <f t="shared" si="0"/>
        <v>4</v>
      </c>
      <c r="B6" s="18" t="s">
        <v>199</v>
      </c>
      <c r="C6" s="19" t="s">
        <v>200</v>
      </c>
      <c r="D6" s="21">
        <v>45292</v>
      </c>
      <c r="E6" s="15" t="s">
        <v>201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8"/>
      <c r="I6" s="17" t="s">
        <v>193</v>
      </c>
      <c r="J6" s="23">
        <f t="shared" si="2"/>
        <v>31</v>
      </c>
      <c r="K6" s="24">
        <v>70</v>
      </c>
      <c r="L6" s="24">
        <f t="shared" si="3"/>
        <v>31</v>
      </c>
      <c r="M6" s="24">
        <f t="shared" si="4"/>
        <v>101</v>
      </c>
      <c r="N6" s="25"/>
      <c r="O6" s="25" t="s">
        <v>171</v>
      </c>
    </row>
    <row r="7" s="1" customFormat="1" ht="24" customHeight="1" spans="1:15">
      <c r="A7" s="11">
        <f t="shared" si="0"/>
        <v>5</v>
      </c>
      <c r="B7" s="18" t="s">
        <v>202</v>
      </c>
      <c r="C7" s="19" t="s">
        <v>203</v>
      </c>
      <c r="D7" s="21">
        <v>45292</v>
      </c>
      <c r="E7" s="15" t="s">
        <v>204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8"/>
      <c r="I7" s="17" t="s">
        <v>193</v>
      </c>
      <c r="J7" s="23">
        <f t="shared" si="2"/>
        <v>31</v>
      </c>
      <c r="K7" s="24">
        <v>70</v>
      </c>
      <c r="L7" s="24">
        <f t="shared" si="3"/>
        <v>31</v>
      </c>
      <c r="M7" s="24">
        <f t="shared" si="4"/>
        <v>101</v>
      </c>
      <c r="N7" s="25"/>
      <c r="O7" s="25" t="s">
        <v>171</v>
      </c>
    </row>
    <row r="8" s="1" customFormat="1" ht="24" customHeight="1" spans="1:15">
      <c r="A8" s="11">
        <f t="shared" si="0"/>
        <v>6</v>
      </c>
      <c r="B8" s="18" t="s">
        <v>205</v>
      </c>
      <c r="C8" s="19" t="s">
        <v>206</v>
      </c>
      <c r="D8" s="21">
        <v>45292</v>
      </c>
      <c r="E8" s="15" t="s">
        <v>207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8"/>
      <c r="I8" s="17" t="s">
        <v>193</v>
      </c>
      <c r="J8" s="23">
        <f t="shared" si="2"/>
        <v>31</v>
      </c>
      <c r="K8" s="24">
        <v>70</v>
      </c>
      <c r="L8" s="24">
        <f t="shared" si="3"/>
        <v>31</v>
      </c>
      <c r="M8" s="24">
        <f t="shared" si="4"/>
        <v>101</v>
      </c>
      <c r="N8" s="25"/>
      <c r="O8" s="25" t="s">
        <v>172</v>
      </c>
    </row>
    <row r="9" s="1" customFormat="1" ht="24" customHeight="1" spans="1:15">
      <c r="A9" s="11">
        <f t="shared" si="0"/>
        <v>7</v>
      </c>
      <c r="B9" s="18" t="s">
        <v>208</v>
      </c>
      <c r="C9" s="19" t="s">
        <v>209</v>
      </c>
      <c r="D9" s="21">
        <v>45292</v>
      </c>
      <c r="E9" s="15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8"/>
      <c r="I9" s="17" t="s">
        <v>193</v>
      </c>
      <c r="J9" s="23">
        <f t="shared" si="2"/>
        <v>31</v>
      </c>
      <c r="K9" s="24">
        <v>70</v>
      </c>
      <c r="L9" s="24">
        <f t="shared" si="3"/>
        <v>31</v>
      </c>
      <c r="M9" s="24">
        <f t="shared" si="4"/>
        <v>101</v>
      </c>
      <c r="N9" s="25"/>
      <c r="O9" s="25" t="s">
        <v>172</v>
      </c>
    </row>
    <row r="10" s="1" customFormat="1" ht="24" customHeight="1" spans="1:15">
      <c r="A10" s="11">
        <f t="shared" si="0"/>
        <v>8</v>
      </c>
      <c r="B10" s="12" t="s">
        <v>211</v>
      </c>
      <c r="C10" s="19" t="s">
        <v>212</v>
      </c>
      <c r="D10" s="14">
        <v>45292</v>
      </c>
      <c r="E10" s="15" t="s">
        <v>213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8"/>
      <c r="I10" s="17" t="s">
        <v>193</v>
      </c>
      <c r="J10" s="23">
        <f t="shared" si="2"/>
        <v>31</v>
      </c>
      <c r="K10" s="24">
        <v>70</v>
      </c>
      <c r="L10" s="24">
        <f t="shared" si="3"/>
        <v>31</v>
      </c>
      <c r="M10" s="24">
        <f t="shared" si="4"/>
        <v>101</v>
      </c>
      <c r="N10" s="25"/>
      <c r="O10" s="25" t="s">
        <v>172</v>
      </c>
    </row>
    <row r="11" s="1" customFormat="1" ht="24" customHeight="1" spans="1:15">
      <c r="A11" s="11">
        <f t="shared" si="0"/>
        <v>9</v>
      </c>
      <c r="B11" s="12" t="s">
        <v>214</v>
      </c>
      <c r="C11" s="13" t="s">
        <v>215</v>
      </c>
      <c r="D11" s="14">
        <v>45295</v>
      </c>
      <c r="E11" s="15" t="s">
        <v>216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8"/>
      <c r="I11" s="17" t="s">
        <v>193</v>
      </c>
      <c r="J11" s="23">
        <f t="shared" si="2"/>
        <v>28</v>
      </c>
      <c r="K11" s="24">
        <f>IF(H11="",70/30*J11,0)</f>
        <v>65.3333333333333</v>
      </c>
      <c r="L11" s="24">
        <f t="shared" si="3"/>
        <v>28</v>
      </c>
      <c r="M11" s="24">
        <f t="shared" si="4"/>
        <v>93.3333333333333</v>
      </c>
      <c r="N11" s="25"/>
      <c r="O11" s="25" t="s">
        <v>173</v>
      </c>
    </row>
    <row r="12" s="1" customFormat="1" ht="24" customHeight="1" spans="1:15">
      <c r="A12" s="11">
        <f t="shared" si="0"/>
        <v>10</v>
      </c>
      <c r="B12" s="12" t="s">
        <v>217</v>
      </c>
      <c r="C12" s="19" t="s">
        <v>191</v>
      </c>
      <c r="D12" s="14">
        <v>45295</v>
      </c>
      <c r="E12" s="15" t="s">
        <v>218</v>
      </c>
      <c r="F12" s="16" t="str">
        <f t="shared" si="1"/>
        <v>女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8"/>
      <c r="I12" s="17" t="s">
        <v>193</v>
      </c>
      <c r="J12" s="23">
        <f t="shared" si="2"/>
        <v>28</v>
      </c>
      <c r="K12" s="24">
        <f>IF(H12="",70/30*J12,0)</f>
        <v>65.3333333333333</v>
      </c>
      <c r="L12" s="24">
        <f t="shared" si="3"/>
        <v>28</v>
      </c>
      <c r="M12" s="24">
        <f t="shared" si="4"/>
        <v>93.3333333333333</v>
      </c>
      <c r="N12" s="25"/>
      <c r="O12" s="25" t="s">
        <v>172</v>
      </c>
    </row>
    <row r="13" s="1" customFormat="1" ht="24" customHeight="1" spans="1:15">
      <c r="A13" s="11" t="s">
        <v>219</v>
      </c>
      <c r="B13" s="26"/>
      <c r="C13" s="27"/>
      <c r="D13" s="21"/>
      <c r="E13" s="28"/>
      <c r="F13" s="16"/>
      <c r="G13" s="17"/>
      <c r="H13" s="23"/>
      <c r="I13" s="17"/>
      <c r="J13" s="30"/>
      <c r="K13" s="24">
        <f>SUM(K3:K12)</f>
        <v>690.666666666667</v>
      </c>
      <c r="L13" s="24">
        <f>SUM(L3:L12)</f>
        <v>304</v>
      </c>
      <c r="M13" s="24">
        <f>SUM(M3:M12)</f>
        <v>994.666666666667</v>
      </c>
      <c r="N13" s="25"/>
      <c r="O13" s="25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ref="A1:O20">
    <extLst/>
  </autoFilter>
  <mergeCells count="1">
    <mergeCell ref="A1:O1"/>
  </mergeCells>
  <conditionalFormatting sqref="E13">
    <cfRule type="duplicateValues" dxfId="41" priority="131"/>
  </conditionalFormatting>
  <conditionalFormatting sqref="H13">
    <cfRule type="duplicateValues" dxfId="41" priority="141"/>
    <cfRule type="duplicateValues" dxfId="41" priority="142"/>
  </conditionalFormatting>
  <conditionalFormatting sqref="B3:B4">
    <cfRule type="duplicateValues" dxfId="41" priority="36"/>
    <cfRule type="duplicateValues" dxfId="41" priority="100"/>
    <cfRule type="duplicateValues" dxfId="41" priority="101"/>
    <cfRule type="duplicateValues" dxfId="41" priority="102"/>
    <cfRule type="duplicateValues" dxfId="41" priority="103"/>
    <cfRule type="duplicateValues" dxfId="42" priority="104"/>
    <cfRule type="duplicateValues" dxfId="41" priority="105"/>
    <cfRule type="duplicateValues" dxfId="41" priority="106"/>
    <cfRule type="duplicateValues" dxfId="41" priority="107"/>
    <cfRule type="duplicateValues" dxfId="41" priority="108"/>
    <cfRule type="duplicateValues" dxfId="41" priority="109"/>
    <cfRule type="duplicateValues" dxfId="41" priority="110"/>
    <cfRule type="duplicateValues" dxfId="41" priority="111"/>
    <cfRule type="duplicateValues" dxfId="41" priority="112"/>
  </conditionalFormatting>
  <conditionalFormatting sqref="B5:B10">
    <cfRule type="duplicateValues" dxfId="41" priority="128"/>
    <cfRule type="duplicateValues" dxfId="42" priority="129"/>
    <cfRule type="duplicateValues" dxfId="41" priority="132"/>
    <cfRule type="duplicateValues" dxfId="41" priority="133"/>
    <cfRule type="duplicateValues" dxfId="41" priority="134"/>
    <cfRule type="duplicateValues" dxfId="41" priority="135"/>
    <cfRule type="duplicateValues" dxfId="41" priority="136"/>
    <cfRule type="duplicateValues" dxfId="41" priority="137"/>
    <cfRule type="duplicateValues" dxfId="41" priority="138"/>
  </conditionalFormatting>
  <conditionalFormatting sqref="B11:B12">
    <cfRule type="duplicateValues" dxfId="41" priority="17"/>
    <cfRule type="duplicateValues" dxfId="41" priority="16"/>
    <cfRule type="duplicateValues" dxfId="41" priority="15"/>
    <cfRule type="duplicateValues" dxfId="41" priority="14"/>
    <cfRule type="duplicateValues" dxfId="41" priority="13"/>
    <cfRule type="duplicateValues" dxfId="41" priority="12"/>
    <cfRule type="duplicateValues" dxfId="41" priority="11"/>
    <cfRule type="duplicateValues" dxfId="41" priority="10"/>
    <cfRule type="duplicateValues" dxfId="42" priority="9"/>
    <cfRule type="duplicateValues" dxfId="41" priority="8"/>
    <cfRule type="duplicateValues" dxfId="41" priority="7"/>
    <cfRule type="duplicateValues" dxfId="41" priority="6"/>
    <cfRule type="duplicateValues" dxfId="41" priority="5"/>
    <cfRule type="duplicateValues" dxfId="41" priority="4"/>
    <cfRule type="duplicateValues" dxfId="41" priority="3"/>
    <cfRule type="duplicateValues" dxfId="41" priority="2"/>
    <cfRule type="duplicateValues" dxfId="41" priority="1"/>
  </conditionalFormatting>
  <conditionalFormatting sqref="E3:E4">
    <cfRule type="duplicateValues" dxfId="41" priority="113"/>
  </conditionalFormatting>
  <conditionalFormatting sqref="E5:E10">
    <cfRule type="duplicateValues" dxfId="41" priority="35"/>
  </conditionalFormatting>
  <conditionalFormatting sqref="E11:E12">
    <cfRule type="duplicateValues" dxfId="41" priority="18"/>
  </conditionalFormatting>
  <conditionalFormatting sqref="H3:H12">
    <cfRule type="duplicateValues" dxfId="41" priority="117"/>
    <cfRule type="duplicateValues" dxfId="41" priority="118"/>
    <cfRule type="duplicateValues" dxfId="42" priority="119"/>
    <cfRule type="duplicateValues" dxfId="41" priority="120"/>
    <cfRule type="duplicateValues" dxfId="41" priority="121"/>
    <cfRule type="duplicateValues" dxfId="41" priority="122"/>
    <cfRule type="duplicateValues" dxfId="41" priority="123"/>
    <cfRule type="duplicateValues" dxfId="41" priority="124"/>
    <cfRule type="duplicateValues" dxfId="41" priority="125"/>
    <cfRule type="duplicateValues" dxfId="41" priority="126"/>
  </conditionalFormatting>
  <conditionalFormatting sqref="B1:B10 B13:B1048576">
    <cfRule type="duplicateValues" dxfId="41" priority="23"/>
    <cfRule type="duplicateValues" dxfId="41" priority="29"/>
  </conditionalFormatting>
  <conditionalFormatting sqref="B2:B10 B13:B1048576">
    <cfRule type="duplicateValues" dxfId="41" priority="40"/>
    <cfRule type="duplicateValues" dxfId="41" priority="43"/>
  </conditionalFormatting>
  <conditionalFormatting sqref="B2 B5:B10 B13:B1048576">
    <cfRule type="duplicateValues" dxfId="41" priority="115"/>
    <cfRule type="duplicateValues" dxfId="41" priority="127"/>
  </conditionalFormatting>
  <conditionalFormatting sqref="B2 B13:B1048576">
    <cfRule type="duplicateValues" dxfId="41" priority="144"/>
    <cfRule type="duplicateValues" dxfId="41" priority="146"/>
    <cfRule type="duplicateValues" dxfId="41" priority="147"/>
    <cfRule type="duplicateValues" dxfId="41" priority="148"/>
    <cfRule type="duplicateValues" dxfId="41" priority="149"/>
    <cfRule type="duplicateValues" dxfId="41" priority="150"/>
    <cfRule type="duplicateValues" dxfId="41" priority="151"/>
    <cfRule type="duplicateValues" dxfId="41" priority="152"/>
  </conditionalFormatting>
  <conditionalFormatting sqref="B2 H2:H15 H23:H1048576 B13:B1048576 B5:B10 F16:F22">
    <cfRule type="duplicateValues" dxfId="41" priority="130"/>
  </conditionalFormatting>
  <conditionalFormatting sqref="H2 B2 B13:B1048576 H14:H15 H23:H1048576 F16:F22">
    <cfRule type="duplicateValues" dxfId="41" priority="153"/>
  </conditionalFormatting>
  <conditionalFormatting sqref="B2 H2 H14:H15 H23:H1048576 B13:B1048576 F16:F22">
    <cfRule type="duplicateValues" dxfId="41" priority="145"/>
  </conditionalFormatting>
  <conditionalFormatting sqref="H2 B2 H13:H15 H23:H1048576 B13:B1048576 F16:F22">
    <cfRule type="duplicateValues" dxfId="41" priority="139"/>
    <cfRule type="duplicateValues" dxfId="41" priority="140"/>
  </conditionalFormatting>
  <conditionalFormatting sqref="H2:H15 H23:H1048576 B13:B1048576 B2 B5:B10 F16:F22">
    <cfRule type="duplicateValues" dxfId="41" priority="116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2"/>
  <sheetViews>
    <sheetView showGridLines="0" topLeftCell="A21" workbookViewId="0">
      <selection activeCell="K32" sqref="K32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6.125" style="3"/>
    <col min="6" max="6" width="14" style="1"/>
    <col min="7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23" customHeight="1" spans="1:15">
      <c r="A1" s="5" t="s">
        <v>220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2"/>
    </row>
    <row r="2" ht="24" customHeight="1" spans="1:15">
      <c r="A2" s="7" t="s">
        <v>177</v>
      </c>
      <c r="B2" s="8" t="s">
        <v>178</v>
      </c>
      <c r="C2" s="8" t="s">
        <v>179</v>
      </c>
      <c r="D2" s="9" t="s">
        <v>180</v>
      </c>
      <c r="E2" s="9" t="s">
        <v>181</v>
      </c>
      <c r="F2" s="8" t="s">
        <v>182</v>
      </c>
      <c r="G2" s="9" t="s">
        <v>183</v>
      </c>
      <c r="H2" s="10" t="s">
        <v>184</v>
      </c>
      <c r="I2" s="10" t="s">
        <v>185</v>
      </c>
      <c r="J2" s="10" t="s">
        <v>186</v>
      </c>
      <c r="K2" s="10" t="s">
        <v>187</v>
      </c>
      <c r="L2" s="10" t="s">
        <v>188</v>
      </c>
      <c r="M2" s="10" t="s">
        <v>175</v>
      </c>
      <c r="N2" s="8" t="s">
        <v>189</v>
      </c>
      <c r="O2" s="8" t="s">
        <v>169</v>
      </c>
    </row>
    <row r="3" s="1" customFormat="1" ht="20" customHeight="1" spans="1:15">
      <c r="A3" s="11">
        <f>ROW()-2</f>
        <v>1</v>
      </c>
      <c r="B3" s="12" t="s">
        <v>221</v>
      </c>
      <c r="C3" s="13" t="s">
        <v>222</v>
      </c>
      <c r="D3" s="14">
        <v>45341</v>
      </c>
      <c r="E3" s="15" t="s">
        <v>223</v>
      </c>
      <c r="F3" s="16" t="str">
        <f>IF(MOD(MID(E3,17,1),2)=0,"女","男")</f>
        <v>女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193</v>
      </c>
      <c r="J3" s="23">
        <f>DAY(EOMONTH(D3,0))-DAY(D3)+1</f>
        <v>11</v>
      </c>
      <c r="K3" s="24">
        <f>IF(H3="",70/30*J3,0)</f>
        <v>25.6666666666667</v>
      </c>
      <c r="L3" s="24">
        <f>IF(H3="",30/30*J3,0)</f>
        <v>11</v>
      </c>
      <c r="M3" s="24">
        <f>SUM(K3:L3)</f>
        <v>36.6666666666667</v>
      </c>
      <c r="N3" s="25"/>
      <c r="O3" s="25" t="s">
        <v>173</v>
      </c>
    </row>
    <row r="4" s="1" customFormat="1" ht="20" customHeight="1" spans="1:15">
      <c r="A4" s="11">
        <f>ROW()-2</f>
        <v>2</v>
      </c>
      <c r="B4" s="12" t="s">
        <v>224</v>
      </c>
      <c r="C4" s="19" t="s">
        <v>225</v>
      </c>
      <c r="D4" s="14">
        <v>45341</v>
      </c>
      <c r="E4" s="15" t="s">
        <v>226</v>
      </c>
      <c r="F4" s="16" t="str">
        <f>IF(MOD(MID(E4,17,1),2)=0,"女","男")</f>
        <v>女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193</v>
      </c>
      <c r="J4" s="23">
        <f>DAY(EOMONTH(D4,0))-DAY(D4)+1</f>
        <v>11</v>
      </c>
      <c r="K4" s="24">
        <f>IF(H4="",70/30*J4,0)</f>
        <v>25.6666666666667</v>
      </c>
      <c r="L4" s="24">
        <f>IF(H4="",30/30*J4,0)</f>
        <v>11</v>
      </c>
      <c r="M4" s="24">
        <f>SUM(K4:L4)</f>
        <v>36.6666666666667</v>
      </c>
      <c r="N4" s="25"/>
      <c r="O4" s="25" t="s">
        <v>171</v>
      </c>
    </row>
    <row r="5" s="1" customFormat="1" ht="20" customHeight="1" spans="1:15">
      <c r="A5" s="11">
        <f>ROW()-2</f>
        <v>3</v>
      </c>
      <c r="B5" s="18" t="s">
        <v>227</v>
      </c>
      <c r="C5" s="19" t="s">
        <v>200</v>
      </c>
      <c r="D5" s="21">
        <v>45344</v>
      </c>
      <c r="E5" s="15" t="s">
        <v>228</v>
      </c>
      <c r="F5" s="16" t="str">
        <f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8"/>
      <c r="I5" s="17" t="s">
        <v>193</v>
      </c>
      <c r="J5" s="23">
        <f>DAY(EOMONTH(D5,0))-DAY(D5)+1</f>
        <v>8</v>
      </c>
      <c r="K5" s="24">
        <f>IF(H5="",70/30*J5,0)</f>
        <v>18.6666666666667</v>
      </c>
      <c r="L5" s="24">
        <f>IF(H5="",30/30*J5,0)</f>
        <v>8</v>
      </c>
      <c r="M5" s="24">
        <f>SUM(K5:L5)</f>
        <v>26.6666666666667</v>
      </c>
      <c r="N5" s="25"/>
      <c r="O5" s="25" t="s">
        <v>171</v>
      </c>
    </row>
    <row r="6" s="1" customFormat="1" ht="20" customHeight="1" spans="1:15">
      <c r="A6" s="11">
        <f>ROW()-2</f>
        <v>4</v>
      </c>
      <c r="B6" s="18" t="s">
        <v>229</v>
      </c>
      <c r="C6" s="19" t="s">
        <v>222</v>
      </c>
      <c r="D6" s="21">
        <v>45344</v>
      </c>
      <c r="E6" s="15" t="s">
        <v>230</v>
      </c>
      <c r="F6" s="16" t="str">
        <f>IF(MOD(MID(E6,17,1),2)=0,"女","男")</f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8"/>
      <c r="I6" s="17" t="s">
        <v>193</v>
      </c>
      <c r="J6" s="23">
        <f>DAY(EOMONTH(D6,0))-DAY(D6)+1</f>
        <v>8</v>
      </c>
      <c r="K6" s="24">
        <f>IF(H6="",70/30*J6,0)</f>
        <v>18.6666666666667</v>
      </c>
      <c r="L6" s="24">
        <f>IF(H6="",30/30*J6,0)</f>
        <v>8</v>
      </c>
      <c r="M6" s="24">
        <f>SUM(K6:L6)</f>
        <v>26.6666666666667</v>
      </c>
      <c r="N6" s="25"/>
      <c r="O6" s="25" t="s">
        <v>173</v>
      </c>
    </row>
    <row r="7" s="1" customFormat="1" ht="20" customHeight="1" spans="1:15">
      <c r="A7" s="11">
        <f>ROW()-2</f>
        <v>5</v>
      </c>
      <c r="B7" s="18" t="s">
        <v>231</v>
      </c>
      <c r="C7" s="19" t="s">
        <v>191</v>
      </c>
      <c r="D7" s="21">
        <v>45345</v>
      </c>
      <c r="E7" s="15" t="s">
        <v>232</v>
      </c>
      <c r="F7" s="16" t="str">
        <f>IF(MOD(MID(E7,17,1),2)=0,"女","男")</f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8"/>
      <c r="I7" s="17" t="s">
        <v>193</v>
      </c>
      <c r="J7" s="23">
        <f>DAY(EOMONTH(D7,0))-DAY(D7)+1</f>
        <v>7</v>
      </c>
      <c r="K7" s="24">
        <f>IF(H7="",70/30*J7,0)</f>
        <v>16.3333333333333</v>
      </c>
      <c r="L7" s="24">
        <f>IF(H7="",30/30*J7,0)</f>
        <v>7</v>
      </c>
      <c r="M7" s="24">
        <f>SUM(K7:L7)</f>
        <v>23.3333333333333</v>
      </c>
      <c r="N7" s="25"/>
      <c r="O7" s="25" t="s">
        <v>172</v>
      </c>
    </row>
    <row r="8" s="1" customFormat="1" ht="20" customHeight="1" spans="1:15">
      <c r="A8" s="11">
        <f t="shared" ref="A8:A27" si="0">ROW()-2</f>
        <v>6</v>
      </c>
      <c r="B8" s="18" t="s">
        <v>233</v>
      </c>
      <c r="C8" s="19" t="s">
        <v>222</v>
      </c>
      <c r="D8" s="21">
        <v>45345</v>
      </c>
      <c r="E8" s="15" t="s">
        <v>234</v>
      </c>
      <c r="F8" s="16" t="str">
        <f t="shared" ref="F8:F26" si="1">IF(MOD(MID(E8,17,1),2)=0,"女","男")</f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8"/>
      <c r="I8" s="17" t="s">
        <v>193</v>
      </c>
      <c r="J8" s="23">
        <f t="shared" ref="J8:J26" si="2">DAY(EOMONTH(D8,0))-DAY(D8)+1</f>
        <v>7</v>
      </c>
      <c r="K8" s="24">
        <f t="shared" ref="K8:K26" si="3">IF(H8="",70/30*J8,0)</f>
        <v>16.3333333333333</v>
      </c>
      <c r="L8" s="24">
        <f t="shared" ref="L8:L26" si="4">IF(H8="",30/30*J8,0)</f>
        <v>7</v>
      </c>
      <c r="M8" s="24">
        <f t="shared" ref="M8:M26" si="5">SUM(K8:L8)</f>
        <v>23.3333333333333</v>
      </c>
      <c r="N8" s="25"/>
      <c r="O8" s="25" t="s">
        <v>173</v>
      </c>
    </row>
    <row r="9" s="1" customFormat="1" ht="20" customHeight="1" spans="1:15">
      <c r="A9" s="11">
        <f t="shared" si="0"/>
        <v>7</v>
      </c>
      <c r="B9" s="18" t="s">
        <v>235</v>
      </c>
      <c r="C9" s="19" t="s">
        <v>222</v>
      </c>
      <c r="D9" s="21">
        <v>45345</v>
      </c>
      <c r="E9" s="15" t="s">
        <v>236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8"/>
      <c r="I9" s="17" t="s">
        <v>193</v>
      </c>
      <c r="J9" s="23">
        <f t="shared" si="2"/>
        <v>7</v>
      </c>
      <c r="K9" s="24">
        <f t="shared" si="3"/>
        <v>16.3333333333333</v>
      </c>
      <c r="L9" s="24">
        <f t="shared" si="4"/>
        <v>7</v>
      </c>
      <c r="M9" s="24">
        <f t="shared" si="5"/>
        <v>23.3333333333333</v>
      </c>
      <c r="N9" s="25"/>
      <c r="O9" s="25" t="s">
        <v>173</v>
      </c>
    </row>
    <row r="10" s="1" customFormat="1" ht="20" customHeight="1" spans="1:15">
      <c r="A10" s="11">
        <f t="shared" si="0"/>
        <v>8</v>
      </c>
      <c r="B10" s="18" t="s">
        <v>237</v>
      </c>
      <c r="C10" s="19" t="s">
        <v>200</v>
      </c>
      <c r="D10" s="21">
        <v>45345</v>
      </c>
      <c r="E10" s="15" t="s">
        <v>238</v>
      </c>
      <c r="F10" s="16" t="str">
        <f t="shared" si="1"/>
        <v>女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8"/>
      <c r="I10" s="17" t="s">
        <v>193</v>
      </c>
      <c r="J10" s="23">
        <f t="shared" si="2"/>
        <v>7</v>
      </c>
      <c r="K10" s="24">
        <f t="shared" si="3"/>
        <v>16.3333333333333</v>
      </c>
      <c r="L10" s="24">
        <f t="shared" si="4"/>
        <v>7</v>
      </c>
      <c r="M10" s="24">
        <f t="shared" si="5"/>
        <v>23.3333333333333</v>
      </c>
      <c r="N10" s="25"/>
      <c r="O10" s="25" t="s">
        <v>171</v>
      </c>
    </row>
    <row r="11" s="1" customFormat="1" ht="20" customHeight="1" spans="1:15">
      <c r="A11" s="11">
        <f t="shared" si="0"/>
        <v>9</v>
      </c>
      <c r="B11" s="18" t="s">
        <v>239</v>
      </c>
      <c r="C11" s="19" t="s">
        <v>200</v>
      </c>
      <c r="D11" s="21">
        <v>45345</v>
      </c>
      <c r="E11" s="15" t="s">
        <v>240</v>
      </c>
      <c r="F11" s="16" t="str">
        <f t="shared" si="1"/>
        <v>女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8"/>
      <c r="I11" s="17" t="s">
        <v>193</v>
      </c>
      <c r="J11" s="23">
        <f t="shared" si="2"/>
        <v>7</v>
      </c>
      <c r="K11" s="24">
        <f t="shared" si="3"/>
        <v>16.3333333333333</v>
      </c>
      <c r="L11" s="24">
        <f t="shared" si="4"/>
        <v>7</v>
      </c>
      <c r="M11" s="24">
        <f t="shared" si="5"/>
        <v>23.3333333333333</v>
      </c>
      <c r="N11" s="25"/>
      <c r="O11" s="25" t="s">
        <v>171</v>
      </c>
    </row>
    <row r="12" s="1" customFormat="1" ht="20" customHeight="1" spans="1:15">
      <c r="A12" s="11">
        <f t="shared" si="0"/>
        <v>10</v>
      </c>
      <c r="B12" s="18" t="s">
        <v>241</v>
      </c>
      <c r="C12" s="19" t="s">
        <v>200</v>
      </c>
      <c r="D12" s="21">
        <v>45345</v>
      </c>
      <c r="E12" s="15" t="s">
        <v>242</v>
      </c>
      <c r="F12" s="16" t="str">
        <f t="shared" si="1"/>
        <v>女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8"/>
      <c r="I12" s="17" t="s">
        <v>193</v>
      </c>
      <c r="J12" s="23">
        <f t="shared" si="2"/>
        <v>7</v>
      </c>
      <c r="K12" s="24">
        <f t="shared" si="3"/>
        <v>16.3333333333333</v>
      </c>
      <c r="L12" s="24">
        <f t="shared" si="4"/>
        <v>7</v>
      </c>
      <c r="M12" s="24">
        <f t="shared" si="5"/>
        <v>23.3333333333333</v>
      </c>
      <c r="N12" s="25"/>
      <c r="O12" s="25" t="s">
        <v>171</v>
      </c>
    </row>
    <row r="13" s="1" customFormat="1" ht="20" customHeight="1" spans="1:15">
      <c r="A13" s="11">
        <f t="shared" si="0"/>
        <v>11</v>
      </c>
      <c r="B13" s="18" t="s">
        <v>243</v>
      </c>
      <c r="C13" s="19" t="s">
        <v>244</v>
      </c>
      <c r="D13" s="21">
        <v>45345</v>
      </c>
      <c r="E13" s="15" t="s">
        <v>245</v>
      </c>
      <c r="F13" s="16" t="str">
        <f t="shared" si="1"/>
        <v>女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8"/>
      <c r="I13" s="17" t="s">
        <v>193</v>
      </c>
      <c r="J13" s="23">
        <f t="shared" si="2"/>
        <v>7</v>
      </c>
      <c r="K13" s="24">
        <f t="shared" si="3"/>
        <v>16.3333333333333</v>
      </c>
      <c r="L13" s="24">
        <f t="shared" si="4"/>
        <v>7</v>
      </c>
      <c r="M13" s="24">
        <f t="shared" si="5"/>
        <v>23.3333333333333</v>
      </c>
      <c r="N13" s="25"/>
      <c r="O13" s="25" t="s">
        <v>173</v>
      </c>
    </row>
    <row r="14" s="1" customFormat="1" ht="20" customHeight="1" spans="1:15">
      <c r="A14" s="11">
        <f t="shared" si="0"/>
        <v>12</v>
      </c>
      <c r="B14" s="18" t="s">
        <v>246</v>
      </c>
      <c r="C14" s="19" t="s">
        <v>247</v>
      </c>
      <c r="D14" s="21">
        <v>45345</v>
      </c>
      <c r="E14" s="15" t="s">
        <v>248</v>
      </c>
      <c r="F14" s="16" t="str">
        <f t="shared" si="1"/>
        <v>男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8"/>
      <c r="I14" s="17" t="s">
        <v>193</v>
      </c>
      <c r="J14" s="23">
        <f t="shared" si="2"/>
        <v>7</v>
      </c>
      <c r="K14" s="24">
        <f t="shared" si="3"/>
        <v>16.3333333333333</v>
      </c>
      <c r="L14" s="24">
        <f t="shared" si="4"/>
        <v>7</v>
      </c>
      <c r="M14" s="24">
        <f t="shared" si="5"/>
        <v>23.3333333333333</v>
      </c>
      <c r="N14" s="25"/>
      <c r="O14" s="25" t="s">
        <v>172</v>
      </c>
    </row>
    <row r="15" s="1" customFormat="1" ht="20" customHeight="1" spans="1:15">
      <c r="A15" s="11">
        <f t="shared" si="0"/>
        <v>13</v>
      </c>
      <c r="B15" s="18" t="s">
        <v>249</v>
      </c>
      <c r="C15" s="19" t="s">
        <v>191</v>
      </c>
      <c r="D15" s="21">
        <v>45348</v>
      </c>
      <c r="E15" s="15" t="s">
        <v>250</v>
      </c>
      <c r="F15" s="16" t="str">
        <f t="shared" si="1"/>
        <v>女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8" t="s">
        <v>231</v>
      </c>
      <c r="I15" s="17" t="s">
        <v>193</v>
      </c>
      <c r="J15" s="23">
        <f t="shared" si="2"/>
        <v>4</v>
      </c>
      <c r="K15" s="24">
        <f t="shared" si="3"/>
        <v>0</v>
      </c>
      <c r="L15" s="24">
        <f t="shared" si="4"/>
        <v>0</v>
      </c>
      <c r="M15" s="24">
        <f t="shared" si="5"/>
        <v>0</v>
      </c>
      <c r="N15" s="25"/>
      <c r="O15" s="25" t="s">
        <v>172</v>
      </c>
    </row>
    <row r="16" s="1" customFormat="1" ht="20" customHeight="1" spans="1:15">
      <c r="A16" s="11">
        <f t="shared" si="0"/>
        <v>14</v>
      </c>
      <c r="B16" s="18" t="s">
        <v>251</v>
      </c>
      <c r="C16" s="19" t="s">
        <v>247</v>
      </c>
      <c r="D16" s="21">
        <v>45348</v>
      </c>
      <c r="E16" s="15" t="s">
        <v>252</v>
      </c>
      <c r="F16" s="16" t="str">
        <f t="shared" si="1"/>
        <v>男</v>
      </c>
      <c r="G16" s="17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8"/>
      <c r="I16" s="17" t="s">
        <v>193</v>
      </c>
      <c r="J16" s="23">
        <f t="shared" si="2"/>
        <v>4</v>
      </c>
      <c r="K16" s="24">
        <f t="shared" si="3"/>
        <v>9.33333333333333</v>
      </c>
      <c r="L16" s="24">
        <f t="shared" si="4"/>
        <v>4</v>
      </c>
      <c r="M16" s="24">
        <f t="shared" si="5"/>
        <v>13.3333333333333</v>
      </c>
      <c r="N16" s="25"/>
      <c r="O16" s="25" t="s">
        <v>172</v>
      </c>
    </row>
    <row r="17" s="1" customFormat="1" ht="20" customHeight="1" spans="1:15">
      <c r="A17" s="11">
        <f t="shared" si="0"/>
        <v>15</v>
      </c>
      <c r="B17" s="18" t="s">
        <v>253</v>
      </c>
      <c r="C17" s="19" t="s">
        <v>222</v>
      </c>
      <c r="D17" s="21">
        <v>45348</v>
      </c>
      <c r="E17" s="15" t="s">
        <v>254</v>
      </c>
      <c r="F17" s="16" t="str">
        <f t="shared" si="1"/>
        <v>男</v>
      </c>
      <c r="G17" s="17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8"/>
      <c r="I17" s="17" t="s">
        <v>193</v>
      </c>
      <c r="J17" s="23">
        <f t="shared" si="2"/>
        <v>4</v>
      </c>
      <c r="K17" s="24">
        <f t="shared" si="3"/>
        <v>9.33333333333333</v>
      </c>
      <c r="L17" s="24">
        <f t="shared" si="4"/>
        <v>4</v>
      </c>
      <c r="M17" s="24">
        <f t="shared" si="5"/>
        <v>13.3333333333333</v>
      </c>
      <c r="N17" s="25"/>
      <c r="O17" s="25" t="s">
        <v>173</v>
      </c>
    </row>
    <row r="18" s="1" customFormat="1" ht="20" customHeight="1" spans="1:15">
      <c r="A18" s="11">
        <f t="shared" si="0"/>
        <v>16</v>
      </c>
      <c r="B18" s="18" t="s">
        <v>255</v>
      </c>
      <c r="C18" s="19" t="s">
        <v>256</v>
      </c>
      <c r="D18" s="21">
        <v>45348</v>
      </c>
      <c r="E18" s="15" t="s">
        <v>257</v>
      </c>
      <c r="F18" s="16" t="str">
        <f t="shared" si="1"/>
        <v>男</v>
      </c>
      <c r="G18" s="17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8"/>
      <c r="I18" s="17" t="s">
        <v>193</v>
      </c>
      <c r="J18" s="23">
        <f t="shared" si="2"/>
        <v>4</v>
      </c>
      <c r="K18" s="24">
        <f t="shared" si="3"/>
        <v>9.33333333333333</v>
      </c>
      <c r="L18" s="24">
        <f t="shared" si="4"/>
        <v>4</v>
      </c>
      <c r="M18" s="24">
        <f t="shared" si="5"/>
        <v>13.3333333333333</v>
      </c>
      <c r="N18" s="25"/>
      <c r="O18" s="25" t="s">
        <v>173</v>
      </c>
    </row>
    <row r="19" s="1" customFormat="1" ht="20" customHeight="1" spans="1:15">
      <c r="A19" s="11">
        <f t="shared" si="0"/>
        <v>17</v>
      </c>
      <c r="B19" s="18" t="s">
        <v>258</v>
      </c>
      <c r="C19" s="19" t="s">
        <v>222</v>
      </c>
      <c r="D19" s="21">
        <v>45348</v>
      </c>
      <c r="E19" s="15" t="s">
        <v>259</v>
      </c>
      <c r="F19" s="16" t="str">
        <f t="shared" si="1"/>
        <v>男</v>
      </c>
      <c r="G19" s="17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8"/>
      <c r="I19" s="17" t="s">
        <v>193</v>
      </c>
      <c r="J19" s="23">
        <f t="shared" si="2"/>
        <v>4</v>
      </c>
      <c r="K19" s="24">
        <f t="shared" si="3"/>
        <v>9.33333333333333</v>
      </c>
      <c r="L19" s="24">
        <f t="shared" si="4"/>
        <v>4</v>
      </c>
      <c r="M19" s="24">
        <f t="shared" si="5"/>
        <v>13.3333333333333</v>
      </c>
      <c r="N19" s="25"/>
      <c r="O19" s="25" t="s">
        <v>173</v>
      </c>
    </row>
    <row r="20" s="1" customFormat="1" ht="20" customHeight="1" spans="1:15">
      <c r="A20" s="11">
        <f t="shared" si="0"/>
        <v>18</v>
      </c>
      <c r="B20" s="18" t="s">
        <v>260</v>
      </c>
      <c r="C20" s="19" t="s">
        <v>209</v>
      </c>
      <c r="D20" s="21">
        <v>45348</v>
      </c>
      <c r="E20" s="15" t="s">
        <v>261</v>
      </c>
      <c r="F20" s="16" t="str">
        <f t="shared" si="1"/>
        <v>男</v>
      </c>
      <c r="G20" s="17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8"/>
      <c r="I20" s="17" t="s">
        <v>193</v>
      </c>
      <c r="J20" s="23">
        <f t="shared" si="2"/>
        <v>4</v>
      </c>
      <c r="K20" s="24">
        <f t="shared" si="3"/>
        <v>9.33333333333333</v>
      </c>
      <c r="L20" s="24">
        <f t="shared" si="4"/>
        <v>4</v>
      </c>
      <c r="M20" s="24">
        <f t="shared" si="5"/>
        <v>13.3333333333333</v>
      </c>
      <c r="N20" s="25"/>
      <c r="O20" s="25" t="s">
        <v>172</v>
      </c>
    </row>
    <row r="21" s="1" customFormat="1" ht="20" customHeight="1" spans="1:15">
      <c r="A21" s="11">
        <f t="shared" si="0"/>
        <v>19</v>
      </c>
      <c r="B21" s="18" t="s">
        <v>262</v>
      </c>
      <c r="C21" s="19" t="s">
        <v>247</v>
      </c>
      <c r="D21" s="21">
        <v>45348</v>
      </c>
      <c r="E21" s="15" t="s">
        <v>263</v>
      </c>
      <c r="F21" s="16" t="str">
        <f t="shared" si="1"/>
        <v>男</v>
      </c>
      <c r="G21" s="17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8"/>
      <c r="I21" s="17" t="s">
        <v>193</v>
      </c>
      <c r="J21" s="23">
        <f t="shared" si="2"/>
        <v>4</v>
      </c>
      <c r="K21" s="24">
        <f t="shared" si="3"/>
        <v>9.33333333333333</v>
      </c>
      <c r="L21" s="24">
        <f t="shared" si="4"/>
        <v>4</v>
      </c>
      <c r="M21" s="24">
        <f t="shared" si="5"/>
        <v>13.3333333333333</v>
      </c>
      <c r="N21" s="25"/>
      <c r="O21" s="25" t="s">
        <v>172</v>
      </c>
    </row>
    <row r="22" s="1" customFormat="1" ht="20" customHeight="1" spans="1:15">
      <c r="A22" s="11">
        <f t="shared" si="0"/>
        <v>20</v>
      </c>
      <c r="B22" s="18" t="s">
        <v>264</v>
      </c>
      <c r="C22" s="19" t="s">
        <v>247</v>
      </c>
      <c r="D22" s="21">
        <v>45348</v>
      </c>
      <c r="E22" s="15" t="s">
        <v>265</v>
      </c>
      <c r="F22" s="16" t="str">
        <f t="shared" si="1"/>
        <v>女</v>
      </c>
      <c r="G22" s="17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8"/>
      <c r="I22" s="17" t="s">
        <v>193</v>
      </c>
      <c r="J22" s="23">
        <f t="shared" si="2"/>
        <v>4</v>
      </c>
      <c r="K22" s="24">
        <f t="shared" si="3"/>
        <v>9.33333333333333</v>
      </c>
      <c r="L22" s="24">
        <f t="shared" si="4"/>
        <v>4</v>
      </c>
      <c r="M22" s="24">
        <f t="shared" si="5"/>
        <v>13.3333333333333</v>
      </c>
      <c r="N22" s="25"/>
      <c r="O22" s="25" t="s">
        <v>172</v>
      </c>
    </row>
    <row r="23" s="1" customFormat="1" ht="20" customHeight="1" spans="1:15">
      <c r="A23" s="11">
        <f t="shared" si="0"/>
        <v>21</v>
      </c>
      <c r="B23" s="18" t="s">
        <v>266</v>
      </c>
      <c r="C23" s="19" t="s">
        <v>209</v>
      </c>
      <c r="D23" s="21">
        <v>45348</v>
      </c>
      <c r="E23" s="15" t="s">
        <v>267</v>
      </c>
      <c r="F23" s="16" t="str">
        <f t="shared" si="1"/>
        <v>男</v>
      </c>
      <c r="G23" s="17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18"/>
      <c r="I23" s="17" t="s">
        <v>193</v>
      </c>
      <c r="J23" s="23">
        <f t="shared" si="2"/>
        <v>4</v>
      </c>
      <c r="K23" s="24">
        <f t="shared" si="3"/>
        <v>9.33333333333333</v>
      </c>
      <c r="L23" s="24">
        <f t="shared" si="4"/>
        <v>4</v>
      </c>
      <c r="M23" s="24">
        <f t="shared" si="5"/>
        <v>13.3333333333333</v>
      </c>
      <c r="N23" s="25"/>
      <c r="O23" s="25" t="s">
        <v>172</v>
      </c>
    </row>
    <row r="24" s="1" customFormat="1" ht="20" customHeight="1" spans="1:15">
      <c r="A24" s="11">
        <f t="shared" si="0"/>
        <v>22</v>
      </c>
      <c r="B24" s="18" t="s">
        <v>268</v>
      </c>
      <c r="C24" s="19" t="s">
        <v>269</v>
      </c>
      <c r="D24" s="21">
        <v>45348</v>
      </c>
      <c r="E24" s="15" t="s">
        <v>270</v>
      </c>
      <c r="F24" s="16" t="str">
        <f t="shared" si="1"/>
        <v>女</v>
      </c>
      <c r="G24" s="17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18"/>
      <c r="I24" s="17" t="s">
        <v>193</v>
      </c>
      <c r="J24" s="23">
        <f t="shared" si="2"/>
        <v>4</v>
      </c>
      <c r="K24" s="24">
        <f t="shared" si="3"/>
        <v>9.33333333333333</v>
      </c>
      <c r="L24" s="24">
        <f t="shared" si="4"/>
        <v>4</v>
      </c>
      <c r="M24" s="24">
        <f t="shared" si="5"/>
        <v>13.3333333333333</v>
      </c>
      <c r="N24" s="25"/>
      <c r="O24" s="25" t="s">
        <v>172</v>
      </c>
    </row>
    <row r="25" s="1" customFormat="1" ht="20" customHeight="1" spans="1:15">
      <c r="A25" s="11">
        <f t="shared" si="0"/>
        <v>23</v>
      </c>
      <c r="B25" s="18" t="s">
        <v>271</v>
      </c>
      <c r="C25" s="19" t="s">
        <v>247</v>
      </c>
      <c r="D25" s="21">
        <v>45348</v>
      </c>
      <c r="E25" s="15" t="s">
        <v>272</v>
      </c>
      <c r="F25" s="16" t="str">
        <f t="shared" si="1"/>
        <v>男</v>
      </c>
      <c r="G25" s="17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18"/>
      <c r="I25" s="17" t="s">
        <v>193</v>
      </c>
      <c r="J25" s="23">
        <f t="shared" si="2"/>
        <v>4</v>
      </c>
      <c r="K25" s="24">
        <f t="shared" si="3"/>
        <v>9.33333333333333</v>
      </c>
      <c r="L25" s="24">
        <f t="shared" si="4"/>
        <v>4</v>
      </c>
      <c r="M25" s="24">
        <f t="shared" si="5"/>
        <v>13.3333333333333</v>
      </c>
      <c r="N25" s="25"/>
      <c r="O25" s="25" t="s">
        <v>172</v>
      </c>
    </row>
    <row r="26" s="1" customFormat="1" ht="20" customHeight="1" spans="1:15">
      <c r="A26" s="11">
        <f t="shared" si="0"/>
        <v>24</v>
      </c>
      <c r="B26" s="18" t="s">
        <v>273</v>
      </c>
      <c r="C26" s="19" t="s">
        <v>256</v>
      </c>
      <c r="D26" s="21">
        <v>45348</v>
      </c>
      <c r="E26" s="15" t="s">
        <v>274</v>
      </c>
      <c r="F26" s="16" t="str">
        <f t="shared" si="1"/>
        <v>男</v>
      </c>
      <c r="G26" s="17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18"/>
      <c r="I26" s="17" t="s">
        <v>193</v>
      </c>
      <c r="J26" s="23">
        <f t="shared" si="2"/>
        <v>4</v>
      </c>
      <c r="K26" s="24">
        <f t="shared" si="3"/>
        <v>9.33333333333333</v>
      </c>
      <c r="L26" s="24">
        <f t="shared" si="4"/>
        <v>4</v>
      </c>
      <c r="M26" s="24">
        <f t="shared" si="5"/>
        <v>13.3333333333333</v>
      </c>
      <c r="N26" s="25"/>
      <c r="O26" s="25" t="s">
        <v>173</v>
      </c>
    </row>
    <row r="27" s="1" customFormat="1" ht="21" customHeight="1" spans="1:15">
      <c r="A27" s="11" t="s">
        <v>219</v>
      </c>
      <c r="B27" s="26"/>
      <c r="C27" s="27"/>
      <c r="D27" s="21"/>
      <c r="E27" s="28"/>
      <c r="F27" s="16"/>
      <c r="G27" s="17"/>
      <c r="H27" s="23"/>
      <c r="I27" s="17"/>
      <c r="J27" s="30"/>
      <c r="K27" s="24">
        <f>SUM(K3:K26)</f>
        <v>322</v>
      </c>
      <c r="L27" s="24">
        <f>SUM(L3:L26)</f>
        <v>138</v>
      </c>
      <c r="M27" s="24">
        <f>SUM(M3:M26)</f>
        <v>460</v>
      </c>
      <c r="N27" s="25"/>
      <c r="O27" s="25"/>
    </row>
    <row r="28" s="1" customFormat="1" ht="24" customHeight="1" spans="2:13">
      <c r="B28" s="2"/>
      <c r="E28"/>
      <c r="K28" s="4"/>
      <c r="L28" s="4"/>
      <c r="M28" s="4"/>
    </row>
    <row r="29" s="1" customFormat="1" ht="24" customHeight="1" spans="2:13">
      <c r="B29" s="2"/>
      <c r="E29"/>
      <c r="K29" s="4"/>
      <c r="L29" s="4"/>
      <c r="M29" s="4"/>
    </row>
    <row r="30" s="1" customFormat="1" ht="24" customHeight="1" spans="2:11">
      <c r="B30" s="2"/>
      <c r="E30"/>
      <c r="I30" s="4"/>
      <c r="J30" s="4"/>
      <c r="K30" s="4"/>
    </row>
    <row r="31" s="1" customFormat="1" ht="24" customHeight="1" spans="2:11">
      <c r="B31" s="2"/>
      <c r="E31" t="s">
        <v>169</v>
      </c>
      <c r="F31" t="s">
        <v>170</v>
      </c>
      <c r="G31"/>
      <c r="I31" s="4"/>
      <c r="J31" s="4"/>
      <c r="K31" s="4"/>
    </row>
    <row r="32" s="1" customFormat="1" ht="24" customHeight="1" spans="2:11">
      <c r="B32" s="2"/>
      <c r="E32" t="s">
        <v>171</v>
      </c>
      <c r="F32" s="29">
        <v>133.333333333333</v>
      </c>
      <c r="G32"/>
      <c r="I32" s="4"/>
      <c r="J32" s="4"/>
      <c r="K32" s="4"/>
    </row>
    <row r="33" s="1" customFormat="1" ht="24" customHeight="1" spans="2:11">
      <c r="B33" s="2"/>
      <c r="E33" t="s">
        <v>172</v>
      </c>
      <c r="F33" s="29">
        <v>140</v>
      </c>
      <c r="G33"/>
      <c r="I33" s="4"/>
      <c r="J33" s="4"/>
      <c r="K33" s="4"/>
    </row>
    <row r="34" s="1" customFormat="1" ht="24" customHeight="1" spans="2:11">
      <c r="B34" s="2"/>
      <c r="C34"/>
      <c r="D34"/>
      <c r="E34" t="s">
        <v>173</v>
      </c>
      <c r="F34" s="29">
        <v>186.666666666667</v>
      </c>
      <c r="G34"/>
      <c r="I34" s="4"/>
      <c r="J34" s="4"/>
      <c r="K34" s="4"/>
    </row>
    <row r="35" s="1" customFormat="1" ht="24" customHeight="1" spans="2:11">
      <c r="B35" s="2"/>
      <c r="C35"/>
      <c r="D35"/>
      <c r="E35" t="s">
        <v>175</v>
      </c>
      <c r="F35">
        <v>460</v>
      </c>
      <c r="G35"/>
      <c r="I35" s="4"/>
      <c r="J35" s="4"/>
      <c r="K35" s="4"/>
    </row>
    <row r="36" s="1" customFormat="1" ht="24" customHeight="1" spans="2:11">
      <c r="B36" s="2"/>
      <c r="C36"/>
      <c r="D36"/>
      <c r="E36"/>
      <c r="F36"/>
      <c r="G36"/>
      <c r="I36" s="4"/>
      <c r="J36" s="4"/>
      <c r="K36" s="4"/>
    </row>
    <row r="37" s="1" customFormat="1" ht="24" customHeight="1" spans="2:13">
      <c r="B37" s="2"/>
      <c r="C37"/>
      <c r="D37"/>
      <c r="E37"/>
      <c r="F37"/>
      <c r="G37"/>
      <c r="K37" s="4"/>
      <c r="L37" s="4"/>
      <c r="M37" s="4"/>
    </row>
    <row r="38" s="1" customFormat="1" ht="24" customHeight="1" spans="2:13">
      <c r="B38" s="2"/>
      <c r="C38"/>
      <c r="D38"/>
      <c r="E38"/>
      <c r="F38"/>
      <c r="G38"/>
      <c r="K38" s="4"/>
      <c r="L38" s="4"/>
      <c r="M38" s="4"/>
    </row>
    <row r="39" s="1" customFormat="1" ht="24" customHeight="1" spans="2:13">
      <c r="B39" s="2"/>
      <c r="C39"/>
      <c r="D39"/>
      <c r="E39"/>
      <c r="F39"/>
      <c r="G39"/>
      <c r="K39" s="4"/>
      <c r="L39" s="4"/>
      <c r="M39" s="4"/>
    </row>
    <row r="40" s="1" customFormat="1" ht="24" customHeight="1" spans="2:13">
      <c r="B40" s="2"/>
      <c r="C40"/>
      <c r="D40"/>
      <c r="E40"/>
      <c r="F40"/>
      <c r="G40"/>
      <c r="K40" s="4"/>
      <c r="L40" s="4"/>
      <c r="M40" s="4"/>
    </row>
    <row r="41" s="1" customFormat="1" ht="24" customHeight="1" spans="2:13">
      <c r="B41" s="2"/>
      <c r="C41"/>
      <c r="D41"/>
      <c r="E41"/>
      <c r="F41"/>
      <c r="G41"/>
      <c r="K41" s="4"/>
      <c r="L41" s="4"/>
      <c r="M41" s="4"/>
    </row>
    <row r="42" s="1" customFormat="1" ht="24" customHeight="1" spans="2:13">
      <c r="B42" s="2"/>
      <c r="C42"/>
      <c r="D42"/>
      <c r="E42"/>
      <c r="F42"/>
      <c r="G42"/>
      <c r="K42" s="4"/>
      <c r="L42" s="4"/>
      <c r="M42" s="4"/>
    </row>
    <row r="43" s="1" customFormat="1" ht="24" customHeight="1" spans="2:13">
      <c r="B43" s="2"/>
      <c r="C43"/>
      <c r="D43"/>
      <c r="E43"/>
      <c r="F43"/>
      <c r="G43"/>
      <c r="K43" s="4"/>
      <c r="L43" s="4"/>
      <c r="M43" s="4"/>
    </row>
    <row r="44" s="1" customFormat="1" ht="24" customHeight="1" spans="2:13">
      <c r="B44" s="2"/>
      <c r="C44"/>
      <c r="D44"/>
      <c r="E44"/>
      <c r="F44"/>
      <c r="G44"/>
      <c r="K44" s="4"/>
      <c r="L44" s="4"/>
      <c r="M44" s="4"/>
    </row>
    <row r="45" s="1" customFormat="1" ht="24" customHeight="1" spans="2:13">
      <c r="B45" s="2"/>
      <c r="C45"/>
      <c r="D45"/>
      <c r="E45"/>
      <c r="F45"/>
      <c r="G45"/>
      <c r="K45" s="4"/>
      <c r="L45" s="4"/>
      <c r="M45" s="4"/>
    </row>
    <row r="46" s="1" customFormat="1" ht="24" customHeight="1" spans="2:13">
      <c r="B46" s="2"/>
      <c r="C46"/>
      <c r="D46"/>
      <c r="E46"/>
      <c r="F46"/>
      <c r="G46"/>
      <c r="K46" s="4"/>
      <c r="L46" s="4"/>
      <c r="M46" s="4"/>
    </row>
    <row r="47" s="1" customFormat="1" ht="24" customHeight="1" spans="2:13">
      <c r="B47" s="2"/>
      <c r="E47"/>
      <c r="F47"/>
      <c r="G47"/>
      <c r="K47" s="4"/>
      <c r="L47" s="4"/>
      <c r="M47" s="4"/>
    </row>
    <row r="48" s="1" customFormat="1" ht="24" customHeight="1" spans="2:13">
      <c r="B48" s="2"/>
      <c r="E48"/>
      <c r="F48"/>
      <c r="G48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4" customHeight="1" spans="2:13">
      <c r="B54" s="2"/>
      <c r="E54" s="3"/>
      <c r="K54" s="4"/>
      <c r="L54" s="4"/>
      <c r="M54" s="4"/>
    </row>
    <row r="55" s="1" customFormat="1" ht="24" customHeight="1" spans="2:13">
      <c r="B55" s="2"/>
      <c r="E55" s="3"/>
      <c r="K55" s="4"/>
      <c r="L55" s="4"/>
      <c r="M55" s="4"/>
    </row>
    <row r="56" s="1" customFormat="1" ht="24" customHeight="1" spans="2:13">
      <c r="B56" s="2"/>
      <c r="E56" s="3"/>
      <c r="K56" s="4"/>
      <c r="L56" s="4"/>
      <c r="M56" s="4"/>
    </row>
    <row r="57" s="1" customFormat="1" ht="24" customHeight="1" spans="2:13">
      <c r="B57" s="2"/>
      <c r="E57" s="3"/>
      <c r="K57" s="4"/>
      <c r="L57" s="4"/>
      <c r="M57" s="4"/>
    </row>
    <row r="58" s="1" customFormat="1" ht="24" customHeight="1" spans="2:13">
      <c r="B58" s="2"/>
      <c r="E58" s="3"/>
      <c r="K58" s="4"/>
      <c r="L58" s="4"/>
      <c r="M58" s="4"/>
    </row>
    <row r="59" s="1" customFormat="1" ht="24" customHeight="1" spans="2:13">
      <c r="B59" s="2"/>
      <c r="E59" s="3"/>
      <c r="K59" s="4"/>
      <c r="L59" s="4"/>
      <c r="M59" s="4"/>
    </row>
    <row r="60" s="1" customFormat="1" ht="24" customHeight="1" spans="2:13">
      <c r="B60" s="2"/>
      <c r="E60" s="3"/>
      <c r="K60" s="4"/>
      <c r="L60" s="4"/>
      <c r="M60" s="4"/>
    </row>
    <row r="61" s="1" customFormat="1" ht="24" customHeight="1" spans="2:13">
      <c r="B61" s="2"/>
      <c r="E61" s="3"/>
      <c r="K61" s="4"/>
      <c r="L61" s="4"/>
      <c r="M61" s="4"/>
    </row>
    <row r="62" s="1" customFormat="1" ht="24" customHeight="1" spans="2:13">
      <c r="B62" s="2"/>
      <c r="E62" s="3"/>
      <c r="K62" s="4"/>
      <c r="L62" s="4"/>
      <c r="M62" s="4"/>
    </row>
    <row r="63" s="1" customFormat="1" ht="24" customHeight="1" spans="2:13">
      <c r="B63" s="2"/>
      <c r="E63" s="3"/>
      <c r="K63" s="4"/>
      <c r="L63" s="4"/>
      <c r="M63" s="4"/>
    </row>
    <row r="64" s="1" customFormat="1" ht="24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  <row r="72" s="1" customFormat="1" ht="23" customHeight="1" spans="2:13">
      <c r="B72" s="2"/>
      <c r="E72" s="3"/>
      <c r="K72" s="4"/>
      <c r="L72" s="4"/>
      <c r="M72" s="4"/>
    </row>
    <row r="73" s="1" customFormat="1" ht="23" customHeight="1" spans="2:13">
      <c r="B73" s="2"/>
      <c r="E73" s="3"/>
      <c r="K73" s="4"/>
      <c r="L73" s="4"/>
      <c r="M73" s="4"/>
    </row>
    <row r="74" s="1" customFormat="1" ht="23" customHeight="1" spans="2:13">
      <c r="B74" s="2"/>
      <c r="E74" s="3"/>
      <c r="K74" s="4"/>
      <c r="L74" s="4"/>
      <c r="M74" s="4"/>
    </row>
    <row r="75" s="1" customFormat="1" ht="23" customHeight="1" spans="2:13">
      <c r="B75" s="2"/>
      <c r="E75" s="3"/>
      <c r="K75" s="4"/>
      <c r="L75" s="4"/>
      <c r="M75" s="4"/>
    </row>
    <row r="76" s="1" customFormat="1" ht="23" customHeight="1" spans="2:13">
      <c r="B76" s="2"/>
      <c r="E76" s="3"/>
      <c r="K76" s="4"/>
      <c r="L76" s="4"/>
      <c r="M76" s="4"/>
    </row>
    <row r="77" s="1" customFormat="1" ht="23" customHeight="1" spans="2:13">
      <c r="B77" s="2"/>
      <c r="E77" s="3"/>
      <c r="K77" s="4"/>
      <c r="L77" s="4"/>
      <c r="M77" s="4"/>
    </row>
    <row r="78" s="1" customFormat="1" ht="23" customHeight="1" spans="2:13">
      <c r="B78" s="2"/>
      <c r="E78" s="3"/>
      <c r="K78" s="4"/>
      <c r="L78" s="4"/>
      <c r="M78" s="4"/>
    </row>
    <row r="79" s="1" customFormat="1" ht="23" customHeight="1" spans="2:13">
      <c r="B79" s="2"/>
      <c r="E79" s="3"/>
      <c r="K79" s="4"/>
      <c r="L79" s="4"/>
      <c r="M79" s="4"/>
    </row>
    <row r="80" s="1" customFormat="1" ht="23" customHeight="1" spans="2:13">
      <c r="B80" s="2"/>
      <c r="E80" s="3"/>
      <c r="K80" s="4"/>
      <c r="L80" s="4"/>
      <c r="M80" s="4"/>
    </row>
    <row r="81" s="1" customFormat="1" ht="23" customHeight="1" spans="2:13">
      <c r="B81" s="2"/>
      <c r="E81" s="3"/>
      <c r="K81" s="4"/>
      <c r="L81" s="4"/>
      <c r="M81" s="4"/>
    </row>
    <row r="82" s="1" customFormat="1" ht="23" customHeight="1" spans="2:13">
      <c r="B82" s="2"/>
      <c r="E82" s="3"/>
      <c r="K82" s="4"/>
      <c r="L82" s="4"/>
      <c r="M82" s="4"/>
    </row>
  </sheetData>
  <autoFilter ref="A1:O35">
    <extLst/>
  </autoFilter>
  <mergeCells count="1">
    <mergeCell ref="A1:O1"/>
  </mergeCells>
  <conditionalFormatting sqref="E27">
    <cfRule type="duplicateValues" dxfId="41" priority="73"/>
  </conditionalFormatting>
  <conditionalFormatting sqref="H27">
    <cfRule type="duplicateValues" dxfId="41" priority="83"/>
    <cfRule type="duplicateValues" dxfId="41" priority="84"/>
  </conditionalFormatting>
  <conditionalFormatting sqref="B3:B26">
    <cfRule type="duplicateValues" dxfId="41" priority="19"/>
    <cfRule type="duplicateValues" dxfId="41" priority="20"/>
    <cfRule type="duplicateValues" dxfId="41" priority="21"/>
    <cfRule type="duplicateValues" dxfId="41" priority="22"/>
    <cfRule type="duplicateValues" dxfId="41" priority="23"/>
    <cfRule type="duplicateValues" dxfId="41" priority="24"/>
    <cfRule type="duplicateValues" dxfId="41" priority="25"/>
    <cfRule type="duplicateValues" dxfId="41" priority="26"/>
    <cfRule type="duplicateValues" dxfId="42" priority="27"/>
    <cfRule type="duplicateValues" dxfId="41" priority="28"/>
    <cfRule type="duplicateValues" dxfId="41" priority="29"/>
    <cfRule type="duplicateValues" dxfId="41" priority="30"/>
    <cfRule type="duplicateValues" dxfId="41" priority="31"/>
    <cfRule type="duplicateValues" dxfId="41" priority="32"/>
    <cfRule type="duplicateValues" dxfId="41" priority="33"/>
    <cfRule type="duplicateValues" dxfId="41" priority="34"/>
    <cfRule type="duplicateValues" dxfId="41" priority="35"/>
  </conditionalFormatting>
  <conditionalFormatting sqref="E3:E9">
    <cfRule type="duplicateValues" dxfId="41" priority="36"/>
  </conditionalFormatting>
  <conditionalFormatting sqref="E10:E26">
    <cfRule type="duplicateValues" dxfId="41" priority="2"/>
  </conditionalFormatting>
  <conditionalFormatting sqref="H3:H26">
    <cfRule type="duplicateValues" dxfId="41" priority="7"/>
    <cfRule type="duplicateValues" dxfId="41" priority="8"/>
    <cfRule type="duplicateValues" dxfId="41" priority="9"/>
    <cfRule type="duplicateValues" dxfId="42" priority="10"/>
    <cfRule type="duplicateValues" dxfId="41" priority="11"/>
    <cfRule type="duplicateValues" dxfId="41" priority="12"/>
    <cfRule type="duplicateValues" dxfId="41" priority="13"/>
    <cfRule type="duplicateValues" dxfId="41" priority="14"/>
    <cfRule type="duplicateValues" dxfId="41" priority="15"/>
    <cfRule type="duplicateValues" dxfId="41" priority="16"/>
    <cfRule type="duplicateValues" dxfId="41" priority="17"/>
    <cfRule type="duplicateValues" dxfId="41" priority="18"/>
  </conditionalFormatting>
  <conditionalFormatting sqref="H$1:H$1048576 B$1:B$1048576">
    <cfRule type="duplicateValues" dxfId="41" priority="1"/>
  </conditionalFormatting>
  <conditionalFormatting sqref="B1:B2 B27:B1048576">
    <cfRule type="duplicateValues" dxfId="41" priority="37"/>
    <cfRule type="duplicateValues" dxfId="41" priority="38"/>
  </conditionalFormatting>
  <conditionalFormatting sqref="H2 B2 H28:H29 B27:B1048576 F30:F36 H37:H1048576">
    <cfRule type="duplicateValues" dxfId="41" priority="94"/>
  </conditionalFormatting>
  <conditionalFormatting sqref="B2 B27:B1048576">
    <cfRule type="duplicateValues" dxfId="41" priority="41"/>
    <cfRule type="duplicateValues" dxfId="41" priority="42"/>
    <cfRule type="duplicateValues" dxfId="41" priority="57"/>
    <cfRule type="duplicateValues" dxfId="41" priority="69"/>
    <cfRule type="duplicateValues" dxfId="41" priority="85"/>
    <cfRule type="duplicateValues" dxfId="41" priority="87"/>
    <cfRule type="duplicateValues" dxfId="41" priority="88"/>
    <cfRule type="duplicateValues" dxfId="41" priority="89"/>
    <cfRule type="duplicateValues" dxfId="41" priority="90"/>
    <cfRule type="duplicateValues" dxfId="41" priority="91"/>
    <cfRule type="duplicateValues" dxfId="41" priority="92"/>
    <cfRule type="duplicateValues" dxfId="41" priority="93"/>
  </conditionalFormatting>
  <conditionalFormatting sqref="B2 H2 H28:H29 F30:F36 B27:B1048576 H37:H1048576">
    <cfRule type="duplicateValues" dxfId="41" priority="86"/>
  </conditionalFormatting>
  <conditionalFormatting sqref="H2 B2 H27:H29 F30:F36 B27:B1048576 H37:H1048576">
    <cfRule type="duplicateValues" dxfId="41" priority="58"/>
    <cfRule type="duplicateValues" dxfId="41" priority="81"/>
    <cfRule type="duplicateValues" dxfId="41" priority="82"/>
  </conditionalFormatting>
  <conditionalFormatting sqref="B2 H2 H27:H29 F30:F36 B27:B1048576 H37:H1048576">
    <cfRule type="duplicateValues" dxfId="41" priority="72"/>
  </conditionalFormatting>
  <pageMargins left="0.2125" right="0.2125" top="0.0152777777777778" bottom="0.0152777777777778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1"/>
  <sheetViews>
    <sheetView showGridLines="0" tabSelected="1" topLeftCell="A83" workbookViewId="0">
      <selection activeCell="B102" sqref="B102"/>
    </sheetView>
  </sheetViews>
  <sheetFormatPr defaultColWidth="9" defaultRowHeight="16.5"/>
  <cols>
    <col min="1" max="1" width="5.125" style="1" customWidth="1"/>
    <col min="2" max="2" width="5.625" style="2" customWidth="1"/>
    <col min="3" max="3" width="13.75" style="1" customWidth="1"/>
    <col min="4" max="4" width="12.375" style="1" customWidth="1"/>
    <col min="5" max="5" width="26.125" style="3"/>
    <col min="6" max="6" width="12.5" style="1"/>
    <col min="7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2" style="1" customWidth="1"/>
    <col min="16" max="16384" width="9" style="1"/>
  </cols>
  <sheetData>
    <row r="1" ht="23" customHeight="1" spans="1:15">
      <c r="A1" s="5" t="s">
        <v>275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2"/>
    </row>
    <row r="2" ht="24" customHeight="1" spans="1:15">
      <c r="A2" s="7" t="s">
        <v>177</v>
      </c>
      <c r="B2" s="8" t="s">
        <v>178</v>
      </c>
      <c r="C2" s="8" t="s">
        <v>179</v>
      </c>
      <c r="D2" s="9" t="s">
        <v>180</v>
      </c>
      <c r="E2" s="9" t="s">
        <v>181</v>
      </c>
      <c r="F2" s="8" t="s">
        <v>182</v>
      </c>
      <c r="G2" s="9" t="s">
        <v>183</v>
      </c>
      <c r="H2" s="10" t="s">
        <v>184</v>
      </c>
      <c r="I2" s="10" t="s">
        <v>185</v>
      </c>
      <c r="J2" s="10" t="s">
        <v>186</v>
      </c>
      <c r="K2" s="10" t="s">
        <v>187</v>
      </c>
      <c r="L2" s="10" t="s">
        <v>188</v>
      </c>
      <c r="M2" s="10" t="s">
        <v>175</v>
      </c>
      <c r="N2" s="8" t="s">
        <v>189</v>
      </c>
      <c r="O2" s="8" t="s">
        <v>169</v>
      </c>
    </row>
    <row r="3" s="1" customFormat="1" ht="20" customHeight="1" spans="1:15">
      <c r="A3" s="11">
        <f>ROW()-2</f>
        <v>1</v>
      </c>
      <c r="B3" s="12" t="s">
        <v>221</v>
      </c>
      <c r="C3" s="13" t="s">
        <v>222</v>
      </c>
      <c r="D3" s="14">
        <v>45352</v>
      </c>
      <c r="E3" s="15" t="s">
        <v>223</v>
      </c>
      <c r="F3" s="16" t="str">
        <f>IF(MOD(MID(E3,17,1),2)=0,"女","男")</f>
        <v>女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193</v>
      </c>
      <c r="J3" s="23">
        <f>DAY(EOMONTH(D3,0))-DAY(D3)+1</f>
        <v>31</v>
      </c>
      <c r="K3" s="24">
        <v>70</v>
      </c>
      <c r="L3" s="24">
        <f>IF(H3="",30/30*J3,0)</f>
        <v>31</v>
      </c>
      <c r="M3" s="24">
        <f>SUM(K3:L3)</f>
        <v>101</v>
      </c>
      <c r="N3" s="25"/>
      <c r="O3" s="25" t="s">
        <v>173</v>
      </c>
    </row>
    <row r="4" s="1" customFormat="1" ht="20" customHeight="1" spans="1:15">
      <c r="A4" s="11">
        <f>ROW()-2</f>
        <v>2</v>
      </c>
      <c r="B4" s="12" t="s">
        <v>224</v>
      </c>
      <c r="C4" s="19" t="s">
        <v>225</v>
      </c>
      <c r="D4" s="14">
        <v>45352</v>
      </c>
      <c r="E4" s="15" t="s">
        <v>226</v>
      </c>
      <c r="F4" s="16" t="str">
        <f>IF(MOD(MID(E4,17,1),2)=0,"女","男")</f>
        <v>女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193</v>
      </c>
      <c r="J4" s="23">
        <f>DAY(EOMONTH(D4,0))-DAY(D4)+1</f>
        <v>31</v>
      </c>
      <c r="K4" s="24">
        <v>70</v>
      </c>
      <c r="L4" s="24">
        <f>IF(H4="",30/30*J4,0)</f>
        <v>31</v>
      </c>
      <c r="M4" s="24">
        <f>SUM(K4:L4)</f>
        <v>101</v>
      </c>
      <c r="N4" s="25"/>
      <c r="O4" s="25" t="s">
        <v>171</v>
      </c>
    </row>
    <row r="5" s="1" customFormat="1" ht="20" customHeight="1" spans="1:15">
      <c r="A5" s="11">
        <f>ROW()-2</f>
        <v>3</v>
      </c>
      <c r="B5" s="18" t="s">
        <v>227</v>
      </c>
      <c r="C5" s="19" t="s">
        <v>200</v>
      </c>
      <c r="D5" s="14">
        <v>45352</v>
      </c>
      <c r="E5" s="15" t="s">
        <v>228</v>
      </c>
      <c r="F5" s="16" t="str">
        <f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8"/>
      <c r="I5" s="17" t="s">
        <v>193</v>
      </c>
      <c r="J5" s="23">
        <f>DAY(EOMONTH(D5,0))-DAY(D5)+1</f>
        <v>31</v>
      </c>
      <c r="K5" s="24">
        <v>70</v>
      </c>
      <c r="L5" s="24">
        <f>IF(H5="",30/30*J5,0)</f>
        <v>31</v>
      </c>
      <c r="M5" s="24">
        <f>SUM(K5:L5)</f>
        <v>101</v>
      </c>
      <c r="N5" s="25"/>
      <c r="O5" s="25" t="s">
        <v>171</v>
      </c>
    </row>
    <row r="6" s="1" customFormat="1" ht="20" customHeight="1" spans="1:15">
      <c r="A6" s="11">
        <f>ROW()-2</f>
        <v>4</v>
      </c>
      <c r="B6" s="18" t="s">
        <v>229</v>
      </c>
      <c r="C6" s="19" t="s">
        <v>222</v>
      </c>
      <c r="D6" s="14">
        <v>45352</v>
      </c>
      <c r="E6" s="15" t="s">
        <v>230</v>
      </c>
      <c r="F6" s="16" t="str">
        <f>IF(MOD(MID(E6,17,1),2)=0,"女","男")</f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8"/>
      <c r="I6" s="17" t="s">
        <v>193</v>
      </c>
      <c r="J6" s="23">
        <f>DAY(EOMONTH(D6,0))-DAY(D6)+1</f>
        <v>31</v>
      </c>
      <c r="K6" s="24">
        <v>70</v>
      </c>
      <c r="L6" s="24">
        <f>IF(H6="",30/30*J6,0)</f>
        <v>31</v>
      </c>
      <c r="M6" s="24">
        <f>SUM(K6:L6)</f>
        <v>101</v>
      </c>
      <c r="N6" s="25"/>
      <c r="O6" s="25" t="s">
        <v>173</v>
      </c>
    </row>
    <row r="7" s="1" customFormat="1" ht="20" customHeight="1" spans="1:15">
      <c r="A7" s="11">
        <f t="shared" ref="A7:A30" si="0">ROW()-2</f>
        <v>5</v>
      </c>
      <c r="B7" s="20" t="s">
        <v>233</v>
      </c>
      <c r="C7" s="19" t="s">
        <v>222</v>
      </c>
      <c r="D7" s="14">
        <v>45352</v>
      </c>
      <c r="E7" s="15" t="s">
        <v>234</v>
      </c>
      <c r="F7" s="16" t="str">
        <f t="shared" ref="F7:F30" si="1">IF(MOD(MID(E7,17,1),2)=0,"女","男")</f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8"/>
      <c r="I7" s="17" t="s">
        <v>193</v>
      </c>
      <c r="J7" s="23">
        <f t="shared" ref="J7:J30" si="2">DAY(EOMONTH(D7,0))-DAY(D7)+1</f>
        <v>31</v>
      </c>
      <c r="K7" s="24">
        <v>70</v>
      </c>
      <c r="L7" s="24">
        <f t="shared" ref="L7:L30" si="3">IF(H7="",30/30*J7,0)</f>
        <v>31</v>
      </c>
      <c r="M7" s="24">
        <f t="shared" ref="M7:M30" si="4">SUM(K7:L7)</f>
        <v>101</v>
      </c>
      <c r="N7" s="25"/>
      <c r="O7" s="25" t="s">
        <v>173</v>
      </c>
    </row>
    <row r="8" s="1" customFormat="1" ht="20" customHeight="1" spans="1:15">
      <c r="A8" s="11">
        <f t="shared" si="0"/>
        <v>6</v>
      </c>
      <c r="B8" s="18" t="s">
        <v>235</v>
      </c>
      <c r="C8" s="19" t="s">
        <v>222</v>
      </c>
      <c r="D8" s="14">
        <v>45352</v>
      </c>
      <c r="E8" s="15" t="s">
        <v>236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8"/>
      <c r="I8" s="17" t="s">
        <v>193</v>
      </c>
      <c r="J8" s="23">
        <f t="shared" si="2"/>
        <v>31</v>
      </c>
      <c r="K8" s="24">
        <v>70</v>
      </c>
      <c r="L8" s="24">
        <f t="shared" si="3"/>
        <v>31</v>
      </c>
      <c r="M8" s="24">
        <f t="shared" si="4"/>
        <v>101</v>
      </c>
      <c r="N8" s="25"/>
      <c r="O8" s="25" t="s">
        <v>173</v>
      </c>
    </row>
    <row r="9" s="1" customFormat="1" ht="20" customHeight="1" spans="1:15">
      <c r="A9" s="11">
        <f t="shared" si="0"/>
        <v>7</v>
      </c>
      <c r="B9" s="20" t="s">
        <v>237</v>
      </c>
      <c r="C9" s="19" t="s">
        <v>200</v>
      </c>
      <c r="D9" s="14">
        <v>45352</v>
      </c>
      <c r="E9" s="15" t="s">
        <v>238</v>
      </c>
      <c r="F9" s="16" t="str">
        <f t="shared" si="1"/>
        <v>女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8"/>
      <c r="I9" s="17" t="s">
        <v>193</v>
      </c>
      <c r="J9" s="23">
        <f t="shared" si="2"/>
        <v>31</v>
      </c>
      <c r="K9" s="24">
        <v>70</v>
      </c>
      <c r="L9" s="24">
        <f t="shared" si="3"/>
        <v>31</v>
      </c>
      <c r="M9" s="24">
        <f t="shared" si="4"/>
        <v>101</v>
      </c>
      <c r="N9" s="25"/>
      <c r="O9" s="25" t="s">
        <v>171</v>
      </c>
    </row>
    <row r="10" s="1" customFormat="1" ht="20" customHeight="1" spans="1:15">
      <c r="A10" s="11">
        <f t="shared" si="0"/>
        <v>8</v>
      </c>
      <c r="B10" s="20" t="s">
        <v>239</v>
      </c>
      <c r="C10" s="19" t="s">
        <v>200</v>
      </c>
      <c r="D10" s="14">
        <v>45352</v>
      </c>
      <c r="E10" s="15" t="s">
        <v>240</v>
      </c>
      <c r="F10" s="16" t="str">
        <f t="shared" si="1"/>
        <v>女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8"/>
      <c r="I10" s="17" t="s">
        <v>193</v>
      </c>
      <c r="J10" s="23">
        <f t="shared" si="2"/>
        <v>31</v>
      </c>
      <c r="K10" s="24">
        <v>70</v>
      </c>
      <c r="L10" s="24">
        <f t="shared" si="3"/>
        <v>31</v>
      </c>
      <c r="M10" s="24">
        <f t="shared" si="4"/>
        <v>101</v>
      </c>
      <c r="N10" s="25"/>
      <c r="O10" s="25" t="s">
        <v>171</v>
      </c>
    </row>
    <row r="11" s="1" customFormat="1" ht="20" customHeight="1" spans="1:15">
      <c r="A11" s="11">
        <f t="shared" si="0"/>
        <v>9</v>
      </c>
      <c r="B11" s="20" t="s">
        <v>241</v>
      </c>
      <c r="C11" s="19" t="s">
        <v>200</v>
      </c>
      <c r="D11" s="14">
        <v>45352</v>
      </c>
      <c r="E11" s="15" t="s">
        <v>242</v>
      </c>
      <c r="F11" s="16" t="str">
        <f t="shared" si="1"/>
        <v>女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8"/>
      <c r="I11" s="17" t="s">
        <v>193</v>
      </c>
      <c r="J11" s="23">
        <f t="shared" si="2"/>
        <v>31</v>
      </c>
      <c r="K11" s="24">
        <v>70</v>
      </c>
      <c r="L11" s="24">
        <f t="shared" si="3"/>
        <v>31</v>
      </c>
      <c r="M11" s="24">
        <f t="shared" si="4"/>
        <v>101</v>
      </c>
      <c r="N11" s="25"/>
      <c r="O11" s="25" t="s">
        <v>171</v>
      </c>
    </row>
    <row r="12" s="1" customFormat="1" ht="20" customHeight="1" spans="1:15">
      <c r="A12" s="11">
        <f t="shared" si="0"/>
        <v>10</v>
      </c>
      <c r="B12" s="18" t="s">
        <v>243</v>
      </c>
      <c r="C12" s="19" t="s">
        <v>244</v>
      </c>
      <c r="D12" s="14">
        <v>45352</v>
      </c>
      <c r="E12" s="15" t="s">
        <v>245</v>
      </c>
      <c r="F12" s="16" t="str">
        <f t="shared" si="1"/>
        <v>女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8"/>
      <c r="I12" s="17" t="s">
        <v>193</v>
      </c>
      <c r="J12" s="23">
        <f t="shared" si="2"/>
        <v>31</v>
      </c>
      <c r="K12" s="24">
        <v>70</v>
      </c>
      <c r="L12" s="24">
        <f t="shared" si="3"/>
        <v>31</v>
      </c>
      <c r="M12" s="24">
        <f t="shared" si="4"/>
        <v>101</v>
      </c>
      <c r="N12" s="25"/>
      <c r="O12" s="25" t="s">
        <v>173</v>
      </c>
    </row>
    <row r="13" s="1" customFormat="1" ht="20" customHeight="1" spans="1:15">
      <c r="A13" s="11">
        <f t="shared" si="0"/>
        <v>11</v>
      </c>
      <c r="B13" s="18" t="s">
        <v>246</v>
      </c>
      <c r="C13" s="19" t="s">
        <v>247</v>
      </c>
      <c r="D13" s="14">
        <v>45352</v>
      </c>
      <c r="E13" s="15" t="s">
        <v>248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8"/>
      <c r="I13" s="17" t="s">
        <v>193</v>
      </c>
      <c r="J13" s="23">
        <f t="shared" si="2"/>
        <v>31</v>
      </c>
      <c r="K13" s="24">
        <v>70</v>
      </c>
      <c r="L13" s="24">
        <f t="shared" si="3"/>
        <v>31</v>
      </c>
      <c r="M13" s="24">
        <f t="shared" si="4"/>
        <v>101</v>
      </c>
      <c r="N13" s="25"/>
      <c r="O13" s="25" t="s">
        <v>172</v>
      </c>
    </row>
    <row r="14" s="1" customFormat="1" ht="20" customHeight="1" spans="1:15">
      <c r="A14" s="11">
        <f t="shared" si="0"/>
        <v>12</v>
      </c>
      <c r="B14" s="18" t="s">
        <v>249</v>
      </c>
      <c r="C14" s="19" t="s">
        <v>191</v>
      </c>
      <c r="D14" s="14">
        <v>45352</v>
      </c>
      <c r="E14" s="15" t="s">
        <v>250</v>
      </c>
      <c r="F14" s="16" t="str">
        <f t="shared" si="1"/>
        <v>女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8"/>
      <c r="I14" s="17" t="s">
        <v>193</v>
      </c>
      <c r="J14" s="23">
        <f t="shared" si="2"/>
        <v>31</v>
      </c>
      <c r="K14" s="24">
        <v>70</v>
      </c>
      <c r="L14" s="24">
        <f t="shared" si="3"/>
        <v>31</v>
      </c>
      <c r="M14" s="24">
        <f t="shared" si="4"/>
        <v>101</v>
      </c>
      <c r="N14" s="25"/>
      <c r="O14" s="25" t="s">
        <v>172</v>
      </c>
    </row>
    <row r="15" s="1" customFormat="1" ht="20" customHeight="1" spans="1:15">
      <c r="A15" s="11">
        <f t="shared" si="0"/>
        <v>13</v>
      </c>
      <c r="B15" s="18" t="s">
        <v>251</v>
      </c>
      <c r="C15" s="19" t="s">
        <v>247</v>
      </c>
      <c r="D15" s="14">
        <v>45352</v>
      </c>
      <c r="E15" s="15" t="s">
        <v>252</v>
      </c>
      <c r="F15" s="16" t="str">
        <f t="shared" si="1"/>
        <v>男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8"/>
      <c r="I15" s="17" t="s">
        <v>193</v>
      </c>
      <c r="J15" s="23">
        <f t="shared" si="2"/>
        <v>31</v>
      </c>
      <c r="K15" s="24">
        <v>70</v>
      </c>
      <c r="L15" s="24">
        <f t="shared" si="3"/>
        <v>31</v>
      </c>
      <c r="M15" s="24">
        <f t="shared" si="4"/>
        <v>101</v>
      </c>
      <c r="N15" s="25"/>
      <c r="O15" s="25" t="s">
        <v>172</v>
      </c>
    </row>
    <row r="16" s="1" customFormat="1" ht="20" customHeight="1" spans="1:15">
      <c r="A16" s="11">
        <f t="shared" si="0"/>
        <v>14</v>
      </c>
      <c r="B16" s="18" t="s">
        <v>253</v>
      </c>
      <c r="C16" s="19" t="s">
        <v>222</v>
      </c>
      <c r="D16" s="14">
        <v>45352</v>
      </c>
      <c r="E16" s="15" t="s">
        <v>254</v>
      </c>
      <c r="F16" s="16" t="str">
        <f t="shared" si="1"/>
        <v>男</v>
      </c>
      <c r="G16" s="17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8"/>
      <c r="I16" s="17" t="s">
        <v>193</v>
      </c>
      <c r="J16" s="23">
        <f t="shared" si="2"/>
        <v>31</v>
      </c>
      <c r="K16" s="24">
        <v>70</v>
      </c>
      <c r="L16" s="24">
        <f t="shared" si="3"/>
        <v>31</v>
      </c>
      <c r="M16" s="24">
        <f t="shared" si="4"/>
        <v>101</v>
      </c>
      <c r="N16" s="25"/>
      <c r="O16" s="25" t="s">
        <v>173</v>
      </c>
    </row>
    <row r="17" s="1" customFormat="1" ht="20" customHeight="1" spans="1:15">
      <c r="A17" s="11">
        <f t="shared" si="0"/>
        <v>15</v>
      </c>
      <c r="B17" s="18" t="s">
        <v>255</v>
      </c>
      <c r="C17" s="19" t="s">
        <v>256</v>
      </c>
      <c r="D17" s="14">
        <v>45352</v>
      </c>
      <c r="E17" s="15" t="s">
        <v>257</v>
      </c>
      <c r="F17" s="16" t="str">
        <f t="shared" si="1"/>
        <v>男</v>
      </c>
      <c r="G17" s="17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8"/>
      <c r="I17" s="17" t="s">
        <v>193</v>
      </c>
      <c r="J17" s="23">
        <f t="shared" si="2"/>
        <v>31</v>
      </c>
      <c r="K17" s="24">
        <v>70</v>
      </c>
      <c r="L17" s="24">
        <f t="shared" si="3"/>
        <v>31</v>
      </c>
      <c r="M17" s="24">
        <f t="shared" si="4"/>
        <v>101</v>
      </c>
      <c r="N17" s="25"/>
      <c r="O17" s="25" t="s">
        <v>173</v>
      </c>
    </row>
    <row r="18" s="1" customFormat="1" ht="20" customHeight="1" spans="1:15">
      <c r="A18" s="11">
        <f t="shared" si="0"/>
        <v>16</v>
      </c>
      <c r="B18" s="18" t="s">
        <v>258</v>
      </c>
      <c r="C18" s="19" t="s">
        <v>222</v>
      </c>
      <c r="D18" s="14">
        <v>45352</v>
      </c>
      <c r="E18" s="15" t="s">
        <v>259</v>
      </c>
      <c r="F18" s="16" t="str">
        <f t="shared" si="1"/>
        <v>男</v>
      </c>
      <c r="G18" s="17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8"/>
      <c r="I18" s="17" t="s">
        <v>193</v>
      </c>
      <c r="J18" s="23">
        <f t="shared" si="2"/>
        <v>31</v>
      </c>
      <c r="K18" s="24">
        <v>70</v>
      </c>
      <c r="L18" s="24">
        <f t="shared" si="3"/>
        <v>31</v>
      </c>
      <c r="M18" s="24">
        <f t="shared" si="4"/>
        <v>101</v>
      </c>
      <c r="N18" s="25"/>
      <c r="O18" s="25" t="s">
        <v>173</v>
      </c>
    </row>
    <row r="19" s="1" customFormat="1" ht="20" customHeight="1" spans="1:15">
      <c r="A19" s="11">
        <f t="shared" si="0"/>
        <v>17</v>
      </c>
      <c r="B19" s="18" t="s">
        <v>260</v>
      </c>
      <c r="C19" s="19" t="s">
        <v>209</v>
      </c>
      <c r="D19" s="14">
        <v>45352</v>
      </c>
      <c r="E19" s="15" t="s">
        <v>261</v>
      </c>
      <c r="F19" s="16" t="str">
        <f t="shared" si="1"/>
        <v>男</v>
      </c>
      <c r="G19" s="17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8"/>
      <c r="I19" s="17" t="s">
        <v>193</v>
      </c>
      <c r="J19" s="23">
        <f t="shared" si="2"/>
        <v>31</v>
      </c>
      <c r="K19" s="24">
        <v>70</v>
      </c>
      <c r="L19" s="24">
        <f t="shared" si="3"/>
        <v>31</v>
      </c>
      <c r="M19" s="24">
        <f t="shared" si="4"/>
        <v>101</v>
      </c>
      <c r="N19" s="25"/>
      <c r="O19" s="25" t="s">
        <v>172</v>
      </c>
    </row>
    <row r="20" s="1" customFormat="1" ht="20" customHeight="1" spans="1:15">
      <c r="A20" s="11">
        <f t="shared" si="0"/>
        <v>18</v>
      </c>
      <c r="B20" s="20" t="s">
        <v>262</v>
      </c>
      <c r="C20" s="19" t="s">
        <v>247</v>
      </c>
      <c r="D20" s="14">
        <v>45352</v>
      </c>
      <c r="E20" s="15" t="s">
        <v>263</v>
      </c>
      <c r="F20" s="16" t="str">
        <f t="shared" si="1"/>
        <v>男</v>
      </c>
      <c r="G20" s="17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8"/>
      <c r="I20" s="17" t="s">
        <v>193</v>
      </c>
      <c r="J20" s="23">
        <f t="shared" si="2"/>
        <v>31</v>
      </c>
      <c r="K20" s="24">
        <v>70</v>
      </c>
      <c r="L20" s="24">
        <f t="shared" si="3"/>
        <v>31</v>
      </c>
      <c r="M20" s="24">
        <f t="shared" si="4"/>
        <v>101</v>
      </c>
      <c r="N20" s="25"/>
      <c r="O20" s="25" t="s">
        <v>172</v>
      </c>
    </row>
    <row r="21" s="1" customFormat="1" ht="20" customHeight="1" spans="1:15">
      <c r="A21" s="11">
        <f t="shared" si="0"/>
        <v>19</v>
      </c>
      <c r="B21" s="20" t="s">
        <v>264</v>
      </c>
      <c r="C21" s="19" t="s">
        <v>247</v>
      </c>
      <c r="D21" s="14">
        <v>45352</v>
      </c>
      <c r="E21" s="15" t="s">
        <v>265</v>
      </c>
      <c r="F21" s="16" t="str">
        <f t="shared" si="1"/>
        <v>女</v>
      </c>
      <c r="G21" s="17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8"/>
      <c r="I21" s="17" t="s">
        <v>193</v>
      </c>
      <c r="J21" s="23">
        <f t="shared" si="2"/>
        <v>31</v>
      </c>
      <c r="K21" s="24">
        <v>70</v>
      </c>
      <c r="L21" s="24">
        <f t="shared" si="3"/>
        <v>31</v>
      </c>
      <c r="M21" s="24">
        <f t="shared" si="4"/>
        <v>101</v>
      </c>
      <c r="N21" s="25"/>
      <c r="O21" s="25" t="s">
        <v>172</v>
      </c>
    </row>
    <row r="22" s="1" customFormat="1" ht="20" customHeight="1" spans="1:15">
      <c r="A22" s="11">
        <f t="shared" si="0"/>
        <v>20</v>
      </c>
      <c r="B22" s="20" t="s">
        <v>266</v>
      </c>
      <c r="C22" s="19" t="s">
        <v>209</v>
      </c>
      <c r="D22" s="14">
        <v>45352</v>
      </c>
      <c r="E22" s="15" t="s">
        <v>267</v>
      </c>
      <c r="F22" s="16" t="str">
        <f t="shared" si="1"/>
        <v>男</v>
      </c>
      <c r="G22" s="17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8"/>
      <c r="I22" s="17" t="s">
        <v>193</v>
      </c>
      <c r="J22" s="23">
        <f t="shared" si="2"/>
        <v>31</v>
      </c>
      <c r="K22" s="24">
        <v>70</v>
      </c>
      <c r="L22" s="24">
        <f t="shared" si="3"/>
        <v>31</v>
      </c>
      <c r="M22" s="24">
        <f t="shared" si="4"/>
        <v>101</v>
      </c>
      <c r="N22" s="25"/>
      <c r="O22" s="25" t="s">
        <v>172</v>
      </c>
    </row>
    <row r="23" s="1" customFormat="1" ht="20" customHeight="1" spans="1:15">
      <c r="A23" s="11">
        <f t="shared" si="0"/>
        <v>21</v>
      </c>
      <c r="B23" s="18" t="s">
        <v>268</v>
      </c>
      <c r="C23" s="19" t="s">
        <v>269</v>
      </c>
      <c r="D23" s="14">
        <v>45352</v>
      </c>
      <c r="E23" s="15" t="s">
        <v>270</v>
      </c>
      <c r="F23" s="16" t="str">
        <f t="shared" si="1"/>
        <v>女</v>
      </c>
      <c r="G23" s="17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18"/>
      <c r="I23" s="17" t="s">
        <v>193</v>
      </c>
      <c r="J23" s="23">
        <f t="shared" si="2"/>
        <v>31</v>
      </c>
      <c r="K23" s="24">
        <v>70</v>
      </c>
      <c r="L23" s="24">
        <f t="shared" si="3"/>
        <v>31</v>
      </c>
      <c r="M23" s="24">
        <f t="shared" si="4"/>
        <v>101</v>
      </c>
      <c r="N23" s="25"/>
      <c r="O23" s="25" t="s">
        <v>172</v>
      </c>
    </row>
    <row r="24" s="1" customFormat="1" ht="20" customHeight="1" spans="1:15">
      <c r="A24" s="11">
        <f t="shared" si="0"/>
        <v>22</v>
      </c>
      <c r="B24" s="18" t="s">
        <v>271</v>
      </c>
      <c r="C24" s="19" t="s">
        <v>247</v>
      </c>
      <c r="D24" s="14">
        <v>45352</v>
      </c>
      <c r="E24" s="15" t="s">
        <v>272</v>
      </c>
      <c r="F24" s="16" t="str">
        <f t="shared" si="1"/>
        <v>男</v>
      </c>
      <c r="G24" s="17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18"/>
      <c r="I24" s="17" t="s">
        <v>193</v>
      </c>
      <c r="J24" s="23">
        <f t="shared" si="2"/>
        <v>31</v>
      </c>
      <c r="K24" s="24">
        <v>70</v>
      </c>
      <c r="L24" s="24">
        <f t="shared" si="3"/>
        <v>31</v>
      </c>
      <c r="M24" s="24">
        <f t="shared" si="4"/>
        <v>101</v>
      </c>
      <c r="N24" s="25"/>
      <c r="O24" s="25" t="s">
        <v>172</v>
      </c>
    </row>
    <row r="25" s="1" customFormat="1" ht="20" customHeight="1" spans="1:15">
      <c r="A25" s="11">
        <f t="shared" si="0"/>
        <v>23</v>
      </c>
      <c r="B25" s="18" t="s">
        <v>273</v>
      </c>
      <c r="C25" s="19" t="s">
        <v>256</v>
      </c>
      <c r="D25" s="14">
        <v>45352</v>
      </c>
      <c r="E25" s="15" t="s">
        <v>274</v>
      </c>
      <c r="F25" s="16" t="str">
        <f t="shared" si="1"/>
        <v>男</v>
      </c>
      <c r="G25" s="17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18"/>
      <c r="I25" s="17" t="s">
        <v>193</v>
      </c>
      <c r="J25" s="23">
        <f t="shared" si="2"/>
        <v>31</v>
      </c>
      <c r="K25" s="24">
        <v>70</v>
      </c>
      <c r="L25" s="24">
        <f t="shared" si="3"/>
        <v>31</v>
      </c>
      <c r="M25" s="24">
        <f t="shared" si="4"/>
        <v>101</v>
      </c>
      <c r="N25" s="25"/>
      <c r="O25" s="25" t="s">
        <v>173</v>
      </c>
    </row>
    <row r="26" s="1" customFormat="1" ht="20" customHeight="1" spans="1:15">
      <c r="A26" s="11">
        <f t="shared" si="0"/>
        <v>24</v>
      </c>
      <c r="B26" s="20" t="s">
        <v>276</v>
      </c>
      <c r="C26" s="19" t="s">
        <v>256</v>
      </c>
      <c r="D26" s="14">
        <v>45352</v>
      </c>
      <c r="E26" s="15" t="s">
        <v>277</v>
      </c>
      <c r="F26" s="16" t="str">
        <f t="shared" si="1"/>
        <v>男</v>
      </c>
      <c r="G26" s="17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18" t="s">
        <v>262</v>
      </c>
      <c r="I26" s="17" t="s">
        <v>193</v>
      </c>
      <c r="J26" s="23">
        <f t="shared" si="2"/>
        <v>31</v>
      </c>
      <c r="K26" s="24">
        <f t="shared" ref="K26:K53" si="5">IF(H26="",70/30*J26,0)</f>
        <v>0</v>
      </c>
      <c r="L26" s="24">
        <f t="shared" si="3"/>
        <v>0</v>
      </c>
      <c r="M26" s="24">
        <f t="shared" si="4"/>
        <v>0</v>
      </c>
      <c r="N26" s="25"/>
      <c r="O26" s="25" t="s">
        <v>173</v>
      </c>
    </row>
    <row r="27" s="1" customFormat="1" ht="20" customHeight="1" spans="1:15">
      <c r="A27" s="11">
        <f t="shared" si="0"/>
        <v>25</v>
      </c>
      <c r="B27" s="18" t="s">
        <v>278</v>
      </c>
      <c r="C27" s="19" t="s">
        <v>222</v>
      </c>
      <c r="D27" s="21">
        <v>45352</v>
      </c>
      <c r="E27" s="15" t="s">
        <v>279</v>
      </c>
      <c r="F27" s="16" t="str">
        <f t="shared" si="1"/>
        <v>女</v>
      </c>
      <c r="G27" s="17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18" t="s">
        <v>264</v>
      </c>
      <c r="I27" s="17" t="s">
        <v>193</v>
      </c>
      <c r="J27" s="23">
        <f t="shared" si="2"/>
        <v>31</v>
      </c>
      <c r="K27" s="24">
        <f t="shared" si="5"/>
        <v>0</v>
      </c>
      <c r="L27" s="24">
        <f t="shared" si="3"/>
        <v>0</v>
      </c>
      <c r="M27" s="24">
        <f t="shared" si="4"/>
        <v>0</v>
      </c>
      <c r="N27" s="25"/>
      <c r="O27" s="25" t="s">
        <v>173</v>
      </c>
    </row>
    <row r="28" s="1" customFormat="1" ht="20" customHeight="1" spans="1:15">
      <c r="A28" s="11">
        <f t="shared" si="0"/>
        <v>26</v>
      </c>
      <c r="B28" s="20" t="s">
        <v>280</v>
      </c>
      <c r="C28" s="19" t="s">
        <v>222</v>
      </c>
      <c r="D28" s="21">
        <v>45352</v>
      </c>
      <c r="E28" s="15" t="s">
        <v>281</v>
      </c>
      <c r="F28" s="16" t="str">
        <f t="shared" si="1"/>
        <v>男</v>
      </c>
      <c r="G28" s="17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18"/>
      <c r="I28" s="17" t="s">
        <v>193</v>
      </c>
      <c r="J28" s="23">
        <f t="shared" si="2"/>
        <v>31</v>
      </c>
      <c r="K28" s="24">
        <v>70</v>
      </c>
      <c r="L28" s="24">
        <f t="shared" si="3"/>
        <v>31</v>
      </c>
      <c r="M28" s="24">
        <f t="shared" si="4"/>
        <v>101</v>
      </c>
      <c r="N28" s="25"/>
      <c r="O28" s="25" t="s">
        <v>173</v>
      </c>
    </row>
    <row r="29" s="1" customFormat="1" ht="20" customHeight="1" spans="1:15">
      <c r="A29" s="11">
        <f t="shared" si="0"/>
        <v>27</v>
      </c>
      <c r="B29" s="18" t="s">
        <v>282</v>
      </c>
      <c r="C29" s="19" t="s">
        <v>200</v>
      </c>
      <c r="D29" s="21">
        <v>45352</v>
      </c>
      <c r="E29" s="15" t="s">
        <v>283</v>
      </c>
      <c r="F29" s="16" t="str">
        <f t="shared" si="1"/>
        <v>女</v>
      </c>
      <c r="G29" s="17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18"/>
      <c r="I29" s="17" t="s">
        <v>193</v>
      </c>
      <c r="J29" s="23">
        <f t="shared" si="2"/>
        <v>31</v>
      </c>
      <c r="K29" s="24">
        <v>70</v>
      </c>
      <c r="L29" s="24">
        <f t="shared" si="3"/>
        <v>31</v>
      </c>
      <c r="M29" s="24">
        <f t="shared" si="4"/>
        <v>101</v>
      </c>
      <c r="N29" s="25"/>
      <c r="O29" s="25" t="s">
        <v>171</v>
      </c>
    </row>
    <row r="30" s="1" customFormat="1" ht="20" customHeight="1" spans="1:15">
      <c r="A30" s="11">
        <f t="shared" si="0"/>
        <v>28</v>
      </c>
      <c r="B30" s="18" t="s">
        <v>284</v>
      </c>
      <c r="C30" s="19" t="s">
        <v>256</v>
      </c>
      <c r="D30" s="21">
        <v>45352</v>
      </c>
      <c r="E30" s="15" t="s">
        <v>285</v>
      </c>
      <c r="F30" s="16" t="str">
        <f t="shared" si="1"/>
        <v>男</v>
      </c>
      <c r="G30" s="17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18"/>
      <c r="I30" s="17" t="s">
        <v>193</v>
      </c>
      <c r="J30" s="23">
        <f t="shared" si="2"/>
        <v>31</v>
      </c>
      <c r="K30" s="24">
        <v>70</v>
      </c>
      <c r="L30" s="24">
        <f t="shared" si="3"/>
        <v>31</v>
      </c>
      <c r="M30" s="24">
        <f t="shared" si="4"/>
        <v>101</v>
      </c>
      <c r="N30" s="25"/>
      <c r="O30" s="25" t="s">
        <v>173</v>
      </c>
    </row>
    <row r="31" s="1" customFormat="1" ht="20" customHeight="1" spans="1:15">
      <c r="A31" s="11">
        <f t="shared" ref="A31:A53" si="6">ROW()-2</f>
        <v>29</v>
      </c>
      <c r="B31" s="18" t="s">
        <v>286</v>
      </c>
      <c r="C31" s="19" t="s">
        <v>222</v>
      </c>
      <c r="D31" s="21">
        <v>45353</v>
      </c>
      <c r="E31" s="15" t="s">
        <v>287</v>
      </c>
      <c r="F31" s="16" t="str">
        <f t="shared" ref="F31:F48" si="7">IF(MOD(MID(E31,17,1),2)=0,"女","男")</f>
        <v>男</v>
      </c>
      <c r="G31" s="17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18"/>
      <c r="I31" s="17" t="s">
        <v>193</v>
      </c>
      <c r="J31" s="23">
        <f t="shared" ref="J31:J53" si="8">DAY(EOMONTH(D31,0))-DAY(D31)+1</f>
        <v>30</v>
      </c>
      <c r="K31" s="24">
        <f t="shared" si="5"/>
        <v>70</v>
      </c>
      <c r="L31" s="24">
        <f t="shared" ref="L31:L53" si="9">IF(H31="",30/30*J31,0)</f>
        <v>30</v>
      </c>
      <c r="M31" s="24">
        <f t="shared" ref="M31:M53" si="10">SUM(K31:L31)</f>
        <v>100</v>
      </c>
      <c r="N31" s="25"/>
      <c r="O31" s="25" t="s">
        <v>173</v>
      </c>
    </row>
    <row r="32" s="1" customFormat="1" ht="20" customHeight="1" spans="1:15">
      <c r="A32" s="11">
        <f t="shared" si="6"/>
        <v>30</v>
      </c>
      <c r="B32" s="18" t="s">
        <v>288</v>
      </c>
      <c r="C32" s="19" t="s">
        <v>222</v>
      </c>
      <c r="D32" s="21">
        <v>45353</v>
      </c>
      <c r="E32" s="15" t="s">
        <v>289</v>
      </c>
      <c r="F32" s="16" t="str">
        <f t="shared" si="7"/>
        <v>男</v>
      </c>
      <c r="G32" s="17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18"/>
      <c r="I32" s="17" t="s">
        <v>193</v>
      </c>
      <c r="J32" s="23">
        <f t="shared" si="8"/>
        <v>30</v>
      </c>
      <c r="K32" s="24">
        <f t="shared" si="5"/>
        <v>70</v>
      </c>
      <c r="L32" s="24">
        <f t="shared" si="9"/>
        <v>30</v>
      </c>
      <c r="M32" s="24">
        <f t="shared" si="10"/>
        <v>100</v>
      </c>
      <c r="N32" s="25"/>
      <c r="O32" s="25" t="s">
        <v>173</v>
      </c>
    </row>
    <row r="33" s="1" customFormat="1" ht="20" customHeight="1" spans="1:15">
      <c r="A33" s="11">
        <f t="shared" si="6"/>
        <v>31</v>
      </c>
      <c r="B33" s="18" t="s">
        <v>290</v>
      </c>
      <c r="C33" s="19" t="s">
        <v>222</v>
      </c>
      <c r="D33" s="21">
        <v>45353</v>
      </c>
      <c r="E33" s="15" t="s">
        <v>291</v>
      </c>
      <c r="F33" s="16" t="str">
        <f t="shared" si="7"/>
        <v>男</v>
      </c>
      <c r="G33" s="17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18"/>
      <c r="I33" s="17" t="s">
        <v>193</v>
      </c>
      <c r="J33" s="23">
        <f t="shared" si="8"/>
        <v>30</v>
      </c>
      <c r="K33" s="24">
        <f t="shared" si="5"/>
        <v>70</v>
      </c>
      <c r="L33" s="24">
        <f t="shared" si="9"/>
        <v>30</v>
      </c>
      <c r="M33" s="24">
        <f t="shared" si="10"/>
        <v>100</v>
      </c>
      <c r="N33" s="25"/>
      <c r="O33" s="25" t="s">
        <v>173</v>
      </c>
    </row>
    <row r="34" s="1" customFormat="1" ht="20" customHeight="1" spans="1:15">
      <c r="A34" s="11">
        <f t="shared" si="6"/>
        <v>32</v>
      </c>
      <c r="B34" s="18" t="s">
        <v>292</v>
      </c>
      <c r="C34" s="19" t="s">
        <v>222</v>
      </c>
      <c r="D34" s="21">
        <v>45353</v>
      </c>
      <c r="E34" s="15" t="s">
        <v>293</v>
      </c>
      <c r="F34" s="16" t="str">
        <f t="shared" si="7"/>
        <v>男</v>
      </c>
      <c r="G34" s="17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18"/>
      <c r="I34" s="17" t="s">
        <v>193</v>
      </c>
      <c r="J34" s="23">
        <f t="shared" si="8"/>
        <v>30</v>
      </c>
      <c r="K34" s="24">
        <f t="shared" si="5"/>
        <v>70</v>
      </c>
      <c r="L34" s="24">
        <f t="shared" si="9"/>
        <v>30</v>
      </c>
      <c r="M34" s="24">
        <f t="shared" si="10"/>
        <v>100</v>
      </c>
      <c r="N34" s="25"/>
      <c r="O34" s="25" t="s">
        <v>173</v>
      </c>
    </row>
    <row r="35" s="1" customFormat="1" ht="20" customHeight="1" spans="1:15">
      <c r="A35" s="11">
        <f t="shared" si="6"/>
        <v>33</v>
      </c>
      <c r="B35" s="18" t="s">
        <v>294</v>
      </c>
      <c r="C35" s="19" t="s">
        <v>225</v>
      </c>
      <c r="D35" s="21">
        <v>45353</v>
      </c>
      <c r="E35" s="15" t="s">
        <v>295</v>
      </c>
      <c r="F35" s="16" t="str">
        <f t="shared" si="7"/>
        <v>女</v>
      </c>
      <c r="G35" s="17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18"/>
      <c r="I35" s="17" t="s">
        <v>193</v>
      </c>
      <c r="J35" s="23">
        <f t="shared" si="8"/>
        <v>30</v>
      </c>
      <c r="K35" s="24">
        <f t="shared" si="5"/>
        <v>70</v>
      </c>
      <c r="L35" s="24">
        <f t="shared" si="9"/>
        <v>30</v>
      </c>
      <c r="M35" s="24">
        <f t="shared" si="10"/>
        <v>100</v>
      </c>
      <c r="N35" s="25"/>
      <c r="O35" s="25" t="s">
        <v>171</v>
      </c>
    </row>
    <row r="36" s="1" customFormat="1" ht="20" customHeight="1" spans="1:15">
      <c r="A36" s="11">
        <f t="shared" si="6"/>
        <v>34</v>
      </c>
      <c r="B36" s="18" t="s">
        <v>296</v>
      </c>
      <c r="C36" s="19" t="s">
        <v>297</v>
      </c>
      <c r="D36" s="21">
        <v>45353</v>
      </c>
      <c r="E36" s="15" t="s">
        <v>298</v>
      </c>
      <c r="F36" s="16" t="str">
        <f t="shared" si="7"/>
        <v>男</v>
      </c>
      <c r="G36" s="17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18"/>
      <c r="I36" s="17" t="s">
        <v>193</v>
      </c>
      <c r="J36" s="23">
        <f t="shared" si="8"/>
        <v>30</v>
      </c>
      <c r="K36" s="24">
        <f t="shared" si="5"/>
        <v>70</v>
      </c>
      <c r="L36" s="24">
        <f t="shared" si="9"/>
        <v>30</v>
      </c>
      <c r="M36" s="24">
        <f t="shared" si="10"/>
        <v>100</v>
      </c>
      <c r="N36" s="25"/>
      <c r="O36" s="25" t="s">
        <v>172</v>
      </c>
    </row>
    <row r="37" s="1" customFormat="1" ht="20" customHeight="1" spans="1:15">
      <c r="A37" s="11">
        <f t="shared" si="6"/>
        <v>35</v>
      </c>
      <c r="B37" s="18" t="s">
        <v>299</v>
      </c>
      <c r="C37" s="19" t="s">
        <v>225</v>
      </c>
      <c r="D37" s="21">
        <v>45353</v>
      </c>
      <c r="E37" s="15" t="s">
        <v>300</v>
      </c>
      <c r="F37" s="16" t="str">
        <f t="shared" si="7"/>
        <v>男</v>
      </c>
      <c r="G37" s="17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18"/>
      <c r="I37" s="17" t="s">
        <v>193</v>
      </c>
      <c r="J37" s="23">
        <f t="shared" si="8"/>
        <v>30</v>
      </c>
      <c r="K37" s="24">
        <f t="shared" si="5"/>
        <v>70</v>
      </c>
      <c r="L37" s="24">
        <f t="shared" si="9"/>
        <v>30</v>
      </c>
      <c r="M37" s="24">
        <f t="shared" si="10"/>
        <v>100</v>
      </c>
      <c r="N37" s="25"/>
      <c r="O37" s="25" t="s">
        <v>171</v>
      </c>
    </row>
    <row r="38" s="1" customFormat="1" ht="20" customHeight="1" spans="1:15">
      <c r="A38" s="11">
        <f t="shared" si="6"/>
        <v>36</v>
      </c>
      <c r="B38" s="18" t="s">
        <v>301</v>
      </c>
      <c r="C38" s="19" t="s">
        <v>225</v>
      </c>
      <c r="D38" s="21">
        <v>45353</v>
      </c>
      <c r="E38" s="15" t="s">
        <v>302</v>
      </c>
      <c r="F38" s="16" t="str">
        <f t="shared" si="7"/>
        <v>男</v>
      </c>
      <c r="G38" s="17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18"/>
      <c r="I38" s="17" t="s">
        <v>193</v>
      </c>
      <c r="J38" s="23">
        <f t="shared" si="8"/>
        <v>30</v>
      </c>
      <c r="K38" s="24">
        <f t="shared" si="5"/>
        <v>70</v>
      </c>
      <c r="L38" s="24">
        <f t="shared" si="9"/>
        <v>30</v>
      </c>
      <c r="M38" s="24">
        <f t="shared" si="10"/>
        <v>100</v>
      </c>
      <c r="N38" s="25"/>
      <c r="O38" s="25" t="s">
        <v>171</v>
      </c>
    </row>
    <row r="39" s="1" customFormat="1" ht="20" customHeight="1" spans="1:15">
      <c r="A39" s="11">
        <f t="shared" si="6"/>
        <v>37</v>
      </c>
      <c r="B39" s="20" t="s">
        <v>303</v>
      </c>
      <c r="C39" s="19" t="s">
        <v>222</v>
      </c>
      <c r="D39" s="21">
        <v>45353</v>
      </c>
      <c r="E39" s="15" t="s">
        <v>304</v>
      </c>
      <c r="F39" s="16" t="str">
        <f t="shared" si="7"/>
        <v>男</v>
      </c>
      <c r="G39" s="17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18"/>
      <c r="I39" s="17" t="s">
        <v>193</v>
      </c>
      <c r="J39" s="23">
        <f t="shared" si="8"/>
        <v>30</v>
      </c>
      <c r="K39" s="24">
        <f t="shared" si="5"/>
        <v>70</v>
      </c>
      <c r="L39" s="24">
        <f t="shared" si="9"/>
        <v>30</v>
      </c>
      <c r="M39" s="24">
        <f t="shared" si="10"/>
        <v>100</v>
      </c>
      <c r="N39" s="25"/>
      <c r="O39" s="25" t="s">
        <v>173</v>
      </c>
    </row>
    <row r="40" s="1" customFormat="1" ht="20" customHeight="1" spans="1:15">
      <c r="A40" s="11">
        <f t="shared" si="6"/>
        <v>38</v>
      </c>
      <c r="B40" s="20" t="s">
        <v>305</v>
      </c>
      <c r="C40" s="19" t="s">
        <v>222</v>
      </c>
      <c r="D40" s="21">
        <v>45353</v>
      </c>
      <c r="E40" s="15" t="s">
        <v>306</v>
      </c>
      <c r="F40" s="16" t="str">
        <f t="shared" si="7"/>
        <v>男</v>
      </c>
      <c r="G40" s="17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18"/>
      <c r="I40" s="17" t="s">
        <v>193</v>
      </c>
      <c r="J40" s="23">
        <f t="shared" si="8"/>
        <v>30</v>
      </c>
      <c r="K40" s="24">
        <f t="shared" si="5"/>
        <v>70</v>
      </c>
      <c r="L40" s="24">
        <f t="shared" si="9"/>
        <v>30</v>
      </c>
      <c r="M40" s="24">
        <f t="shared" si="10"/>
        <v>100</v>
      </c>
      <c r="N40" s="25"/>
      <c r="O40" s="25" t="s">
        <v>173</v>
      </c>
    </row>
    <row r="41" s="1" customFormat="1" ht="20" customHeight="1" spans="1:15">
      <c r="A41" s="11">
        <f t="shared" si="6"/>
        <v>39</v>
      </c>
      <c r="B41" s="18" t="s">
        <v>307</v>
      </c>
      <c r="C41" s="19" t="s">
        <v>222</v>
      </c>
      <c r="D41" s="21">
        <v>45355</v>
      </c>
      <c r="E41" s="15" t="s">
        <v>308</v>
      </c>
      <c r="F41" s="16" t="str">
        <f t="shared" si="7"/>
        <v>男</v>
      </c>
      <c r="G41" s="17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18" t="s">
        <v>239</v>
      </c>
      <c r="I41" s="17" t="s">
        <v>193</v>
      </c>
      <c r="J41" s="23">
        <f t="shared" si="8"/>
        <v>28</v>
      </c>
      <c r="K41" s="24">
        <f t="shared" si="5"/>
        <v>0</v>
      </c>
      <c r="L41" s="24">
        <f t="shared" si="9"/>
        <v>0</v>
      </c>
      <c r="M41" s="24">
        <f t="shared" si="10"/>
        <v>0</v>
      </c>
      <c r="N41" s="25"/>
      <c r="O41" s="25" t="s">
        <v>173</v>
      </c>
    </row>
    <row r="42" s="1" customFormat="1" ht="20" customHeight="1" spans="1:15">
      <c r="A42" s="11">
        <f t="shared" si="6"/>
        <v>40</v>
      </c>
      <c r="B42" s="20" t="s">
        <v>309</v>
      </c>
      <c r="C42" s="19" t="s">
        <v>310</v>
      </c>
      <c r="D42" s="21">
        <v>45355</v>
      </c>
      <c r="E42" s="15" t="s">
        <v>311</v>
      </c>
      <c r="F42" s="16" t="str">
        <f t="shared" si="7"/>
        <v>男</v>
      </c>
      <c r="G42" s="17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18" t="s">
        <v>276</v>
      </c>
      <c r="I42" s="17" t="s">
        <v>193</v>
      </c>
      <c r="J42" s="23">
        <f t="shared" si="8"/>
        <v>28</v>
      </c>
      <c r="K42" s="24">
        <f t="shared" si="5"/>
        <v>0</v>
      </c>
      <c r="L42" s="24">
        <f t="shared" si="9"/>
        <v>0</v>
      </c>
      <c r="M42" s="24">
        <f t="shared" si="10"/>
        <v>0</v>
      </c>
      <c r="N42" s="25"/>
      <c r="O42" s="25" t="s">
        <v>172</v>
      </c>
    </row>
    <row r="43" s="1" customFormat="1" ht="20" customHeight="1" spans="1:15">
      <c r="A43" s="11">
        <f t="shared" si="6"/>
        <v>41</v>
      </c>
      <c r="B43" s="18" t="s">
        <v>312</v>
      </c>
      <c r="C43" s="19" t="s">
        <v>200</v>
      </c>
      <c r="D43" s="21">
        <v>45355</v>
      </c>
      <c r="E43" s="15" t="s">
        <v>313</v>
      </c>
      <c r="F43" s="16" t="str">
        <f t="shared" si="7"/>
        <v>女</v>
      </c>
      <c r="G43" s="17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18"/>
      <c r="I43" s="17" t="s">
        <v>193</v>
      </c>
      <c r="J43" s="23">
        <f t="shared" si="8"/>
        <v>28</v>
      </c>
      <c r="K43" s="24">
        <f t="shared" si="5"/>
        <v>65.3333333333333</v>
      </c>
      <c r="L43" s="24">
        <f t="shared" si="9"/>
        <v>28</v>
      </c>
      <c r="M43" s="24">
        <f t="shared" si="10"/>
        <v>93.3333333333333</v>
      </c>
      <c r="N43" s="25"/>
      <c r="O43" s="25" t="s">
        <v>171</v>
      </c>
    </row>
    <row r="44" s="1" customFormat="1" ht="20" customHeight="1" spans="1:15">
      <c r="A44" s="11">
        <f t="shared" si="6"/>
        <v>42</v>
      </c>
      <c r="B44" s="18" t="s">
        <v>314</v>
      </c>
      <c r="C44" s="19" t="s">
        <v>209</v>
      </c>
      <c r="D44" s="21">
        <v>45357</v>
      </c>
      <c r="E44" s="15" t="s">
        <v>315</v>
      </c>
      <c r="F44" s="16" t="str">
        <f t="shared" si="7"/>
        <v>男</v>
      </c>
      <c r="G44" s="17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18" t="s">
        <v>237</v>
      </c>
      <c r="I44" s="17" t="s">
        <v>193</v>
      </c>
      <c r="J44" s="23">
        <f t="shared" si="8"/>
        <v>26</v>
      </c>
      <c r="K44" s="24">
        <f t="shared" si="5"/>
        <v>0</v>
      </c>
      <c r="L44" s="24">
        <f t="shared" si="9"/>
        <v>0</v>
      </c>
      <c r="M44" s="24">
        <f t="shared" si="10"/>
        <v>0</v>
      </c>
      <c r="N44" s="25"/>
      <c r="O44" s="25" t="s">
        <v>172</v>
      </c>
    </row>
    <row r="45" s="1" customFormat="1" ht="20" customHeight="1" spans="1:15">
      <c r="A45" s="11">
        <f t="shared" si="6"/>
        <v>43</v>
      </c>
      <c r="B45" s="18" t="s">
        <v>316</v>
      </c>
      <c r="C45" s="19" t="s">
        <v>222</v>
      </c>
      <c r="D45" s="21">
        <v>45357</v>
      </c>
      <c r="E45" s="15" t="s">
        <v>317</v>
      </c>
      <c r="F45" s="16" t="str">
        <f t="shared" si="7"/>
        <v>女</v>
      </c>
      <c r="G45" s="17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18" t="s">
        <v>241</v>
      </c>
      <c r="I45" s="17" t="s">
        <v>193</v>
      </c>
      <c r="J45" s="23">
        <f t="shared" si="8"/>
        <v>26</v>
      </c>
      <c r="K45" s="24">
        <f t="shared" si="5"/>
        <v>0</v>
      </c>
      <c r="L45" s="24">
        <f t="shared" si="9"/>
        <v>0</v>
      </c>
      <c r="M45" s="24">
        <f t="shared" si="10"/>
        <v>0</v>
      </c>
      <c r="N45" s="25"/>
      <c r="O45" s="25" t="s">
        <v>173</v>
      </c>
    </row>
    <row r="46" s="1" customFormat="1" ht="20" customHeight="1" spans="1:15">
      <c r="A46" s="11">
        <f t="shared" si="6"/>
        <v>44</v>
      </c>
      <c r="B46" s="18" t="s">
        <v>318</v>
      </c>
      <c r="C46" s="19" t="s">
        <v>256</v>
      </c>
      <c r="D46" s="21">
        <v>45358</v>
      </c>
      <c r="E46" s="15" t="s">
        <v>319</v>
      </c>
      <c r="F46" s="16" t="str">
        <f t="shared" si="7"/>
        <v>男</v>
      </c>
      <c r="G46" s="17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18" t="s">
        <v>221</v>
      </c>
      <c r="I46" s="17" t="s">
        <v>193</v>
      </c>
      <c r="J46" s="23">
        <f t="shared" si="8"/>
        <v>25</v>
      </c>
      <c r="K46" s="24">
        <f t="shared" si="5"/>
        <v>0</v>
      </c>
      <c r="L46" s="24">
        <f t="shared" si="9"/>
        <v>0</v>
      </c>
      <c r="M46" s="24">
        <f t="shared" si="10"/>
        <v>0</v>
      </c>
      <c r="N46" s="25"/>
      <c r="O46" s="25" t="s">
        <v>173</v>
      </c>
    </row>
    <row r="47" s="1" customFormat="1" ht="20" customHeight="1" spans="1:15">
      <c r="A47" s="11">
        <f t="shared" si="6"/>
        <v>45</v>
      </c>
      <c r="B47" s="18" t="s">
        <v>320</v>
      </c>
      <c r="C47" s="19" t="s">
        <v>256</v>
      </c>
      <c r="D47" s="21">
        <v>45358</v>
      </c>
      <c r="E47" s="15" t="s">
        <v>321</v>
      </c>
      <c r="F47" s="16" t="str">
        <f t="shared" si="7"/>
        <v>男</v>
      </c>
      <c r="G47" s="17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18" t="s">
        <v>224</v>
      </c>
      <c r="I47" s="17" t="s">
        <v>193</v>
      </c>
      <c r="J47" s="23">
        <f t="shared" si="8"/>
        <v>25</v>
      </c>
      <c r="K47" s="24">
        <f t="shared" si="5"/>
        <v>0</v>
      </c>
      <c r="L47" s="24">
        <f t="shared" si="9"/>
        <v>0</v>
      </c>
      <c r="M47" s="24">
        <f t="shared" si="10"/>
        <v>0</v>
      </c>
      <c r="N47" s="25"/>
      <c r="O47" s="25" t="s">
        <v>173</v>
      </c>
    </row>
    <row r="48" s="1" customFormat="1" ht="20" customHeight="1" spans="1:15">
      <c r="A48" s="11">
        <f t="shared" si="6"/>
        <v>46</v>
      </c>
      <c r="B48" s="18" t="s">
        <v>322</v>
      </c>
      <c r="C48" s="19" t="s">
        <v>256</v>
      </c>
      <c r="D48" s="21">
        <v>45358</v>
      </c>
      <c r="E48" s="15" t="s">
        <v>323</v>
      </c>
      <c r="F48" s="16" t="str">
        <f t="shared" si="7"/>
        <v>男</v>
      </c>
      <c r="G48" s="17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18" t="s">
        <v>227</v>
      </c>
      <c r="I48" s="17" t="s">
        <v>193</v>
      </c>
      <c r="J48" s="23">
        <f t="shared" si="8"/>
        <v>25</v>
      </c>
      <c r="K48" s="24">
        <f t="shared" si="5"/>
        <v>0</v>
      </c>
      <c r="L48" s="24">
        <f t="shared" si="9"/>
        <v>0</v>
      </c>
      <c r="M48" s="24">
        <f t="shared" si="10"/>
        <v>0</v>
      </c>
      <c r="N48" s="25"/>
      <c r="O48" s="25" t="s">
        <v>173</v>
      </c>
    </row>
    <row r="49" s="1" customFormat="1" ht="20" customHeight="1" spans="1:15">
      <c r="A49" s="11">
        <f t="shared" si="6"/>
        <v>47</v>
      </c>
      <c r="B49" s="18" t="s">
        <v>324</v>
      </c>
      <c r="C49" s="19" t="s">
        <v>325</v>
      </c>
      <c r="D49" s="21">
        <v>45359</v>
      </c>
      <c r="E49" s="15" t="s">
        <v>326</v>
      </c>
      <c r="F49" s="16" t="str">
        <f t="shared" ref="F49:F56" si="11">IF(MOD(MID(E49,17,1),2)=0,"女","男")</f>
        <v>男</v>
      </c>
      <c r="G49" s="17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18" t="s">
        <v>246</v>
      </c>
      <c r="I49" s="17" t="s">
        <v>193</v>
      </c>
      <c r="J49" s="23">
        <f t="shared" si="8"/>
        <v>24</v>
      </c>
      <c r="K49" s="24">
        <f t="shared" si="5"/>
        <v>0</v>
      </c>
      <c r="L49" s="24">
        <f t="shared" si="9"/>
        <v>0</v>
      </c>
      <c r="M49" s="24">
        <f t="shared" si="10"/>
        <v>0</v>
      </c>
      <c r="N49" s="25"/>
      <c r="O49" s="25" t="s">
        <v>173</v>
      </c>
    </row>
    <row r="50" s="1" customFormat="1" ht="20" customHeight="1" spans="1:15">
      <c r="A50" s="11">
        <f t="shared" si="6"/>
        <v>48</v>
      </c>
      <c r="B50" s="18" t="s">
        <v>327</v>
      </c>
      <c r="C50" s="19" t="s">
        <v>325</v>
      </c>
      <c r="D50" s="21">
        <v>45359</v>
      </c>
      <c r="E50" s="15" t="s">
        <v>328</v>
      </c>
      <c r="F50" s="16" t="str">
        <f t="shared" si="11"/>
        <v>男</v>
      </c>
      <c r="G50" s="17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18" t="s">
        <v>249</v>
      </c>
      <c r="I50" s="17" t="s">
        <v>193</v>
      </c>
      <c r="J50" s="23">
        <f t="shared" si="8"/>
        <v>24</v>
      </c>
      <c r="K50" s="24">
        <f t="shared" si="5"/>
        <v>0</v>
      </c>
      <c r="L50" s="24">
        <f t="shared" si="9"/>
        <v>0</v>
      </c>
      <c r="M50" s="24">
        <f t="shared" si="10"/>
        <v>0</v>
      </c>
      <c r="N50" s="25"/>
      <c r="O50" s="25" t="s">
        <v>173</v>
      </c>
    </row>
    <row r="51" s="1" customFormat="1" ht="20" customHeight="1" spans="1:15">
      <c r="A51" s="11">
        <f t="shared" si="6"/>
        <v>49</v>
      </c>
      <c r="B51" s="18" t="s">
        <v>329</v>
      </c>
      <c r="C51" s="19" t="s">
        <v>200</v>
      </c>
      <c r="D51" s="21">
        <v>45359</v>
      </c>
      <c r="E51" s="15" t="s">
        <v>330</v>
      </c>
      <c r="F51" s="16" t="str">
        <f t="shared" si="11"/>
        <v>女</v>
      </c>
      <c r="G51" s="17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18" t="s">
        <v>229</v>
      </c>
      <c r="I51" s="17" t="s">
        <v>193</v>
      </c>
      <c r="J51" s="23">
        <f t="shared" si="8"/>
        <v>24</v>
      </c>
      <c r="K51" s="24">
        <f t="shared" si="5"/>
        <v>0</v>
      </c>
      <c r="L51" s="24">
        <f t="shared" si="9"/>
        <v>0</v>
      </c>
      <c r="M51" s="24">
        <f t="shared" si="10"/>
        <v>0</v>
      </c>
      <c r="N51" s="25"/>
      <c r="O51" s="25" t="s">
        <v>171</v>
      </c>
    </row>
    <row r="52" s="1" customFormat="1" ht="20" customHeight="1" spans="1:15">
      <c r="A52" s="11">
        <f t="shared" si="6"/>
        <v>50</v>
      </c>
      <c r="B52" s="18" t="s">
        <v>331</v>
      </c>
      <c r="C52" s="19" t="s">
        <v>209</v>
      </c>
      <c r="D52" s="21">
        <v>45359</v>
      </c>
      <c r="E52" s="15" t="s">
        <v>332</v>
      </c>
      <c r="F52" s="16" t="str">
        <f t="shared" si="11"/>
        <v>男</v>
      </c>
      <c r="G52" s="17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18" t="s">
        <v>235</v>
      </c>
      <c r="I52" s="17" t="s">
        <v>193</v>
      </c>
      <c r="J52" s="23">
        <f t="shared" si="8"/>
        <v>24</v>
      </c>
      <c r="K52" s="24">
        <f t="shared" si="5"/>
        <v>0</v>
      </c>
      <c r="L52" s="24">
        <f t="shared" si="9"/>
        <v>0</v>
      </c>
      <c r="M52" s="24">
        <f t="shared" si="10"/>
        <v>0</v>
      </c>
      <c r="N52" s="25"/>
      <c r="O52" s="25" t="s">
        <v>172</v>
      </c>
    </row>
    <row r="53" s="1" customFormat="1" ht="20" customHeight="1" spans="1:15">
      <c r="A53" s="11">
        <f t="shared" si="6"/>
        <v>51</v>
      </c>
      <c r="B53" s="18" t="s">
        <v>333</v>
      </c>
      <c r="C53" s="19" t="s">
        <v>222</v>
      </c>
      <c r="D53" s="21">
        <v>45359</v>
      </c>
      <c r="E53" s="15" t="s">
        <v>334</v>
      </c>
      <c r="F53" s="16" t="str">
        <f t="shared" si="11"/>
        <v>男</v>
      </c>
      <c r="G53" s="17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18" t="s">
        <v>253</v>
      </c>
      <c r="I53" s="17" t="s">
        <v>193</v>
      </c>
      <c r="J53" s="23">
        <f t="shared" si="8"/>
        <v>24</v>
      </c>
      <c r="K53" s="24">
        <f t="shared" si="5"/>
        <v>0</v>
      </c>
      <c r="L53" s="24">
        <f t="shared" si="9"/>
        <v>0</v>
      </c>
      <c r="M53" s="24">
        <f t="shared" si="10"/>
        <v>0</v>
      </c>
      <c r="N53" s="25"/>
      <c r="O53" s="25" t="s">
        <v>173</v>
      </c>
    </row>
    <row r="54" s="1" customFormat="1" ht="20" customHeight="1" spans="1:15">
      <c r="A54" s="11">
        <f t="shared" ref="A54:A74" si="12">ROW()-2</f>
        <v>52</v>
      </c>
      <c r="B54" s="18" t="s">
        <v>335</v>
      </c>
      <c r="C54" s="19" t="s">
        <v>209</v>
      </c>
      <c r="D54" s="21">
        <v>45362</v>
      </c>
      <c r="E54" s="15" t="s">
        <v>336</v>
      </c>
      <c r="F54" s="16" t="str">
        <f t="shared" si="11"/>
        <v>男</v>
      </c>
      <c r="G54" s="17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18" t="s">
        <v>280</v>
      </c>
      <c r="I54" s="17" t="s">
        <v>193</v>
      </c>
      <c r="J54" s="23">
        <f t="shared" ref="J54:J72" si="13">DAY(EOMONTH(D54,0))-DAY(D54)+1</f>
        <v>21</v>
      </c>
      <c r="K54" s="24">
        <f t="shared" ref="K54:K72" si="14">IF(H54="",70/30*J54,0)</f>
        <v>0</v>
      </c>
      <c r="L54" s="24">
        <f t="shared" ref="L54:L72" si="15">IF(H54="",30/30*J54,0)</f>
        <v>0</v>
      </c>
      <c r="M54" s="24">
        <f t="shared" ref="M54:M72" si="16">SUM(K54:L54)</f>
        <v>0</v>
      </c>
      <c r="N54" s="25"/>
      <c r="O54" s="25" t="s">
        <v>172</v>
      </c>
    </row>
    <row r="55" s="1" customFormat="1" ht="20" customHeight="1" spans="1:15">
      <c r="A55" s="11">
        <f t="shared" si="12"/>
        <v>53</v>
      </c>
      <c r="B55" s="18" t="s">
        <v>337</v>
      </c>
      <c r="C55" s="19" t="s">
        <v>200</v>
      </c>
      <c r="D55" s="21">
        <v>45362</v>
      </c>
      <c r="E55" s="15" t="s">
        <v>338</v>
      </c>
      <c r="F55" s="16" t="str">
        <f t="shared" ref="F55:F72" si="17">IF(MOD(MID(E55,17,1),2)=0,"女","男")</f>
        <v>女</v>
      </c>
      <c r="G55" s="17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18" t="s">
        <v>255</v>
      </c>
      <c r="I55" s="17" t="s">
        <v>193</v>
      </c>
      <c r="J55" s="23">
        <f t="shared" si="13"/>
        <v>21</v>
      </c>
      <c r="K55" s="24">
        <f t="shared" si="14"/>
        <v>0</v>
      </c>
      <c r="L55" s="24">
        <f t="shared" si="15"/>
        <v>0</v>
      </c>
      <c r="M55" s="24">
        <f t="shared" si="16"/>
        <v>0</v>
      </c>
      <c r="N55" s="25"/>
      <c r="O55" s="25" t="s">
        <v>171</v>
      </c>
    </row>
    <row r="56" s="1" customFormat="1" ht="20" customHeight="1" spans="1:15">
      <c r="A56" s="11">
        <f t="shared" si="12"/>
        <v>54</v>
      </c>
      <c r="B56" s="18" t="s">
        <v>339</v>
      </c>
      <c r="C56" s="19" t="s">
        <v>200</v>
      </c>
      <c r="D56" s="21">
        <v>45362</v>
      </c>
      <c r="E56" s="15" t="s">
        <v>340</v>
      </c>
      <c r="F56" s="16" t="str">
        <f t="shared" si="17"/>
        <v>女</v>
      </c>
      <c r="G56" s="17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18" t="s">
        <v>258</v>
      </c>
      <c r="I56" s="17" t="s">
        <v>193</v>
      </c>
      <c r="J56" s="23">
        <f t="shared" si="13"/>
        <v>21</v>
      </c>
      <c r="K56" s="24">
        <f t="shared" si="14"/>
        <v>0</v>
      </c>
      <c r="L56" s="24">
        <f t="shared" si="15"/>
        <v>0</v>
      </c>
      <c r="M56" s="24">
        <f t="shared" si="16"/>
        <v>0</v>
      </c>
      <c r="N56" s="25"/>
      <c r="O56" s="25" t="s">
        <v>171</v>
      </c>
    </row>
    <row r="57" s="1" customFormat="1" ht="20" customHeight="1" spans="1:15">
      <c r="A57" s="11">
        <f t="shared" si="12"/>
        <v>55</v>
      </c>
      <c r="B57" s="18" t="s">
        <v>341</v>
      </c>
      <c r="C57" s="19" t="s">
        <v>200</v>
      </c>
      <c r="D57" s="21">
        <v>45362</v>
      </c>
      <c r="E57" s="15" t="s">
        <v>342</v>
      </c>
      <c r="F57" s="16" t="str">
        <f t="shared" si="17"/>
        <v>男</v>
      </c>
      <c r="G57" s="17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18" t="s">
        <v>260</v>
      </c>
      <c r="I57" s="17" t="s">
        <v>193</v>
      </c>
      <c r="J57" s="23">
        <f t="shared" si="13"/>
        <v>21</v>
      </c>
      <c r="K57" s="24">
        <f t="shared" si="14"/>
        <v>0</v>
      </c>
      <c r="L57" s="24">
        <f t="shared" si="15"/>
        <v>0</v>
      </c>
      <c r="M57" s="24">
        <f t="shared" si="16"/>
        <v>0</v>
      </c>
      <c r="N57" s="25"/>
      <c r="O57" s="25" t="s">
        <v>171</v>
      </c>
    </row>
    <row r="58" s="1" customFormat="1" ht="20" customHeight="1" spans="1:15">
      <c r="A58" s="11">
        <f t="shared" si="12"/>
        <v>56</v>
      </c>
      <c r="B58" s="18" t="s">
        <v>343</v>
      </c>
      <c r="C58" s="19" t="s">
        <v>256</v>
      </c>
      <c r="D58" s="21">
        <v>45362</v>
      </c>
      <c r="E58" s="15" t="s">
        <v>344</v>
      </c>
      <c r="F58" s="16" t="str">
        <f t="shared" si="17"/>
        <v>男</v>
      </c>
      <c r="G58" s="17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18" t="s">
        <v>268</v>
      </c>
      <c r="I58" s="17" t="s">
        <v>193</v>
      </c>
      <c r="J58" s="23">
        <f t="shared" si="13"/>
        <v>21</v>
      </c>
      <c r="K58" s="24">
        <f t="shared" si="14"/>
        <v>0</v>
      </c>
      <c r="L58" s="24">
        <f t="shared" si="15"/>
        <v>0</v>
      </c>
      <c r="M58" s="24">
        <f t="shared" si="16"/>
        <v>0</v>
      </c>
      <c r="N58" s="25"/>
      <c r="O58" s="25" t="s">
        <v>173</v>
      </c>
    </row>
    <row r="59" s="1" customFormat="1" ht="20" customHeight="1" spans="1:15">
      <c r="A59" s="11">
        <f t="shared" si="12"/>
        <v>57</v>
      </c>
      <c r="B59" s="18" t="s">
        <v>345</v>
      </c>
      <c r="C59" s="19" t="s">
        <v>222</v>
      </c>
      <c r="D59" s="21">
        <v>45362</v>
      </c>
      <c r="E59" s="15" t="s">
        <v>346</v>
      </c>
      <c r="F59" s="16" t="str">
        <f t="shared" si="17"/>
        <v>男</v>
      </c>
      <c r="G59" s="17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18" t="s">
        <v>273</v>
      </c>
      <c r="I59" s="17" t="s">
        <v>193</v>
      </c>
      <c r="J59" s="23">
        <f t="shared" si="13"/>
        <v>21</v>
      </c>
      <c r="K59" s="24">
        <f t="shared" si="14"/>
        <v>0</v>
      </c>
      <c r="L59" s="24">
        <f t="shared" si="15"/>
        <v>0</v>
      </c>
      <c r="M59" s="24">
        <f t="shared" si="16"/>
        <v>0</v>
      </c>
      <c r="N59" s="25"/>
      <c r="O59" s="25" t="s">
        <v>173</v>
      </c>
    </row>
    <row r="60" s="1" customFormat="1" ht="20" customHeight="1" spans="1:15">
      <c r="A60" s="11">
        <f t="shared" si="12"/>
        <v>58</v>
      </c>
      <c r="B60" s="18" t="s">
        <v>347</v>
      </c>
      <c r="C60" s="19" t="s">
        <v>256</v>
      </c>
      <c r="D60" s="21">
        <v>45362</v>
      </c>
      <c r="E60" s="15" t="s">
        <v>348</v>
      </c>
      <c r="F60" s="16" t="str">
        <f t="shared" si="17"/>
        <v>男</v>
      </c>
      <c r="G60" s="17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18" t="s">
        <v>303</v>
      </c>
      <c r="I60" s="17" t="s">
        <v>193</v>
      </c>
      <c r="J60" s="23">
        <f t="shared" si="13"/>
        <v>21</v>
      </c>
      <c r="K60" s="24">
        <f t="shared" si="14"/>
        <v>0</v>
      </c>
      <c r="L60" s="24">
        <f t="shared" si="15"/>
        <v>0</v>
      </c>
      <c r="M60" s="24">
        <f t="shared" si="16"/>
        <v>0</v>
      </c>
      <c r="N60" s="25"/>
      <c r="O60" s="25" t="s">
        <v>173</v>
      </c>
    </row>
    <row r="61" s="1" customFormat="1" ht="20" customHeight="1" spans="1:15">
      <c r="A61" s="11">
        <f t="shared" si="12"/>
        <v>59</v>
      </c>
      <c r="B61" s="18" t="s">
        <v>349</v>
      </c>
      <c r="C61" s="19" t="s">
        <v>191</v>
      </c>
      <c r="D61" s="21">
        <v>45363</v>
      </c>
      <c r="E61" s="15" t="s">
        <v>350</v>
      </c>
      <c r="F61" s="16" t="str">
        <f t="shared" si="17"/>
        <v>男</v>
      </c>
      <c r="G61" s="17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18" t="s">
        <v>305</v>
      </c>
      <c r="I61" s="17" t="s">
        <v>193</v>
      </c>
      <c r="J61" s="23">
        <f t="shared" si="13"/>
        <v>20</v>
      </c>
      <c r="K61" s="24">
        <f t="shared" si="14"/>
        <v>0</v>
      </c>
      <c r="L61" s="24">
        <f t="shared" si="15"/>
        <v>0</v>
      </c>
      <c r="M61" s="24">
        <f t="shared" si="16"/>
        <v>0</v>
      </c>
      <c r="N61" s="25"/>
      <c r="O61" s="25" t="s">
        <v>172</v>
      </c>
    </row>
    <row r="62" s="1" customFormat="1" ht="20" customHeight="1" spans="1:15">
      <c r="A62" s="11">
        <f t="shared" si="12"/>
        <v>60</v>
      </c>
      <c r="B62" s="18" t="s">
        <v>351</v>
      </c>
      <c r="C62" s="19" t="s">
        <v>209</v>
      </c>
      <c r="D62" s="21">
        <v>45363</v>
      </c>
      <c r="E62" s="15" t="s">
        <v>352</v>
      </c>
      <c r="F62" s="16" t="str">
        <f t="shared" si="17"/>
        <v>男</v>
      </c>
      <c r="G62" s="17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18" t="s">
        <v>309</v>
      </c>
      <c r="I62" s="17" t="s">
        <v>193</v>
      </c>
      <c r="J62" s="23">
        <f t="shared" si="13"/>
        <v>20</v>
      </c>
      <c r="K62" s="24">
        <f t="shared" si="14"/>
        <v>0</v>
      </c>
      <c r="L62" s="24">
        <f t="shared" si="15"/>
        <v>0</v>
      </c>
      <c r="M62" s="24">
        <f t="shared" si="16"/>
        <v>0</v>
      </c>
      <c r="N62" s="25"/>
      <c r="O62" s="25" t="s">
        <v>172</v>
      </c>
    </row>
    <row r="63" s="1" customFormat="1" ht="20" customHeight="1" spans="1:15">
      <c r="A63" s="11">
        <f t="shared" si="12"/>
        <v>61</v>
      </c>
      <c r="B63" s="18" t="s">
        <v>353</v>
      </c>
      <c r="C63" s="19" t="s">
        <v>209</v>
      </c>
      <c r="D63" s="21">
        <v>45363</v>
      </c>
      <c r="E63" s="15" t="s">
        <v>354</v>
      </c>
      <c r="F63" s="16" t="str">
        <f t="shared" si="17"/>
        <v>男</v>
      </c>
      <c r="G63" s="17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18" t="s">
        <v>233</v>
      </c>
      <c r="I63" s="17" t="s">
        <v>193</v>
      </c>
      <c r="J63" s="23">
        <f t="shared" si="13"/>
        <v>20</v>
      </c>
      <c r="K63" s="24">
        <f t="shared" si="14"/>
        <v>0</v>
      </c>
      <c r="L63" s="24">
        <f t="shared" si="15"/>
        <v>0</v>
      </c>
      <c r="M63" s="24">
        <f t="shared" si="16"/>
        <v>0</v>
      </c>
      <c r="N63" s="25"/>
      <c r="O63" s="25" t="s">
        <v>172</v>
      </c>
    </row>
    <row r="64" s="1" customFormat="1" ht="20" customHeight="1" spans="1:15">
      <c r="A64" s="11">
        <f t="shared" si="12"/>
        <v>62</v>
      </c>
      <c r="B64" s="18" t="s">
        <v>355</v>
      </c>
      <c r="C64" s="19" t="s">
        <v>310</v>
      </c>
      <c r="D64" s="21">
        <v>45364</v>
      </c>
      <c r="E64" s="15" t="s">
        <v>356</v>
      </c>
      <c r="F64" s="16" t="str">
        <f t="shared" si="17"/>
        <v>男</v>
      </c>
      <c r="G64" s="17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18" t="s">
        <v>243</v>
      </c>
      <c r="I64" s="17" t="s">
        <v>193</v>
      </c>
      <c r="J64" s="23">
        <f t="shared" si="13"/>
        <v>19</v>
      </c>
      <c r="K64" s="24">
        <f t="shared" si="14"/>
        <v>0</v>
      </c>
      <c r="L64" s="24">
        <f t="shared" si="15"/>
        <v>0</v>
      </c>
      <c r="M64" s="24">
        <f t="shared" si="16"/>
        <v>0</v>
      </c>
      <c r="N64" s="25"/>
      <c r="O64" s="25" t="s">
        <v>172</v>
      </c>
    </row>
    <row r="65" s="1" customFormat="1" ht="20" customHeight="1" spans="1:15">
      <c r="A65" s="11">
        <f t="shared" si="12"/>
        <v>63</v>
      </c>
      <c r="B65" s="18" t="s">
        <v>357</v>
      </c>
      <c r="C65" s="19" t="s">
        <v>191</v>
      </c>
      <c r="D65" s="21">
        <v>45364</v>
      </c>
      <c r="E65" s="15" t="s">
        <v>358</v>
      </c>
      <c r="F65" s="16" t="str">
        <f t="shared" si="17"/>
        <v>女</v>
      </c>
      <c r="G65" s="17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18" t="s">
        <v>251</v>
      </c>
      <c r="I65" s="17" t="s">
        <v>193</v>
      </c>
      <c r="J65" s="23">
        <f t="shared" si="13"/>
        <v>19</v>
      </c>
      <c r="K65" s="24">
        <f t="shared" si="14"/>
        <v>0</v>
      </c>
      <c r="L65" s="24">
        <f t="shared" si="15"/>
        <v>0</v>
      </c>
      <c r="M65" s="24">
        <f t="shared" si="16"/>
        <v>0</v>
      </c>
      <c r="N65" s="25"/>
      <c r="O65" s="25" t="s">
        <v>172</v>
      </c>
    </row>
    <row r="66" s="1" customFormat="1" ht="20" customHeight="1" spans="1:15">
      <c r="A66" s="11">
        <f t="shared" si="12"/>
        <v>64</v>
      </c>
      <c r="B66" s="18" t="s">
        <v>359</v>
      </c>
      <c r="C66" s="19" t="s">
        <v>256</v>
      </c>
      <c r="D66" s="21">
        <v>45365</v>
      </c>
      <c r="E66" s="15" t="s">
        <v>360</v>
      </c>
      <c r="F66" s="16" t="str">
        <f t="shared" si="17"/>
        <v>男</v>
      </c>
      <c r="G66" s="17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18" t="s">
        <v>266</v>
      </c>
      <c r="I66" s="17" t="s">
        <v>193</v>
      </c>
      <c r="J66" s="23">
        <f t="shared" si="13"/>
        <v>18</v>
      </c>
      <c r="K66" s="24">
        <f t="shared" si="14"/>
        <v>0</v>
      </c>
      <c r="L66" s="24">
        <f t="shared" si="15"/>
        <v>0</v>
      </c>
      <c r="M66" s="24">
        <f t="shared" si="16"/>
        <v>0</v>
      </c>
      <c r="N66" s="25"/>
      <c r="O66" s="25" t="s">
        <v>173</v>
      </c>
    </row>
    <row r="67" s="1" customFormat="1" ht="20" customHeight="1" spans="1:15">
      <c r="A67" s="11">
        <f t="shared" si="12"/>
        <v>65</v>
      </c>
      <c r="B67" s="18" t="s">
        <v>361</v>
      </c>
      <c r="C67" s="19" t="s">
        <v>225</v>
      </c>
      <c r="D67" s="21">
        <v>45366</v>
      </c>
      <c r="E67" s="15" t="s">
        <v>362</v>
      </c>
      <c r="F67" s="16" t="str">
        <f t="shared" si="17"/>
        <v>女</v>
      </c>
      <c r="G67" s="17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18" t="s">
        <v>271</v>
      </c>
      <c r="I67" s="17" t="s">
        <v>193</v>
      </c>
      <c r="J67" s="23">
        <f t="shared" si="13"/>
        <v>17</v>
      </c>
      <c r="K67" s="24">
        <f t="shared" si="14"/>
        <v>0</v>
      </c>
      <c r="L67" s="24">
        <f t="shared" si="15"/>
        <v>0</v>
      </c>
      <c r="M67" s="24">
        <f t="shared" si="16"/>
        <v>0</v>
      </c>
      <c r="N67" s="25"/>
      <c r="O67" s="25" t="s">
        <v>171</v>
      </c>
    </row>
    <row r="68" s="1" customFormat="1" ht="20" customHeight="1" spans="1:15">
      <c r="A68" s="11">
        <f t="shared" si="12"/>
        <v>66</v>
      </c>
      <c r="B68" s="18" t="s">
        <v>363</v>
      </c>
      <c r="C68" s="19" t="s">
        <v>364</v>
      </c>
      <c r="D68" s="21">
        <v>45369</v>
      </c>
      <c r="E68" s="15" t="s">
        <v>365</v>
      </c>
      <c r="F68" s="16" t="str">
        <f t="shared" si="17"/>
        <v>男</v>
      </c>
      <c r="G68" s="17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18"/>
      <c r="I68" s="17" t="s">
        <v>193</v>
      </c>
      <c r="J68" s="23">
        <f t="shared" si="13"/>
        <v>14</v>
      </c>
      <c r="K68" s="24">
        <f t="shared" si="14"/>
        <v>32.6666666666667</v>
      </c>
      <c r="L68" s="24">
        <f t="shared" si="15"/>
        <v>14</v>
      </c>
      <c r="M68" s="24">
        <f t="shared" si="16"/>
        <v>46.6666666666667</v>
      </c>
      <c r="N68" s="25"/>
      <c r="O68" s="25" t="s">
        <v>174</v>
      </c>
    </row>
    <row r="69" s="1" customFormat="1" ht="20" customHeight="1" spans="1:15">
      <c r="A69" s="11">
        <f t="shared" si="12"/>
        <v>67</v>
      </c>
      <c r="B69" s="18" t="s">
        <v>366</v>
      </c>
      <c r="C69" s="19" t="s">
        <v>367</v>
      </c>
      <c r="D69" s="21">
        <v>45369</v>
      </c>
      <c r="E69" s="15" t="s">
        <v>368</v>
      </c>
      <c r="F69" s="16" t="str">
        <f t="shared" si="17"/>
        <v>女</v>
      </c>
      <c r="G69" s="17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18"/>
      <c r="I69" s="17" t="s">
        <v>193</v>
      </c>
      <c r="J69" s="23">
        <f t="shared" si="13"/>
        <v>14</v>
      </c>
      <c r="K69" s="24">
        <f t="shared" si="14"/>
        <v>32.6666666666667</v>
      </c>
      <c r="L69" s="24">
        <f t="shared" si="15"/>
        <v>14</v>
      </c>
      <c r="M69" s="24">
        <f t="shared" si="16"/>
        <v>46.6666666666667</v>
      </c>
      <c r="N69" s="25"/>
      <c r="O69" s="25" t="s">
        <v>174</v>
      </c>
    </row>
    <row r="70" s="1" customFormat="1" ht="20" customHeight="1" spans="1:15">
      <c r="A70" s="11">
        <f t="shared" si="12"/>
        <v>68</v>
      </c>
      <c r="B70" s="18" t="s">
        <v>369</v>
      </c>
      <c r="C70" s="19" t="s">
        <v>222</v>
      </c>
      <c r="D70" s="21">
        <v>45370</v>
      </c>
      <c r="E70" s="15" t="s">
        <v>370</v>
      </c>
      <c r="F70" s="16" t="str">
        <f t="shared" si="17"/>
        <v>男</v>
      </c>
      <c r="G70" s="17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18"/>
      <c r="I70" s="17" t="s">
        <v>193</v>
      </c>
      <c r="J70" s="23">
        <f t="shared" si="13"/>
        <v>13</v>
      </c>
      <c r="K70" s="24">
        <f t="shared" si="14"/>
        <v>30.3333333333333</v>
      </c>
      <c r="L70" s="24">
        <f t="shared" si="15"/>
        <v>13</v>
      </c>
      <c r="M70" s="24">
        <f t="shared" si="16"/>
        <v>43.3333333333333</v>
      </c>
      <c r="N70" s="25"/>
      <c r="O70" s="25" t="s">
        <v>173</v>
      </c>
    </row>
    <row r="71" s="1" customFormat="1" ht="20" customHeight="1" spans="1:15">
      <c r="A71" s="11">
        <f t="shared" si="12"/>
        <v>69</v>
      </c>
      <c r="B71" s="18" t="s">
        <v>371</v>
      </c>
      <c r="C71" s="19" t="s">
        <v>191</v>
      </c>
      <c r="D71" s="21">
        <v>45370</v>
      </c>
      <c r="E71" s="15" t="s">
        <v>372</v>
      </c>
      <c r="F71" s="16" t="str">
        <f t="shared" si="17"/>
        <v>男</v>
      </c>
      <c r="G71" s="17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18"/>
      <c r="I71" s="17" t="s">
        <v>193</v>
      </c>
      <c r="J71" s="23">
        <f t="shared" si="13"/>
        <v>13</v>
      </c>
      <c r="K71" s="24">
        <f t="shared" si="14"/>
        <v>30.3333333333333</v>
      </c>
      <c r="L71" s="24">
        <f t="shared" si="15"/>
        <v>13</v>
      </c>
      <c r="M71" s="24">
        <f t="shared" si="16"/>
        <v>43.3333333333333</v>
      </c>
      <c r="N71" s="25"/>
      <c r="O71" s="25" t="s">
        <v>172</v>
      </c>
    </row>
    <row r="72" s="1" customFormat="1" ht="20" customHeight="1" spans="1:15">
      <c r="A72" s="11">
        <f t="shared" si="12"/>
        <v>70</v>
      </c>
      <c r="B72" s="18" t="s">
        <v>373</v>
      </c>
      <c r="C72" s="19" t="s">
        <v>191</v>
      </c>
      <c r="D72" s="21">
        <v>45370</v>
      </c>
      <c r="E72" s="15" t="s">
        <v>374</v>
      </c>
      <c r="F72" s="16" t="str">
        <f t="shared" si="17"/>
        <v>男</v>
      </c>
      <c r="G72" s="17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18"/>
      <c r="I72" s="17" t="s">
        <v>193</v>
      </c>
      <c r="J72" s="23">
        <f t="shared" si="13"/>
        <v>13</v>
      </c>
      <c r="K72" s="24">
        <f t="shared" si="14"/>
        <v>30.3333333333333</v>
      </c>
      <c r="L72" s="24">
        <f t="shared" si="15"/>
        <v>13</v>
      </c>
      <c r="M72" s="24">
        <f t="shared" si="16"/>
        <v>43.3333333333333</v>
      </c>
      <c r="N72" s="25"/>
      <c r="O72" s="25" t="s">
        <v>172</v>
      </c>
    </row>
    <row r="73" s="1" customFormat="1" ht="20" customHeight="1" spans="1:15">
      <c r="A73" s="11">
        <f t="shared" ref="A73:A86" si="18">ROW()-2</f>
        <v>71</v>
      </c>
      <c r="B73" s="18" t="s">
        <v>375</v>
      </c>
      <c r="C73" s="19" t="s">
        <v>256</v>
      </c>
      <c r="D73" s="21">
        <v>45371</v>
      </c>
      <c r="E73" s="15" t="s">
        <v>376</v>
      </c>
      <c r="F73" s="16" t="str">
        <f t="shared" ref="F73:F84" si="19">IF(MOD(MID(E73,17,1),2)=0,"女","男")</f>
        <v>男</v>
      </c>
      <c r="G73" s="17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18"/>
      <c r="I73" s="17" t="s">
        <v>193</v>
      </c>
      <c r="J73" s="23">
        <f t="shared" ref="J73:J84" si="20">DAY(EOMONTH(D73,0))-DAY(D73)+1</f>
        <v>12</v>
      </c>
      <c r="K73" s="24">
        <f t="shared" ref="K73:K84" si="21">IF(H73="",70/30*J73,0)</f>
        <v>28</v>
      </c>
      <c r="L73" s="24">
        <f t="shared" ref="L73:L84" si="22">IF(H73="",30/30*J73,0)</f>
        <v>12</v>
      </c>
      <c r="M73" s="24">
        <f t="shared" ref="M73:M84" si="23">SUM(K73:L73)</f>
        <v>40</v>
      </c>
      <c r="N73" s="25"/>
      <c r="O73" s="25" t="s">
        <v>173</v>
      </c>
    </row>
    <row r="74" s="1" customFormat="1" ht="20" customHeight="1" spans="1:15">
      <c r="A74" s="11">
        <f t="shared" si="18"/>
        <v>72</v>
      </c>
      <c r="B74" s="18" t="s">
        <v>377</v>
      </c>
      <c r="C74" s="19" t="s">
        <v>256</v>
      </c>
      <c r="D74" s="21">
        <v>45371</v>
      </c>
      <c r="E74" s="15" t="s">
        <v>378</v>
      </c>
      <c r="F74" s="16" t="str">
        <f t="shared" si="19"/>
        <v>男</v>
      </c>
      <c r="G74" s="17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18"/>
      <c r="I74" s="17" t="s">
        <v>193</v>
      </c>
      <c r="J74" s="23">
        <f t="shared" si="20"/>
        <v>12</v>
      </c>
      <c r="K74" s="24">
        <f t="shared" si="21"/>
        <v>28</v>
      </c>
      <c r="L74" s="24">
        <f t="shared" si="22"/>
        <v>12</v>
      </c>
      <c r="M74" s="24">
        <f t="shared" si="23"/>
        <v>40</v>
      </c>
      <c r="N74" s="25"/>
      <c r="O74" s="25" t="s">
        <v>173</v>
      </c>
    </row>
    <row r="75" s="1" customFormat="1" ht="20" customHeight="1" spans="1:15">
      <c r="A75" s="11">
        <f t="shared" si="18"/>
        <v>73</v>
      </c>
      <c r="B75" s="18" t="s">
        <v>379</v>
      </c>
      <c r="C75" s="19" t="s">
        <v>256</v>
      </c>
      <c r="D75" s="21">
        <v>45371</v>
      </c>
      <c r="E75" s="15" t="s">
        <v>380</v>
      </c>
      <c r="F75" s="16" t="str">
        <f t="shared" si="19"/>
        <v>男</v>
      </c>
      <c r="G75" s="17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18"/>
      <c r="I75" s="17" t="s">
        <v>193</v>
      </c>
      <c r="J75" s="23">
        <f t="shared" si="20"/>
        <v>12</v>
      </c>
      <c r="K75" s="24">
        <f t="shared" si="21"/>
        <v>28</v>
      </c>
      <c r="L75" s="24">
        <f t="shared" si="22"/>
        <v>12</v>
      </c>
      <c r="M75" s="24">
        <f t="shared" si="23"/>
        <v>40</v>
      </c>
      <c r="N75" s="25"/>
      <c r="O75" s="25" t="s">
        <v>173</v>
      </c>
    </row>
    <row r="76" s="1" customFormat="1" ht="20" customHeight="1" spans="1:15">
      <c r="A76" s="11">
        <f t="shared" si="18"/>
        <v>74</v>
      </c>
      <c r="B76" s="18" t="s">
        <v>381</v>
      </c>
      <c r="C76" s="19" t="s">
        <v>247</v>
      </c>
      <c r="D76" s="21">
        <v>45371</v>
      </c>
      <c r="E76" s="15" t="s">
        <v>382</v>
      </c>
      <c r="F76" s="16" t="str">
        <f t="shared" si="19"/>
        <v>男</v>
      </c>
      <c r="G76" s="17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18"/>
      <c r="I76" s="17" t="s">
        <v>193</v>
      </c>
      <c r="J76" s="23">
        <f t="shared" si="20"/>
        <v>12</v>
      </c>
      <c r="K76" s="24">
        <f t="shared" si="21"/>
        <v>28</v>
      </c>
      <c r="L76" s="24">
        <f t="shared" si="22"/>
        <v>12</v>
      </c>
      <c r="M76" s="24">
        <f t="shared" si="23"/>
        <v>40</v>
      </c>
      <c r="N76" s="25"/>
      <c r="O76" s="25" t="s">
        <v>172</v>
      </c>
    </row>
    <row r="77" s="1" customFormat="1" ht="20" customHeight="1" spans="1:15">
      <c r="A77" s="11">
        <f t="shared" si="18"/>
        <v>75</v>
      </c>
      <c r="B77" s="18" t="s">
        <v>383</v>
      </c>
      <c r="C77" s="19" t="s">
        <v>191</v>
      </c>
      <c r="D77" s="21">
        <v>45371</v>
      </c>
      <c r="E77" s="15" t="s">
        <v>384</v>
      </c>
      <c r="F77" s="16" t="str">
        <f t="shared" si="19"/>
        <v>女</v>
      </c>
      <c r="G77" s="17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18"/>
      <c r="I77" s="17" t="s">
        <v>193</v>
      </c>
      <c r="J77" s="23">
        <f t="shared" si="20"/>
        <v>12</v>
      </c>
      <c r="K77" s="24">
        <f t="shared" si="21"/>
        <v>28</v>
      </c>
      <c r="L77" s="24">
        <f t="shared" si="22"/>
        <v>12</v>
      </c>
      <c r="M77" s="24">
        <f t="shared" si="23"/>
        <v>40</v>
      </c>
      <c r="N77" s="25"/>
      <c r="O77" s="25" t="s">
        <v>172</v>
      </c>
    </row>
    <row r="78" s="1" customFormat="1" ht="20" customHeight="1" spans="1:15">
      <c r="A78" s="11">
        <f t="shared" si="18"/>
        <v>76</v>
      </c>
      <c r="B78" s="18" t="s">
        <v>385</v>
      </c>
      <c r="C78" s="19" t="s">
        <v>191</v>
      </c>
      <c r="D78" s="21">
        <v>45371</v>
      </c>
      <c r="E78" s="15" t="s">
        <v>386</v>
      </c>
      <c r="F78" s="16" t="str">
        <f t="shared" si="19"/>
        <v>女</v>
      </c>
      <c r="G78" s="17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18"/>
      <c r="I78" s="17" t="s">
        <v>193</v>
      </c>
      <c r="J78" s="23">
        <f t="shared" si="20"/>
        <v>12</v>
      </c>
      <c r="K78" s="24">
        <f t="shared" si="21"/>
        <v>28</v>
      </c>
      <c r="L78" s="24">
        <f t="shared" si="22"/>
        <v>12</v>
      </c>
      <c r="M78" s="24">
        <f t="shared" si="23"/>
        <v>40</v>
      </c>
      <c r="N78" s="25"/>
      <c r="O78" s="25" t="s">
        <v>172</v>
      </c>
    </row>
    <row r="79" s="1" customFormat="1" ht="20" customHeight="1" spans="1:15">
      <c r="A79" s="11">
        <f t="shared" si="18"/>
        <v>77</v>
      </c>
      <c r="B79" s="18" t="s">
        <v>387</v>
      </c>
      <c r="C79" s="19" t="s">
        <v>325</v>
      </c>
      <c r="D79" s="21">
        <v>45371</v>
      </c>
      <c r="E79" s="15" t="s">
        <v>388</v>
      </c>
      <c r="F79" s="16" t="str">
        <f t="shared" si="19"/>
        <v>男</v>
      </c>
      <c r="G79" s="17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18"/>
      <c r="I79" s="17" t="s">
        <v>193</v>
      </c>
      <c r="J79" s="23">
        <f t="shared" si="20"/>
        <v>12</v>
      </c>
      <c r="K79" s="24">
        <f t="shared" si="21"/>
        <v>28</v>
      </c>
      <c r="L79" s="24">
        <f t="shared" si="22"/>
        <v>12</v>
      </c>
      <c r="M79" s="24">
        <f t="shared" si="23"/>
        <v>40</v>
      </c>
      <c r="N79" s="25"/>
      <c r="O79" s="25" t="s">
        <v>172</v>
      </c>
    </row>
    <row r="80" s="1" customFormat="1" ht="20" customHeight="1" spans="1:15">
      <c r="A80" s="11">
        <f t="shared" si="18"/>
        <v>78</v>
      </c>
      <c r="B80" s="18" t="s">
        <v>389</v>
      </c>
      <c r="C80" s="19" t="s">
        <v>206</v>
      </c>
      <c r="D80" s="21">
        <v>45372</v>
      </c>
      <c r="E80" s="15" t="s">
        <v>390</v>
      </c>
      <c r="F80" s="16" t="str">
        <f t="shared" si="19"/>
        <v>男</v>
      </c>
      <c r="G80" s="17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18"/>
      <c r="I80" s="17" t="s">
        <v>193</v>
      </c>
      <c r="J80" s="23">
        <f t="shared" si="20"/>
        <v>11</v>
      </c>
      <c r="K80" s="24">
        <f t="shared" si="21"/>
        <v>25.6666666666667</v>
      </c>
      <c r="L80" s="24">
        <f t="shared" si="22"/>
        <v>11</v>
      </c>
      <c r="M80" s="24">
        <f t="shared" si="23"/>
        <v>36.6666666666667</v>
      </c>
      <c r="N80" s="25"/>
      <c r="O80" s="25" t="s">
        <v>172</v>
      </c>
    </row>
    <row r="81" s="1" customFormat="1" ht="20" customHeight="1" spans="1:15">
      <c r="A81" s="11">
        <f t="shared" si="18"/>
        <v>79</v>
      </c>
      <c r="B81" s="18" t="s">
        <v>391</v>
      </c>
      <c r="C81" s="19" t="s">
        <v>256</v>
      </c>
      <c r="D81" s="21">
        <v>45372</v>
      </c>
      <c r="E81" s="15" t="s">
        <v>392</v>
      </c>
      <c r="F81" s="16" t="str">
        <f t="shared" si="19"/>
        <v>男</v>
      </c>
      <c r="G81" s="17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18"/>
      <c r="I81" s="17" t="s">
        <v>193</v>
      </c>
      <c r="J81" s="23">
        <f t="shared" si="20"/>
        <v>11</v>
      </c>
      <c r="K81" s="24">
        <f t="shared" si="21"/>
        <v>25.6666666666667</v>
      </c>
      <c r="L81" s="24">
        <f t="shared" si="22"/>
        <v>11</v>
      </c>
      <c r="M81" s="24">
        <f t="shared" si="23"/>
        <v>36.6666666666667</v>
      </c>
      <c r="N81" s="25"/>
      <c r="O81" s="25" t="s">
        <v>173</v>
      </c>
    </row>
    <row r="82" s="1" customFormat="1" ht="20" customHeight="1" spans="1:15">
      <c r="A82" s="11">
        <f t="shared" si="18"/>
        <v>80</v>
      </c>
      <c r="B82" s="18" t="s">
        <v>393</v>
      </c>
      <c r="C82" s="19" t="s">
        <v>244</v>
      </c>
      <c r="D82" s="21">
        <v>45372</v>
      </c>
      <c r="E82" s="15" t="s">
        <v>394</v>
      </c>
      <c r="F82" s="16" t="str">
        <f t="shared" si="19"/>
        <v>女</v>
      </c>
      <c r="G82" s="17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18"/>
      <c r="I82" s="17" t="s">
        <v>193</v>
      </c>
      <c r="J82" s="23">
        <f t="shared" si="20"/>
        <v>11</v>
      </c>
      <c r="K82" s="24">
        <f t="shared" si="21"/>
        <v>25.6666666666667</v>
      </c>
      <c r="L82" s="24">
        <f t="shared" si="22"/>
        <v>11</v>
      </c>
      <c r="M82" s="24">
        <f t="shared" si="23"/>
        <v>36.6666666666667</v>
      </c>
      <c r="N82" s="25"/>
      <c r="O82" s="25" t="s">
        <v>173</v>
      </c>
    </row>
    <row r="83" s="1" customFormat="1" ht="20" customHeight="1" spans="1:15">
      <c r="A83" s="11">
        <f t="shared" si="18"/>
        <v>81</v>
      </c>
      <c r="B83" s="18" t="s">
        <v>395</v>
      </c>
      <c r="C83" s="19" t="s">
        <v>256</v>
      </c>
      <c r="D83" s="21">
        <v>45373</v>
      </c>
      <c r="E83" s="15" t="s">
        <v>396</v>
      </c>
      <c r="F83" s="16" t="str">
        <f t="shared" si="19"/>
        <v>男</v>
      </c>
      <c r="G83" s="17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18"/>
      <c r="I83" s="17" t="s">
        <v>193</v>
      </c>
      <c r="J83" s="23">
        <f t="shared" si="20"/>
        <v>10</v>
      </c>
      <c r="K83" s="24">
        <f t="shared" si="21"/>
        <v>23.3333333333333</v>
      </c>
      <c r="L83" s="24">
        <f t="shared" si="22"/>
        <v>10</v>
      </c>
      <c r="M83" s="24">
        <f t="shared" si="23"/>
        <v>33.3333333333333</v>
      </c>
      <c r="N83" s="25"/>
      <c r="O83" s="25" t="s">
        <v>173</v>
      </c>
    </row>
    <row r="84" s="1" customFormat="1" ht="20" customHeight="1" spans="1:15">
      <c r="A84" s="11">
        <f t="shared" si="18"/>
        <v>82</v>
      </c>
      <c r="B84" s="18" t="s">
        <v>397</v>
      </c>
      <c r="C84" s="19" t="s">
        <v>200</v>
      </c>
      <c r="D84" s="21">
        <v>45373</v>
      </c>
      <c r="E84" s="15" t="s">
        <v>398</v>
      </c>
      <c r="F84" s="16" t="str">
        <f t="shared" si="19"/>
        <v>女</v>
      </c>
      <c r="G84" s="17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18"/>
      <c r="I84" s="17" t="s">
        <v>193</v>
      </c>
      <c r="J84" s="23">
        <f t="shared" si="20"/>
        <v>10</v>
      </c>
      <c r="K84" s="24">
        <f t="shared" si="21"/>
        <v>23.3333333333333</v>
      </c>
      <c r="L84" s="24">
        <f t="shared" si="22"/>
        <v>10</v>
      </c>
      <c r="M84" s="24">
        <f t="shared" si="23"/>
        <v>33.3333333333333</v>
      </c>
      <c r="N84" s="25"/>
      <c r="O84" s="25" t="s">
        <v>171</v>
      </c>
    </row>
    <row r="85" s="1" customFormat="1" ht="20" customHeight="1" spans="1:15">
      <c r="A85" s="11">
        <f t="shared" ref="A85:A97" si="24">ROW()-2</f>
        <v>83</v>
      </c>
      <c r="B85" s="18" t="s">
        <v>399</v>
      </c>
      <c r="C85" s="19" t="s">
        <v>191</v>
      </c>
      <c r="D85" s="21">
        <v>45377</v>
      </c>
      <c r="E85" s="15" t="s">
        <v>400</v>
      </c>
      <c r="F85" s="16" t="str">
        <f t="shared" ref="F85:F97" si="25">IF(MOD(MID(E85,17,1),2)=0,"女","男")</f>
        <v>女</v>
      </c>
      <c r="G85" s="17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18"/>
      <c r="I85" s="17" t="s">
        <v>193</v>
      </c>
      <c r="J85" s="23">
        <f t="shared" ref="J85:J97" si="26">DAY(EOMONTH(D85,0))-DAY(D85)+1</f>
        <v>6</v>
      </c>
      <c r="K85" s="24">
        <f t="shared" ref="K85:K97" si="27">IF(H85="",70/30*J85,0)</f>
        <v>14</v>
      </c>
      <c r="L85" s="24">
        <f t="shared" ref="L85:L97" si="28">IF(H85="",30/30*J85,0)</f>
        <v>6</v>
      </c>
      <c r="M85" s="24">
        <f t="shared" ref="M85:M97" si="29">SUM(K85:L85)</f>
        <v>20</v>
      </c>
      <c r="N85" s="25"/>
      <c r="O85" s="25" t="s">
        <v>172</v>
      </c>
    </row>
    <row r="86" s="1" customFormat="1" ht="20" customHeight="1" spans="1:15">
      <c r="A86" s="11">
        <f t="shared" si="24"/>
        <v>84</v>
      </c>
      <c r="B86" s="18" t="s">
        <v>401</v>
      </c>
      <c r="C86" s="19" t="s">
        <v>269</v>
      </c>
      <c r="D86" s="21">
        <v>45377</v>
      </c>
      <c r="E86" s="15" t="s">
        <v>402</v>
      </c>
      <c r="F86" s="16" t="str">
        <f t="shared" si="25"/>
        <v>男</v>
      </c>
      <c r="G86" s="17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18"/>
      <c r="I86" s="17" t="s">
        <v>193</v>
      </c>
      <c r="J86" s="23">
        <f t="shared" si="26"/>
        <v>6</v>
      </c>
      <c r="K86" s="24">
        <f t="shared" si="27"/>
        <v>14</v>
      </c>
      <c r="L86" s="24">
        <f t="shared" si="28"/>
        <v>6</v>
      </c>
      <c r="M86" s="24">
        <f t="shared" si="29"/>
        <v>20</v>
      </c>
      <c r="N86" s="25"/>
      <c r="O86" s="25" t="s">
        <v>172</v>
      </c>
    </row>
    <row r="87" s="1" customFormat="1" ht="20" customHeight="1" spans="1:15">
      <c r="A87" s="11">
        <f t="shared" si="24"/>
        <v>85</v>
      </c>
      <c r="B87" s="18" t="s">
        <v>403</v>
      </c>
      <c r="C87" s="19" t="s">
        <v>200</v>
      </c>
      <c r="D87" s="21">
        <v>45377</v>
      </c>
      <c r="E87" s="15" t="s">
        <v>404</v>
      </c>
      <c r="F87" s="16" t="str">
        <f t="shared" si="25"/>
        <v>女</v>
      </c>
      <c r="G87" s="17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18"/>
      <c r="I87" s="17" t="s">
        <v>193</v>
      </c>
      <c r="J87" s="23">
        <f t="shared" si="26"/>
        <v>6</v>
      </c>
      <c r="K87" s="24">
        <f t="shared" si="27"/>
        <v>14</v>
      </c>
      <c r="L87" s="24">
        <f t="shared" si="28"/>
        <v>6</v>
      </c>
      <c r="M87" s="24">
        <f t="shared" si="29"/>
        <v>20</v>
      </c>
      <c r="N87" s="25"/>
      <c r="O87" s="25" t="s">
        <v>171</v>
      </c>
    </row>
    <row r="88" s="1" customFormat="1" ht="20" customHeight="1" spans="1:15">
      <c r="A88" s="11">
        <f t="shared" si="24"/>
        <v>86</v>
      </c>
      <c r="B88" s="18" t="s">
        <v>405</v>
      </c>
      <c r="C88" s="19" t="s">
        <v>200</v>
      </c>
      <c r="D88" s="21">
        <v>45377</v>
      </c>
      <c r="E88" s="15" t="s">
        <v>406</v>
      </c>
      <c r="F88" s="16" t="str">
        <f t="shared" si="25"/>
        <v>女</v>
      </c>
      <c r="G88" s="17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18"/>
      <c r="I88" s="17" t="s">
        <v>193</v>
      </c>
      <c r="J88" s="23">
        <f t="shared" si="26"/>
        <v>6</v>
      </c>
      <c r="K88" s="24">
        <f t="shared" si="27"/>
        <v>14</v>
      </c>
      <c r="L88" s="24">
        <f t="shared" si="28"/>
        <v>6</v>
      </c>
      <c r="M88" s="24">
        <f t="shared" si="29"/>
        <v>20</v>
      </c>
      <c r="N88" s="25"/>
      <c r="O88" s="25" t="s">
        <v>171</v>
      </c>
    </row>
    <row r="89" s="1" customFormat="1" ht="20" customHeight="1" spans="1:15">
      <c r="A89" s="11">
        <f t="shared" si="24"/>
        <v>87</v>
      </c>
      <c r="B89" s="18" t="s">
        <v>407</v>
      </c>
      <c r="C89" s="19" t="s">
        <v>222</v>
      </c>
      <c r="D89" s="21">
        <v>45377</v>
      </c>
      <c r="E89" s="15" t="s">
        <v>408</v>
      </c>
      <c r="F89" s="16" t="str">
        <f t="shared" si="25"/>
        <v>男</v>
      </c>
      <c r="G89" s="17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18"/>
      <c r="I89" s="17" t="s">
        <v>193</v>
      </c>
      <c r="J89" s="23">
        <f t="shared" si="26"/>
        <v>6</v>
      </c>
      <c r="K89" s="24">
        <f t="shared" si="27"/>
        <v>14</v>
      </c>
      <c r="L89" s="24">
        <f t="shared" si="28"/>
        <v>6</v>
      </c>
      <c r="M89" s="24">
        <f t="shared" si="29"/>
        <v>20</v>
      </c>
      <c r="N89" s="25"/>
      <c r="O89" s="25" t="s">
        <v>173</v>
      </c>
    </row>
    <row r="90" s="1" customFormat="1" ht="20" customHeight="1" spans="1:15">
      <c r="A90" s="11">
        <f t="shared" si="24"/>
        <v>88</v>
      </c>
      <c r="B90" s="18" t="s">
        <v>409</v>
      </c>
      <c r="C90" s="19" t="s">
        <v>247</v>
      </c>
      <c r="D90" s="21">
        <v>45377</v>
      </c>
      <c r="E90" s="15" t="s">
        <v>410</v>
      </c>
      <c r="F90" s="16" t="str">
        <f t="shared" si="25"/>
        <v>男</v>
      </c>
      <c r="G90" s="17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18"/>
      <c r="I90" s="17" t="s">
        <v>193</v>
      </c>
      <c r="J90" s="23">
        <f t="shared" si="26"/>
        <v>6</v>
      </c>
      <c r="K90" s="24">
        <f t="shared" si="27"/>
        <v>14</v>
      </c>
      <c r="L90" s="24">
        <f t="shared" si="28"/>
        <v>6</v>
      </c>
      <c r="M90" s="24">
        <f t="shared" si="29"/>
        <v>20</v>
      </c>
      <c r="N90" s="25"/>
      <c r="O90" s="25" t="s">
        <v>172</v>
      </c>
    </row>
    <row r="91" s="1" customFormat="1" ht="20" customHeight="1" spans="1:15">
      <c r="A91" s="11">
        <f t="shared" si="24"/>
        <v>89</v>
      </c>
      <c r="B91" s="18" t="s">
        <v>411</v>
      </c>
      <c r="C91" s="19" t="s">
        <v>247</v>
      </c>
      <c r="D91" s="21">
        <v>45377</v>
      </c>
      <c r="E91" s="15" t="s">
        <v>412</v>
      </c>
      <c r="F91" s="16" t="str">
        <f t="shared" si="25"/>
        <v>男</v>
      </c>
      <c r="G91" s="17" t="str">
        <f>IF(LEN(E91)=18,(IF(LOOKUP(MOD(SUM(MID(E91,1,1)*7,MID(E91,2,1)*9,MID(E91,3,1)*10,MID(E91,4,1)*5,MID(E91,5,1)*8,MID(E91,6,1)*4,MID(E91,7,1)*2,MID(E91,8,1),MID(E91,9,1)*6,MID(E91,10,1)*3,MID(E91,11,1)*7,MID(E91,12,1)*9,MID(E91,13,1)*10,MID(E91,14,1)*5,MID(E91,15,1)*8,MID(E91,16,1)*4,MID(E91,17,1)*2),11),{0,1,2,3,4,5,6,7,8,9,10},{"1","0","x","9","8","7","6","5","4","3","2"})=RIGHT(E91,1),"√","×")),"身份证号长度不符")</f>
        <v>√</v>
      </c>
      <c r="H91" s="18"/>
      <c r="I91" s="17" t="s">
        <v>193</v>
      </c>
      <c r="J91" s="23">
        <f t="shared" si="26"/>
        <v>6</v>
      </c>
      <c r="K91" s="24">
        <f t="shared" si="27"/>
        <v>14</v>
      </c>
      <c r="L91" s="24">
        <f t="shared" si="28"/>
        <v>6</v>
      </c>
      <c r="M91" s="24">
        <f t="shared" si="29"/>
        <v>20</v>
      </c>
      <c r="N91" s="25"/>
      <c r="O91" s="25" t="s">
        <v>172</v>
      </c>
    </row>
    <row r="92" s="1" customFormat="1" ht="20" customHeight="1" spans="1:15">
      <c r="A92" s="11">
        <f t="shared" si="24"/>
        <v>90</v>
      </c>
      <c r="B92" s="18" t="s">
        <v>413</v>
      </c>
      <c r="C92" s="19" t="s">
        <v>222</v>
      </c>
      <c r="D92" s="21">
        <v>45377</v>
      </c>
      <c r="E92" s="15" t="s">
        <v>414</v>
      </c>
      <c r="F92" s="16" t="str">
        <f t="shared" si="25"/>
        <v>男</v>
      </c>
      <c r="G92" s="17" t="str">
        <f>IF(LEN(E92)=18,(IF(LOOKUP(MOD(SUM(MID(E92,1,1)*7,MID(E92,2,1)*9,MID(E92,3,1)*10,MID(E92,4,1)*5,MID(E92,5,1)*8,MID(E92,6,1)*4,MID(E92,7,1)*2,MID(E92,8,1),MID(E92,9,1)*6,MID(E92,10,1)*3,MID(E92,11,1)*7,MID(E92,12,1)*9,MID(E92,13,1)*10,MID(E92,14,1)*5,MID(E92,15,1)*8,MID(E92,16,1)*4,MID(E92,17,1)*2),11),{0,1,2,3,4,5,6,7,8,9,10},{"1","0","x","9","8","7","6","5","4","3","2"})=RIGHT(E92,1),"√","×")),"身份证号长度不符")</f>
        <v>√</v>
      </c>
      <c r="H92" s="18"/>
      <c r="I92" s="17" t="s">
        <v>193</v>
      </c>
      <c r="J92" s="23">
        <f t="shared" si="26"/>
        <v>6</v>
      </c>
      <c r="K92" s="24">
        <f t="shared" si="27"/>
        <v>14</v>
      </c>
      <c r="L92" s="24">
        <f t="shared" si="28"/>
        <v>6</v>
      </c>
      <c r="M92" s="24">
        <f t="shared" si="29"/>
        <v>20</v>
      </c>
      <c r="N92" s="25"/>
      <c r="O92" s="25" t="s">
        <v>173</v>
      </c>
    </row>
    <row r="93" s="1" customFormat="1" ht="20" customHeight="1" spans="1:15">
      <c r="A93" s="11">
        <f t="shared" si="24"/>
        <v>91</v>
      </c>
      <c r="B93" s="18" t="s">
        <v>415</v>
      </c>
      <c r="C93" s="19" t="s">
        <v>222</v>
      </c>
      <c r="D93" s="21">
        <v>45377</v>
      </c>
      <c r="E93" s="15" t="s">
        <v>416</v>
      </c>
      <c r="F93" s="16" t="str">
        <f t="shared" si="25"/>
        <v>男</v>
      </c>
      <c r="G93" s="17" t="str">
        <f>IF(LEN(E93)=18,(IF(LOOKUP(MOD(SUM(MID(E93,1,1)*7,MID(E93,2,1)*9,MID(E93,3,1)*10,MID(E93,4,1)*5,MID(E93,5,1)*8,MID(E93,6,1)*4,MID(E93,7,1)*2,MID(E93,8,1),MID(E93,9,1)*6,MID(E93,10,1)*3,MID(E93,11,1)*7,MID(E93,12,1)*9,MID(E93,13,1)*10,MID(E93,14,1)*5,MID(E93,15,1)*8,MID(E93,16,1)*4,MID(E93,17,1)*2),11),{0,1,2,3,4,5,6,7,8,9,10},{"1","0","x","9","8","7","6","5","4","3","2"})=RIGHT(E93,1),"√","×")),"身份证号长度不符")</f>
        <v>√</v>
      </c>
      <c r="H93" s="18"/>
      <c r="I93" s="17" t="s">
        <v>193</v>
      </c>
      <c r="J93" s="23">
        <f t="shared" si="26"/>
        <v>6</v>
      </c>
      <c r="K93" s="24">
        <f t="shared" si="27"/>
        <v>14</v>
      </c>
      <c r="L93" s="24">
        <f t="shared" si="28"/>
        <v>6</v>
      </c>
      <c r="M93" s="24">
        <f t="shared" si="29"/>
        <v>20</v>
      </c>
      <c r="N93" s="25"/>
      <c r="O93" s="25" t="s">
        <v>173</v>
      </c>
    </row>
    <row r="94" s="1" customFormat="1" ht="20" customHeight="1" spans="1:15">
      <c r="A94" s="11">
        <f t="shared" si="24"/>
        <v>92</v>
      </c>
      <c r="B94" s="18" t="s">
        <v>417</v>
      </c>
      <c r="C94" s="19" t="s">
        <v>222</v>
      </c>
      <c r="D94" s="21">
        <v>45377</v>
      </c>
      <c r="E94" s="15" t="s">
        <v>418</v>
      </c>
      <c r="F94" s="16" t="str">
        <f t="shared" si="25"/>
        <v>男</v>
      </c>
      <c r="G94" s="17" t="str">
        <f>IF(LEN(E94)=18,(IF(LOOKUP(MOD(SUM(MID(E94,1,1)*7,MID(E94,2,1)*9,MID(E94,3,1)*10,MID(E94,4,1)*5,MID(E94,5,1)*8,MID(E94,6,1)*4,MID(E94,7,1)*2,MID(E94,8,1),MID(E94,9,1)*6,MID(E94,10,1)*3,MID(E94,11,1)*7,MID(E94,12,1)*9,MID(E94,13,1)*10,MID(E94,14,1)*5,MID(E94,15,1)*8,MID(E94,16,1)*4,MID(E94,17,1)*2),11),{0,1,2,3,4,5,6,7,8,9,10},{"1","0","x","9","8","7","6","5","4","3","2"})=RIGHT(E94,1),"√","×")),"身份证号长度不符")</f>
        <v>√</v>
      </c>
      <c r="H94" s="18"/>
      <c r="I94" s="17" t="s">
        <v>193</v>
      </c>
      <c r="J94" s="23">
        <f t="shared" si="26"/>
        <v>6</v>
      </c>
      <c r="K94" s="24">
        <f t="shared" si="27"/>
        <v>14</v>
      </c>
      <c r="L94" s="24">
        <f t="shared" si="28"/>
        <v>6</v>
      </c>
      <c r="M94" s="24">
        <f t="shared" si="29"/>
        <v>20</v>
      </c>
      <c r="N94" s="25"/>
      <c r="O94" s="25" t="s">
        <v>173</v>
      </c>
    </row>
    <row r="95" s="1" customFormat="1" ht="20" customHeight="1" spans="1:15">
      <c r="A95" s="11">
        <f t="shared" si="24"/>
        <v>93</v>
      </c>
      <c r="B95" s="18" t="s">
        <v>419</v>
      </c>
      <c r="C95" s="19" t="s">
        <v>191</v>
      </c>
      <c r="D95" s="21">
        <v>45377</v>
      </c>
      <c r="E95" s="15" t="s">
        <v>420</v>
      </c>
      <c r="F95" s="16" t="str">
        <f t="shared" si="25"/>
        <v>男</v>
      </c>
      <c r="G95" s="17" t="str">
        <f>IF(LEN(E95)=18,(IF(LOOKUP(MOD(SUM(MID(E95,1,1)*7,MID(E95,2,1)*9,MID(E95,3,1)*10,MID(E95,4,1)*5,MID(E95,5,1)*8,MID(E95,6,1)*4,MID(E95,7,1)*2,MID(E95,8,1),MID(E95,9,1)*6,MID(E95,10,1)*3,MID(E95,11,1)*7,MID(E95,12,1)*9,MID(E95,13,1)*10,MID(E95,14,1)*5,MID(E95,15,1)*8,MID(E95,16,1)*4,MID(E95,17,1)*2),11),{0,1,2,3,4,5,6,7,8,9,10},{"1","0","x","9","8","7","6","5","4","3","2"})=RIGHT(E95,1),"√","×")),"身份证号长度不符")</f>
        <v>√</v>
      </c>
      <c r="H95" s="18"/>
      <c r="I95" s="17" t="s">
        <v>193</v>
      </c>
      <c r="J95" s="23">
        <f t="shared" si="26"/>
        <v>6</v>
      </c>
      <c r="K95" s="24">
        <f t="shared" si="27"/>
        <v>14</v>
      </c>
      <c r="L95" s="24">
        <f t="shared" si="28"/>
        <v>6</v>
      </c>
      <c r="M95" s="24">
        <f t="shared" si="29"/>
        <v>20</v>
      </c>
      <c r="N95" s="25"/>
      <c r="O95" s="25" t="s">
        <v>172</v>
      </c>
    </row>
    <row r="96" s="1" customFormat="1" ht="21" customHeight="1" spans="1:15">
      <c r="A96" s="11" t="s">
        <v>219</v>
      </c>
      <c r="B96" s="26"/>
      <c r="C96" s="27"/>
      <c r="D96" s="21"/>
      <c r="E96" s="28"/>
      <c r="F96" s="16"/>
      <c r="G96" s="17"/>
      <c r="H96" s="23"/>
      <c r="I96" s="17"/>
      <c r="J96" s="30"/>
      <c r="K96" s="24">
        <f>SUM(K3:K95)</f>
        <v>3215.33333333333</v>
      </c>
      <c r="L96" s="24">
        <f>SUM(L3:L95)</f>
        <v>1404</v>
      </c>
      <c r="M96" s="24">
        <f>SUM(M3:M95)</f>
        <v>4619.33333333333</v>
      </c>
      <c r="N96" s="25"/>
      <c r="O96" s="25"/>
    </row>
    <row r="97" s="1" customFormat="1" ht="24" customHeight="1" spans="2:13">
      <c r="B97" s="2"/>
      <c r="E97"/>
      <c r="K97" s="4"/>
      <c r="L97" s="4"/>
      <c r="M97" s="4"/>
    </row>
    <row r="98" s="1" customFormat="1" ht="24" customHeight="1" spans="2:13">
      <c r="B98" s="2"/>
      <c r="E98" t="s">
        <v>169</v>
      </c>
      <c r="F98" t="s">
        <v>170</v>
      </c>
      <c r="G98"/>
      <c r="K98" s="4"/>
      <c r="L98" s="4"/>
      <c r="M98" s="4"/>
    </row>
    <row r="99" s="1" customFormat="1" ht="24" customHeight="1" spans="2:11">
      <c r="B99" s="2"/>
      <c r="E99" t="s">
        <v>171</v>
      </c>
      <c r="F99" s="29">
        <v>1072.66666666667</v>
      </c>
      <c r="G99"/>
      <c r="I99" s="4"/>
      <c r="J99" s="4"/>
      <c r="K99" s="4"/>
    </row>
    <row r="100" s="1" customFormat="1" ht="24" customHeight="1" spans="2:11">
      <c r="B100" s="2"/>
      <c r="E100" t="s">
        <v>172</v>
      </c>
      <c r="F100" s="29">
        <v>1392.33333333333</v>
      </c>
      <c r="G100"/>
      <c r="I100" s="4"/>
      <c r="J100" s="4"/>
      <c r="K100" s="4"/>
    </row>
    <row r="101" s="1" customFormat="1" ht="24" customHeight="1" spans="2:11">
      <c r="B101" s="2"/>
      <c r="E101" t="s">
        <v>173</v>
      </c>
      <c r="F101" s="29">
        <v>2061</v>
      </c>
      <c r="G101"/>
      <c r="I101" s="4"/>
      <c r="J101" s="4"/>
      <c r="K101" s="4"/>
    </row>
    <row r="102" s="1" customFormat="1" ht="24" customHeight="1" spans="2:11">
      <c r="B102" s="2"/>
      <c r="E102" t="s">
        <v>174</v>
      </c>
      <c r="F102" s="29">
        <v>93.3333333333334</v>
      </c>
      <c r="G102"/>
      <c r="I102" s="4"/>
      <c r="J102" s="4"/>
      <c r="K102" s="4"/>
    </row>
    <row r="103" s="1" customFormat="1" ht="24" customHeight="1" spans="2:11">
      <c r="B103" s="2"/>
      <c r="E103" t="s">
        <v>175</v>
      </c>
      <c r="F103" s="29">
        <v>4619.33333333333</v>
      </c>
      <c r="G103"/>
      <c r="I103" s="4"/>
      <c r="J103" s="4"/>
      <c r="K103" s="4"/>
    </row>
    <row r="104" s="1" customFormat="1" ht="24" customHeight="1" spans="2:11">
      <c r="B104" s="2"/>
      <c r="C104"/>
      <c r="D104"/>
      <c r="E104"/>
      <c r="F104"/>
      <c r="G104"/>
      <c r="I104" s="4"/>
      <c r="J104" s="4"/>
      <c r="K104" s="4"/>
    </row>
    <row r="105" s="1" customFormat="1" ht="24" customHeight="1" spans="2:11">
      <c r="B105" s="2"/>
      <c r="C105"/>
      <c r="D105"/>
      <c r="E105"/>
      <c r="F105"/>
      <c r="G105"/>
      <c r="I105" s="4"/>
      <c r="J105" s="4"/>
      <c r="K105" s="4"/>
    </row>
    <row r="106" s="1" customFormat="1" ht="24" customHeight="1" spans="2:13">
      <c r="B106" s="2"/>
      <c r="C106"/>
      <c r="D106"/>
      <c r="E106"/>
      <c r="F106"/>
      <c r="G106"/>
      <c r="K106" s="4"/>
      <c r="L106" s="4"/>
      <c r="M106" s="4"/>
    </row>
    <row r="107" s="1" customFormat="1" ht="24" customHeight="1" spans="2:13">
      <c r="B107" s="2"/>
      <c r="C107"/>
      <c r="D107"/>
      <c r="E107"/>
      <c r="F107"/>
      <c r="G107"/>
      <c r="K107" s="4"/>
      <c r="L107" s="4"/>
      <c r="M107" s="4"/>
    </row>
    <row r="108" s="1" customFormat="1" ht="24" customHeight="1" spans="2:13">
      <c r="B108" s="2"/>
      <c r="C108"/>
      <c r="D108"/>
      <c r="E108"/>
      <c r="F108"/>
      <c r="G108"/>
      <c r="K108" s="4"/>
      <c r="L108" s="4"/>
      <c r="M108" s="4"/>
    </row>
    <row r="109" s="1" customFormat="1" ht="24" customHeight="1" spans="2:13">
      <c r="B109" s="2"/>
      <c r="C109"/>
      <c r="D109"/>
      <c r="E109"/>
      <c r="F109"/>
      <c r="G109"/>
      <c r="K109" s="4"/>
      <c r="L109" s="4"/>
      <c r="M109" s="4"/>
    </row>
    <row r="110" s="1" customFormat="1" ht="24" customHeight="1" spans="2:13">
      <c r="B110" s="2"/>
      <c r="C110"/>
      <c r="D110"/>
      <c r="E110"/>
      <c r="F110"/>
      <c r="G110"/>
      <c r="K110" s="4"/>
      <c r="L110" s="4"/>
      <c r="M110" s="4"/>
    </row>
    <row r="111" s="1" customFormat="1" ht="24" customHeight="1" spans="2:13">
      <c r="B111" s="2"/>
      <c r="C111"/>
      <c r="D111"/>
      <c r="E111"/>
      <c r="F111"/>
      <c r="G111"/>
      <c r="K111" s="4"/>
      <c r="L111" s="4"/>
      <c r="M111" s="4"/>
    </row>
    <row r="112" s="1" customFormat="1" ht="24" customHeight="1" spans="2:13">
      <c r="B112" s="2"/>
      <c r="C112"/>
      <c r="D112"/>
      <c r="E112"/>
      <c r="F112"/>
      <c r="G112"/>
      <c r="K112" s="4"/>
      <c r="L112" s="4"/>
      <c r="M112" s="4"/>
    </row>
    <row r="113" s="1" customFormat="1" ht="24" customHeight="1" spans="2:13">
      <c r="B113" s="2"/>
      <c r="C113"/>
      <c r="D113"/>
      <c r="E113"/>
      <c r="F113"/>
      <c r="G113"/>
      <c r="K113" s="4"/>
      <c r="L113" s="4"/>
      <c r="M113" s="4"/>
    </row>
    <row r="114" s="1" customFormat="1" ht="24" customHeight="1" spans="2:13">
      <c r="B114" s="2"/>
      <c r="C114"/>
      <c r="D114"/>
      <c r="E114"/>
      <c r="F114"/>
      <c r="G114"/>
      <c r="K114" s="4"/>
      <c r="L114" s="4"/>
      <c r="M114" s="4"/>
    </row>
    <row r="115" s="1" customFormat="1" ht="24" customHeight="1" spans="2:13">
      <c r="B115" s="2"/>
      <c r="C115"/>
      <c r="D115"/>
      <c r="E115"/>
      <c r="F115"/>
      <c r="G115"/>
      <c r="K115" s="4"/>
      <c r="L115" s="4"/>
      <c r="M115" s="4"/>
    </row>
    <row r="116" s="1" customFormat="1" ht="24" customHeight="1" spans="2:13">
      <c r="B116" s="2"/>
      <c r="E116"/>
      <c r="F116"/>
      <c r="G116"/>
      <c r="K116" s="4"/>
      <c r="L116" s="4"/>
      <c r="M116" s="4"/>
    </row>
    <row r="117" s="1" customFormat="1" ht="24" customHeight="1" spans="2:13">
      <c r="B117" s="2"/>
      <c r="E117" s="3"/>
      <c r="K117" s="4"/>
      <c r="L117" s="4"/>
      <c r="M117" s="4"/>
    </row>
    <row r="118" s="1" customFormat="1" ht="24" customHeight="1" spans="2:13">
      <c r="B118" s="2"/>
      <c r="E118" s="3"/>
      <c r="K118" s="4"/>
      <c r="L118" s="4"/>
      <c r="M118" s="4"/>
    </row>
    <row r="119" s="1" customFormat="1" ht="24" customHeight="1" spans="2:13">
      <c r="B119" s="2"/>
      <c r="E119" s="3"/>
      <c r="K119" s="4"/>
      <c r="L119" s="4"/>
      <c r="M119" s="4"/>
    </row>
    <row r="120" s="1" customFormat="1" ht="24" customHeight="1" spans="2:13">
      <c r="B120" s="2"/>
      <c r="E120" s="3"/>
      <c r="K120" s="4"/>
      <c r="L120" s="4"/>
      <c r="M120" s="4"/>
    </row>
    <row r="121" s="1" customFormat="1" ht="24" customHeight="1" spans="2:13">
      <c r="B121" s="2"/>
      <c r="E121" s="3"/>
      <c r="K121" s="4"/>
      <c r="L121" s="4"/>
      <c r="M121" s="4"/>
    </row>
    <row r="122" s="1" customFormat="1" ht="24" customHeight="1" spans="2:13">
      <c r="B122" s="2"/>
      <c r="E122" s="3"/>
      <c r="K122" s="4"/>
      <c r="L122" s="4"/>
      <c r="M122" s="4"/>
    </row>
    <row r="123" s="1" customFormat="1" ht="24" customHeight="1" spans="2:13">
      <c r="B123" s="2"/>
      <c r="E123" s="3"/>
      <c r="K123" s="4"/>
      <c r="L123" s="4"/>
      <c r="M123" s="4"/>
    </row>
    <row r="124" s="1" customFormat="1" ht="24" customHeight="1" spans="2:13">
      <c r="B124" s="2"/>
      <c r="E124" s="3"/>
      <c r="K124" s="4"/>
      <c r="L124" s="4"/>
      <c r="M124" s="4"/>
    </row>
    <row r="125" s="1" customFormat="1" ht="24" customHeight="1" spans="2:13">
      <c r="B125" s="2"/>
      <c r="E125" s="3"/>
      <c r="K125" s="4"/>
      <c r="L125" s="4"/>
      <c r="M125" s="4"/>
    </row>
    <row r="126" s="1" customFormat="1" ht="24" customHeight="1" spans="2:13">
      <c r="B126" s="2"/>
      <c r="E126" s="3"/>
      <c r="K126" s="4"/>
      <c r="L126" s="4"/>
      <c r="M126" s="4"/>
    </row>
    <row r="127" s="1" customFormat="1" ht="24" customHeight="1" spans="2:13">
      <c r="B127" s="2"/>
      <c r="E127" s="3"/>
      <c r="K127" s="4"/>
      <c r="L127" s="4"/>
      <c r="M127" s="4"/>
    </row>
    <row r="128" s="1" customFormat="1" ht="24" customHeight="1" spans="2:13">
      <c r="B128" s="2"/>
      <c r="E128" s="3"/>
      <c r="K128" s="4"/>
      <c r="L128" s="4"/>
      <c r="M128" s="4"/>
    </row>
    <row r="129" s="1" customFormat="1" ht="24" customHeight="1" spans="2:13">
      <c r="B129" s="2"/>
      <c r="E129" s="3"/>
      <c r="K129" s="4"/>
      <c r="L129" s="4"/>
      <c r="M129" s="4"/>
    </row>
    <row r="130" s="1" customFormat="1" ht="24" customHeight="1" spans="2:13">
      <c r="B130" s="2"/>
      <c r="E130" s="3"/>
      <c r="K130" s="4"/>
      <c r="L130" s="4"/>
      <c r="M130" s="4"/>
    </row>
    <row r="131" s="1" customFormat="1" ht="24" customHeight="1" spans="2:13">
      <c r="B131" s="2"/>
      <c r="E131" s="3"/>
      <c r="K131" s="4"/>
      <c r="L131" s="4"/>
      <c r="M131" s="4"/>
    </row>
    <row r="132" s="1" customFormat="1" ht="24" customHeight="1" spans="2:13">
      <c r="B132" s="2"/>
      <c r="E132" s="3"/>
      <c r="K132" s="4"/>
      <c r="L132" s="4"/>
      <c r="M132" s="4"/>
    </row>
    <row r="133" s="1" customFormat="1" ht="24" customHeight="1" spans="2:13">
      <c r="B133" s="2"/>
      <c r="E133" s="3"/>
      <c r="K133" s="4"/>
      <c r="L133" s="4"/>
      <c r="M133" s="4"/>
    </row>
    <row r="134" s="1" customFormat="1" ht="23" customHeight="1" spans="2:13">
      <c r="B134" s="2"/>
      <c r="E134" s="3"/>
      <c r="K134" s="4"/>
      <c r="L134" s="4"/>
      <c r="M134" s="4"/>
    </row>
    <row r="135" s="1" customFormat="1" ht="23" customHeight="1" spans="2:13">
      <c r="B135" s="2"/>
      <c r="E135" s="3"/>
      <c r="K135" s="4"/>
      <c r="L135" s="4"/>
      <c r="M135" s="4"/>
    </row>
    <row r="136" s="1" customFormat="1" ht="23" customHeight="1" spans="2:13">
      <c r="B136" s="2"/>
      <c r="E136" s="3"/>
      <c r="K136" s="4"/>
      <c r="L136" s="4"/>
      <c r="M136" s="4"/>
    </row>
    <row r="137" s="1" customFormat="1" ht="23" customHeight="1" spans="2:13">
      <c r="B137" s="2"/>
      <c r="E137" s="3"/>
      <c r="K137" s="4"/>
      <c r="L137" s="4"/>
      <c r="M137" s="4"/>
    </row>
    <row r="138" s="1" customFormat="1" ht="23" customHeight="1" spans="2:13">
      <c r="B138" s="2"/>
      <c r="E138" s="3"/>
      <c r="K138" s="4"/>
      <c r="L138" s="4"/>
      <c r="M138" s="4"/>
    </row>
    <row r="139" s="1" customFormat="1" ht="23" customHeight="1" spans="2:13">
      <c r="B139" s="2"/>
      <c r="E139" s="3"/>
      <c r="K139" s="4"/>
      <c r="L139" s="4"/>
      <c r="M139" s="4"/>
    </row>
    <row r="140" s="1" customFormat="1" ht="23" customHeight="1" spans="2:13">
      <c r="B140" s="2"/>
      <c r="E140" s="3"/>
      <c r="K140" s="4"/>
      <c r="L140" s="4"/>
      <c r="M140" s="4"/>
    </row>
    <row r="141" s="1" customFormat="1" ht="23" customHeight="1" spans="2:13">
      <c r="B141" s="2"/>
      <c r="E141" s="3"/>
      <c r="K141" s="4"/>
      <c r="L141" s="4"/>
      <c r="M141" s="4"/>
    </row>
    <row r="142" s="1" customFormat="1" ht="23" customHeight="1" spans="2:13">
      <c r="B142" s="2"/>
      <c r="E142" s="3"/>
      <c r="K142" s="4"/>
      <c r="L142" s="4"/>
      <c r="M142" s="4"/>
    </row>
    <row r="143" s="1" customFormat="1" ht="23" customHeight="1" spans="2:13">
      <c r="B143" s="2"/>
      <c r="E143" s="3"/>
      <c r="K143" s="4"/>
      <c r="L143" s="4"/>
      <c r="M143" s="4"/>
    </row>
    <row r="144" s="1" customFormat="1" ht="23" customHeight="1" spans="2:13">
      <c r="B144" s="2"/>
      <c r="E144" s="3"/>
      <c r="K144" s="4"/>
      <c r="L144" s="4"/>
      <c r="M144" s="4"/>
    </row>
    <row r="145" s="1" customFormat="1" ht="23" customHeight="1" spans="2:13">
      <c r="B145" s="2"/>
      <c r="E145" s="3"/>
      <c r="K145" s="4"/>
      <c r="L145" s="4"/>
      <c r="M145" s="4"/>
    </row>
    <row r="146" s="1" customFormat="1" ht="23" customHeight="1" spans="2:13">
      <c r="B146" s="2"/>
      <c r="E146" s="3"/>
      <c r="K146" s="4"/>
      <c r="L146" s="4"/>
      <c r="M146" s="4"/>
    </row>
    <row r="147" s="1" customFormat="1" ht="23" customHeight="1" spans="2:13">
      <c r="B147" s="2"/>
      <c r="E147" s="3"/>
      <c r="K147" s="4"/>
      <c r="L147" s="4"/>
      <c r="M147" s="4"/>
    </row>
    <row r="148" s="1" customFormat="1" ht="23" customHeight="1" spans="2:13">
      <c r="B148" s="2"/>
      <c r="E148" s="3"/>
      <c r="K148" s="4"/>
      <c r="L148" s="4"/>
      <c r="M148" s="4"/>
    </row>
    <row r="149" s="1" customFormat="1" ht="23" customHeight="1" spans="2:13">
      <c r="B149" s="2"/>
      <c r="E149" s="3"/>
      <c r="K149" s="4"/>
      <c r="L149" s="4"/>
      <c r="M149" s="4"/>
    </row>
    <row r="150" s="1" customFormat="1" ht="23" customHeight="1" spans="2:13">
      <c r="B150" s="2"/>
      <c r="E150" s="3"/>
      <c r="K150" s="4"/>
      <c r="L150" s="4"/>
      <c r="M150" s="4"/>
    </row>
    <row r="151" s="1" customFormat="1" ht="23" customHeight="1" spans="2:13">
      <c r="B151" s="2"/>
      <c r="E151" s="3"/>
      <c r="K151" s="4"/>
      <c r="L151" s="4"/>
      <c r="M151" s="4"/>
    </row>
  </sheetData>
  <autoFilter ref="A1:O103">
    <extLst/>
  </autoFilter>
  <mergeCells count="1">
    <mergeCell ref="A1:O1"/>
  </mergeCells>
  <conditionalFormatting sqref="E96">
    <cfRule type="duplicateValues" dxfId="41" priority="41"/>
  </conditionalFormatting>
  <conditionalFormatting sqref="H96">
    <cfRule type="duplicateValues" dxfId="41" priority="44"/>
    <cfRule type="duplicateValues" dxfId="41" priority="45"/>
  </conditionalFormatting>
  <conditionalFormatting sqref="B3:B95">
    <cfRule type="duplicateValues" dxfId="41" priority="15"/>
    <cfRule type="duplicateValues" dxfId="41" priority="16"/>
    <cfRule type="duplicateValues" dxfId="41" priority="17"/>
    <cfRule type="duplicateValues" dxfId="41" priority="18"/>
    <cfRule type="duplicateValues" dxfId="41" priority="19"/>
    <cfRule type="duplicateValues" dxfId="41" priority="20"/>
    <cfRule type="duplicateValues" dxfId="41" priority="21"/>
    <cfRule type="duplicateValues" dxfId="41" priority="22"/>
    <cfRule type="duplicateValues" dxfId="42" priority="23"/>
    <cfRule type="duplicateValues" dxfId="41" priority="24"/>
    <cfRule type="duplicateValues" dxfId="41" priority="25"/>
    <cfRule type="duplicateValues" dxfId="41" priority="26"/>
    <cfRule type="duplicateValues" dxfId="41" priority="27"/>
    <cfRule type="duplicateValues" dxfId="41" priority="28"/>
    <cfRule type="duplicateValues" dxfId="41" priority="29"/>
    <cfRule type="duplicateValues" dxfId="41" priority="30"/>
    <cfRule type="duplicateValues" dxfId="41" priority="31"/>
  </conditionalFormatting>
  <conditionalFormatting sqref="E3:E8">
    <cfRule type="duplicateValues" dxfId="41" priority="32"/>
  </conditionalFormatting>
  <conditionalFormatting sqref="E9:E95">
    <cfRule type="duplicateValues" dxfId="41" priority="2"/>
  </conditionalFormatting>
  <conditionalFormatting sqref="H3:H95">
    <cfRule type="duplicateValues" dxfId="41" priority="3"/>
    <cfRule type="duplicateValues" dxfId="41" priority="4"/>
    <cfRule type="duplicateValues" dxfId="41" priority="5"/>
    <cfRule type="duplicateValues" dxfId="42" priority="6"/>
    <cfRule type="duplicateValues" dxfId="41" priority="7"/>
    <cfRule type="duplicateValues" dxfId="41" priority="8"/>
    <cfRule type="duplicateValues" dxfId="41" priority="9"/>
    <cfRule type="duplicateValues" dxfId="41" priority="10"/>
    <cfRule type="duplicateValues" dxfId="41" priority="11"/>
    <cfRule type="duplicateValues" dxfId="41" priority="12"/>
    <cfRule type="duplicateValues" dxfId="41" priority="13"/>
    <cfRule type="duplicateValues" dxfId="41" priority="14"/>
  </conditionalFormatting>
  <conditionalFormatting sqref="H$1:H$1048576 B$1:B$1048576">
    <cfRule type="duplicateValues" dxfId="41" priority="1"/>
  </conditionalFormatting>
  <conditionalFormatting sqref="B1:B2 B96:B1048576">
    <cfRule type="duplicateValues" dxfId="41" priority="33"/>
    <cfRule type="duplicateValues" dxfId="41" priority="34"/>
  </conditionalFormatting>
  <conditionalFormatting sqref="B2 B96:B1048576">
    <cfRule type="duplicateValues" dxfId="41" priority="35"/>
    <cfRule type="duplicateValues" dxfId="41" priority="36"/>
    <cfRule type="duplicateValues" dxfId="41" priority="37"/>
    <cfRule type="duplicateValues" dxfId="41" priority="39"/>
    <cfRule type="duplicateValues" dxfId="41" priority="46"/>
    <cfRule type="duplicateValues" dxfId="41" priority="48"/>
    <cfRule type="duplicateValues" dxfId="41" priority="49"/>
    <cfRule type="duplicateValues" dxfId="41" priority="50"/>
    <cfRule type="duplicateValues" dxfId="41" priority="51"/>
    <cfRule type="duplicateValues" dxfId="41" priority="52"/>
    <cfRule type="duplicateValues" dxfId="41" priority="53"/>
    <cfRule type="duplicateValues" dxfId="41" priority="54"/>
  </conditionalFormatting>
  <conditionalFormatting sqref="H2 B2 H97:H98 H106:H1048576 F99:F105 B96:B1048576">
    <cfRule type="duplicateValues" dxfId="41" priority="55"/>
  </conditionalFormatting>
  <conditionalFormatting sqref="B2 H2 H97:H98 H106:H1048576 B96:B1048576 F99:F105">
    <cfRule type="duplicateValues" dxfId="41" priority="47"/>
  </conditionalFormatting>
  <conditionalFormatting sqref="H2 B2 H96:H98 H106:H1048576 B96:B1048576 F99:F105">
    <cfRule type="duplicateValues" dxfId="41" priority="38"/>
    <cfRule type="duplicateValues" dxfId="41" priority="42"/>
    <cfRule type="duplicateValues" dxfId="41" priority="43"/>
  </conditionalFormatting>
  <conditionalFormatting sqref="B2 H2 H96:H98 H106:H1048576 B96:B1048576 F99:F105">
    <cfRule type="duplicateValues" dxfId="41" priority="40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成本中心</vt:lpstr>
      <vt:lpstr>费用汇总</vt:lpstr>
      <vt:lpstr>1月保险费 </vt:lpstr>
      <vt:lpstr>2月保险费</vt:lpstr>
      <vt:lpstr>3月保险费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2008-09-11T17:22:00Z</dcterms:created>
  <cp:lastPrinted>2019-02-13T06:08:00Z</cp:lastPrinted>
  <dcterms:modified xsi:type="dcterms:W3CDTF">2024-03-26T08:23:05Z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