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4" r:id="rId1"/>
  </sheets>
  <definedNames>
    <definedName name="_xlnm._FilterDatabase" localSheetId="0" hidden="1">Sheet2!$A$2:$S$78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<sst xmlns="http://schemas.openxmlformats.org/spreadsheetml/2006/main" count="416" uniqueCount="183">
  <si>
    <t>物料代码</t>
  </si>
  <si>
    <t>库存数量</t>
  </si>
  <si>
    <t>单价</t>
  </si>
  <si>
    <t>金额</t>
  </si>
  <si>
    <t>库位号</t>
  </si>
  <si>
    <t>备注</t>
  </si>
  <si>
    <t>2024年</t>
  </si>
  <si>
    <t>月均消耗</t>
  </si>
  <si>
    <t>项目说明(1)</t>
  </si>
  <si>
    <t>项目说明(2)</t>
  </si>
  <si>
    <t>计量单位</t>
  </si>
  <si>
    <t>3月</t>
  </si>
  <si>
    <t>2月</t>
  </si>
  <si>
    <t>1月</t>
  </si>
  <si>
    <t>预计消耗月份</t>
  </si>
  <si>
    <t>SLT0000789</t>
  </si>
  <si>
    <t>驾驶员座垫护面总成</t>
  </si>
  <si>
    <t>M4奥铃</t>
  </si>
  <si>
    <t>EA</t>
  </si>
  <si>
    <t>CYCVA220</t>
  </si>
  <si>
    <t>SHT0000107</t>
  </si>
  <si>
    <t>卧铺护面总成</t>
  </si>
  <si>
    <t>M4中重卡</t>
  </si>
  <si>
    <t>SHT0000086</t>
  </si>
  <si>
    <t>驾驶员靠背护面总成</t>
  </si>
  <si>
    <t>C343001</t>
  </si>
  <si>
    <t>SHT0000085</t>
  </si>
  <si>
    <t>SLT0000812</t>
  </si>
  <si>
    <t>副驾驶员座垫护面总成</t>
  </si>
  <si>
    <t>M4奥铃2060</t>
  </si>
  <si>
    <t>SLT0001586</t>
  </si>
  <si>
    <t>副驾驶员大背护面总成</t>
  </si>
  <si>
    <t>SLT0000811</t>
  </si>
  <si>
    <t>副驾驶员小背护面总成</t>
  </si>
  <si>
    <t>SHT0011320</t>
  </si>
  <si>
    <t>标配主驾靠背面套总成</t>
  </si>
  <si>
    <t>H6织物面套</t>
  </si>
  <si>
    <t>W1246</t>
  </si>
  <si>
    <t>SHT0011019</t>
  </si>
  <si>
    <t>低配副司机靠背护面总成</t>
  </si>
  <si>
    <t>SLT0001585</t>
  </si>
  <si>
    <t>SLT0002593</t>
  </si>
  <si>
    <t>k1左舵三排单人座布套</t>
  </si>
  <si>
    <t>新面料</t>
  </si>
  <si>
    <t>CYK220</t>
  </si>
  <si>
    <t>SLT0002592</t>
  </si>
  <si>
    <t>k1左舵二排单人座布套</t>
  </si>
  <si>
    <t>SLT0002590</t>
  </si>
  <si>
    <t>k1左舵二三中间背布套</t>
  </si>
  <si>
    <t>(新面料）</t>
  </si>
  <si>
    <t>SLT0002589</t>
  </si>
  <si>
    <t>k1左舵二三上小背布套</t>
  </si>
  <si>
    <t>（新面料）</t>
  </si>
  <si>
    <t>SLT0002588</t>
  </si>
  <si>
    <t>k1宽车左舵双人座布套</t>
  </si>
  <si>
    <t>SLT0002614</t>
  </si>
  <si>
    <t>k1四排双人上小背</t>
  </si>
  <si>
    <t>SLT0002573</t>
  </si>
  <si>
    <t>k1头枕布套（新面料）</t>
  </si>
  <si>
    <t/>
  </si>
  <si>
    <t>SLT0002572</t>
  </si>
  <si>
    <t>k1司机座布套（新面料）</t>
  </si>
  <si>
    <t>SLT0002571</t>
  </si>
  <si>
    <t>k1正司机背布套新面料</t>
  </si>
  <si>
    <t>宽车</t>
  </si>
  <si>
    <t>SLT0000816</t>
  </si>
  <si>
    <t>M4奥铃1880</t>
  </si>
  <si>
    <t>SLT0000815</t>
  </si>
  <si>
    <t>SLT0002615</t>
  </si>
  <si>
    <t>K1四排双人中间背布套</t>
  </si>
  <si>
    <t>SLT0002611</t>
  </si>
  <si>
    <t>k1四排单人背</t>
  </si>
  <si>
    <t>SLT0002594</t>
  </si>
  <si>
    <t>k1左舵二三排单人背布套</t>
  </si>
  <si>
    <t>SHT0011341</t>
  </si>
  <si>
    <t>高配坐垫PVC面套总成</t>
  </si>
  <si>
    <t>H6高配带加热垫</t>
  </si>
  <si>
    <t>SHT0011321</t>
  </si>
  <si>
    <t>主驾驶座椅靠背面套总成</t>
  </si>
  <si>
    <t>H6高配PVC面套</t>
  </si>
  <si>
    <t>TSY0000238</t>
  </si>
  <si>
    <t>复合布料主料KQ0197</t>
  </si>
  <si>
    <t>宽1500mm</t>
  </si>
  <si>
    <t>W1241</t>
  </si>
  <si>
    <t>TSY0010514</t>
  </si>
  <si>
    <t>面套主料</t>
  </si>
  <si>
    <t>M</t>
  </si>
  <si>
    <t>Y2FZ-1</t>
  </si>
  <si>
    <t>月用量小</t>
  </si>
  <si>
    <t>TSY0010288</t>
  </si>
  <si>
    <t>蓝色PVC PAQ0012-U0A1</t>
  </si>
  <si>
    <t>N*1.4mm*3.5mm</t>
  </si>
  <si>
    <t>C422002</t>
  </si>
  <si>
    <t>TSY0010287</t>
  </si>
  <si>
    <t>浅蓝色PVC单体PAQ0022-U0</t>
  </si>
  <si>
    <t>SLT0002591</t>
  </si>
  <si>
    <t>k1宽车左一排三人座布套</t>
  </si>
  <si>
    <t>（新面料）新状态</t>
  </si>
  <si>
    <t>SHT0011340</t>
  </si>
  <si>
    <t>标配坐垫织物面套总成</t>
  </si>
  <si>
    <t>SLT0000821</t>
  </si>
  <si>
    <t>y2fw-8</t>
  </si>
  <si>
    <t>6个月呆滞</t>
  </si>
  <si>
    <t>SHT0011602</t>
  </si>
  <si>
    <t>标配副驾靠背面套总成</t>
  </si>
  <si>
    <t>月用量小，库存大</t>
  </si>
  <si>
    <t>SHT0011025</t>
  </si>
  <si>
    <t>低配副司机座垫护面总成</t>
  </si>
  <si>
    <t>TSY0000239</t>
  </si>
  <si>
    <t>辅料DQ0250</t>
  </si>
  <si>
    <t>SLT0011059</t>
  </si>
  <si>
    <t>副驾靠背面套总成</t>
  </si>
  <si>
    <t>奥铃织物面料</t>
  </si>
  <si>
    <t>ea</t>
  </si>
  <si>
    <t>设变积压</t>
  </si>
  <si>
    <t>SLT0010976</t>
  </si>
  <si>
    <t>驾驶员靠背面套总成</t>
  </si>
  <si>
    <t>SLT0010973</t>
  </si>
  <si>
    <t>头枕面套总成</t>
  </si>
  <si>
    <t>奥铃仿皮面料</t>
  </si>
  <si>
    <t>SLT0010861</t>
  </si>
  <si>
    <t>欧马可仿皮面料</t>
  </si>
  <si>
    <t>SLT0011305</t>
  </si>
  <si>
    <t>驾驶员座垫面套总成</t>
  </si>
  <si>
    <t>减震款 奥铃织物</t>
  </si>
  <si>
    <t>SLT0011157</t>
  </si>
  <si>
    <t>小背面套总成</t>
  </si>
  <si>
    <t>1880车身+欧马可仿皮面料</t>
  </si>
  <si>
    <t>SLT0011123</t>
  </si>
  <si>
    <t>座垫面套总成</t>
  </si>
  <si>
    <t>2060车身+奥铃织物面料</t>
  </si>
  <si>
    <t>SLT0011304</t>
  </si>
  <si>
    <t>减震款欧马可织物面料</t>
  </si>
  <si>
    <t>SLT0011171</t>
  </si>
  <si>
    <t>1880车身+欧马可织物面料</t>
  </si>
  <si>
    <t>SLT0011155</t>
  </si>
  <si>
    <t>SLT0011058</t>
  </si>
  <si>
    <t>欧马可织物面料</t>
  </si>
  <si>
    <t>SLT0010938</t>
  </si>
  <si>
    <t>基础款欧马可织物面料</t>
  </si>
  <si>
    <t>SLT0010865</t>
  </si>
  <si>
    <t>SLT0011422</t>
  </si>
  <si>
    <t>1880车身+奥铃仿皮面料</t>
  </si>
  <si>
    <t>SLT0011421</t>
  </si>
  <si>
    <t>SLT0011172</t>
  </si>
  <si>
    <t>1880车身+奥铃织物面料</t>
  </si>
  <si>
    <t>SLT0011156</t>
  </si>
  <si>
    <t>SLT0010978</t>
  </si>
  <si>
    <t>SLT0010989</t>
  </si>
  <si>
    <t>基础款奥铃织物面料</t>
  </si>
  <si>
    <t>SLT0011420</t>
  </si>
  <si>
    <t>2060车身+奥铃仿皮面料</t>
  </si>
  <si>
    <t>SLT0011419</t>
  </si>
  <si>
    <t>SLT0011418</t>
  </si>
  <si>
    <t>SLT0011417</t>
  </si>
  <si>
    <t>减震款奥铃仿皮面料</t>
  </si>
  <si>
    <t>SLT0011410</t>
  </si>
  <si>
    <t>SLT0011122</t>
  </si>
  <si>
    <t>2060车身+欧马可织物面料</t>
  </si>
  <si>
    <t>SLT0011072</t>
  </si>
  <si>
    <t>SLT0011306</t>
  </si>
  <si>
    <t>减震款欧马可仿皮面料</t>
  </si>
  <si>
    <t>SLT0011124</t>
  </si>
  <si>
    <t>2060车身+欧马可仿皮面料</t>
  </si>
  <si>
    <t>SLT0011074</t>
  </si>
  <si>
    <t>SLT0011060</t>
  </si>
  <si>
    <t>SLT0010990</t>
  </si>
  <si>
    <t>欧马可基础款仿皮面料</t>
  </si>
  <si>
    <t>SLT0011173</t>
  </si>
  <si>
    <t>SLT0011416</t>
  </si>
  <si>
    <t>基础款奥铃仿皮面料</t>
  </si>
  <si>
    <t>SHT0013287</t>
  </si>
  <si>
    <t>H6织物面套带加热垫</t>
  </si>
  <si>
    <t>SHT0013286</t>
  </si>
  <si>
    <t>SHT0015435</t>
  </si>
  <si>
    <t>驾驶员坐垫面套总成</t>
  </si>
  <si>
    <t>大黄蜂</t>
  </si>
  <si>
    <t>新项目未启动</t>
  </si>
  <si>
    <t>SHT0015428</t>
  </si>
  <si>
    <t>靠背面套总成</t>
  </si>
  <si>
    <t>SHT0015426</t>
  </si>
  <si>
    <t>SHT0015425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</si>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</sst>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7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Border="1"/>
    <xf numFmtId="177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176" fontId="0" fillId="2" borderId="1" xfId="0" applyNumberFormat="1" applyFill="1" applyBorder="1"/>
    <xf numFmtId="177" fontId="0" fillId="2" borderId="1" xfId="0" applyNumberFormat="1" applyFill="1" applyBorder="1"/>
    <xf numFmtId="178" fontId="0" fillId="2" borderId="1" xfId="0" applyNumberFormat="1" applyFill="1" applyBorder="1"/>
    <xf numFmtId="0" fontId="0" fillId="2" borderId="1" xfId="0" applyFill="1" applyBorder="1"/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0" fillId="5" borderId="1" xfId="0" applyNumberFormat="1" applyFill="1" applyBorder="1"/>
    <xf numFmtId="0" fontId="3" fillId="6" borderId="1" xfId="0" applyFont="1" applyFill="1" applyBorder="1" applyAlignment="1">
      <alignment horizontal="left" vertical="center"/>
    </xf>
    <xf numFmtId="177" fontId="4" fillId="0" borderId="1" xfId="0" applyNumberFormat="1" applyFont="1" applyBorder="1"/>
    <xf numFmtId="178" fontId="4" fillId="0" borderId="1" xfId="0" applyNumberFormat="1" applyFont="1" applyBorder="1"/>
    <xf numFmtId="177" fontId="4" fillId="5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78"/>
  <sheetViews>
    <sheetView tabSelected="1" workbookViewId="0">
      <selection activeCell="L84" sqref="L83:L84"/>
    </sheetView>
  </sheetViews>
  <sheetFormatPr defaultColWidth="9" defaultRowHeight="13.5"/>
  <cols>
    <col min="1" max="1" width="11.875" customWidth="1"/>
    <col min="2" max="2" width="19.75" customWidth="1"/>
    <col min="3" max="3" width="18.375" customWidth="1"/>
    <col min="4" max="4" width="8.375" customWidth="1"/>
    <col min="5" max="5" width="11.875" style="1" customWidth="1"/>
    <col min="6" max="6" width="8.375" style="2" customWidth="1"/>
    <col min="7" max="7" width="12.875" style="3" customWidth="1"/>
    <col min="8" max="8" width="9.375" customWidth="1"/>
    <col min="9" max="9" width="16.75" customWidth="1"/>
    <col min="10" max="10" width="10.375" customWidth="1"/>
    <col min="11" max="11" width="12.875" style="3" customWidth="1"/>
    <col min="12" max="12" width="10.375" customWidth="1"/>
    <col min="13" max="13" width="12.875" style="3" customWidth="1"/>
    <col min="14" max="14" width="10.375" customWidth="1"/>
    <col min="15" max="15" width="12.875" customWidth="1"/>
    <col min="16" max="16" width="14.125" style="3" customWidth="1"/>
    <col min="17" max="17" width="12.625"/>
    <col min="18" max="18" width="9.375"/>
    <col min="19" max="19" width="8.375" customWidth="1"/>
  </cols>
  <sheetData>
    <row r="1" ht="18.75" spans="1:16">
      <c r="A1" s="4" t="s">
        <v>0</v>
      </c>
      <c r="B1" s="4"/>
      <c r="C1" s="4"/>
      <c r="D1" s="4"/>
      <c r="E1" s="5" t="s">
        <v>1</v>
      </c>
      <c r="F1" s="6" t="s">
        <v>2</v>
      </c>
      <c r="G1" s="7" t="s">
        <v>3</v>
      </c>
      <c r="H1" s="4" t="s">
        <v>4</v>
      </c>
      <c r="I1" s="20" t="s">
        <v>5</v>
      </c>
      <c r="J1" s="4" t="s">
        <v>6</v>
      </c>
      <c r="K1" s="4"/>
      <c r="L1" s="4"/>
      <c r="M1" s="4"/>
      <c r="N1" s="4"/>
      <c r="O1" s="4"/>
      <c r="P1" s="7" t="s">
        <v>7</v>
      </c>
    </row>
    <row r="2" ht="18.75" spans="1:19">
      <c r="A2" s="4"/>
      <c r="B2" s="8" t="s">
        <v>8</v>
      </c>
      <c r="C2" s="8" t="s">
        <v>9</v>
      </c>
      <c r="D2" s="8" t="s">
        <v>10</v>
      </c>
      <c r="E2" s="5"/>
      <c r="F2" s="6"/>
      <c r="G2" s="7"/>
      <c r="H2" s="4"/>
      <c r="I2" s="21"/>
      <c r="J2" s="4" t="s">
        <v>11</v>
      </c>
      <c r="K2" s="7" t="s">
        <v>3</v>
      </c>
      <c r="L2" s="4" t="s">
        <v>12</v>
      </c>
      <c r="M2" s="7" t="s">
        <v>3</v>
      </c>
      <c r="N2" s="4" t="s">
        <v>13</v>
      </c>
      <c r="O2" s="7" t="s">
        <v>3</v>
      </c>
      <c r="P2" s="7"/>
      <c r="S2" t="s">
        <v>14</v>
      </c>
    </row>
    <row r="3" hidden="1" spans="1:17">
      <c r="A3" s="9" t="s">
        <v>15</v>
      </c>
      <c r="B3" s="9" t="s">
        <v>16</v>
      </c>
      <c r="C3" s="9" t="s">
        <v>17</v>
      </c>
      <c r="D3" s="9" t="s">
        <v>18</v>
      </c>
      <c r="E3" s="10">
        <v>136</v>
      </c>
      <c r="F3" s="11">
        <v>28.30843</v>
      </c>
      <c r="G3" s="12">
        <v>3849.95</v>
      </c>
      <c r="H3" s="13" t="s">
        <v>19</v>
      </c>
      <c r="I3" s="13"/>
      <c r="J3" s="13">
        <v>367</v>
      </c>
      <c r="K3" s="22">
        <f>J3*F3</f>
        <v>10389.19381</v>
      </c>
      <c r="L3" s="13">
        <v>590</v>
      </c>
      <c r="M3" s="22">
        <f>L3*F3</f>
        <v>16701.9737</v>
      </c>
      <c r="N3" s="13">
        <v>350</v>
      </c>
      <c r="O3" s="22">
        <f>N3*F3</f>
        <v>9907.9505</v>
      </c>
      <c r="P3" s="12">
        <f>(O3+M3+K3)/3</f>
        <v>12333.0393366667</v>
      </c>
      <c r="Q3" s="3">
        <f t="shared" ref="Q3:Q66" si="0">AVERAGE(J3,L3,N3)</f>
        <v>435.666666666667</v>
      </c>
    </row>
    <row r="4" hidden="1" spans="1:17">
      <c r="A4" s="9" t="s">
        <v>20</v>
      </c>
      <c r="B4" s="9" t="s">
        <v>21</v>
      </c>
      <c r="C4" s="9" t="s">
        <v>22</v>
      </c>
      <c r="D4" s="9" t="s">
        <v>18</v>
      </c>
      <c r="E4" s="10">
        <v>1</v>
      </c>
      <c r="F4" s="11">
        <v>66.2413</v>
      </c>
      <c r="G4" s="12">
        <v>66.24</v>
      </c>
      <c r="H4" s="13" t="s">
        <v>19</v>
      </c>
      <c r="I4" s="13"/>
      <c r="J4" s="13">
        <v>550</v>
      </c>
      <c r="K4" s="22">
        <f t="shared" ref="K4:K35" si="1">J4*F4</f>
        <v>36432.715</v>
      </c>
      <c r="L4" s="13">
        <v>298</v>
      </c>
      <c r="M4" s="22">
        <f t="shared" ref="M4:M35" si="2">L4*F4</f>
        <v>19739.9074</v>
      </c>
      <c r="N4" s="13">
        <v>274</v>
      </c>
      <c r="O4" s="22">
        <f t="shared" ref="O4:O35" si="3">N4*F4</f>
        <v>18150.1162</v>
      </c>
      <c r="P4" s="12">
        <f t="shared" ref="P4:P35" si="4">(O4+M4+K4)/3</f>
        <v>24774.2462</v>
      </c>
      <c r="Q4" s="3">
        <f t="shared" si="0"/>
        <v>374</v>
      </c>
    </row>
    <row r="5" hidden="1" spans="1:17">
      <c r="A5" s="9" t="s">
        <v>23</v>
      </c>
      <c r="B5" s="9" t="s">
        <v>24</v>
      </c>
      <c r="C5" s="9" t="s">
        <v>22</v>
      </c>
      <c r="D5" s="9" t="s">
        <v>18</v>
      </c>
      <c r="E5" s="10">
        <v>16</v>
      </c>
      <c r="F5" s="11">
        <v>52.414</v>
      </c>
      <c r="G5" s="12">
        <v>838.62</v>
      </c>
      <c r="H5" s="13" t="s">
        <v>25</v>
      </c>
      <c r="I5" s="13"/>
      <c r="J5" s="13">
        <v>749</v>
      </c>
      <c r="K5" s="22">
        <f t="shared" si="1"/>
        <v>39258.086</v>
      </c>
      <c r="L5" s="13">
        <v>348</v>
      </c>
      <c r="M5" s="22">
        <f t="shared" si="2"/>
        <v>18240.072</v>
      </c>
      <c r="N5" s="13">
        <v>674</v>
      </c>
      <c r="O5" s="22">
        <f t="shared" si="3"/>
        <v>35327.036</v>
      </c>
      <c r="P5" s="12">
        <f t="shared" si="4"/>
        <v>30941.7313333333</v>
      </c>
      <c r="Q5" s="3">
        <f t="shared" si="0"/>
        <v>590.333333333333</v>
      </c>
    </row>
    <row r="6" hidden="1" spans="1:17">
      <c r="A6" s="9" t="s">
        <v>26</v>
      </c>
      <c r="B6" s="9" t="s">
        <v>16</v>
      </c>
      <c r="C6" s="9" t="s">
        <v>22</v>
      </c>
      <c r="D6" s="9" t="s">
        <v>18</v>
      </c>
      <c r="E6" s="10">
        <v>16</v>
      </c>
      <c r="F6" s="11">
        <v>24.299</v>
      </c>
      <c r="G6" s="12">
        <v>388.78</v>
      </c>
      <c r="H6" s="13" t="s">
        <v>25</v>
      </c>
      <c r="I6" s="13"/>
      <c r="J6" s="13">
        <v>749</v>
      </c>
      <c r="K6" s="22">
        <f t="shared" si="1"/>
        <v>18199.951</v>
      </c>
      <c r="L6" s="13">
        <v>348</v>
      </c>
      <c r="M6" s="22">
        <f t="shared" si="2"/>
        <v>8456.052</v>
      </c>
      <c r="N6" s="13">
        <v>674</v>
      </c>
      <c r="O6" s="22">
        <f t="shared" si="3"/>
        <v>16377.526</v>
      </c>
      <c r="P6" s="12">
        <f t="shared" si="4"/>
        <v>14344.5096666667</v>
      </c>
      <c r="Q6" s="3">
        <f t="shared" si="0"/>
        <v>590.333333333333</v>
      </c>
    </row>
    <row r="7" hidden="1" spans="1:17">
      <c r="A7" s="9" t="s">
        <v>27</v>
      </c>
      <c r="B7" s="9" t="s">
        <v>28</v>
      </c>
      <c r="C7" s="9" t="s">
        <v>29</v>
      </c>
      <c r="D7" s="9" t="s">
        <v>18</v>
      </c>
      <c r="E7" s="10">
        <v>51</v>
      </c>
      <c r="F7" s="11">
        <v>34.775</v>
      </c>
      <c r="G7" s="12">
        <v>1773.53</v>
      </c>
      <c r="H7" s="13" t="s">
        <v>19</v>
      </c>
      <c r="I7" s="13"/>
      <c r="J7" s="13">
        <v>491</v>
      </c>
      <c r="K7" s="22">
        <f t="shared" si="1"/>
        <v>17074.525</v>
      </c>
      <c r="L7" s="13">
        <v>330</v>
      </c>
      <c r="M7" s="22">
        <f t="shared" si="2"/>
        <v>11475.75</v>
      </c>
      <c r="N7" s="13">
        <v>550</v>
      </c>
      <c r="O7" s="22">
        <f t="shared" si="3"/>
        <v>19126.25</v>
      </c>
      <c r="P7" s="12">
        <f t="shared" si="4"/>
        <v>15892.175</v>
      </c>
      <c r="Q7" s="3">
        <f t="shared" si="0"/>
        <v>457</v>
      </c>
    </row>
    <row r="8" hidden="1" spans="1:17">
      <c r="A8" s="9" t="s">
        <v>30</v>
      </c>
      <c r="B8" s="9" t="s">
        <v>31</v>
      </c>
      <c r="C8" s="9" t="s">
        <v>17</v>
      </c>
      <c r="D8" s="9" t="s">
        <v>18</v>
      </c>
      <c r="E8" s="10">
        <v>329</v>
      </c>
      <c r="F8" s="11">
        <v>28.76</v>
      </c>
      <c r="G8" s="12">
        <v>9462.04</v>
      </c>
      <c r="H8" s="13" t="s">
        <v>19</v>
      </c>
      <c r="I8" s="13"/>
      <c r="J8" s="13">
        <v>847</v>
      </c>
      <c r="K8" s="22">
        <f t="shared" si="1"/>
        <v>24359.72</v>
      </c>
      <c r="L8" s="13">
        <v>594</v>
      </c>
      <c r="M8" s="22">
        <f t="shared" si="2"/>
        <v>17083.44</v>
      </c>
      <c r="N8" s="13">
        <v>800</v>
      </c>
      <c r="O8" s="22">
        <f t="shared" si="3"/>
        <v>23008</v>
      </c>
      <c r="P8" s="12">
        <f t="shared" si="4"/>
        <v>21483.72</v>
      </c>
      <c r="Q8" s="3">
        <f t="shared" si="0"/>
        <v>747</v>
      </c>
    </row>
    <row r="9" hidden="1" spans="1:17">
      <c r="A9" s="9" t="s">
        <v>32</v>
      </c>
      <c r="B9" s="9" t="s">
        <v>33</v>
      </c>
      <c r="C9" s="9" t="s">
        <v>29</v>
      </c>
      <c r="D9" s="9" t="s">
        <v>18</v>
      </c>
      <c r="E9" s="10">
        <v>55</v>
      </c>
      <c r="F9" s="11">
        <v>15.64</v>
      </c>
      <c r="G9" s="12">
        <v>860.2</v>
      </c>
      <c r="H9" s="13" t="s">
        <v>19</v>
      </c>
      <c r="I9" s="13"/>
      <c r="J9" s="13">
        <v>491</v>
      </c>
      <c r="K9" s="22">
        <f t="shared" si="1"/>
        <v>7679.24</v>
      </c>
      <c r="L9" s="13">
        <v>330</v>
      </c>
      <c r="M9" s="22">
        <f t="shared" si="2"/>
        <v>5161.2</v>
      </c>
      <c r="N9" s="13">
        <v>550</v>
      </c>
      <c r="O9" s="22">
        <f t="shared" si="3"/>
        <v>8602</v>
      </c>
      <c r="P9" s="12">
        <f t="shared" si="4"/>
        <v>7147.48</v>
      </c>
      <c r="Q9" s="3">
        <f t="shared" si="0"/>
        <v>457</v>
      </c>
    </row>
    <row r="10" hidden="1" spans="1:19">
      <c r="A10" s="9" t="s">
        <v>34</v>
      </c>
      <c r="B10" s="9" t="s">
        <v>35</v>
      </c>
      <c r="C10" s="9" t="s">
        <v>36</v>
      </c>
      <c r="D10" s="9" t="s">
        <v>18</v>
      </c>
      <c r="E10" s="10">
        <v>6</v>
      </c>
      <c r="F10" s="11">
        <v>79.61</v>
      </c>
      <c r="G10" s="12">
        <v>477.66</v>
      </c>
      <c r="H10" s="13" t="s">
        <v>37</v>
      </c>
      <c r="I10" s="13"/>
      <c r="J10" s="13">
        <v>36</v>
      </c>
      <c r="K10" s="22">
        <f t="shared" si="1"/>
        <v>2865.96</v>
      </c>
      <c r="L10" s="13">
        <v>96</v>
      </c>
      <c r="M10" s="22">
        <f t="shared" si="2"/>
        <v>7642.56</v>
      </c>
      <c r="N10" s="13">
        <v>138</v>
      </c>
      <c r="O10" s="22">
        <f t="shared" si="3"/>
        <v>10986.18</v>
      </c>
      <c r="P10" s="12">
        <f t="shared" si="4"/>
        <v>7164.9</v>
      </c>
      <c r="Q10" s="3">
        <f t="shared" si="0"/>
        <v>90</v>
      </c>
      <c r="R10" s="3">
        <f>E10-Q10</f>
        <v>-84</v>
      </c>
      <c r="S10" s="3">
        <f>E10/Q10</f>
        <v>0.0666666666666667</v>
      </c>
    </row>
    <row r="11" hidden="1" spans="1:19">
      <c r="A11" s="9" t="s">
        <v>38</v>
      </c>
      <c r="B11" s="9" t="s">
        <v>39</v>
      </c>
      <c r="C11" s="9" t="s">
        <v>36</v>
      </c>
      <c r="D11" s="9" t="s">
        <v>18</v>
      </c>
      <c r="E11" s="10">
        <v>30</v>
      </c>
      <c r="F11" s="11">
        <v>75.49</v>
      </c>
      <c r="G11" s="12">
        <v>2264.7</v>
      </c>
      <c r="H11" s="13" t="s">
        <v>37</v>
      </c>
      <c r="I11" s="13"/>
      <c r="J11" s="13">
        <v>264</v>
      </c>
      <c r="K11" s="22">
        <f t="shared" si="1"/>
        <v>19929.36</v>
      </c>
      <c r="L11" s="13">
        <v>300</v>
      </c>
      <c r="M11" s="22">
        <f t="shared" si="2"/>
        <v>22647</v>
      </c>
      <c r="N11" s="13">
        <v>186</v>
      </c>
      <c r="O11" s="22">
        <f t="shared" si="3"/>
        <v>14041.14</v>
      </c>
      <c r="P11" s="12">
        <f t="shared" si="4"/>
        <v>18872.5</v>
      </c>
      <c r="Q11" s="3">
        <f t="shared" si="0"/>
        <v>250</v>
      </c>
      <c r="R11" s="3">
        <f>E11-Q11</f>
        <v>-220</v>
      </c>
      <c r="S11" s="3">
        <f>E11/Q11</f>
        <v>0.12</v>
      </c>
    </row>
    <row r="12" hidden="1" spans="1:17">
      <c r="A12" s="9" t="s">
        <v>40</v>
      </c>
      <c r="B12" s="9" t="s">
        <v>24</v>
      </c>
      <c r="C12" s="9" t="s">
        <v>17</v>
      </c>
      <c r="D12" s="9" t="s">
        <v>18</v>
      </c>
      <c r="E12" s="10">
        <v>68</v>
      </c>
      <c r="F12" s="11">
        <v>32.7327</v>
      </c>
      <c r="G12" s="12">
        <v>2225.82</v>
      </c>
      <c r="H12" s="13" t="s">
        <v>19</v>
      </c>
      <c r="I12" s="13"/>
      <c r="J12" s="13">
        <v>395</v>
      </c>
      <c r="K12" s="22">
        <f t="shared" si="1"/>
        <v>12929.4165</v>
      </c>
      <c r="L12" s="13">
        <v>590</v>
      </c>
      <c r="M12" s="22">
        <f t="shared" si="2"/>
        <v>19312.293</v>
      </c>
      <c r="N12" s="13">
        <v>350</v>
      </c>
      <c r="O12" s="22">
        <f t="shared" si="3"/>
        <v>11456.445</v>
      </c>
      <c r="P12" s="12">
        <f t="shared" si="4"/>
        <v>14566.0515</v>
      </c>
      <c r="Q12" s="3">
        <f t="shared" si="0"/>
        <v>445</v>
      </c>
    </row>
    <row r="13" hidden="1" spans="1:17">
      <c r="A13" s="9" t="s">
        <v>41</v>
      </c>
      <c r="B13" s="9" t="s">
        <v>42</v>
      </c>
      <c r="C13" s="9" t="s">
        <v>43</v>
      </c>
      <c r="D13" s="9" t="s">
        <v>18</v>
      </c>
      <c r="E13" s="10">
        <v>1816</v>
      </c>
      <c r="F13" s="11">
        <v>14.2849</v>
      </c>
      <c r="G13" s="12">
        <v>25941.38</v>
      </c>
      <c r="H13" s="13" t="s">
        <v>44</v>
      </c>
      <c r="I13" s="13"/>
      <c r="J13" s="13">
        <v>0</v>
      </c>
      <c r="K13" s="22">
        <f t="shared" si="1"/>
        <v>0</v>
      </c>
      <c r="L13" s="13">
        <v>0</v>
      </c>
      <c r="M13" s="22">
        <f t="shared" si="2"/>
        <v>0</v>
      </c>
      <c r="N13" s="13">
        <v>0</v>
      </c>
      <c r="O13" s="22">
        <f t="shared" si="3"/>
        <v>0</v>
      </c>
      <c r="P13" s="12">
        <f t="shared" si="4"/>
        <v>0</v>
      </c>
      <c r="Q13" s="3">
        <f t="shared" si="0"/>
        <v>0</v>
      </c>
    </row>
    <row r="14" hidden="1" spans="1:17">
      <c r="A14" s="9" t="s">
        <v>45</v>
      </c>
      <c r="B14" s="9" t="s">
        <v>46</v>
      </c>
      <c r="C14" s="9" t="s">
        <v>43</v>
      </c>
      <c r="D14" s="9" t="s">
        <v>18</v>
      </c>
      <c r="E14" s="10">
        <v>415</v>
      </c>
      <c r="F14" s="11">
        <v>14.2017</v>
      </c>
      <c r="G14" s="12">
        <v>5893.71</v>
      </c>
      <c r="H14" s="13" t="s">
        <v>44</v>
      </c>
      <c r="I14" s="13"/>
      <c r="J14" s="13">
        <v>0</v>
      </c>
      <c r="K14" s="22">
        <f t="shared" si="1"/>
        <v>0</v>
      </c>
      <c r="L14" s="13">
        <v>0</v>
      </c>
      <c r="M14" s="22">
        <f t="shared" si="2"/>
        <v>0</v>
      </c>
      <c r="N14" s="13">
        <v>0</v>
      </c>
      <c r="O14" s="22">
        <f t="shared" si="3"/>
        <v>0</v>
      </c>
      <c r="P14" s="12">
        <f t="shared" si="4"/>
        <v>0</v>
      </c>
      <c r="Q14" s="3">
        <f t="shared" si="0"/>
        <v>0</v>
      </c>
    </row>
    <row r="15" hidden="1" spans="1:17">
      <c r="A15" s="9" t="s">
        <v>47</v>
      </c>
      <c r="B15" s="9" t="s">
        <v>48</v>
      </c>
      <c r="C15" s="9" t="s">
        <v>49</v>
      </c>
      <c r="D15" s="9" t="s">
        <v>18</v>
      </c>
      <c r="E15" s="10">
        <v>1442</v>
      </c>
      <c r="F15" s="11">
        <v>23.7856</v>
      </c>
      <c r="G15" s="12">
        <v>34298.84</v>
      </c>
      <c r="H15" s="13" t="s">
        <v>44</v>
      </c>
      <c r="I15" s="13"/>
      <c r="J15" s="13">
        <v>0</v>
      </c>
      <c r="K15" s="22">
        <f t="shared" si="1"/>
        <v>0</v>
      </c>
      <c r="L15" s="13">
        <v>0</v>
      </c>
      <c r="M15" s="22">
        <f t="shared" si="2"/>
        <v>0</v>
      </c>
      <c r="N15" s="13">
        <v>0</v>
      </c>
      <c r="O15" s="22">
        <f t="shared" si="3"/>
        <v>0</v>
      </c>
      <c r="P15" s="12">
        <f t="shared" si="4"/>
        <v>0</v>
      </c>
      <c r="Q15" s="3">
        <f t="shared" si="0"/>
        <v>0</v>
      </c>
    </row>
    <row r="16" hidden="1" spans="1:17">
      <c r="A16" s="9" t="s">
        <v>50</v>
      </c>
      <c r="B16" s="9" t="s">
        <v>51</v>
      </c>
      <c r="C16" s="9" t="s">
        <v>52</v>
      </c>
      <c r="D16" s="9" t="s">
        <v>18</v>
      </c>
      <c r="E16" s="10">
        <v>543</v>
      </c>
      <c r="F16" s="11">
        <v>20.8243</v>
      </c>
      <c r="G16" s="12">
        <v>11307.59</v>
      </c>
      <c r="H16" s="13" t="s">
        <v>19</v>
      </c>
      <c r="I16" s="13"/>
      <c r="J16" s="13">
        <v>0</v>
      </c>
      <c r="K16" s="22">
        <f t="shared" si="1"/>
        <v>0</v>
      </c>
      <c r="L16" s="13">
        <v>0</v>
      </c>
      <c r="M16" s="22">
        <f t="shared" si="2"/>
        <v>0</v>
      </c>
      <c r="N16" s="13">
        <v>0</v>
      </c>
      <c r="O16" s="22">
        <f t="shared" si="3"/>
        <v>0</v>
      </c>
      <c r="P16" s="12">
        <f t="shared" si="4"/>
        <v>0</v>
      </c>
      <c r="Q16" s="3">
        <f t="shared" si="0"/>
        <v>0</v>
      </c>
    </row>
    <row r="17" hidden="1" spans="1:17">
      <c r="A17" s="9" t="s">
        <v>53</v>
      </c>
      <c r="B17" s="9" t="s">
        <v>54</v>
      </c>
      <c r="C17" s="9" t="s">
        <v>43</v>
      </c>
      <c r="D17" s="9" t="s">
        <v>18</v>
      </c>
      <c r="E17" s="10">
        <v>2059</v>
      </c>
      <c r="F17" s="11">
        <v>32.97</v>
      </c>
      <c r="G17" s="12">
        <v>67885.23</v>
      </c>
      <c r="H17" s="13" t="s">
        <v>44</v>
      </c>
      <c r="I17" s="13"/>
      <c r="J17" s="13">
        <v>0</v>
      </c>
      <c r="K17" s="22">
        <f t="shared" si="1"/>
        <v>0</v>
      </c>
      <c r="L17" s="13">
        <v>0</v>
      </c>
      <c r="M17" s="22">
        <f t="shared" si="2"/>
        <v>0</v>
      </c>
      <c r="N17" s="13">
        <v>0</v>
      </c>
      <c r="O17" s="22">
        <f t="shared" si="3"/>
        <v>0</v>
      </c>
      <c r="P17" s="12">
        <f t="shared" si="4"/>
        <v>0</v>
      </c>
      <c r="Q17" s="3">
        <f t="shared" si="0"/>
        <v>0</v>
      </c>
    </row>
    <row r="18" hidden="1" spans="1:17">
      <c r="A18" s="9" t="s">
        <v>55</v>
      </c>
      <c r="B18" s="9" t="s">
        <v>56</v>
      </c>
      <c r="C18" s="9" t="s">
        <v>52</v>
      </c>
      <c r="D18" s="9" t="s">
        <v>18</v>
      </c>
      <c r="E18" s="10">
        <v>680</v>
      </c>
      <c r="F18" s="11">
        <v>21.7964</v>
      </c>
      <c r="G18" s="12">
        <v>14821.55</v>
      </c>
      <c r="H18" s="13" t="s">
        <v>44</v>
      </c>
      <c r="I18" s="13"/>
      <c r="J18" s="13">
        <v>0</v>
      </c>
      <c r="K18" s="22">
        <f t="shared" si="1"/>
        <v>0</v>
      </c>
      <c r="L18" s="13">
        <v>0</v>
      </c>
      <c r="M18" s="22">
        <f t="shared" si="2"/>
        <v>0</v>
      </c>
      <c r="N18" s="13">
        <v>0</v>
      </c>
      <c r="O18" s="22">
        <f t="shared" si="3"/>
        <v>0</v>
      </c>
      <c r="P18" s="12">
        <f t="shared" si="4"/>
        <v>0</v>
      </c>
      <c r="Q18" s="3">
        <f t="shared" si="0"/>
        <v>0</v>
      </c>
    </row>
    <row r="19" hidden="1" spans="1:17">
      <c r="A19" s="9" t="s">
        <v>57</v>
      </c>
      <c r="B19" s="9" t="s">
        <v>58</v>
      </c>
      <c r="C19" s="9" t="s">
        <v>59</v>
      </c>
      <c r="D19" s="9" t="s">
        <v>18</v>
      </c>
      <c r="E19" s="10">
        <v>1750</v>
      </c>
      <c r="F19" s="11">
        <v>4.5433</v>
      </c>
      <c r="G19" s="12">
        <v>7950.78</v>
      </c>
      <c r="H19" s="13" t="s">
        <v>44</v>
      </c>
      <c r="I19" s="13"/>
      <c r="J19" s="13">
        <v>0</v>
      </c>
      <c r="K19" s="22">
        <f t="shared" si="1"/>
        <v>0</v>
      </c>
      <c r="L19" s="13">
        <v>0</v>
      </c>
      <c r="M19" s="22">
        <f t="shared" si="2"/>
        <v>0</v>
      </c>
      <c r="N19" s="13">
        <v>0</v>
      </c>
      <c r="O19" s="22">
        <f t="shared" si="3"/>
        <v>0</v>
      </c>
      <c r="P19" s="12">
        <f t="shared" si="4"/>
        <v>0</v>
      </c>
      <c r="Q19" s="3">
        <f t="shared" si="0"/>
        <v>0</v>
      </c>
    </row>
    <row r="20" hidden="1" spans="1:17">
      <c r="A20" s="9" t="s">
        <v>60</v>
      </c>
      <c r="B20" s="9" t="s">
        <v>61</v>
      </c>
      <c r="C20" s="9" t="s">
        <v>59</v>
      </c>
      <c r="D20" s="9" t="s">
        <v>18</v>
      </c>
      <c r="E20" s="10">
        <v>508</v>
      </c>
      <c r="F20" s="11">
        <v>16.0419</v>
      </c>
      <c r="G20" s="12">
        <v>8149.29</v>
      </c>
      <c r="H20" s="13" t="s">
        <v>44</v>
      </c>
      <c r="I20" s="13"/>
      <c r="J20" s="13">
        <v>0</v>
      </c>
      <c r="K20" s="22">
        <f t="shared" si="1"/>
        <v>0</v>
      </c>
      <c r="L20" s="13">
        <v>0</v>
      </c>
      <c r="M20" s="22">
        <f t="shared" si="2"/>
        <v>0</v>
      </c>
      <c r="N20" s="13">
        <v>0</v>
      </c>
      <c r="O20" s="22">
        <f t="shared" si="3"/>
        <v>0</v>
      </c>
      <c r="P20" s="12">
        <f t="shared" si="4"/>
        <v>0</v>
      </c>
      <c r="Q20" s="3">
        <f t="shared" si="0"/>
        <v>0</v>
      </c>
    </row>
    <row r="21" hidden="1" spans="1:17">
      <c r="A21" s="9" t="s">
        <v>62</v>
      </c>
      <c r="B21" s="9" t="s">
        <v>63</v>
      </c>
      <c r="C21" s="9" t="s">
        <v>64</v>
      </c>
      <c r="D21" s="9" t="s">
        <v>18</v>
      </c>
      <c r="E21" s="10">
        <v>166</v>
      </c>
      <c r="F21" s="11">
        <v>24.51</v>
      </c>
      <c r="G21" s="12">
        <v>4068.66</v>
      </c>
      <c r="H21" s="13" t="s">
        <v>19</v>
      </c>
      <c r="I21" s="13"/>
      <c r="J21" s="13">
        <v>0</v>
      </c>
      <c r="K21" s="22">
        <f t="shared" si="1"/>
        <v>0</v>
      </c>
      <c r="L21" s="13">
        <v>0</v>
      </c>
      <c r="M21" s="22">
        <f t="shared" si="2"/>
        <v>0</v>
      </c>
      <c r="N21" s="13">
        <v>0</v>
      </c>
      <c r="O21" s="22">
        <f t="shared" si="3"/>
        <v>0</v>
      </c>
      <c r="P21" s="12">
        <f t="shared" si="4"/>
        <v>0</v>
      </c>
      <c r="Q21" s="3">
        <f t="shared" si="0"/>
        <v>0</v>
      </c>
    </row>
    <row r="22" hidden="1" spans="1:17">
      <c r="A22" s="9" t="s">
        <v>65</v>
      </c>
      <c r="B22" s="9" t="s">
        <v>28</v>
      </c>
      <c r="C22" s="9" t="s">
        <v>66</v>
      </c>
      <c r="D22" s="9" t="s">
        <v>18</v>
      </c>
      <c r="E22" s="10">
        <v>4</v>
      </c>
      <c r="F22" s="11">
        <v>34.145</v>
      </c>
      <c r="G22" s="12">
        <v>136.58</v>
      </c>
      <c r="H22" s="13" t="s">
        <v>19</v>
      </c>
      <c r="I22" s="13"/>
      <c r="J22" s="13">
        <v>306</v>
      </c>
      <c r="K22" s="22">
        <f t="shared" si="1"/>
        <v>10448.37</v>
      </c>
      <c r="L22" s="13">
        <v>214</v>
      </c>
      <c r="M22" s="22">
        <f t="shared" si="2"/>
        <v>7307.03</v>
      </c>
      <c r="N22" s="13">
        <v>220</v>
      </c>
      <c r="O22" s="22">
        <f t="shared" si="3"/>
        <v>7511.9</v>
      </c>
      <c r="P22" s="12">
        <f t="shared" si="4"/>
        <v>8422.43333333333</v>
      </c>
      <c r="Q22" s="3">
        <f t="shared" si="0"/>
        <v>246.666666666667</v>
      </c>
    </row>
    <row r="23" hidden="1" spans="1:17">
      <c r="A23" s="9" t="s">
        <v>67</v>
      </c>
      <c r="B23" s="9" t="s">
        <v>33</v>
      </c>
      <c r="C23" s="9" t="s">
        <v>66</v>
      </c>
      <c r="D23" s="9" t="s">
        <v>18</v>
      </c>
      <c r="E23" s="10">
        <v>216</v>
      </c>
      <c r="F23" s="11">
        <v>14.54</v>
      </c>
      <c r="G23" s="12">
        <v>3140.64</v>
      </c>
      <c r="H23" s="13" t="s">
        <v>19</v>
      </c>
      <c r="I23" s="13"/>
      <c r="J23" s="13">
        <v>306</v>
      </c>
      <c r="K23" s="22">
        <f t="shared" si="1"/>
        <v>4449.24</v>
      </c>
      <c r="L23" s="13">
        <v>214</v>
      </c>
      <c r="M23" s="22">
        <f t="shared" si="2"/>
        <v>3111.56</v>
      </c>
      <c r="N23" s="13">
        <v>200</v>
      </c>
      <c r="O23" s="22">
        <f t="shared" si="3"/>
        <v>2908</v>
      </c>
      <c r="P23" s="12">
        <f t="shared" si="4"/>
        <v>3489.6</v>
      </c>
      <c r="Q23" s="3">
        <f t="shared" si="0"/>
        <v>240</v>
      </c>
    </row>
    <row r="24" hidden="1" spans="1:17">
      <c r="A24" s="9" t="s">
        <v>68</v>
      </c>
      <c r="B24" s="9" t="s">
        <v>69</v>
      </c>
      <c r="C24" s="9" t="s">
        <v>52</v>
      </c>
      <c r="D24" s="9" t="s">
        <v>18</v>
      </c>
      <c r="E24" s="10">
        <v>74</v>
      </c>
      <c r="F24" s="11">
        <v>21.7964</v>
      </c>
      <c r="G24" s="12">
        <v>1612.93</v>
      </c>
      <c r="H24" s="13" t="s">
        <v>19</v>
      </c>
      <c r="I24" s="13"/>
      <c r="J24" s="13">
        <v>0</v>
      </c>
      <c r="K24" s="22">
        <f t="shared" si="1"/>
        <v>0</v>
      </c>
      <c r="L24" s="13">
        <v>0</v>
      </c>
      <c r="M24" s="22">
        <f t="shared" si="2"/>
        <v>0</v>
      </c>
      <c r="N24" s="13">
        <v>0</v>
      </c>
      <c r="O24" s="22">
        <f t="shared" si="3"/>
        <v>0</v>
      </c>
      <c r="P24" s="12">
        <f t="shared" si="4"/>
        <v>0</v>
      </c>
      <c r="Q24" s="3">
        <f t="shared" si="0"/>
        <v>0</v>
      </c>
    </row>
    <row r="25" hidden="1" spans="1:17">
      <c r="A25" s="9" t="s">
        <v>70</v>
      </c>
      <c r="B25" s="9" t="s">
        <v>71</v>
      </c>
      <c r="C25" s="9" t="s">
        <v>59</v>
      </c>
      <c r="D25" s="9" t="s">
        <v>18</v>
      </c>
      <c r="E25" s="10">
        <v>1293</v>
      </c>
      <c r="F25" s="11">
        <v>21.7964</v>
      </c>
      <c r="G25" s="12">
        <v>28182.75</v>
      </c>
      <c r="H25" s="13" t="s">
        <v>44</v>
      </c>
      <c r="I25" s="13"/>
      <c r="J25" s="13">
        <v>0</v>
      </c>
      <c r="K25" s="22">
        <f t="shared" si="1"/>
        <v>0</v>
      </c>
      <c r="L25" s="13">
        <v>0</v>
      </c>
      <c r="M25" s="22">
        <f t="shared" si="2"/>
        <v>0</v>
      </c>
      <c r="N25" s="13">
        <v>0</v>
      </c>
      <c r="O25" s="22">
        <f t="shared" si="3"/>
        <v>0</v>
      </c>
      <c r="P25" s="12">
        <f t="shared" si="4"/>
        <v>0</v>
      </c>
      <c r="Q25" s="3">
        <f t="shared" si="0"/>
        <v>0</v>
      </c>
    </row>
    <row r="26" hidden="1" spans="1:17">
      <c r="A26" s="9" t="s">
        <v>72</v>
      </c>
      <c r="B26" s="9" t="s">
        <v>73</v>
      </c>
      <c r="C26" s="9" t="s">
        <v>52</v>
      </c>
      <c r="D26" s="9" t="s">
        <v>18</v>
      </c>
      <c r="E26" s="10">
        <v>1573</v>
      </c>
      <c r="F26" s="11">
        <v>19.0985</v>
      </c>
      <c r="G26" s="12">
        <v>30041.94</v>
      </c>
      <c r="H26" s="13" t="s">
        <v>44</v>
      </c>
      <c r="I26" s="13"/>
      <c r="J26" s="13">
        <v>0</v>
      </c>
      <c r="K26" s="22">
        <f t="shared" si="1"/>
        <v>0</v>
      </c>
      <c r="L26" s="13">
        <v>0</v>
      </c>
      <c r="M26" s="22">
        <f t="shared" si="2"/>
        <v>0</v>
      </c>
      <c r="N26" s="13">
        <v>0</v>
      </c>
      <c r="O26" s="22">
        <f t="shared" si="3"/>
        <v>0</v>
      </c>
      <c r="P26" s="12">
        <f t="shared" si="4"/>
        <v>0</v>
      </c>
      <c r="Q26" s="3">
        <f t="shared" si="0"/>
        <v>0</v>
      </c>
    </row>
    <row r="27" hidden="1" spans="1:17">
      <c r="A27" s="9" t="s">
        <v>74</v>
      </c>
      <c r="B27" s="9" t="s">
        <v>75</v>
      </c>
      <c r="C27" s="9" t="s">
        <v>76</v>
      </c>
      <c r="D27" s="9" t="s">
        <v>18</v>
      </c>
      <c r="E27" s="10">
        <v>2</v>
      </c>
      <c r="F27" s="11">
        <v>88.44</v>
      </c>
      <c r="G27" s="12">
        <v>176.88</v>
      </c>
      <c r="H27" s="13" t="s">
        <v>19</v>
      </c>
      <c r="I27" s="13"/>
      <c r="J27" s="13">
        <v>323</v>
      </c>
      <c r="K27" s="22">
        <f t="shared" si="1"/>
        <v>28566.12</v>
      </c>
      <c r="L27" s="13">
        <v>228</v>
      </c>
      <c r="M27" s="22">
        <f t="shared" si="2"/>
        <v>20164.32</v>
      </c>
      <c r="N27" s="13">
        <v>78</v>
      </c>
      <c r="O27" s="22">
        <f t="shared" si="3"/>
        <v>6898.32</v>
      </c>
      <c r="P27" s="12">
        <f t="shared" si="4"/>
        <v>18542.92</v>
      </c>
      <c r="Q27" s="3">
        <f t="shared" si="0"/>
        <v>209.666666666667</v>
      </c>
    </row>
    <row r="28" hidden="1" spans="1:17">
      <c r="A28" s="9" t="s">
        <v>77</v>
      </c>
      <c r="B28" s="9" t="s">
        <v>78</v>
      </c>
      <c r="C28" s="9" t="s">
        <v>79</v>
      </c>
      <c r="D28" s="9" t="s">
        <v>18</v>
      </c>
      <c r="E28" s="10">
        <v>2</v>
      </c>
      <c r="F28" s="11">
        <v>137.17</v>
      </c>
      <c r="G28" s="12">
        <v>274.34</v>
      </c>
      <c r="H28" s="13" t="s">
        <v>19</v>
      </c>
      <c r="I28" s="13"/>
      <c r="J28" s="13">
        <v>323</v>
      </c>
      <c r="K28" s="22">
        <f t="shared" si="1"/>
        <v>44305.91</v>
      </c>
      <c r="L28" s="13">
        <v>228</v>
      </c>
      <c r="M28" s="22">
        <f t="shared" si="2"/>
        <v>31274.76</v>
      </c>
      <c r="N28" s="13">
        <v>78</v>
      </c>
      <c r="O28" s="22">
        <f t="shared" si="3"/>
        <v>10699.26</v>
      </c>
      <c r="P28" s="12">
        <f t="shared" si="4"/>
        <v>28759.9766666667</v>
      </c>
      <c r="Q28" s="3">
        <f t="shared" si="0"/>
        <v>209.666666666667</v>
      </c>
    </row>
    <row r="29" hidden="1" spans="1:19">
      <c r="A29" s="9" t="s">
        <v>80</v>
      </c>
      <c r="B29" s="9" t="s">
        <v>81</v>
      </c>
      <c r="C29" s="9" t="s">
        <v>82</v>
      </c>
      <c r="D29" s="9" t="s">
        <v>18</v>
      </c>
      <c r="E29" s="10">
        <v>6.82</v>
      </c>
      <c r="F29" s="11">
        <v>32.3316</v>
      </c>
      <c r="G29" s="12">
        <v>220.5</v>
      </c>
      <c r="H29" s="13" t="s">
        <v>83</v>
      </c>
      <c r="I29" s="13"/>
      <c r="J29" s="13">
        <v>44.16</v>
      </c>
      <c r="K29" s="22">
        <f t="shared" si="1"/>
        <v>1427.763456</v>
      </c>
      <c r="L29" s="13">
        <v>44.16</v>
      </c>
      <c r="M29" s="22">
        <f t="shared" si="2"/>
        <v>1427.763456</v>
      </c>
      <c r="N29" s="13">
        <v>44.16</v>
      </c>
      <c r="O29" s="22">
        <f t="shared" si="3"/>
        <v>1427.763456</v>
      </c>
      <c r="P29" s="12">
        <f t="shared" si="4"/>
        <v>1427.763456</v>
      </c>
      <c r="Q29" s="3">
        <f t="shared" si="0"/>
        <v>44.16</v>
      </c>
      <c r="R29" s="3">
        <f t="shared" ref="R29:R36" si="5">E29-Q29</f>
        <v>-37.34</v>
      </c>
      <c r="S29" s="3">
        <f t="shared" ref="S29:S36" si="6">E29/Q29</f>
        <v>0.154438405797101</v>
      </c>
    </row>
    <row r="30" spans="1:19">
      <c r="A30" s="9" t="s">
        <v>84</v>
      </c>
      <c r="B30" s="9" t="s">
        <v>85</v>
      </c>
      <c r="C30" s="9" t="s">
        <v>59</v>
      </c>
      <c r="D30" s="9" t="s">
        <v>86</v>
      </c>
      <c r="E30" s="14">
        <v>137.542</v>
      </c>
      <c r="F30" s="15">
        <v>29.5</v>
      </c>
      <c r="G30" s="16">
        <v>4057.49</v>
      </c>
      <c r="H30" s="17" t="s">
        <v>87</v>
      </c>
      <c r="I30" s="17" t="s">
        <v>88</v>
      </c>
      <c r="J30" s="13">
        <v>0</v>
      </c>
      <c r="K30" s="22">
        <f t="shared" si="1"/>
        <v>0</v>
      </c>
      <c r="L30" s="13">
        <v>0</v>
      </c>
      <c r="M30" s="22">
        <f t="shared" si="2"/>
        <v>0</v>
      </c>
      <c r="N30" s="13">
        <v>0</v>
      </c>
      <c r="O30" s="22">
        <f t="shared" si="3"/>
        <v>0</v>
      </c>
      <c r="P30" s="12">
        <f t="shared" si="4"/>
        <v>0</v>
      </c>
      <c r="Q30" s="3">
        <f t="shared" si="0"/>
        <v>0</v>
      </c>
      <c r="R30" s="3">
        <f t="shared" si="5"/>
        <v>137.542</v>
      </c>
      <c r="S30" s="3" t="e">
        <f t="shared" si="6"/>
        <v>#DIV/0!</v>
      </c>
    </row>
    <row r="31" hidden="1" spans="1:17">
      <c r="A31" s="9" t="s">
        <v>89</v>
      </c>
      <c r="B31" s="9" t="s">
        <v>90</v>
      </c>
      <c r="C31" s="9" t="s">
        <v>91</v>
      </c>
      <c r="D31" s="9" t="s">
        <v>86</v>
      </c>
      <c r="E31" s="10">
        <v>2329.5</v>
      </c>
      <c r="F31" s="11">
        <v>24</v>
      </c>
      <c r="G31" s="12">
        <v>55908</v>
      </c>
      <c r="H31" s="13" t="s">
        <v>92</v>
      </c>
      <c r="I31" s="13"/>
      <c r="J31" s="13">
        <v>0</v>
      </c>
      <c r="K31" s="22">
        <f t="shared" si="1"/>
        <v>0</v>
      </c>
      <c r="L31" s="13">
        <v>0</v>
      </c>
      <c r="M31" s="22">
        <f t="shared" si="2"/>
        <v>0</v>
      </c>
      <c r="N31" s="13">
        <v>0</v>
      </c>
      <c r="O31" s="22">
        <f t="shared" si="3"/>
        <v>0</v>
      </c>
      <c r="P31" s="12">
        <f t="shared" si="4"/>
        <v>0</v>
      </c>
      <c r="Q31" s="3">
        <f t="shared" si="0"/>
        <v>0</v>
      </c>
    </row>
    <row r="32" hidden="1" spans="1:17">
      <c r="A32" s="9" t="s">
        <v>93</v>
      </c>
      <c r="B32" s="9" t="s">
        <v>94</v>
      </c>
      <c r="C32" s="9" t="s">
        <v>91</v>
      </c>
      <c r="D32" s="9" t="s">
        <v>86</v>
      </c>
      <c r="E32" s="10">
        <v>60</v>
      </c>
      <c r="F32" s="11">
        <v>24</v>
      </c>
      <c r="G32" s="12">
        <v>1440</v>
      </c>
      <c r="H32" s="13" t="s">
        <v>92</v>
      </c>
      <c r="I32" s="13"/>
      <c r="J32" s="13">
        <v>0</v>
      </c>
      <c r="K32" s="22">
        <f t="shared" si="1"/>
        <v>0</v>
      </c>
      <c r="L32" s="13">
        <v>0</v>
      </c>
      <c r="M32" s="22">
        <f t="shared" si="2"/>
        <v>0</v>
      </c>
      <c r="N32" s="13">
        <v>0</v>
      </c>
      <c r="O32" s="22">
        <f t="shared" si="3"/>
        <v>0</v>
      </c>
      <c r="P32" s="12">
        <f t="shared" si="4"/>
        <v>0</v>
      </c>
      <c r="Q32" s="3">
        <f t="shared" si="0"/>
        <v>0</v>
      </c>
    </row>
    <row r="33" hidden="1" spans="1:17">
      <c r="A33" s="9" t="s">
        <v>95</v>
      </c>
      <c r="B33" s="9" t="s">
        <v>96</v>
      </c>
      <c r="C33" s="9" t="s">
        <v>97</v>
      </c>
      <c r="D33" s="9" t="s">
        <v>18</v>
      </c>
      <c r="E33" s="10">
        <v>128</v>
      </c>
      <c r="F33" s="11">
        <v>46.9</v>
      </c>
      <c r="G33" s="12">
        <v>6003.2</v>
      </c>
      <c r="H33" s="13" t="s">
        <v>44</v>
      </c>
      <c r="I33" s="13"/>
      <c r="J33" s="13">
        <v>0</v>
      </c>
      <c r="K33" s="22">
        <f t="shared" si="1"/>
        <v>0</v>
      </c>
      <c r="L33" s="13">
        <v>0</v>
      </c>
      <c r="M33" s="22">
        <f t="shared" si="2"/>
        <v>0</v>
      </c>
      <c r="N33" s="13">
        <v>0</v>
      </c>
      <c r="O33" s="22">
        <f t="shared" si="3"/>
        <v>0</v>
      </c>
      <c r="P33" s="12">
        <f t="shared" si="4"/>
        <v>0</v>
      </c>
      <c r="Q33" s="3">
        <f t="shared" si="0"/>
        <v>0</v>
      </c>
    </row>
    <row r="34" hidden="1" spans="1:19">
      <c r="A34" s="9" t="s">
        <v>98</v>
      </c>
      <c r="B34" s="9" t="s">
        <v>99</v>
      </c>
      <c r="C34" s="9" t="s">
        <v>36</v>
      </c>
      <c r="D34" s="9" t="s">
        <v>18</v>
      </c>
      <c r="E34" s="10">
        <v>6</v>
      </c>
      <c r="F34" s="11">
        <v>28.12</v>
      </c>
      <c r="G34" s="12">
        <v>168.72</v>
      </c>
      <c r="H34" s="13" t="s">
        <v>37</v>
      </c>
      <c r="I34" s="13"/>
      <c r="J34" s="13">
        <v>140</v>
      </c>
      <c r="K34" s="22">
        <f t="shared" si="1"/>
        <v>3936.8</v>
      </c>
      <c r="L34" s="13">
        <v>96</v>
      </c>
      <c r="M34" s="22">
        <f t="shared" si="2"/>
        <v>2699.52</v>
      </c>
      <c r="N34" s="13">
        <v>206</v>
      </c>
      <c r="O34" s="22">
        <f t="shared" si="3"/>
        <v>5792.72</v>
      </c>
      <c r="P34" s="12">
        <f t="shared" si="4"/>
        <v>4143.01333333333</v>
      </c>
      <c r="Q34" s="3">
        <f t="shared" si="0"/>
        <v>147.333333333333</v>
      </c>
      <c r="R34" s="3">
        <f t="shared" si="5"/>
        <v>-141.333333333333</v>
      </c>
      <c r="S34" s="3">
        <f t="shared" si="6"/>
        <v>0.0407239819004525</v>
      </c>
    </row>
    <row r="35" spans="1:19">
      <c r="A35" s="9" t="s">
        <v>100</v>
      </c>
      <c r="B35" s="9" t="s">
        <v>21</v>
      </c>
      <c r="C35" s="9" t="s">
        <v>29</v>
      </c>
      <c r="D35" s="9" t="s">
        <v>18</v>
      </c>
      <c r="E35" s="14">
        <v>174</v>
      </c>
      <c r="F35" s="15">
        <v>51.9444</v>
      </c>
      <c r="G35" s="16">
        <v>9038.33</v>
      </c>
      <c r="H35" s="17" t="s">
        <v>101</v>
      </c>
      <c r="I35" s="17" t="s">
        <v>102</v>
      </c>
      <c r="J35" s="13">
        <v>0</v>
      </c>
      <c r="K35" s="22">
        <f t="shared" si="1"/>
        <v>0</v>
      </c>
      <c r="L35" s="13">
        <v>0</v>
      </c>
      <c r="M35" s="22">
        <f t="shared" si="2"/>
        <v>0</v>
      </c>
      <c r="N35" s="13">
        <v>0</v>
      </c>
      <c r="O35" s="22">
        <f t="shared" si="3"/>
        <v>0</v>
      </c>
      <c r="P35" s="12">
        <f t="shared" si="4"/>
        <v>0</v>
      </c>
      <c r="Q35" s="3">
        <f t="shared" si="0"/>
        <v>0</v>
      </c>
      <c r="R35" s="3">
        <f t="shared" si="5"/>
        <v>174</v>
      </c>
      <c r="S35" s="3" t="e">
        <f t="shared" si="6"/>
        <v>#DIV/0!</v>
      </c>
    </row>
    <row r="36" spans="1:19">
      <c r="A36" s="18" t="s">
        <v>103</v>
      </c>
      <c r="B36" s="18" t="s">
        <v>104</v>
      </c>
      <c r="C36" s="18" t="s">
        <v>36</v>
      </c>
      <c r="D36" s="9" t="s">
        <v>18</v>
      </c>
      <c r="E36" s="14">
        <v>1018</v>
      </c>
      <c r="F36" s="15">
        <v>79.61</v>
      </c>
      <c r="G36" s="16">
        <v>81042.98</v>
      </c>
      <c r="H36" s="17" t="s">
        <v>101</v>
      </c>
      <c r="I36" s="17" t="s">
        <v>105</v>
      </c>
      <c r="J36" s="13">
        <v>104</v>
      </c>
      <c r="K36" s="22">
        <f t="shared" ref="K36:K77" si="7">J36*F36</f>
        <v>8279.44</v>
      </c>
      <c r="L36" s="13">
        <v>0</v>
      </c>
      <c r="M36" s="22">
        <f t="shared" ref="M36:M77" si="8">L36*F36</f>
        <v>0</v>
      </c>
      <c r="N36" s="13">
        <v>68</v>
      </c>
      <c r="O36" s="22">
        <f t="shared" ref="O36:O77" si="9">N36*F36</f>
        <v>5413.48</v>
      </c>
      <c r="P36" s="12">
        <f t="shared" ref="P36:P78" si="10">(O36+M36+K36)/3</f>
        <v>4564.30666666667</v>
      </c>
      <c r="Q36" s="3">
        <f t="shared" si="0"/>
        <v>57.3333333333333</v>
      </c>
      <c r="R36" s="3">
        <f t="shared" si="5"/>
        <v>960.666666666667</v>
      </c>
      <c r="S36" s="3">
        <f t="shared" si="6"/>
        <v>17.7558139534884</v>
      </c>
    </row>
    <row r="37" hidden="1" spans="1:17">
      <c r="A37" s="9" t="s">
        <v>106</v>
      </c>
      <c r="B37" s="9" t="s">
        <v>107</v>
      </c>
      <c r="C37" s="9" t="s">
        <v>36</v>
      </c>
      <c r="D37" s="9" t="s">
        <v>18</v>
      </c>
      <c r="E37" s="10">
        <v>2</v>
      </c>
      <c r="F37" s="11">
        <v>34.26</v>
      </c>
      <c r="G37" s="12">
        <v>68.52</v>
      </c>
      <c r="H37" s="13" t="s">
        <v>19</v>
      </c>
      <c r="I37" s="13"/>
      <c r="J37" s="13">
        <v>264</v>
      </c>
      <c r="K37" s="22">
        <f t="shared" si="7"/>
        <v>9044.64</v>
      </c>
      <c r="L37" s="13">
        <v>300</v>
      </c>
      <c r="M37" s="22">
        <f t="shared" si="8"/>
        <v>10278</v>
      </c>
      <c r="N37" s="13">
        <v>218</v>
      </c>
      <c r="O37" s="22">
        <f t="shared" si="9"/>
        <v>7468.68</v>
      </c>
      <c r="P37" s="12">
        <f t="shared" si="10"/>
        <v>8930.44</v>
      </c>
      <c r="Q37" s="3">
        <f t="shared" si="0"/>
        <v>260.666666666667</v>
      </c>
    </row>
    <row r="38" hidden="1" spans="1:19">
      <c r="A38" s="9" t="s">
        <v>108</v>
      </c>
      <c r="B38" s="9" t="s">
        <v>109</v>
      </c>
      <c r="C38" s="9" t="s">
        <v>82</v>
      </c>
      <c r="D38" s="9" t="s">
        <v>86</v>
      </c>
      <c r="E38" s="10">
        <v>10.79</v>
      </c>
      <c r="F38" s="11">
        <v>33.5043</v>
      </c>
      <c r="G38" s="12">
        <v>361.51</v>
      </c>
      <c r="H38" s="13" t="s">
        <v>83</v>
      </c>
      <c r="I38" s="13"/>
      <c r="J38" s="13">
        <v>64.32</v>
      </c>
      <c r="K38" s="22">
        <f t="shared" si="7"/>
        <v>2154.996576</v>
      </c>
      <c r="L38" s="13">
        <v>64.32</v>
      </c>
      <c r="M38" s="22">
        <f t="shared" si="8"/>
        <v>2154.996576</v>
      </c>
      <c r="N38" s="13">
        <v>64.32</v>
      </c>
      <c r="O38" s="22">
        <f t="shared" si="9"/>
        <v>2154.996576</v>
      </c>
      <c r="P38" s="12">
        <f t="shared" si="10"/>
        <v>2154.996576</v>
      </c>
      <c r="Q38" s="3">
        <f t="shared" si="0"/>
        <v>64.32</v>
      </c>
      <c r="R38" s="3">
        <f>E38-Q38</f>
        <v>-53.53</v>
      </c>
      <c r="S38" s="3">
        <f>E38/Q38</f>
        <v>0.167754975124378</v>
      </c>
    </row>
    <row r="39" spans="1:19">
      <c r="A39" s="19" t="s">
        <v>110</v>
      </c>
      <c r="B39" s="19" t="s">
        <v>111</v>
      </c>
      <c r="C39" s="19" t="s">
        <v>112</v>
      </c>
      <c r="D39" s="9" t="s">
        <v>113</v>
      </c>
      <c r="E39" s="14">
        <v>397</v>
      </c>
      <c r="F39" s="15">
        <v>63.9382</v>
      </c>
      <c r="G39" s="16">
        <v>25383.47</v>
      </c>
      <c r="H39" s="17" t="s">
        <v>101</v>
      </c>
      <c r="I39" s="17" t="s">
        <v>114</v>
      </c>
      <c r="J39" s="13">
        <v>0</v>
      </c>
      <c r="K39" s="22">
        <f t="shared" si="7"/>
        <v>0</v>
      </c>
      <c r="L39" s="13">
        <v>0</v>
      </c>
      <c r="M39" s="22">
        <f t="shared" si="8"/>
        <v>0</v>
      </c>
      <c r="N39" s="13">
        <v>190</v>
      </c>
      <c r="O39" s="22">
        <f t="shared" si="9"/>
        <v>12148.258</v>
      </c>
      <c r="P39" s="12">
        <f t="shared" si="10"/>
        <v>4049.41933333333</v>
      </c>
      <c r="Q39" s="3">
        <f t="shared" si="0"/>
        <v>63.3333333333333</v>
      </c>
      <c r="R39" s="3">
        <f>E39-Q39</f>
        <v>333.666666666667</v>
      </c>
      <c r="S39" s="3">
        <f>E39/Q39</f>
        <v>6.26842105263158</v>
      </c>
    </row>
    <row r="40" hidden="1" spans="1:17">
      <c r="A40" s="9" t="s">
        <v>115</v>
      </c>
      <c r="B40" s="9" t="s">
        <v>116</v>
      </c>
      <c r="C40" s="9" t="s">
        <v>112</v>
      </c>
      <c r="D40" s="9" t="s">
        <v>113</v>
      </c>
      <c r="E40" s="10">
        <v>97</v>
      </c>
      <c r="F40" s="11">
        <v>66.1693</v>
      </c>
      <c r="G40" s="12">
        <v>6418.42</v>
      </c>
      <c r="H40" s="13" t="s">
        <v>19</v>
      </c>
      <c r="I40" s="13"/>
      <c r="J40" s="13">
        <v>0</v>
      </c>
      <c r="K40" s="22">
        <f t="shared" si="7"/>
        <v>0</v>
      </c>
      <c r="L40" s="13">
        <v>0</v>
      </c>
      <c r="M40" s="22">
        <f t="shared" si="8"/>
        <v>0</v>
      </c>
      <c r="N40" s="13">
        <v>182</v>
      </c>
      <c r="O40" s="22">
        <f t="shared" si="9"/>
        <v>12042.8126</v>
      </c>
      <c r="P40" s="12">
        <f t="shared" si="10"/>
        <v>4014.27086666667</v>
      </c>
      <c r="Q40" s="3">
        <f t="shared" si="0"/>
        <v>60.6666666666667</v>
      </c>
    </row>
    <row r="41" hidden="1" spans="1:17">
      <c r="A41" s="9" t="s">
        <v>117</v>
      </c>
      <c r="B41" s="9" t="s">
        <v>118</v>
      </c>
      <c r="C41" s="9" t="s">
        <v>119</v>
      </c>
      <c r="D41" s="9" t="s">
        <v>113</v>
      </c>
      <c r="E41" s="10">
        <v>5</v>
      </c>
      <c r="F41" s="11">
        <v>17.1007</v>
      </c>
      <c r="G41" s="12">
        <v>85.5</v>
      </c>
      <c r="H41" s="13" t="s">
        <v>25</v>
      </c>
      <c r="I41" s="13"/>
      <c r="J41" s="13">
        <v>0</v>
      </c>
      <c r="K41" s="22">
        <f t="shared" si="7"/>
        <v>0</v>
      </c>
      <c r="L41" s="13">
        <v>0</v>
      </c>
      <c r="M41" s="22">
        <f t="shared" si="8"/>
        <v>0</v>
      </c>
      <c r="N41" s="13">
        <v>372</v>
      </c>
      <c r="O41" s="22">
        <f t="shared" si="9"/>
        <v>6361.4604</v>
      </c>
      <c r="P41" s="12">
        <f t="shared" si="10"/>
        <v>2120.4868</v>
      </c>
      <c r="Q41" s="3">
        <f t="shared" si="0"/>
        <v>124</v>
      </c>
    </row>
    <row r="42" hidden="1" spans="1:17">
      <c r="A42" s="9" t="s">
        <v>120</v>
      </c>
      <c r="B42" s="9" t="s">
        <v>118</v>
      </c>
      <c r="C42" s="9" t="s">
        <v>121</v>
      </c>
      <c r="D42" s="9" t="s">
        <v>113</v>
      </c>
      <c r="E42" s="10">
        <v>4</v>
      </c>
      <c r="F42" s="11">
        <v>17.1007</v>
      </c>
      <c r="G42" s="12">
        <v>68.4</v>
      </c>
      <c r="H42" s="13" t="s">
        <v>25</v>
      </c>
      <c r="I42" s="13"/>
      <c r="J42" s="13">
        <v>165</v>
      </c>
      <c r="K42" s="22">
        <f t="shared" si="7"/>
        <v>2821.6155</v>
      </c>
      <c r="L42" s="13">
        <v>2</v>
      </c>
      <c r="M42" s="22">
        <f t="shared" si="8"/>
        <v>34.2014</v>
      </c>
      <c r="N42" s="13">
        <v>10</v>
      </c>
      <c r="O42" s="22">
        <f t="shared" si="9"/>
        <v>171.007</v>
      </c>
      <c r="P42" s="12">
        <f t="shared" si="10"/>
        <v>1008.9413</v>
      </c>
      <c r="Q42" s="3">
        <f t="shared" si="0"/>
        <v>59</v>
      </c>
    </row>
    <row r="43" hidden="1" spans="1:17">
      <c r="A43" s="9" t="s">
        <v>122</v>
      </c>
      <c r="B43" s="9" t="s">
        <v>123</v>
      </c>
      <c r="C43" s="9" t="s">
        <v>124</v>
      </c>
      <c r="D43" s="9" t="s">
        <v>113</v>
      </c>
      <c r="E43" s="10">
        <v>27</v>
      </c>
      <c r="F43" s="11">
        <v>43.9027</v>
      </c>
      <c r="G43" s="12">
        <v>1185.37</v>
      </c>
      <c r="H43" s="13" t="s">
        <v>19</v>
      </c>
      <c r="I43" s="13"/>
      <c r="J43" s="13">
        <v>0</v>
      </c>
      <c r="K43" s="22">
        <f t="shared" si="7"/>
        <v>0</v>
      </c>
      <c r="L43" s="13">
        <v>0</v>
      </c>
      <c r="M43" s="22">
        <f t="shared" si="8"/>
        <v>0</v>
      </c>
      <c r="N43" s="13">
        <v>0</v>
      </c>
      <c r="O43" s="22">
        <f t="shared" si="9"/>
        <v>0</v>
      </c>
      <c r="P43" s="12">
        <f t="shared" si="10"/>
        <v>0</v>
      </c>
      <c r="Q43" s="3">
        <f t="shared" si="0"/>
        <v>0</v>
      </c>
    </row>
    <row r="44" hidden="1" spans="1:17">
      <c r="A44" s="9" t="s">
        <v>125</v>
      </c>
      <c r="B44" s="9" t="s">
        <v>126</v>
      </c>
      <c r="C44" s="9" t="s">
        <v>127</v>
      </c>
      <c r="D44" s="9" t="s">
        <v>113</v>
      </c>
      <c r="E44" s="10">
        <v>2</v>
      </c>
      <c r="F44" s="11">
        <v>77.0307</v>
      </c>
      <c r="G44" s="12">
        <v>154.06</v>
      </c>
      <c r="H44" s="13" t="s">
        <v>19</v>
      </c>
      <c r="I44" s="13"/>
      <c r="J44" s="13">
        <v>0</v>
      </c>
      <c r="K44" s="22">
        <f t="shared" si="7"/>
        <v>0</v>
      </c>
      <c r="L44" s="13">
        <v>0</v>
      </c>
      <c r="M44" s="22">
        <f t="shared" si="8"/>
        <v>0</v>
      </c>
      <c r="N44" s="13">
        <v>0</v>
      </c>
      <c r="O44" s="22">
        <f t="shared" si="9"/>
        <v>0</v>
      </c>
      <c r="P44" s="12">
        <f t="shared" si="10"/>
        <v>0</v>
      </c>
      <c r="Q44" s="3">
        <f t="shared" si="0"/>
        <v>0</v>
      </c>
    </row>
    <row r="45" hidden="1" spans="1:17">
      <c r="A45" s="9" t="s">
        <v>128</v>
      </c>
      <c r="B45" s="9" t="s">
        <v>129</v>
      </c>
      <c r="C45" s="9" t="s">
        <v>130</v>
      </c>
      <c r="D45" s="9" t="s">
        <v>113</v>
      </c>
      <c r="E45" s="10">
        <v>12</v>
      </c>
      <c r="F45" s="11">
        <v>67.1361</v>
      </c>
      <c r="G45" s="12">
        <v>805.63</v>
      </c>
      <c r="H45" s="13" t="s">
        <v>19</v>
      </c>
      <c r="I45" s="13"/>
      <c r="J45" s="13">
        <v>0</v>
      </c>
      <c r="K45" s="22">
        <f t="shared" si="7"/>
        <v>0</v>
      </c>
      <c r="L45" s="13">
        <v>0</v>
      </c>
      <c r="M45" s="22">
        <f t="shared" si="8"/>
        <v>0</v>
      </c>
      <c r="N45" s="13">
        <v>0</v>
      </c>
      <c r="O45" s="22">
        <f t="shared" si="9"/>
        <v>0</v>
      </c>
      <c r="P45" s="12">
        <f t="shared" si="10"/>
        <v>0</v>
      </c>
      <c r="Q45" s="3">
        <f t="shared" si="0"/>
        <v>0</v>
      </c>
    </row>
    <row r="46" hidden="1" spans="1:17">
      <c r="A46" s="9" t="s">
        <v>131</v>
      </c>
      <c r="B46" s="9" t="s">
        <v>123</v>
      </c>
      <c r="C46" s="9" t="s">
        <v>132</v>
      </c>
      <c r="D46" s="9" t="s">
        <v>113</v>
      </c>
      <c r="E46" s="10">
        <v>82</v>
      </c>
      <c r="F46" s="11">
        <v>38.8966</v>
      </c>
      <c r="G46" s="12">
        <v>3189.52</v>
      </c>
      <c r="H46" s="13" t="s">
        <v>19</v>
      </c>
      <c r="I46" s="13"/>
      <c r="J46" s="13">
        <v>60</v>
      </c>
      <c r="K46" s="22">
        <f t="shared" si="7"/>
        <v>2333.796</v>
      </c>
      <c r="L46" s="13">
        <v>2</v>
      </c>
      <c r="M46" s="22">
        <f t="shared" si="8"/>
        <v>77.7932</v>
      </c>
      <c r="N46" s="13">
        <v>0</v>
      </c>
      <c r="O46" s="22">
        <f t="shared" si="9"/>
        <v>0</v>
      </c>
      <c r="P46" s="12">
        <f t="shared" si="10"/>
        <v>803.863066666667</v>
      </c>
      <c r="Q46" s="3">
        <f t="shared" si="0"/>
        <v>20.6666666666667</v>
      </c>
    </row>
    <row r="47" hidden="1" spans="1:17">
      <c r="A47" s="9" t="s">
        <v>133</v>
      </c>
      <c r="B47" s="9" t="s">
        <v>129</v>
      </c>
      <c r="C47" s="9" t="s">
        <v>134</v>
      </c>
      <c r="D47" s="9" t="s">
        <v>113</v>
      </c>
      <c r="E47" s="10">
        <v>26</v>
      </c>
      <c r="F47" s="11">
        <v>60.1942</v>
      </c>
      <c r="G47" s="12">
        <v>1565.05</v>
      </c>
      <c r="H47" s="13" t="s">
        <v>19</v>
      </c>
      <c r="I47" s="13"/>
      <c r="J47" s="13">
        <v>60</v>
      </c>
      <c r="K47" s="22">
        <f t="shared" si="7"/>
        <v>3611.652</v>
      </c>
      <c r="L47" s="13">
        <v>0</v>
      </c>
      <c r="M47" s="22">
        <f t="shared" si="8"/>
        <v>0</v>
      </c>
      <c r="N47" s="13">
        <v>5</v>
      </c>
      <c r="O47" s="22">
        <f t="shared" si="9"/>
        <v>300.971</v>
      </c>
      <c r="P47" s="12">
        <f t="shared" si="10"/>
        <v>1304.20766666667</v>
      </c>
      <c r="Q47" s="3">
        <f t="shared" si="0"/>
        <v>21.6666666666667</v>
      </c>
    </row>
    <row r="48" hidden="1" spans="1:17">
      <c r="A48" s="9" t="s">
        <v>135</v>
      </c>
      <c r="B48" s="9" t="s">
        <v>126</v>
      </c>
      <c r="C48" s="9" t="s">
        <v>134</v>
      </c>
      <c r="D48" s="9" t="s">
        <v>113</v>
      </c>
      <c r="E48" s="10">
        <v>25</v>
      </c>
      <c r="F48" s="11">
        <v>50.4551</v>
      </c>
      <c r="G48" s="12">
        <v>1261.38</v>
      </c>
      <c r="H48" s="13" t="s">
        <v>19</v>
      </c>
      <c r="I48" s="13"/>
      <c r="J48" s="13">
        <v>60</v>
      </c>
      <c r="K48" s="22">
        <f t="shared" si="7"/>
        <v>3027.306</v>
      </c>
      <c r="L48" s="13">
        <v>0</v>
      </c>
      <c r="M48" s="22">
        <f t="shared" si="8"/>
        <v>0</v>
      </c>
      <c r="N48" s="13">
        <v>5</v>
      </c>
      <c r="O48" s="22">
        <f t="shared" si="9"/>
        <v>252.2755</v>
      </c>
      <c r="P48" s="12">
        <f t="shared" si="10"/>
        <v>1093.19383333333</v>
      </c>
      <c r="Q48" s="3">
        <f t="shared" si="0"/>
        <v>21.6666666666667</v>
      </c>
    </row>
    <row r="49" hidden="1" spans="1:17">
      <c r="A49" s="9" t="s">
        <v>136</v>
      </c>
      <c r="B49" s="9" t="s">
        <v>111</v>
      </c>
      <c r="C49" s="9" t="s">
        <v>137</v>
      </c>
      <c r="D49" s="9" t="s">
        <v>113</v>
      </c>
      <c r="E49" s="10">
        <v>60</v>
      </c>
      <c r="F49" s="11">
        <v>65.2558</v>
      </c>
      <c r="G49" s="12">
        <v>3915.35</v>
      </c>
      <c r="H49" s="13" t="s">
        <v>19</v>
      </c>
      <c r="I49" s="13"/>
      <c r="J49" s="13">
        <v>60</v>
      </c>
      <c r="K49" s="22">
        <f t="shared" si="7"/>
        <v>3915.348</v>
      </c>
      <c r="L49" s="13">
        <v>0</v>
      </c>
      <c r="M49" s="22">
        <f t="shared" si="8"/>
        <v>0</v>
      </c>
      <c r="N49" s="13">
        <v>5</v>
      </c>
      <c r="O49" s="22">
        <f t="shared" si="9"/>
        <v>326.279</v>
      </c>
      <c r="P49" s="12">
        <f t="shared" si="10"/>
        <v>1413.87566666667</v>
      </c>
      <c r="Q49" s="3">
        <f t="shared" si="0"/>
        <v>21.6666666666667</v>
      </c>
    </row>
    <row r="50" spans="1:19">
      <c r="A50" s="19" t="s">
        <v>138</v>
      </c>
      <c r="B50" s="19" t="s">
        <v>123</v>
      </c>
      <c r="C50" s="19" t="s">
        <v>139</v>
      </c>
      <c r="D50" s="9" t="s">
        <v>113</v>
      </c>
      <c r="E50" s="14">
        <v>539</v>
      </c>
      <c r="F50" s="15">
        <v>38.1896</v>
      </c>
      <c r="G50" s="16">
        <v>20584.19</v>
      </c>
      <c r="H50" s="17" t="s">
        <v>101</v>
      </c>
      <c r="I50" s="17" t="s">
        <v>114</v>
      </c>
      <c r="J50" s="13">
        <v>45</v>
      </c>
      <c r="K50" s="22">
        <f t="shared" si="7"/>
        <v>1718.532</v>
      </c>
      <c r="L50" s="13">
        <v>0</v>
      </c>
      <c r="M50" s="22">
        <f t="shared" si="8"/>
        <v>0</v>
      </c>
      <c r="N50" s="13">
        <v>25</v>
      </c>
      <c r="O50" s="22">
        <f t="shared" si="9"/>
        <v>954.74</v>
      </c>
      <c r="P50" s="12">
        <f t="shared" si="10"/>
        <v>891.090666666667</v>
      </c>
      <c r="Q50" s="3">
        <f t="shared" si="0"/>
        <v>23.3333333333333</v>
      </c>
      <c r="R50" s="3">
        <f>E50-Q50</f>
        <v>515.666666666667</v>
      </c>
      <c r="S50" s="3">
        <f>E50/Q50</f>
        <v>23.1</v>
      </c>
    </row>
    <row r="51" hidden="1" spans="1:17">
      <c r="A51" s="9" t="s">
        <v>140</v>
      </c>
      <c r="B51" s="9" t="s">
        <v>116</v>
      </c>
      <c r="C51" s="9" t="s">
        <v>137</v>
      </c>
      <c r="D51" s="9" t="s">
        <v>113</v>
      </c>
      <c r="E51" s="10">
        <v>83</v>
      </c>
      <c r="F51" s="11">
        <v>65.9762</v>
      </c>
      <c r="G51" s="12">
        <v>5476.02</v>
      </c>
      <c r="H51" s="13" t="s">
        <v>19</v>
      </c>
      <c r="I51" s="13"/>
      <c r="J51" s="13">
        <v>105</v>
      </c>
      <c r="K51" s="22">
        <f t="shared" si="7"/>
        <v>6927.501</v>
      </c>
      <c r="L51" s="13">
        <v>2</v>
      </c>
      <c r="M51" s="22">
        <f t="shared" si="8"/>
        <v>131.9524</v>
      </c>
      <c r="N51" s="13">
        <v>5</v>
      </c>
      <c r="O51" s="22">
        <f t="shared" si="9"/>
        <v>329.881</v>
      </c>
      <c r="P51" s="12">
        <f t="shared" si="10"/>
        <v>2463.11146666667</v>
      </c>
      <c r="Q51" s="3">
        <f t="shared" si="0"/>
        <v>37.3333333333333</v>
      </c>
    </row>
    <row r="52" hidden="1" spans="1:17">
      <c r="A52" s="9" t="s">
        <v>141</v>
      </c>
      <c r="B52" s="9" t="s">
        <v>129</v>
      </c>
      <c r="C52" s="9" t="s">
        <v>142</v>
      </c>
      <c r="D52" s="9" t="s">
        <v>113</v>
      </c>
      <c r="E52" s="10">
        <v>1</v>
      </c>
      <c r="F52" s="11">
        <v>84.7252</v>
      </c>
      <c r="G52" s="12">
        <v>84.73</v>
      </c>
      <c r="H52" s="13" t="s">
        <v>19</v>
      </c>
      <c r="I52" s="13"/>
      <c r="J52" s="13">
        <v>0</v>
      </c>
      <c r="K52" s="22">
        <f t="shared" si="7"/>
        <v>0</v>
      </c>
      <c r="L52" s="13">
        <v>0</v>
      </c>
      <c r="M52" s="22">
        <f t="shared" si="8"/>
        <v>0</v>
      </c>
      <c r="N52" s="13">
        <v>0</v>
      </c>
      <c r="O52" s="22">
        <f t="shared" si="9"/>
        <v>0</v>
      </c>
      <c r="P52" s="12">
        <f t="shared" si="10"/>
        <v>0</v>
      </c>
      <c r="Q52" s="3">
        <f t="shared" si="0"/>
        <v>0</v>
      </c>
    </row>
    <row r="53" spans="1:19">
      <c r="A53" s="19" t="s">
        <v>143</v>
      </c>
      <c r="B53" s="19" t="s">
        <v>126</v>
      </c>
      <c r="C53" s="19" t="s">
        <v>142</v>
      </c>
      <c r="D53" s="9" t="s">
        <v>113</v>
      </c>
      <c r="E53" s="14">
        <v>84</v>
      </c>
      <c r="F53" s="15">
        <v>74.6852</v>
      </c>
      <c r="G53" s="16">
        <v>6273.56</v>
      </c>
      <c r="H53" s="17" t="s">
        <v>101</v>
      </c>
      <c r="I53" s="17" t="s">
        <v>114</v>
      </c>
      <c r="J53" s="13">
        <v>0</v>
      </c>
      <c r="K53" s="22">
        <f t="shared" si="7"/>
        <v>0</v>
      </c>
      <c r="L53" s="13">
        <v>0</v>
      </c>
      <c r="M53" s="22">
        <f t="shared" si="8"/>
        <v>0</v>
      </c>
      <c r="N53" s="13">
        <v>0</v>
      </c>
      <c r="O53" s="22">
        <f t="shared" si="9"/>
        <v>0</v>
      </c>
      <c r="P53" s="12">
        <f t="shared" si="10"/>
        <v>0</v>
      </c>
      <c r="Q53" s="3">
        <f t="shared" si="0"/>
        <v>0</v>
      </c>
      <c r="R53" s="3">
        <f t="shared" ref="R53:R58" si="11">E53-Q53</f>
        <v>84</v>
      </c>
      <c r="S53" s="3" t="e">
        <f t="shared" ref="S53:S58" si="12">E53/Q53</f>
        <v>#DIV/0!</v>
      </c>
    </row>
    <row r="54" hidden="1" spans="1:17">
      <c r="A54" s="9" t="s">
        <v>144</v>
      </c>
      <c r="B54" s="9" t="s">
        <v>129</v>
      </c>
      <c r="C54" s="9" t="s">
        <v>145</v>
      </c>
      <c r="D54" s="9" t="s">
        <v>113</v>
      </c>
      <c r="E54" s="10">
        <v>31</v>
      </c>
      <c r="F54" s="11">
        <v>68.1795</v>
      </c>
      <c r="G54" s="12">
        <v>2113.56</v>
      </c>
      <c r="H54" s="13" t="s">
        <v>19</v>
      </c>
      <c r="I54" s="13"/>
      <c r="J54" s="13">
        <v>0</v>
      </c>
      <c r="K54" s="22">
        <f t="shared" si="7"/>
        <v>0</v>
      </c>
      <c r="L54" s="13">
        <v>0</v>
      </c>
      <c r="M54" s="22">
        <f t="shared" si="8"/>
        <v>0</v>
      </c>
      <c r="N54" s="13">
        <v>190</v>
      </c>
      <c r="O54" s="22">
        <f t="shared" si="9"/>
        <v>12954.105</v>
      </c>
      <c r="P54" s="12">
        <f t="shared" si="10"/>
        <v>4318.035</v>
      </c>
      <c r="Q54" s="3">
        <f t="shared" si="0"/>
        <v>63.3333333333333</v>
      </c>
    </row>
    <row r="55" hidden="1" spans="1:17">
      <c r="A55" s="9" t="s">
        <v>146</v>
      </c>
      <c r="B55" s="9" t="s">
        <v>126</v>
      </c>
      <c r="C55" s="9" t="s">
        <v>145</v>
      </c>
      <c r="D55" s="9" t="s">
        <v>113</v>
      </c>
      <c r="E55" s="10">
        <v>52</v>
      </c>
      <c r="F55" s="11">
        <v>64.8196</v>
      </c>
      <c r="G55" s="12">
        <v>3370.62</v>
      </c>
      <c r="H55" s="13" t="s">
        <v>19</v>
      </c>
      <c r="I55" s="13"/>
      <c r="J55" s="13">
        <v>0</v>
      </c>
      <c r="K55" s="22">
        <f t="shared" si="7"/>
        <v>0</v>
      </c>
      <c r="L55" s="13">
        <v>0</v>
      </c>
      <c r="M55" s="22">
        <f t="shared" si="8"/>
        <v>0</v>
      </c>
      <c r="N55" s="13">
        <v>190</v>
      </c>
      <c r="O55" s="22">
        <f t="shared" si="9"/>
        <v>12315.724</v>
      </c>
      <c r="P55" s="12">
        <f t="shared" si="10"/>
        <v>4105.24133333333</v>
      </c>
      <c r="Q55" s="3">
        <f t="shared" si="0"/>
        <v>63.3333333333333</v>
      </c>
    </row>
    <row r="56" hidden="1" spans="1:17">
      <c r="A56" s="9" t="s">
        <v>147</v>
      </c>
      <c r="B56" s="9" t="s">
        <v>116</v>
      </c>
      <c r="C56" s="9" t="s">
        <v>121</v>
      </c>
      <c r="D56" s="9" t="s">
        <v>113</v>
      </c>
      <c r="E56" s="10">
        <v>4</v>
      </c>
      <c r="F56" s="11">
        <v>88.6923</v>
      </c>
      <c r="G56" s="12">
        <v>354.77</v>
      </c>
      <c r="H56" s="13" t="s">
        <v>25</v>
      </c>
      <c r="I56" s="13"/>
      <c r="J56" s="13">
        <v>0</v>
      </c>
      <c r="K56" s="22">
        <f t="shared" si="7"/>
        <v>0</v>
      </c>
      <c r="L56" s="13">
        <v>0</v>
      </c>
      <c r="M56" s="22">
        <f t="shared" si="8"/>
        <v>0</v>
      </c>
      <c r="N56" s="13">
        <v>0</v>
      </c>
      <c r="O56" s="22">
        <f t="shared" si="9"/>
        <v>0</v>
      </c>
      <c r="P56" s="12">
        <f t="shared" si="10"/>
        <v>0</v>
      </c>
      <c r="Q56" s="3">
        <f t="shared" si="0"/>
        <v>0</v>
      </c>
    </row>
    <row r="57" spans="1:19">
      <c r="A57" s="19" t="s">
        <v>148</v>
      </c>
      <c r="B57" s="19" t="s">
        <v>123</v>
      </c>
      <c r="C57" s="19" t="s">
        <v>149</v>
      </c>
      <c r="D57" s="9" t="s">
        <v>113</v>
      </c>
      <c r="E57" s="14">
        <v>417</v>
      </c>
      <c r="F57" s="15">
        <v>43.29</v>
      </c>
      <c r="G57" s="16">
        <v>18051.93</v>
      </c>
      <c r="H57" s="17" t="s">
        <v>101</v>
      </c>
      <c r="I57" s="17" t="s">
        <v>114</v>
      </c>
      <c r="J57" s="13">
        <v>0</v>
      </c>
      <c r="K57" s="22">
        <f t="shared" si="7"/>
        <v>0</v>
      </c>
      <c r="L57" s="13">
        <v>0</v>
      </c>
      <c r="M57" s="22">
        <f t="shared" si="8"/>
        <v>0</v>
      </c>
      <c r="N57" s="13">
        <v>182</v>
      </c>
      <c r="O57" s="22">
        <f t="shared" si="9"/>
        <v>7878.78</v>
      </c>
      <c r="P57" s="12">
        <f t="shared" si="10"/>
        <v>2626.26</v>
      </c>
      <c r="Q57" s="3">
        <f t="shared" si="0"/>
        <v>60.6666666666667</v>
      </c>
      <c r="R57" s="3">
        <f t="shared" si="11"/>
        <v>356.333333333333</v>
      </c>
      <c r="S57" s="3">
        <f t="shared" si="12"/>
        <v>6.87362637362637</v>
      </c>
    </row>
    <row r="58" spans="1:19">
      <c r="A58" s="19" t="s">
        <v>150</v>
      </c>
      <c r="B58" s="19" t="s">
        <v>129</v>
      </c>
      <c r="C58" s="19" t="s">
        <v>151</v>
      </c>
      <c r="D58" s="9" t="s">
        <v>113</v>
      </c>
      <c r="E58" s="14">
        <v>3</v>
      </c>
      <c r="F58" s="15">
        <v>86.4468</v>
      </c>
      <c r="G58" s="16">
        <v>259.34</v>
      </c>
      <c r="H58" s="17" t="s">
        <v>101</v>
      </c>
      <c r="I58" s="17" t="s">
        <v>114</v>
      </c>
      <c r="J58" s="13">
        <v>0</v>
      </c>
      <c r="K58" s="22">
        <f t="shared" si="7"/>
        <v>0</v>
      </c>
      <c r="L58" s="13">
        <v>0</v>
      </c>
      <c r="M58" s="22">
        <f t="shared" si="8"/>
        <v>0</v>
      </c>
      <c r="N58" s="13">
        <v>0</v>
      </c>
      <c r="O58" s="22">
        <f t="shared" si="9"/>
        <v>0</v>
      </c>
      <c r="P58" s="12">
        <f t="shared" si="10"/>
        <v>0</v>
      </c>
      <c r="Q58" s="3">
        <f t="shared" si="0"/>
        <v>0</v>
      </c>
      <c r="R58" s="3">
        <f t="shared" si="11"/>
        <v>3</v>
      </c>
      <c r="S58" s="3" t="e">
        <f t="shared" si="12"/>
        <v>#DIV/0!</v>
      </c>
    </row>
    <row r="59" hidden="1" spans="1:17">
      <c r="A59" s="9" t="s">
        <v>152</v>
      </c>
      <c r="B59" s="9" t="s">
        <v>126</v>
      </c>
      <c r="C59" s="9" t="s">
        <v>151</v>
      </c>
      <c r="D59" s="9" t="s">
        <v>113</v>
      </c>
      <c r="E59" s="10">
        <v>1</v>
      </c>
      <c r="F59" s="11">
        <v>79.496</v>
      </c>
      <c r="G59" s="12">
        <v>79.5</v>
      </c>
      <c r="H59" s="13" t="s">
        <v>19</v>
      </c>
      <c r="I59" s="13"/>
      <c r="J59" s="13">
        <v>0</v>
      </c>
      <c r="K59" s="22">
        <f t="shared" si="7"/>
        <v>0</v>
      </c>
      <c r="L59" s="13">
        <v>0</v>
      </c>
      <c r="M59" s="22">
        <f t="shared" si="8"/>
        <v>0</v>
      </c>
      <c r="N59" s="13">
        <v>0</v>
      </c>
      <c r="O59" s="22">
        <f t="shared" si="9"/>
        <v>0</v>
      </c>
      <c r="P59" s="12">
        <f t="shared" si="10"/>
        <v>0</v>
      </c>
      <c r="Q59" s="3">
        <f t="shared" si="0"/>
        <v>0</v>
      </c>
    </row>
    <row r="60" hidden="1" spans="1:17">
      <c r="A60" s="9" t="s">
        <v>153</v>
      </c>
      <c r="B60" s="9" t="s">
        <v>111</v>
      </c>
      <c r="C60" s="9" t="s">
        <v>119</v>
      </c>
      <c r="D60" s="9" t="s">
        <v>113</v>
      </c>
      <c r="E60" s="10">
        <v>1</v>
      </c>
      <c r="F60" s="11">
        <v>79.1741</v>
      </c>
      <c r="G60" s="12">
        <v>79.17</v>
      </c>
      <c r="H60" s="13" t="s">
        <v>19</v>
      </c>
      <c r="I60" s="13"/>
      <c r="J60" s="13">
        <v>0</v>
      </c>
      <c r="K60" s="22">
        <f t="shared" si="7"/>
        <v>0</v>
      </c>
      <c r="L60" s="13">
        <v>0</v>
      </c>
      <c r="M60" s="22">
        <f t="shared" si="8"/>
        <v>0</v>
      </c>
      <c r="N60" s="13">
        <v>0</v>
      </c>
      <c r="O60" s="22">
        <f t="shared" si="9"/>
        <v>0</v>
      </c>
      <c r="P60" s="12">
        <f t="shared" si="10"/>
        <v>0</v>
      </c>
      <c r="Q60" s="3">
        <f t="shared" si="0"/>
        <v>0</v>
      </c>
    </row>
    <row r="61" spans="1:19">
      <c r="A61" s="19" t="s">
        <v>154</v>
      </c>
      <c r="B61" s="19" t="s">
        <v>123</v>
      </c>
      <c r="C61" s="19" t="s">
        <v>155</v>
      </c>
      <c r="D61" s="9" t="s">
        <v>113</v>
      </c>
      <c r="E61" s="14">
        <v>10</v>
      </c>
      <c r="F61" s="15">
        <v>56.2193</v>
      </c>
      <c r="G61" s="16">
        <v>562.19</v>
      </c>
      <c r="H61" s="17" t="s">
        <v>101</v>
      </c>
      <c r="I61" s="17" t="s">
        <v>114</v>
      </c>
      <c r="J61" s="13">
        <v>0</v>
      </c>
      <c r="K61" s="22">
        <f t="shared" si="7"/>
        <v>0</v>
      </c>
      <c r="L61" s="13">
        <v>0</v>
      </c>
      <c r="M61" s="22">
        <f t="shared" si="8"/>
        <v>0</v>
      </c>
      <c r="N61" s="13">
        <v>0</v>
      </c>
      <c r="O61" s="22">
        <f t="shared" si="9"/>
        <v>0</v>
      </c>
      <c r="P61" s="12">
        <f t="shared" si="10"/>
        <v>0</v>
      </c>
      <c r="Q61" s="3">
        <f t="shared" si="0"/>
        <v>0</v>
      </c>
      <c r="R61" s="3">
        <f t="shared" ref="R61:R77" si="13">E61-Q61</f>
        <v>10</v>
      </c>
      <c r="S61" s="3" t="e">
        <f t="shared" ref="S61:S77" si="14">E61/Q61</f>
        <v>#DIV/0!</v>
      </c>
    </row>
    <row r="62" spans="1:19">
      <c r="A62" s="19" t="s">
        <v>156</v>
      </c>
      <c r="B62" s="19" t="s">
        <v>116</v>
      </c>
      <c r="C62" s="19" t="s">
        <v>119</v>
      </c>
      <c r="D62" s="9" t="s">
        <v>113</v>
      </c>
      <c r="E62" s="14">
        <v>13</v>
      </c>
      <c r="F62" s="15">
        <v>79.4039</v>
      </c>
      <c r="G62" s="16">
        <v>1032.25</v>
      </c>
      <c r="H62" s="17" t="s">
        <v>101</v>
      </c>
      <c r="I62" s="17" t="s">
        <v>114</v>
      </c>
      <c r="J62" s="13">
        <v>0</v>
      </c>
      <c r="K62" s="22">
        <f t="shared" si="7"/>
        <v>0</v>
      </c>
      <c r="L62" s="13">
        <v>0</v>
      </c>
      <c r="M62" s="22">
        <f t="shared" si="8"/>
        <v>0</v>
      </c>
      <c r="N62" s="13">
        <v>0</v>
      </c>
      <c r="O62" s="22">
        <f t="shared" si="9"/>
        <v>0</v>
      </c>
      <c r="P62" s="12">
        <f t="shared" si="10"/>
        <v>0</v>
      </c>
      <c r="Q62" s="3">
        <f t="shared" si="0"/>
        <v>0</v>
      </c>
      <c r="R62" s="3">
        <f t="shared" si="13"/>
        <v>13</v>
      </c>
      <c r="S62" s="3" t="e">
        <f t="shared" si="14"/>
        <v>#DIV/0!</v>
      </c>
    </row>
    <row r="63" hidden="1" spans="1:17">
      <c r="A63" s="9" t="s">
        <v>157</v>
      </c>
      <c r="B63" s="9" t="s">
        <v>129</v>
      </c>
      <c r="C63" s="9" t="s">
        <v>158</v>
      </c>
      <c r="D63" s="9" t="s">
        <v>113</v>
      </c>
      <c r="E63" s="10">
        <v>49</v>
      </c>
      <c r="F63" s="11">
        <v>62.9204</v>
      </c>
      <c r="G63" s="12">
        <v>3083.1</v>
      </c>
      <c r="H63" s="13" t="s">
        <v>19</v>
      </c>
      <c r="I63" s="13"/>
      <c r="J63" s="13">
        <v>0</v>
      </c>
      <c r="K63" s="22">
        <f t="shared" si="7"/>
        <v>0</v>
      </c>
      <c r="L63" s="13">
        <v>0</v>
      </c>
      <c r="M63" s="22">
        <f t="shared" si="8"/>
        <v>0</v>
      </c>
      <c r="N63" s="13">
        <v>0</v>
      </c>
      <c r="O63" s="22">
        <f t="shared" si="9"/>
        <v>0</v>
      </c>
      <c r="P63" s="12">
        <f t="shared" si="10"/>
        <v>0</v>
      </c>
      <c r="Q63" s="3">
        <f t="shared" si="0"/>
        <v>0</v>
      </c>
    </row>
    <row r="64" hidden="1" spans="1:17">
      <c r="A64" s="9" t="s">
        <v>159</v>
      </c>
      <c r="B64" s="9" t="s">
        <v>126</v>
      </c>
      <c r="C64" s="9" t="s">
        <v>158</v>
      </c>
      <c r="D64" s="9" t="s">
        <v>113</v>
      </c>
      <c r="E64" s="10">
        <v>43</v>
      </c>
      <c r="F64" s="11">
        <v>60.0155</v>
      </c>
      <c r="G64" s="12">
        <v>2580.67</v>
      </c>
      <c r="H64" s="13" t="s">
        <v>19</v>
      </c>
      <c r="I64" s="13"/>
      <c r="J64" s="13">
        <v>0</v>
      </c>
      <c r="K64" s="22">
        <f t="shared" si="7"/>
        <v>0</v>
      </c>
      <c r="L64" s="13">
        <v>0</v>
      </c>
      <c r="M64" s="22">
        <f t="shared" si="8"/>
        <v>0</v>
      </c>
      <c r="N64" s="13">
        <v>0</v>
      </c>
      <c r="O64" s="22">
        <f t="shared" si="9"/>
        <v>0</v>
      </c>
      <c r="P64" s="12">
        <f t="shared" si="10"/>
        <v>0</v>
      </c>
      <c r="Q64" s="3">
        <f t="shared" si="0"/>
        <v>0</v>
      </c>
    </row>
    <row r="65" hidden="1" spans="1:17">
      <c r="A65" s="9" t="s">
        <v>160</v>
      </c>
      <c r="B65" s="9" t="s">
        <v>123</v>
      </c>
      <c r="C65" s="9" t="s">
        <v>161</v>
      </c>
      <c r="D65" s="9" t="s">
        <v>113</v>
      </c>
      <c r="E65" s="10">
        <v>4</v>
      </c>
      <c r="F65" s="11">
        <v>58.2084</v>
      </c>
      <c r="G65" s="12">
        <v>232.83</v>
      </c>
      <c r="H65" s="13" t="s">
        <v>25</v>
      </c>
      <c r="I65" s="13"/>
      <c r="J65" s="13">
        <v>0</v>
      </c>
      <c r="K65" s="22">
        <f t="shared" si="7"/>
        <v>0</v>
      </c>
      <c r="L65" s="13">
        <v>0</v>
      </c>
      <c r="M65" s="22">
        <f t="shared" si="8"/>
        <v>0</v>
      </c>
      <c r="N65" s="13">
        <v>0</v>
      </c>
      <c r="O65" s="22">
        <f t="shared" si="9"/>
        <v>0</v>
      </c>
      <c r="P65" s="12">
        <f t="shared" si="10"/>
        <v>0</v>
      </c>
      <c r="Q65" s="3">
        <f t="shared" si="0"/>
        <v>0</v>
      </c>
    </row>
    <row r="66" spans="1:19">
      <c r="A66" s="19" t="s">
        <v>162</v>
      </c>
      <c r="B66" s="19" t="s">
        <v>129</v>
      </c>
      <c r="C66" s="19" t="s">
        <v>163</v>
      </c>
      <c r="D66" s="9" t="s">
        <v>113</v>
      </c>
      <c r="E66" s="14">
        <v>8</v>
      </c>
      <c r="F66" s="15">
        <v>92.1034</v>
      </c>
      <c r="G66" s="16">
        <v>736.83</v>
      </c>
      <c r="H66" s="17" t="s">
        <v>101</v>
      </c>
      <c r="I66" s="17" t="s">
        <v>114</v>
      </c>
      <c r="J66" s="13">
        <v>0</v>
      </c>
      <c r="K66" s="22">
        <f t="shared" si="7"/>
        <v>0</v>
      </c>
      <c r="L66" s="13">
        <v>0</v>
      </c>
      <c r="M66" s="22">
        <f t="shared" si="8"/>
        <v>0</v>
      </c>
      <c r="N66" s="13">
        <v>0</v>
      </c>
      <c r="O66" s="22">
        <f t="shared" si="9"/>
        <v>0</v>
      </c>
      <c r="P66" s="12">
        <f t="shared" si="10"/>
        <v>0</v>
      </c>
      <c r="Q66" s="3">
        <f t="shared" si="0"/>
        <v>0</v>
      </c>
      <c r="R66" s="3">
        <f t="shared" si="13"/>
        <v>8</v>
      </c>
      <c r="S66" s="3" t="e">
        <f t="shared" si="14"/>
        <v>#DIV/0!</v>
      </c>
    </row>
    <row r="67" spans="1:19">
      <c r="A67" s="19" t="s">
        <v>164</v>
      </c>
      <c r="B67" s="19" t="s">
        <v>126</v>
      </c>
      <c r="C67" s="19" t="s">
        <v>163</v>
      </c>
      <c r="D67" s="9" t="s">
        <v>113</v>
      </c>
      <c r="E67" s="14">
        <v>9</v>
      </c>
      <c r="F67" s="15">
        <v>80.1775</v>
      </c>
      <c r="G67" s="16">
        <v>721.6</v>
      </c>
      <c r="H67" s="17" t="s">
        <v>101</v>
      </c>
      <c r="I67" s="17" t="s">
        <v>114</v>
      </c>
      <c r="J67" s="13">
        <v>0</v>
      </c>
      <c r="K67" s="22">
        <f t="shared" si="7"/>
        <v>0</v>
      </c>
      <c r="L67" s="13">
        <v>0</v>
      </c>
      <c r="M67" s="22">
        <f t="shared" si="8"/>
        <v>0</v>
      </c>
      <c r="N67" s="13">
        <v>0</v>
      </c>
      <c r="O67" s="22">
        <f t="shared" si="9"/>
        <v>0</v>
      </c>
      <c r="P67" s="12">
        <f t="shared" si="10"/>
        <v>0</v>
      </c>
      <c r="Q67" s="3">
        <f t="shared" ref="Q67:Q77" si="15">AVERAGE(J67,L67,N67)</f>
        <v>0</v>
      </c>
      <c r="R67" s="3">
        <f t="shared" si="13"/>
        <v>9</v>
      </c>
      <c r="S67" s="3" t="e">
        <f t="shared" si="14"/>
        <v>#DIV/0!</v>
      </c>
    </row>
    <row r="68" spans="1:19">
      <c r="A68" s="19" t="s">
        <v>165</v>
      </c>
      <c r="B68" s="19" t="s">
        <v>111</v>
      </c>
      <c r="C68" s="19" t="s">
        <v>121</v>
      </c>
      <c r="D68" s="9" t="s">
        <v>113</v>
      </c>
      <c r="E68" s="14">
        <v>93</v>
      </c>
      <c r="F68" s="15">
        <v>88.1828</v>
      </c>
      <c r="G68" s="16">
        <v>8201</v>
      </c>
      <c r="H68" s="17" t="s">
        <v>101</v>
      </c>
      <c r="I68" s="17" t="s">
        <v>114</v>
      </c>
      <c r="J68" s="13">
        <v>0</v>
      </c>
      <c r="K68" s="22">
        <f t="shared" si="7"/>
        <v>0</v>
      </c>
      <c r="L68" s="13">
        <v>0</v>
      </c>
      <c r="M68" s="22">
        <f t="shared" si="8"/>
        <v>0</v>
      </c>
      <c r="N68" s="13">
        <v>0</v>
      </c>
      <c r="O68" s="22">
        <f t="shared" si="9"/>
        <v>0</v>
      </c>
      <c r="P68" s="12">
        <f t="shared" si="10"/>
        <v>0</v>
      </c>
      <c r="Q68" s="3">
        <f t="shared" si="15"/>
        <v>0</v>
      </c>
      <c r="R68" s="3">
        <f t="shared" si="13"/>
        <v>93</v>
      </c>
      <c r="S68" s="3" t="e">
        <f t="shared" si="14"/>
        <v>#DIV/0!</v>
      </c>
    </row>
    <row r="69" spans="1:19">
      <c r="A69" s="19" t="s">
        <v>166</v>
      </c>
      <c r="B69" s="19" t="s">
        <v>123</v>
      </c>
      <c r="C69" s="19" t="s">
        <v>167</v>
      </c>
      <c r="D69" s="9" t="s">
        <v>113</v>
      </c>
      <c r="E69" s="14">
        <v>4</v>
      </c>
      <c r="F69" s="15">
        <v>55.8519</v>
      </c>
      <c r="G69" s="16">
        <v>223.41</v>
      </c>
      <c r="H69" s="17" t="s">
        <v>101</v>
      </c>
      <c r="I69" s="17" t="s">
        <v>114</v>
      </c>
      <c r="J69" s="13">
        <v>0</v>
      </c>
      <c r="K69" s="22">
        <f t="shared" si="7"/>
        <v>0</v>
      </c>
      <c r="L69" s="13">
        <v>0</v>
      </c>
      <c r="M69" s="22">
        <f t="shared" si="8"/>
        <v>0</v>
      </c>
      <c r="N69" s="13">
        <v>0</v>
      </c>
      <c r="O69" s="22">
        <f t="shared" si="9"/>
        <v>0</v>
      </c>
      <c r="P69" s="12">
        <f t="shared" si="10"/>
        <v>0</v>
      </c>
      <c r="Q69" s="3">
        <f t="shared" si="15"/>
        <v>0</v>
      </c>
      <c r="R69" s="3">
        <f t="shared" si="13"/>
        <v>4</v>
      </c>
      <c r="S69" s="3" t="e">
        <f t="shared" si="14"/>
        <v>#DIV/0!</v>
      </c>
    </row>
    <row r="70" spans="1:19">
      <c r="A70" s="19" t="s">
        <v>168</v>
      </c>
      <c r="B70" s="19" t="s">
        <v>129</v>
      </c>
      <c r="C70" s="19" t="s">
        <v>127</v>
      </c>
      <c r="D70" s="9" t="s">
        <v>113</v>
      </c>
      <c r="E70" s="14">
        <v>85</v>
      </c>
      <c r="F70" s="15">
        <v>88.951</v>
      </c>
      <c r="G70" s="16">
        <v>7560.84</v>
      </c>
      <c r="H70" s="17" t="s">
        <v>101</v>
      </c>
      <c r="I70" s="17" t="s">
        <v>114</v>
      </c>
      <c r="J70" s="13">
        <v>0</v>
      </c>
      <c r="K70" s="22">
        <f t="shared" si="7"/>
        <v>0</v>
      </c>
      <c r="L70" s="13">
        <v>0</v>
      </c>
      <c r="M70" s="22">
        <f t="shared" si="8"/>
        <v>0</v>
      </c>
      <c r="N70" s="13">
        <v>0</v>
      </c>
      <c r="O70" s="22">
        <f t="shared" si="9"/>
        <v>0</v>
      </c>
      <c r="P70" s="12">
        <f t="shared" si="10"/>
        <v>0</v>
      </c>
      <c r="Q70" s="3">
        <f t="shared" si="15"/>
        <v>0</v>
      </c>
      <c r="R70" s="3">
        <f t="shared" si="13"/>
        <v>85</v>
      </c>
      <c r="S70" s="3" t="e">
        <f t="shared" si="14"/>
        <v>#DIV/0!</v>
      </c>
    </row>
    <row r="71" spans="1:19">
      <c r="A71" s="19" t="s">
        <v>169</v>
      </c>
      <c r="B71" s="19" t="s">
        <v>123</v>
      </c>
      <c r="C71" s="19" t="s">
        <v>170</v>
      </c>
      <c r="D71" s="9" t="s">
        <v>113</v>
      </c>
      <c r="E71" s="14">
        <v>70</v>
      </c>
      <c r="F71" s="15">
        <v>56.3891</v>
      </c>
      <c r="G71" s="16">
        <v>3947.24</v>
      </c>
      <c r="H71" s="17" t="s">
        <v>101</v>
      </c>
      <c r="I71" s="17" t="s">
        <v>114</v>
      </c>
      <c r="J71" s="13">
        <v>0</v>
      </c>
      <c r="K71" s="22">
        <f t="shared" si="7"/>
        <v>0</v>
      </c>
      <c r="L71" s="13">
        <v>0</v>
      </c>
      <c r="M71" s="22">
        <f t="shared" si="8"/>
        <v>0</v>
      </c>
      <c r="N71" s="13">
        <v>0</v>
      </c>
      <c r="O71" s="22">
        <f t="shared" si="9"/>
        <v>0</v>
      </c>
      <c r="P71" s="12">
        <f t="shared" si="10"/>
        <v>0</v>
      </c>
      <c r="Q71" s="3">
        <f t="shared" si="15"/>
        <v>0</v>
      </c>
      <c r="R71" s="3">
        <f t="shared" si="13"/>
        <v>70</v>
      </c>
      <c r="S71" s="3" t="e">
        <f t="shared" si="14"/>
        <v>#DIV/0!</v>
      </c>
    </row>
    <row r="72" spans="1:19">
      <c r="A72" s="18" t="s">
        <v>171</v>
      </c>
      <c r="B72" s="18" t="s">
        <v>99</v>
      </c>
      <c r="C72" s="18" t="s">
        <v>172</v>
      </c>
      <c r="D72" s="9" t="s">
        <v>18</v>
      </c>
      <c r="E72" s="14">
        <v>183</v>
      </c>
      <c r="F72" s="15">
        <v>66.827</v>
      </c>
      <c r="G72" s="16">
        <v>12229.34</v>
      </c>
      <c r="H72" s="17" t="s">
        <v>101</v>
      </c>
      <c r="I72" s="17" t="s">
        <v>88</v>
      </c>
      <c r="J72" s="13">
        <v>0</v>
      </c>
      <c r="K72" s="22">
        <f t="shared" si="7"/>
        <v>0</v>
      </c>
      <c r="L72" s="13">
        <v>24</v>
      </c>
      <c r="M72" s="22">
        <f t="shared" si="8"/>
        <v>1603.848</v>
      </c>
      <c r="N72" s="13">
        <v>30</v>
      </c>
      <c r="O72" s="22">
        <f t="shared" si="9"/>
        <v>2004.81</v>
      </c>
      <c r="P72" s="12">
        <f t="shared" si="10"/>
        <v>1202.886</v>
      </c>
      <c r="Q72" s="3">
        <f t="shared" si="15"/>
        <v>18</v>
      </c>
      <c r="R72" s="3">
        <f t="shared" si="13"/>
        <v>165</v>
      </c>
      <c r="S72" s="3">
        <f t="shared" si="14"/>
        <v>10.1666666666667</v>
      </c>
    </row>
    <row r="73" spans="1:19">
      <c r="A73" s="18" t="s">
        <v>173</v>
      </c>
      <c r="B73" s="18" t="s">
        <v>35</v>
      </c>
      <c r="C73" s="18" t="s">
        <v>172</v>
      </c>
      <c r="D73" s="9" t="s">
        <v>18</v>
      </c>
      <c r="E73" s="14">
        <v>119</v>
      </c>
      <c r="F73" s="15">
        <v>113.6</v>
      </c>
      <c r="G73" s="16">
        <v>13518.4</v>
      </c>
      <c r="H73" s="17" t="s">
        <v>101</v>
      </c>
      <c r="I73" s="17" t="s">
        <v>88</v>
      </c>
      <c r="J73" s="13">
        <v>0</v>
      </c>
      <c r="K73" s="22">
        <f t="shared" si="7"/>
        <v>0</v>
      </c>
      <c r="L73" s="13">
        <v>24</v>
      </c>
      <c r="M73" s="22">
        <f t="shared" si="8"/>
        <v>2726.4</v>
      </c>
      <c r="N73" s="13">
        <v>30</v>
      </c>
      <c r="O73" s="22">
        <f t="shared" si="9"/>
        <v>3408</v>
      </c>
      <c r="P73" s="12">
        <f t="shared" si="10"/>
        <v>2044.8</v>
      </c>
      <c r="Q73" s="3">
        <f t="shared" si="15"/>
        <v>18</v>
      </c>
      <c r="R73" s="3">
        <f t="shared" si="13"/>
        <v>101</v>
      </c>
      <c r="S73" s="3">
        <f t="shared" si="14"/>
        <v>6.61111111111111</v>
      </c>
    </row>
    <row r="74" spans="1:19">
      <c r="A74" s="23" t="s">
        <v>174</v>
      </c>
      <c r="B74" s="23" t="s">
        <v>175</v>
      </c>
      <c r="C74" s="23" t="s">
        <v>176</v>
      </c>
      <c r="D74" s="9" t="s">
        <v>18</v>
      </c>
      <c r="E74" s="14">
        <v>19</v>
      </c>
      <c r="F74" s="15">
        <v>32.0291</v>
      </c>
      <c r="G74" s="16">
        <v>608.55</v>
      </c>
      <c r="H74" s="17" t="s">
        <v>101</v>
      </c>
      <c r="I74" s="17" t="s">
        <v>177</v>
      </c>
      <c r="J74" s="13">
        <v>0</v>
      </c>
      <c r="K74" s="22">
        <f t="shared" si="7"/>
        <v>0</v>
      </c>
      <c r="L74" s="13">
        <v>0</v>
      </c>
      <c r="M74" s="22">
        <f t="shared" si="8"/>
        <v>0</v>
      </c>
      <c r="N74" s="13">
        <v>0</v>
      </c>
      <c r="O74" s="22">
        <f t="shared" si="9"/>
        <v>0</v>
      </c>
      <c r="P74" s="12">
        <f t="shared" si="10"/>
        <v>0</v>
      </c>
      <c r="Q74" s="3">
        <f t="shared" si="15"/>
        <v>0</v>
      </c>
      <c r="R74" s="3">
        <f t="shared" si="13"/>
        <v>19</v>
      </c>
      <c r="S74" s="3" t="e">
        <f t="shared" si="14"/>
        <v>#DIV/0!</v>
      </c>
    </row>
    <row r="75" spans="1:19">
      <c r="A75" s="23" t="s">
        <v>178</v>
      </c>
      <c r="B75" s="23" t="s">
        <v>179</v>
      </c>
      <c r="C75" s="23" t="s">
        <v>176</v>
      </c>
      <c r="D75" s="9" t="s">
        <v>18</v>
      </c>
      <c r="E75" s="14">
        <v>39</v>
      </c>
      <c r="F75" s="15">
        <v>49.5082</v>
      </c>
      <c r="G75" s="16">
        <v>1930.82</v>
      </c>
      <c r="H75" s="17" t="s">
        <v>101</v>
      </c>
      <c r="I75" s="17" t="s">
        <v>177</v>
      </c>
      <c r="J75" s="13">
        <v>0</v>
      </c>
      <c r="K75" s="22">
        <f t="shared" si="7"/>
        <v>0</v>
      </c>
      <c r="L75" s="13">
        <v>0</v>
      </c>
      <c r="M75" s="22">
        <f t="shared" si="8"/>
        <v>0</v>
      </c>
      <c r="N75" s="13">
        <v>0</v>
      </c>
      <c r="O75" s="22">
        <f t="shared" si="9"/>
        <v>0</v>
      </c>
      <c r="P75" s="12">
        <f t="shared" si="10"/>
        <v>0</v>
      </c>
      <c r="Q75" s="3">
        <f t="shared" si="15"/>
        <v>0</v>
      </c>
      <c r="R75" s="3">
        <f t="shared" si="13"/>
        <v>39</v>
      </c>
      <c r="S75" s="3" t="e">
        <f t="shared" si="14"/>
        <v>#DIV/0!</v>
      </c>
    </row>
    <row r="76" spans="1:19">
      <c r="A76" s="23" t="s">
        <v>180</v>
      </c>
      <c r="B76" s="23" t="s">
        <v>118</v>
      </c>
      <c r="C76" s="23" t="s">
        <v>176</v>
      </c>
      <c r="D76" s="9" t="s">
        <v>18</v>
      </c>
      <c r="E76" s="14">
        <v>39</v>
      </c>
      <c r="F76" s="15">
        <v>13.219</v>
      </c>
      <c r="G76" s="16">
        <v>515.54</v>
      </c>
      <c r="H76" s="17" t="s">
        <v>101</v>
      </c>
      <c r="I76" s="17" t="s">
        <v>177</v>
      </c>
      <c r="J76" s="13">
        <v>0</v>
      </c>
      <c r="K76" s="22">
        <f t="shared" si="7"/>
        <v>0</v>
      </c>
      <c r="L76" s="13">
        <v>0</v>
      </c>
      <c r="M76" s="22">
        <f t="shared" si="8"/>
        <v>0</v>
      </c>
      <c r="N76" s="13">
        <v>0</v>
      </c>
      <c r="O76" s="22">
        <f t="shared" si="9"/>
        <v>0</v>
      </c>
      <c r="P76" s="12">
        <f t="shared" si="10"/>
        <v>0</v>
      </c>
      <c r="Q76" s="3">
        <f t="shared" si="15"/>
        <v>0</v>
      </c>
      <c r="R76" s="3">
        <f t="shared" si="13"/>
        <v>39</v>
      </c>
      <c r="S76" s="3" t="e">
        <f t="shared" si="14"/>
        <v>#DIV/0!</v>
      </c>
    </row>
    <row r="77" spans="1:19">
      <c r="A77" s="23" t="s">
        <v>181</v>
      </c>
      <c r="B77" s="23" t="s">
        <v>129</v>
      </c>
      <c r="C77" s="23" t="s">
        <v>176</v>
      </c>
      <c r="D77" s="9" t="s">
        <v>18</v>
      </c>
      <c r="E77" s="14">
        <v>20</v>
      </c>
      <c r="F77" s="15">
        <v>32.5885</v>
      </c>
      <c r="G77" s="16">
        <v>651.77</v>
      </c>
      <c r="H77" s="17" t="s">
        <v>101</v>
      </c>
      <c r="I77" s="17" t="s">
        <v>177</v>
      </c>
      <c r="J77" s="13">
        <v>0</v>
      </c>
      <c r="K77" s="22">
        <f t="shared" si="7"/>
        <v>0</v>
      </c>
      <c r="L77" s="13">
        <v>0</v>
      </c>
      <c r="M77" s="22">
        <f t="shared" si="8"/>
        <v>0</v>
      </c>
      <c r="N77" s="13">
        <v>0</v>
      </c>
      <c r="O77" s="22">
        <f t="shared" si="9"/>
        <v>0</v>
      </c>
      <c r="P77" s="12">
        <f t="shared" si="10"/>
        <v>0</v>
      </c>
      <c r="Q77" s="3">
        <f t="shared" si="15"/>
        <v>0</v>
      </c>
      <c r="R77" s="3">
        <f t="shared" si="13"/>
        <v>20</v>
      </c>
      <c r="S77" s="3" t="e">
        <f t="shared" si="14"/>
        <v>#DIV/0!</v>
      </c>
    </row>
    <row r="78" hidden="1" spans="1:16">
      <c r="A78" s="13" t="s">
        <v>182</v>
      </c>
      <c r="B78" s="9"/>
      <c r="C78" s="9"/>
      <c r="D78" s="9"/>
      <c r="E78" s="24">
        <f>SUM(E3:E77)</f>
        <v>19883.652</v>
      </c>
      <c r="F78" s="24"/>
      <c r="G78" s="25">
        <f>SUM(G3:G77)</f>
        <v>583495.8</v>
      </c>
      <c r="H78" s="24">
        <f>SUM(H3:H77)</f>
        <v>0</v>
      </c>
      <c r="I78" s="24"/>
      <c r="J78" s="24">
        <f t="shared" ref="J78:O78" si="16">SUM(J3:J77)</f>
        <v>7368.48</v>
      </c>
      <c r="K78" s="26">
        <f t="shared" si="16"/>
        <v>326087.197842</v>
      </c>
      <c r="L78" s="24">
        <f t="shared" si="16"/>
        <v>5266.48</v>
      </c>
      <c r="M78" s="26">
        <f t="shared" si="16"/>
        <v>229452.393132</v>
      </c>
      <c r="N78" s="24">
        <f t="shared" si="16"/>
        <v>7143.48</v>
      </c>
      <c r="O78" s="26">
        <f t="shared" si="16"/>
        <v>288706.867232</v>
      </c>
      <c r="P78" s="25">
        <f t="shared" si="10"/>
        <v>281415.486068667</v>
      </c>
    </row>
  </sheetData>
  <autoFilter ref="A2:S78">
    <filterColumn colId="7">
      <customFilters>
        <customFilter operator="equal" val="Y2FZ-1"/>
        <customFilter operator="equal" val="y2fw-8"/>
      </customFilters>
    </filterColumn>
    <extLst/>
  </autoFilter>
  <mergeCells count="8">
    <mergeCell ref="J1:O1"/>
    <mergeCell ref="A1:A2"/>
    <mergeCell ref="E1:E2"/>
    <mergeCell ref="F1:F2"/>
    <mergeCell ref="G1:G2"/>
    <mergeCell ref="H1:H2"/>
    <mergeCell ref="I1:I2"/>
    <mergeCell ref="P1:P2"/>
  </mergeCells>
  <conditionalFormatting sqref="A3:A77 B78:D7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</cp:lastModifiedBy>
  <dcterms:created xsi:type="dcterms:W3CDTF">2024-03-28T06:38:00Z</dcterms:created>
  <dcterms:modified xsi:type="dcterms:W3CDTF">2024-04-02T02:29:04Z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CBFFD0D27D604EB696833123CBDB9520_13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