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/>
  </bookViews>
  <sheets>
    <sheet name="模板材料请购单" sheetId="1" r:id="rId1"/>
  </sheets>
  <definedNames>
    <definedName name="_xlnm._FilterDatabase" localSheetId="0" hidden="1">模板材料请购单!$B$6:$V$38</definedName>
    <definedName name="_xlnm.Print_Area" localSheetId="0">模板材料请购单!$B$2:$L$38</definedName>
  </definedNames>
  <calcPr calcId="145621"/>
</workbook>
</file>

<file path=xl/calcChain.xml><?xml version="1.0" encoding="utf-8"?>
<calcChain xmlns="http://schemas.openxmlformats.org/spreadsheetml/2006/main">
  <c r="R13" i="1" l="1"/>
  <c r="I24" i="1"/>
  <c r="R24" i="1" s="1"/>
  <c r="I25" i="1"/>
  <c r="O25" i="1" s="1"/>
  <c r="I26" i="1"/>
  <c r="I27" i="1"/>
  <c r="R27" i="1" s="1"/>
  <c r="I28" i="1"/>
  <c r="O28" i="1" s="1"/>
  <c r="I29" i="1"/>
  <c r="O29" i="1" s="1"/>
  <c r="I30" i="1"/>
  <c r="R30" i="1" s="1"/>
  <c r="I31" i="1"/>
  <c r="R31" i="1" s="1"/>
  <c r="I32" i="1"/>
  <c r="O32" i="1" s="1"/>
  <c r="I33" i="1"/>
  <c r="O33" i="1" s="1"/>
  <c r="I34" i="1"/>
  <c r="I23" i="1"/>
  <c r="O23" i="1" s="1"/>
  <c r="I20" i="1"/>
  <c r="R20" i="1" s="1"/>
  <c r="I8" i="1"/>
  <c r="R8" i="1" s="1"/>
  <c r="I9" i="1"/>
  <c r="R9" i="1" s="1"/>
  <c r="I10" i="1"/>
  <c r="O10" i="1" s="1"/>
  <c r="I11" i="1"/>
  <c r="R11" i="1" s="1"/>
  <c r="I12" i="1"/>
  <c r="R12" i="1" s="1"/>
  <c r="I13" i="1"/>
  <c r="I14" i="1"/>
  <c r="R14" i="1" s="1"/>
  <c r="I15" i="1"/>
  <c r="O15" i="1" s="1"/>
  <c r="I16" i="1"/>
  <c r="O16" i="1" s="1"/>
  <c r="I17" i="1"/>
  <c r="R17" i="1" s="1"/>
  <c r="I18" i="1"/>
  <c r="O18" i="1" s="1"/>
  <c r="I19" i="1"/>
  <c r="R19" i="1" s="1"/>
  <c r="I7" i="1"/>
  <c r="O7" i="1" s="1"/>
  <c r="R21" i="1"/>
  <c r="R22" i="1"/>
  <c r="R26" i="1"/>
  <c r="R29" i="1"/>
  <c r="R34" i="1"/>
  <c r="O9" i="1"/>
  <c r="O13" i="1"/>
  <c r="O21" i="1"/>
  <c r="O22" i="1"/>
  <c r="O26" i="1"/>
  <c r="O34" i="1"/>
  <c r="O27" i="1" l="1"/>
  <c r="O17" i="1"/>
  <c r="O8" i="1"/>
  <c r="O24" i="1"/>
  <c r="R32" i="1"/>
  <c r="R10" i="1"/>
  <c r="R18" i="1"/>
  <c r="R33" i="1"/>
  <c r="R16" i="1"/>
  <c r="O11" i="1"/>
  <c r="O12" i="1"/>
  <c r="O19" i="1"/>
  <c r="R28" i="1"/>
  <c r="R7" i="1"/>
  <c r="R25" i="1"/>
  <c r="O14" i="1"/>
  <c r="O31" i="1"/>
  <c r="O30" i="1"/>
  <c r="R23" i="1"/>
  <c r="O20" i="1"/>
  <c r="R15" i="1"/>
  <c r="R37" i="1" l="1"/>
  <c r="O37" i="1"/>
</calcChain>
</file>

<file path=xl/sharedStrings.xml><?xml version="1.0" encoding="utf-8"?>
<sst xmlns="http://schemas.openxmlformats.org/spreadsheetml/2006/main" count="108" uniqueCount="67">
  <si>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</si>
  <si>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</si>
  <si>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（SQX3000-6805467)</t>
  </si>
  <si>
    <t>申请日期：</t>
  </si>
  <si>
    <t>2024.04.6</t>
  </si>
  <si>
    <t>项目名称：</t>
  </si>
  <si>
    <t>需求日期：</t>
  </si>
  <si>
    <t>2024.04.13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</si>
  <si>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</si>
  <si>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</si>
  <si>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</si>
  <si>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</si>
  <si>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</si>
  <si>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</si>
  <si>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</si>
  <si>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</si>
  <si>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</si>
  <si>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</si>
  <si>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</si>
  <si>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</si>
  <si>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2.1平台绞架连续模（SQX3000-6805467)-补充修改模具材料</t>
  </si>
  <si>
    <t>上垫脚</t>
  </si>
  <si>
    <t>45#</t>
  </si>
  <si>
    <t>-</t>
  </si>
  <si>
    <t>上夹板</t>
  </si>
  <si>
    <t>P20</t>
  </si>
  <si>
    <t>上挂板1</t>
  </si>
  <si>
    <t>冲孔夹板</t>
  </si>
  <si>
    <t>Cr12</t>
  </si>
  <si>
    <t>HRC52-55°</t>
  </si>
  <si>
    <t>冲孔垫板</t>
  </si>
  <si>
    <t>上挂板2</t>
  </si>
  <si>
    <t>上废料切刀</t>
  </si>
  <si>
    <t>Cr12Mov</t>
  </si>
  <si>
    <t>HRC58-60°</t>
  </si>
  <si>
    <t>止挡板</t>
  </si>
  <si>
    <t>HRC50-52°(高温回火)</t>
  </si>
  <si>
    <t>上脱板</t>
  </si>
  <si>
    <t>HRC52-56°</t>
  </si>
  <si>
    <t>上45度成型块</t>
  </si>
  <si>
    <t>DC53</t>
  </si>
  <si>
    <t>HRC60-62°</t>
  </si>
  <si>
    <t>上90度成型块</t>
  </si>
  <si>
    <t>冲头导向块</t>
  </si>
  <si>
    <t>上模弧度整形块</t>
  </si>
  <si>
    <t>冲头料</t>
  </si>
  <si>
    <t>上模材料</t>
  </si>
  <si>
    <t>下模板</t>
  </si>
  <si>
    <t>抬料板1</t>
  </si>
  <si>
    <t>抬料板2</t>
  </si>
  <si>
    <t>抬料板3</t>
  </si>
  <si>
    <t>45度成型1</t>
  </si>
  <si>
    <t>45度成型2</t>
  </si>
  <si>
    <t>90度成型</t>
  </si>
  <si>
    <t>90度整形</t>
  </si>
  <si>
    <t>弧度成型</t>
  </si>
  <si>
    <t>下垫板</t>
  </si>
  <si>
    <t>HRC52-54°</t>
  </si>
  <si>
    <t>冲孔凹模板</t>
  </si>
  <si>
    <t>下托板</t>
  </si>
  <si>
    <t>下模材料</t>
  </si>
  <si>
    <r>
      <rPr>
        <b/>
        <sz val="10"/>
        <color theme="1"/>
        <rFont val="宋体"/>
        <family val="3"/>
        <charset val="134"/>
        <scheme val="minor"/>
      </rPr>
      <t xml:space="preserve"> 备注：
      1.非热处理板材厚度公差为+0/+1，需热处理板材厚度公差为+0.4/+1；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family val="3"/>
        <charset val="134"/>
        <scheme val="minor"/>
      </rPr>
      <t xml:space="preserve">
</t>
    </r>
  </si>
  <si>
    <t xml:space="preserve">  编辑：   彭锋            审核：                     批准：</t>
  </si>
  <si>
    <t>原材料费用</t>
    <phoneticPr fontId="12" type="noConversion"/>
  </si>
  <si>
    <t>热处理费用</t>
    <phoneticPr fontId="12" type="noConversion"/>
  </si>
  <si>
    <t>单价</t>
    <phoneticPr fontId="12" type="noConversion"/>
  </si>
  <si>
    <t>价格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</si>
</sst>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0.00_ "/>
    <numFmt numFmtId="179" formatCode="&quot;￥&quot;#,##0.0;&quot;￥&quot;\-#,##0.0"/>
    <numFmt numFmtId="180" formatCode="0.0_ "/>
    <numFmt numFmtId="181" formatCode="0.00_);[Red]\(0.00\)"/>
    <numFmt numFmtId="182" formatCode="0.0_);[Red]\(0.0\)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F9"/>
      <name val="宋体"/>
      <family val="3"/>
      <charset val="134"/>
      <scheme val="minor"/>
    </font>
    <font>
      <sz val="8"/>
      <color rgb="FF0000F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81" fontId="10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2" fontId="0" fillId="0" borderId="0" xfId="0" applyNumberForma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8"/>
  <sheetViews>
    <sheetView tabSelected="1" topLeftCell="B28" zoomScaleNormal="100" zoomScaleSheetLayoutView="100" workbookViewId="0">
      <selection activeCell="N38" sqref="N38"/>
    </sheetView>
  </sheetViews>
  <sheetFormatPr defaultColWidth="9" defaultRowHeight="14" x14ac:dyDescent="0.25"/>
  <cols>
    <col min="2" max="2" width="5.90625" customWidth="1"/>
    <col min="3" max="3" width="12.6328125" customWidth="1"/>
    <col min="4" max="4" width="16.08984375" customWidth="1"/>
    <col min="5" max="5" width="10.453125" customWidth="1"/>
    <col min="6" max="9" width="7.6328125" customWidth="1"/>
    <col min="10" max="10" width="10.36328125" customWidth="1"/>
    <col min="11" max="12" width="11.08984375" customWidth="1"/>
    <col min="13" max="13" width="5.6328125" customWidth="1"/>
    <col min="14" max="14" width="9.36328125" customWidth="1"/>
    <col min="15" max="15" width="9" customWidth="1"/>
    <col min="16" max="16" width="5.6328125" customWidth="1"/>
    <col min="17" max="17" width="5.08984375" customWidth="1"/>
    <col min="18" max="18" width="11.453125" customWidth="1"/>
    <col min="19" max="19" width="11.7265625" customWidth="1"/>
    <col min="20" max="20" width="5.7265625" customWidth="1"/>
    <col min="21" max="21" width="10.6328125" customWidth="1"/>
    <col min="22" max="22" width="10.26953125"/>
  </cols>
  <sheetData>
    <row r="2" spans="2:21" ht="51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8"/>
    </row>
    <row r="3" spans="2:21" ht="21" customHeight="1" x14ac:dyDescent="0.25">
      <c r="B3" s="22" t="s">
        <v>1</v>
      </c>
      <c r="C3" s="22"/>
      <c r="D3" s="22" t="s">
        <v>2</v>
      </c>
      <c r="E3" s="22"/>
      <c r="F3" s="22"/>
      <c r="G3" s="22"/>
      <c r="H3" s="23" t="s">
        <v>3</v>
      </c>
      <c r="I3" s="24"/>
      <c r="J3" s="25" t="s">
        <v>4</v>
      </c>
      <c r="K3" s="23"/>
      <c r="L3" s="24"/>
      <c r="M3" s="9"/>
    </row>
    <row r="4" spans="2:21" ht="21" customHeight="1" x14ac:dyDescent="0.25">
      <c r="B4" s="22" t="s">
        <v>5</v>
      </c>
      <c r="C4" s="22"/>
      <c r="D4" s="22">
        <v>2.1</v>
      </c>
      <c r="E4" s="22"/>
      <c r="F4" s="22"/>
      <c r="G4" s="22"/>
      <c r="H4" s="23" t="s">
        <v>6</v>
      </c>
      <c r="I4" s="24"/>
      <c r="J4" s="25" t="s">
        <v>7</v>
      </c>
      <c r="K4" s="23"/>
      <c r="L4" s="24"/>
      <c r="M4" s="10"/>
    </row>
    <row r="5" spans="2:21" ht="20.149999999999999" customHeight="1" x14ac:dyDescent="0.25">
      <c r="B5" s="26" t="s">
        <v>8</v>
      </c>
      <c r="C5" s="31" t="s">
        <v>9</v>
      </c>
      <c r="D5" s="26" t="s">
        <v>10</v>
      </c>
      <c r="E5" s="26" t="s">
        <v>11</v>
      </c>
      <c r="F5" s="26" t="s">
        <v>12</v>
      </c>
      <c r="G5" s="26"/>
      <c r="H5" s="26"/>
      <c r="I5" s="32" t="s">
        <v>13</v>
      </c>
      <c r="J5" s="35" t="s">
        <v>14</v>
      </c>
      <c r="K5" s="32" t="s">
        <v>15</v>
      </c>
      <c r="L5" s="35" t="s">
        <v>16</v>
      </c>
      <c r="M5" s="11"/>
      <c r="N5" s="51" t="s">
        <v>63</v>
      </c>
      <c r="O5" s="52"/>
      <c r="Q5" s="51" t="s">
        <v>64</v>
      </c>
      <c r="R5" s="52"/>
    </row>
    <row r="6" spans="2:21" ht="20.149999999999999" customHeight="1" x14ac:dyDescent="0.25">
      <c r="B6" s="26"/>
      <c r="C6" s="31"/>
      <c r="D6" s="26"/>
      <c r="E6" s="26"/>
      <c r="F6" s="2" t="s">
        <v>17</v>
      </c>
      <c r="G6" s="2" t="s">
        <v>18</v>
      </c>
      <c r="H6" s="2" t="s">
        <v>19</v>
      </c>
      <c r="I6" s="34"/>
      <c r="J6" s="36"/>
      <c r="K6" s="34"/>
      <c r="L6" s="36"/>
      <c r="M6" s="11"/>
      <c r="N6" s="53" t="s">
        <v>65</v>
      </c>
      <c r="O6" s="54" t="s">
        <v>66</v>
      </c>
      <c r="Q6" s="53" t="s">
        <v>65</v>
      </c>
      <c r="R6" s="54" t="s">
        <v>66</v>
      </c>
    </row>
    <row r="7" spans="2:21" s="1" customFormat="1" ht="18" customHeight="1" x14ac:dyDescent="0.25">
      <c r="B7" s="30">
        <v>1</v>
      </c>
      <c r="C7" s="32" t="s">
        <v>20</v>
      </c>
      <c r="D7" s="3" t="s">
        <v>21</v>
      </c>
      <c r="E7" s="3" t="s">
        <v>22</v>
      </c>
      <c r="F7" s="3">
        <v>54</v>
      </c>
      <c r="G7" s="3">
        <v>250</v>
      </c>
      <c r="H7" s="3">
        <v>465</v>
      </c>
      <c r="I7" s="56">
        <f>F7*G7*H7*7860/1000000000</f>
        <v>49.341149999999999</v>
      </c>
      <c r="J7" s="3" t="s">
        <v>23</v>
      </c>
      <c r="K7" s="3">
        <v>1</v>
      </c>
      <c r="L7" s="37"/>
      <c r="M7" s="12"/>
      <c r="N7" s="12">
        <v>11</v>
      </c>
      <c r="O7" s="55">
        <f>I7*K7*N7</f>
        <v>542.75265000000002</v>
      </c>
      <c r="P7" s="13"/>
      <c r="Q7" s="12"/>
      <c r="R7" s="55">
        <f>I7*K7*Q7</f>
        <v>0</v>
      </c>
    </row>
    <row r="8" spans="2:21" s="1" customFormat="1" ht="18" customHeight="1" x14ac:dyDescent="0.25">
      <c r="B8" s="30"/>
      <c r="C8" s="33"/>
      <c r="D8" s="3" t="s">
        <v>24</v>
      </c>
      <c r="E8" s="3" t="s">
        <v>25</v>
      </c>
      <c r="F8" s="3">
        <v>28</v>
      </c>
      <c r="G8" s="3">
        <v>525</v>
      </c>
      <c r="H8" s="3">
        <v>600</v>
      </c>
      <c r="I8" s="56">
        <f t="shared" ref="I8:I20" si="0">F8*G8*H8*7860/1000000000</f>
        <v>69.325199999999995</v>
      </c>
      <c r="J8" s="3" t="s">
        <v>23</v>
      </c>
      <c r="K8" s="3">
        <v>1</v>
      </c>
      <c r="L8" s="38"/>
      <c r="M8" s="12"/>
      <c r="N8" s="12">
        <v>20</v>
      </c>
      <c r="O8" s="55">
        <f t="shared" ref="O8:O34" si="1">I8*K8*N8</f>
        <v>1386.5039999999999</v>
      </c>
      <c r="P8" s="13"/>
      <c r="Q8" s="12"/>
      <c r="R8" s="55">
        <f t="shared" ref="R8:R34" si="2">I8*K8*Q8</f>
        <v>0</v>
      </c>
    </row>
    <row r="9" spans="2:21" s="1" customFormat="1" ht="18" customHeight="1" x14ac:dyDescent="0.25">
      <c r="B9" s="30"/>
      <c r="C9" s="33"/>
      <c r="D9" s="3" t="s">
        <v>26</v>
      </c>
      <c r="E9" s="3" t="s">
        <v>22</v>
      </c>
      <c r="F9" s="3">
        <v>162</v>
      </c>
      <c r="G9" s="3">
        <v>80</v>
      </c>
      <c r="H9" s="3">
        <v>33</v>
      </c>
      <c r="I9" s="56">
        <f t="shared" si="0"/>
        <v>3.3615648</v>
      </c>
      <c r="J9" s="3" t="s">
        <v>23</v>
      </c>
      <c r="K9" s="3">
        <v>2</v>
      </c>
      <c r="L9" s="38"/>
      <c r="M9" s="12"/>
      <c r="N9" s="12">
        <v>11</v>
      </c>
      <c r="O9" s="55">
        <f t="shared" si="1"/>
        <v>73.954425600000008</v>
      </c>
      <c r="P9" s="13"/>
      <c r="Q9" s="12"/>
      <c r="R9" s="55">
        <f t="shared" si="2"/>
        <v>0</v>
      </c>
    </row>
    <row r="10" spans="2:21" s="1" customFormat="1" ht="18" customHeight="1" x14ac:dyDescent="0.25">
      <c r="B10" s="30"/>
      <c r="C10" s="33"/>
      <c r="D10" s="3" t="s">
        <v>27</v>
      </c>
      <c r="E10" s="3" t="s">
        <v>28</v>
      </c>
      <c r="F10" s="3">
        <v>28</v>
      </c>
      <c r="G10" s="3">
        <v>170</v>
      </c>
      <c r="H10" s="3">
        <v>100</v>
      </c>
      <c r="I10" s="56">
        <f t="shared" si="0"/>
        <v>3.7413599999999998</v>
      </c>
      <c r="J10" s="3" t="s">
        <v>29</v>
      </c>
      <c r="K10" s="3">
        <v>1</v>
      </c>
      <c r="L10" s="38"/>
      <c r="M10" s="12"/>
      <c r="N10" s="12">
        <v>19.5</v>
      </c>
      <c r="O10" s="55">
        <f t="shared" si="1"/>
        <v>72.956519999999998</v>
      </c>
      <c r="P10" s="13"/>
      <c r="Q10" s="12">
        <v>11.5</v>
      </c>
      <c r="R10" s="55">
        <f t="shared" si="2"/>
        <v>43.025639999999996</v>
      </c>
      <c r="U10" s="17"/>
    </row>
    <row r="11" spans="2:21" s="1" customFormat="1" ht="18" customHeight="1" x14ac:dyDescent="0.25">
      <c r="B11" s="30"/>
      <c r="C11" s="33"/>
      <c r="D11" s="3" t="s">
        <v>30</v>
      </c>
      <c r="E11" s="3" t="s">
        <v>28</v>
      </c>
      <c r="F11" s="3">
        <v>20</v>
      </c>
      <c r="G11" s="3">
        <v>170</v>
      </c>
      <c r="H11" s="3">
        <v>100</v>
      </c>
      <c r="I11" s="56">
        <f t="shared" si="0"/>
        <v>2.6724000000000001</v>
      </c>
      <c r="J11" s="3" t="s">
        <v>29</v>
      </c>
      <c r="K11" s="3">
        <v>1</v>
      </c>
      <c r="L11" s="38"/>
      <c r="M11" s="12"/>
      <c r="N11" s="12">
        <v>19.5</v>
      </c>
      <c r="O11" s="55">
        <f t="shared" si="1"/>
        <v>52.111800000000002</v>
      </c>
      <c r="P11" s="13"/>
      <c r="Q11" s="12">
        <v>11.5</v>
      </c>
      <c r="R11" s="55">
        <f>I11*K11*Q11</f>
        <v>30.732600000000001</v>
      </c>
      <c r="U11" s="17"/>
    </row>
    <row r="12" spans="2:21" s="1" customFormat="1" ht="18" customHeight="1" x14ac:dyDescent="0.25">
      <c r="B12" s="30"/>
      <c r="C12" s="33"/>
      <c r="D12" s="3" t="s">
        <v>31</v>
      </c>
      <c r="E12" s="3" t="s">
        <v>22</v>
      </c>
      <c r="F12" s="3">
        <v>162</v>
      </c>
      <c r="G12" s="3">
        <v>33</v>
      </c>
      <c r="H12" s="3">
        <v>60</v>
      </c>
      <c r="I12" s="56">
        <f t="shared" si="0"/>
        <v>2.5211736</v>
      </c>
      <c r="J12" s="3" t="s">
        <v>23</v>
      </c>
      <c r="K12" s="3">
        <v>2</v>
      </c>
      <c r="L12" s="38"/>
      <c r="M12" s="12"/>
      <c r="N12" s="12">
        <v>11</v>
      </c>
      <c r="O12" s="55">
        <f t="shared" si="1"/>
        <v>55.465819199999999</v>
      </c>
      <c r="P12" s="13"/>
      <c r="Q12" s="12"/>
      <c r="R12" s="55">
        <f t="shared" si="2"/>
        <v>0</v>
      </c>
      <c r="U12" s="17"/>
    </row>
    <row r="13" spans="2:21" s="1" customFormat="1" ht="18" customHeight="1" x14ac:dyDescent="0.25">
      <c r="B13" s="30"/>
      <c r="C13" s="33"/>
      <c r="D13" s="3" t="s">
        <v>32</v>
      </c>
      <c r="E13" s="3" t="s">
        <v>33</v>
      </c>
      <c r="F13" s="3">
        <v>130</v>
      </c>
      <c r="G13" s="3">
        <v>30</v>
      </c>
      <c r="H13" s="3">
        <v>80</v>
      </c>
      <c r="I13" s="56">
        <f t="shared" si="0"/>
        <v>2.4523199999999998</v>
      </c>
      <c r="J13" s="3" t="s">
        <v>34</v>
      </c>
      <c r="K13" s="3">
        <v>2</v>
      </c>
      <c r="L13" s="38"/>
      <c r="M13" s="12"/>
      <c r="N13" s="12">
        <v>24</v>
      </c>
      <c r="O13" s="55">
        <f t="shared" si="1"/>
        <v>117.71135999999998</v>
      </c>
      <c r="P13" s="13"/>
      <c r="Q13" s="12">
        <v>11.5</v>
      </c>
      <c r="R13" s="55">
        <f>I13*K13*Q13</f>
        <v>56.403359999999999</v>
      </c>
      <c r="U13" s="17"/>
    </row>
    <row r="14" spans="2:21" s="1" customFormat="1" ht="18" customHeight="1" x14ac:dyDescent="0.25">
      <c r="B14" s="30"/>
      <c r="C14" s="33"/>
      <c r="D14" s="3" t="s">
        <v>35</v>
      </c>
      <c r="E14" s="3" t="s">
        <v>28</v>
      </c>
      <c r="F14" s="3">
        <v>30</v>
      </c>
      <c r="G14" s="3">
        <v>525</v>
      </c>
      <c r="H14" s="3">
        <v>600</v>
      </c>
      <c r="I14" s="56">
        <f t="shared" si="0"/>
        <v>74.277000000000001</v>
      </c>
      <c r="J14" s="3" t="s">
        <v>36</v>
      </c>
      <c r="K14" s="3">
        <v>1</v>
      </c>
      <c r="L14" s="38"/>
      <c r="M14" s="12"/>
      <c r="N14" s="12">
        <v>19.5</v>
      </c>
      <c r="O14" s="55">
        <f t="shared" si="1"/>
        <v>1448.4014999999999</v>
      </c>
      <c r="P14" s="13"/>
      <c r="Q14" s="12">
        <v>11.5</v>
      </c>
      <c r="R14" s="55">
        <f t="shared" si="2"/>
        <v>854.18550000000005</v>
      </c>
      <c r="U14" s="17"/>
    </row>
    <row r="15" spans="2:21" s="1" customFormat="1" ht="18" customHeight="1" x14ac:dyDescent="0.25">
      <c r="B15" s="30"/>
      <c r="C15" s="33"/>
      <c r="D15" s="3" t="s">
        <v>37</v>
      </c>
      <c r="E15" s="3" t="s">
        <v>33</v>
      </c>
      <c r="F15" s="3">
        <v>43</v>
      </c>
      <c r="G15" s="3">
        <v>525</v>
      </c>
      <c r="H15" s="3">
        <v>600</v>
      </c>
      <c r="I15" s="56">
        <f t="shared" si="0"/>
        <v>106.4637</v>
      </c>
      <c r="J15" s="3" t="s">
        <v>38</v>
      </c>
      <c r="K15" s="3">
        <v>1</v>
      </c>
      <c r="L15" s="38"/>
      <c r="M15" s="12"/>
      <c r="N15" s="12">
        <v>24</v>
      </c>
      <c r="O15" s="55">
        <f t="shared" si="1"/>
        <v>2555.1288</v>
      </c>
      <c r="P15" s="13"/>
      <c r="Q15" s="12">
        <v>11.5</v>
      </c>
      <c r="R15" s="55">
        <f t="shared" si="2"/>
        <v>1224.3325500000001</v>
      </c>
      <c r="U15" s="17"/>
    </row>
    <row r="16" spans="2:21" s="1" customFormat="1" ht="18" customHeight="1" x14ac:dyDescent="0.25">
      <c r="B16" s="30"/>
      <c r="C16" s="33"/>
      <c r="D16" s="5" t="s">
        <v>39</v>
      </c>
      <c r="E16" s="3" t="s">
        <v>40</v>
      </c>
      <c r="F16" s="3">
        <v>43</v>
      </c>
      <c r="G16" s="3">
        <v>400</v>
      </c>
      <c r="H16" s="3">
        <v>100</v>
      </c>
      <c r="I16" s="56">
        <f t="shared" si="0"/>
        <v>13.5192</v>
      </c>
      <c r="J16" s="3" t="s">
        <v>41</v>
      </c>
      <c r="K16" s="3">
        <v>1</v>
      </c>
      <c r="L16" s="38"/>
      <c r="M16" s="12"/>
      <c r="N16" s="12">
        <v>53</v>
      </c>
      <c r="O16" s="55">
        <f t="shared" si="1"/>
        <v>716.51760000000002</v>
      </c>
      <c r="P16" s="13"/>
      <c r="Q16" s="12">
        <v>19</v>
      </c>
      <c r="R16" s="55">
        <f t="shared" si="2"/>
        <v>256.8648</v>
      </c>
      <c r="U16" s="17"/>
    </row>
    <row r="17" spans="2:21" s="1" customFormat="1" ht="18" customHeight="1" x14ac:dyDescent="0.25">
      <c r="B17" s="30"/>
      <c r="C17" s="33"/>
      <c r="D17" s="5" t="s">
        <v>42</v>
      </c>
      <c r="E17" s="3" t="s">
        <v>40</v>
      </c>
      <c r="F17" s="3">
        <v>43</v>
      </c>
      <c r="G17" s="3">
        <v>400</v>
      </c>
      <c r="H17" s="3">
        <v>130</v>
      </c>
      <c r="I17" s="56">
        <f t="shared" si="0"/>
        <v>17.574960000000001</v>
      </c>
      <c r="J17" s="3" t="s">
        <v>41</v>
      </c>
      <c r="K17" s="3">
        <v>1</v>
      </c>
      <c r="L17" s="38"/>
      <c r="M17" s="12"/>
      <c r="N17" s="12">
        <v>53</v>
      </c>
      <c r="O17" s="55">
        <f t="shared" si="1"/>
        <v>931.47288000000003</v>
      </c>
      <c r="P17" s="13"/>
      <c r="Q17" s="12">
        <v>20</v>
      </c>
      <c r="R17" s="55">
        <f t="shared" si="2"/>
        <v>351.49920000000003</v>
      </c>
      <c r="U17" s="17"/>
    </row>
    <row r="18" spans="2:21" s="1" customFormat="1" ht="18" customHeight="1" x14ac:dyDescent="0.25">
      <c r="B18" s="30"/>
      <c r="C18" s="33"/>
      <c r="D18" s="3" t="s">
        <v>43</v>
      </c>
      <c r="E18" s="3" t="s">
        <v>40</v>
      </c>
      <c r="F18" s="3">
        <v>43</v>
      </c>
      <c r="G18" s="3">
        <v>110</v>
      </c>
      <c r="H18" s="3">
        <v>90</v>
      </c>
      <c r="I18" s="56">
        <f t="shared" si="0"/>
        <v>3.3460019999999999</v>
      </c>
      <c r="J18" s="3" t="s">
        <v>41</v>
      </c>
      <c r="K18" s="3">
        <v>1</v>
      </c>
      <c r="L18" s="38"/>
      <c r="M18" s="12"/>
      <c r="N18" s="12">
        <v>53</v>
      </c>
      <c r="O18" s="55">
        <f t="shared" si="1"/>
        <v>177.33810599999998</v>
      </c>
      <c r="P18" s="13"/>
      <c r="Q18" s="12">
        <v>21</v>
      </c>
      <c r="R18" s="55">
        <f t="shared" si="2"/>
        <v>70.266041999999999</v>
      </c>
      <c r="U18" s="17"/>
    </row>
    <row r="19" spans="2:21" s="1" customFormat="1" ht="18" customHeight="1" x14ac:dyDescent="0.25">
      <c r="B19" s="30"/>
      <c r="C19" s="33"/>
      <c r="D19" s="3" t="s">
        <v>44</v>
      </c>
      <c r="E19" s="3" t="s">
        <v>40</v>
      </c>
      <c r="F19" s="3">
        <v>48</v>
      </c>
      <c r="G19" s="3">
        <v>115</v>
      </c>
      <c r="H19" s="3">
        <v>70</v>
      </c>
      <c r="I19" s="56">
        <f t="shared" si="0"/>
        <v>3.0371039999999998</v>
      </c>
      <c r="J19" s="3" t="s">
        <v>41</v>
      </c>
      <c r="K19" s="3">
        <v>1</v>
      </c>
      <c r="L19" s="38"/>
      <c r="M19" s="12"/>
      <c r="N19" s="12">
        <v>53</v>
      </c>
      <c r="O19" s="55">
        <f t="shared" si="1"/>
        <v>160.96651199999999</v>
      </c>
      <c r="P19" s="13"/>
      <c r="Q19" s="12">
        <v>22</v>
      </c>
      <c r="R19" s="55">
        <f t="shared" si="2"/>
        <v>66.816288</v>
      </c>
      <c r="U19" s="17"/>
    </row>
    <row r="20" spans="2:21" s="1" customFormat="1" ht="18" customHeight="1" x14ac:dyDescent="0.25">
      <c r="B20" s="30"/>
      <c r="C20" s="33"/>
      <c r="D20" s="3" t="s">
        <v>45</v>
      </c>
      <c r="E20" s="3" t="s">
        <v>40</v>
      </c>
      <c r="F20" s="3">
        <v>100</v>
      </c>
      <c r="G20" s="3">
        <v>105</v>
      </c>
      <c r="H20" s="3">
        <v>210</v>
      </c>
      <c r="I20" s="56">
        <f t="shared" si="0"/>
        <v>17.331299999999999</v>
      </c>
      <c r="J20" s="3" t="s">
        <v>41</v>
      </c>
      <c r="K20" s="3">
        <v>1</v>
      </c>
      <c r="L20" s="38"/>
      <c r="M20" s="12"/>
      <c r="N20" s="12">
        <v>53</v>
      </c>
      <c r="O20" s="55">
        <f t="shared" si="1"/>
        <v>918.55889999999999</v>
      </c>
      <c r="P20" s="13"/>
      <c r="Q20" s="12">
        <v>23</v>
      </c>
      <c r="R20" s="55">
        <f t="shared" si="2"/>
        <v>398.61989999999997</v>
      </c>
      <c r="U20" s="17"/>
    </row>
    <row r="21" spans="2:21" s="1" customFormat="1" ht="18" customHeight="1" x14ac:dyDescent="0.25">
      <c r="B21" s="30"/>
      <c r="C21" s="33"/>
      <c r="D21" s="39" t="s">
        <v>46</v>
      </c>
      <c r="E21" s="40"/>
      <c r="F21" s="40"/>
      <c r="G21" s="40"/>
      <c r="H21" s="40"/>
      <c r="I21" s="40"/>
      <c r="J21" s="40"/>
      <c r="K21" s="41"/>
      <c r="L21" s="38"/>
      <c r="M21" s="12"/>
      <c r="N21" s="12">
        <v>15</v>
      </c>
      <c r="O21" s="55">
        <f t="shared" si="1"/>
        <v>0</v>
      </c>
      <c r="P21" s="13"/>
      <c r="Q21" s="12">
        <v>24</v>
      </c>
      <c r="R21" s="55">
        <f t="shared" si="2"/>
        <v>0</v>
      </c>
      <c r="U21" s="17"/>
    </row>
    <row r="22" spans="2:21" s="1" customFormat="1" ht="18" customHeight="1" x14ac:dyDescent="0.25">
      <c r="B22" s="30"/>
      <c r="C22" s="33"/>
      <c r="D22" s="42"/>
      <c r="E22" s="43"/>
      <c r="F22" s="43"/>
      <c r="G22" s="43"/>
      <c r="H22" s="43"/>
      <c r="I22" s="43"/>
      <c r="J22" s="43"/>
      <c r="K22" s="44"/>
      <c r="L22" s="38"/>
      <c r="M22" s="12"/>
      <c r="N22" s="12">
        <v>16</v>
      </c>
      <c r="O22" s="55">
        <f t="shared" si="1"/>
        <v>0</v>
      </c>
      <c r="P22" s="13"/>
      <c r="Q22" s="12">
        <v>25</v>
      </c>
      <c r="R22" s="55">
        <f t="shared" si="2"/>
        <v>0</v>
      </c>
      <c r="U22" s="17"/>
    </row>
    <row r="23" spans="2:21" s="1" customFormat="1" ht="18" customHeight="1" x14ac:dyDescent="0.25">
      <c r="B23" s="30"/>
      <c r="C23" s="33"/>
      <c r="D23" s="3" t="s">
        <v>47</v>
      </c>
      <c r="E23" s="3" t="s">
        <v>33</v>
      </c>
      <c r="F23" s="3">
        <v>40</v>
      </c>
      <c r="G23" s="3">
        <v>515</v>
      </c>
      <c r="H23" s="3">
        <v>115</v>
      </c>
      <c r="I23" s="56">
        <f t="shared" ref="I23:I34" si="3">F23*G23*H23*7860/1000000000</f>
        <v>18.620339999999999</v>
      </c>
      <c r="J23" s="3" t="s">
        <v>34</v>
      </c>
      <c r="K23" s="3">
        <v>2</v>
      </c>
      <c r="L23" s="38"/>
      <c r="M23" s="12"/>
      <c r="N23" s="12">
        <v>24</v>
      </c>
      <c r="O23" s="55">
        <f t="shared" si="1"/>
        <v>893.77631999999994</v>
      </c>
      <c r="P23" s="13"/>
      <c r="Q23" s="12">
        <v>11.5</v>
      </c>
      <c r="R23" s="55">
        <f t="shared" si="2"/>
        <v>428.26781999999997</v>
      </c>
      <c r="U23" s="17"/>
    </row>
    <row r="24" spans="2:21" s="1" customFormat="1" ht="18" customHeight="1" x14ac:dyDescent="0.25">
      <c r="B24" s="30"/>
      <c r="C24" s="33"/>
      <c r="D24" s="3" t="s">
        <v>48</v>
      </c>
      <c r="E24" s="3" t="s">
        <v>33</v>
      </c>
      <c r="F24" s="3">
        <v>40</v>
      </c>
      <c r="G24" s="3">
        <v>400</v>
      </c>
      <c r="H24" s="3">
        <v>265</v>
      </c>
      <c r="I24" s="56">
        <f t="shared" si="3"/>
        <v>33.3264</v>
      </c>
      <c r="J24" s="3" t="s">
        <v>34</v>
      </c>
      <c r="K24" s="3">
        <v>1</v>
      </c>
      <c r="L24" s="38"/>
      <c r="M24" s="12"/>
      <c r="N24" s="12">
        <v>24</v>
      </c>
      <c r="O24" s="55">
        <f t="shared" si="1"/>
        <v>799.83359999999993</v>
      </c>
      <c r="P24" s="13"/>
      <c r="Q24" s="12">
        <v>11.5</v>
      </c>
      <c r="R24" s="55">
        <f t="shared" si="2"/>
        <v>383.25360000000001</v>
      </c>
      <c r="U24" s="17"/>
    </row>
    <row r="25" spans="2:21" s="1" customFormat="1" ht="18" customHeight="1" x14ac:dyDescent="0.25">
      <c r="B25" s="30"/>
      <c r="C25" s="33"/>
      <c r="D25" s="3" t="s">
        <v>49</v>
      </c>
      <c r="E25" s="3" t="s">
        <v>33</v>
      </c>
      <c r="F25" s="3">
        <v>40</v>
      </c>
      <c r="G25" s="3">
        <v>130</v>
      </c>
      <c r="H25" s="3">
        <v>80</v>
      </c>
      <c r="I25" s="56">
        <f t="shared" si="3"/>
        <v>3.2697600000000002</v>
      </c>
      <c r="J25" s="3" t="s">
        <v>34</v>
      </c>
      <c r="K25" s="3">
        <v>1</v>
      </c>
      <c r="L25" s="38"/>
      <c r="M25" s="12"/>
      <c r="N25" s="12">
        <v>24</v>
      </c>
      <c r="O25" s="55">
        <f t="shared" si="1"/>
        <v>78.474240000000009</v>
      </c>
      <c r="P25" s="13"/>
      <c r="Q25" s="12">
        <v>11.5</v>
      </c>
      <c r="R25" s="55">
        <f t="shared" si="2"/>
        <v>37.602240000000002</v>
      </c>
      <c r="U25" s="17"/>
    </row>
    <row r="26" spans="2:21" s="1" customFormat="1" ht="18" customHeight="1" x14ac:dyDescent="0.25">
      <c r="B26" s="30"/>
      <c r="C26" s="33"/>
      <c r="D26" s="3" t="s">
        <v>50</v>
      </c>
      <c r="E26" s="3" t="s">
        <v>33</v>
      </c>
      <c r="F26" s="3">
        <v>40</v>
      </c>
      <c r="G26" s="3">
        <v>210</v>
      </c>
      <c r="H26" s="3">
        <v>50</v>
      </c>
      <c r="I26" s="56">
        <f t="shared" si="3"/>
        <v>3.3012000000000001</v>
      </c>
      <c r="J26" s="3" t="s">
        <v>34</v>
      </c>
      <c r="K26" s="3">
        <v>1</v>
      </c>
      <c r="L26" s="38"/>
      <c r="M26" s="12"/>
      <c r="N26" s="12">
        <v>24</v>
      </c>
      <c r="O26" s="55">
        <f t="shared" si="1"/>
        <v>79.228800000000007</v>
      </c>
      <c r="P26" s="13"/>
      <c r="Q26" s="12">
        <v>11.5</v>
      </c>
      <c r="R26" s="55">
        <f t="shared" si="2"/>
        <v>37.963799999999999</v>
      </c>
      <c r="U26" s="17"/>
    </row>
    <row r="27" spans="2:21" s="1" customFormat="1" ht="18" customHeight="1" x14ac:dyDescent="0.25">
      <c r="B27" s="30"/>
      <c r="C27" s="33"/>
      <c r="D27" s="3" t="s">
        <v>51</v>
      </c>
      <c r="E27" s="3" t="s">
        <v>40</v>
      </c>
      <c r="F27" s="3">
        <v>54</v>
      </c>
      <c r="G27" s="3">
        <v>410</v>
      </c>
      <c r="H27" s="3">
        <v>95</v>
      </c>
      <c r="I27" s="56">
        <f t="shared" si="3"/>
        <v>16.531938</v>
      </c>
      <c r="J27" s="3" t="s">
        <v>41</v>
      </c>
      <c r="K27" s="3">
        <v>1</v>
      </c>
      <c r="L27" s="38"/>
      <c r="M27" s="12"/>
      <c r="N27" s="12">
        <v>53</v>
      </c>
      <c r="O27" s="55">
        <f t="shared" si="1"/>
        <v>876.19271400000002</v>
      </c>
      <c r="P27" s="13"/>
      <c r="Q27" s="12">
        <v>30</v>
      </c>
      <c r="R27" s="55">
        <f t="shared" si="2"/>
        <v>495.95814000000001</v>
      </c>
      <c r="U27" s="17"/>
    </row>
    <row r="28" spans="2:21" s="1" customFormat="1" ht="18" customHeight="1" x14ac:dyDescent="0.25">
      <c r="B28" s="30"/>
      <c r="C28" s="33"/>
      <c r="D28" s="3" t="s">
        <v>52</v>
      </c>
      <c r="E28" s="3" t="s">
        <v>40</v>
      </c>
      <c r="F28" s="3">
        <v>60</v>
      </c>
      <c r="G28" s="3">
        <v>410</v>
      </c>
      <c r="H28" s="3">
        <v>68</v>
      </c>
      <c r="I28" s="56">
        <f t="shared" si="3"/>
        <v>13.148208</v>
      </c>
      <c r="J28" s="3" t="s">
        <v>41</v>
      </c>
      <c r="K28" s="3">
        <v>1</v>
      </c>
      <c r="L28" s="38"/>
      <c r="M28" s="12"/>
      <c r="N28" s="12">
        <v>53</v>
      </c>
      <c r="O28" s="55">
        <f t="shared" si="1"/>
        <v>696.85502400000007</v>
      </c>
      <c r="P28" s="13"/>
      <c r="Q28" s="12">
        <v>31</v>
      </c>
      <c r="R28" s="55">
        <f t="shared" si="2"/>
        <v>407.594448</v>
      </c>
      <c r="U28" s="17"/>
    </row>
    <row r="29" spans="2:21" s="1" customFormat="1" ht="18" customHeight="1" x14ac:dyDescent="0.25">
      <c r="B29" s="30"/>
      <c r="C29" s="33"/>
      <c r="D29" s="3" t="s">
        <v>53</v>
      </c>
      <c r="E29" s="3" t="s">
        <v>40</v>
      </c>
      <c r="F29" s="3">
        <v>60</v>
      </c>
      <c r="G29" s="3">
        <v>410</v>
      </c>
      <c r="H29" s="3">
        <v>80</v>
      </c>
      <c r="I29" s="56">
        <f t="shared" si="3"/>
        <v>15.46848</v>
      </c>
      <c r="J29" s="3" t="s">
        <v>41</v>
      </c>
      <c r="K29" s="3">
        <v>1</v>
      </c>
      <c r="L29" s="38"/>
      <c r="M29" s="12"/>
      <c r="N29" s="12">
        <v>53</v>
      </c>
      <c r="O29" s="55">
        <f t="shared" si="1"/>
        <v>819.82943999999998</v>
      </c>
      <c r="P29" s="13"/>
      <c r="Q29" s="12">
        <v>32</v>
      </c>
      <c r="R29" s="55">
        <f t="shared" si="2"/>
        <v>494.99135999999999</v>
      </c>
      <c r="U29" s="17"/>
    </row>
    <row r="30" spans="2:21" s="1" customFormat="1" ht="18" customHeight="1" x14ac:dyDescent="0.25">
      <c r="B30" s="30"/>
      <c r="C30" s="33"/>
      <c r="D30" s="3" t="s">
        <v>54</v>
      </c>
      <c r="E30" s="3" t="s">
        <v>40</v>
      </c>
      <c r="F30" s="3">
        <v>65</v>
      </c>
      <c r="G30" s="3">
        <v>410</v>
      </c>
      <c r="H30" s="3">
        <v>135</v>
      </c>
      <c r="I30" s="56">
        <f t="shared" si="3"/>
        <v>28.278314999999999</v>
      </c>
      <c r="J30" s="3" t="s">
        <v>41</v>
      </c>
      <c r="K30" s="3">
        <v>1</v>
      </c>
      <c r="L30" s="38"/>
      <c r="M30" s="12"/>
      <c r="N30" s="12">
        <v>53</v>
      </c>
      <c r="O30" s="55">
        <f t="shared" si="1"/>
        <v>1498.750695</v>
      </c>
      <c r="P30" s="13"/>
      <c r="Q30" s="12">
        <v>33</v>
      </c>
      <c r="R30" s="55">
        <f t="shared" si="2"/>
        <v>933.18439499999999</v>
      </c>
      <c r="U30" s="17"/>
    </row>
    <row r="31" spans="2:21" s="1" customFormat="1" ht="18" customHeight="1" x14ac:dyDescent="0.25">
      <c r="B31" s="30"/>
      <c r="C31" s="33"/>
      <c r="D31" s="3" t="s">
        <v>55</v>
      </c>
      <c r="E31" s="3" t="s">
        <v>33</v>
      </c>
      <c r="F31" s="3">
        <v>60</v>
      </c>
      <c r="G31" s="3">
        <v>410</v>
      </c>
      <c r="H31" s="3">
        <v>75</v>
      </c>
      <c r="I31" s="56">
        <f t="shared" si="3"/>
        <v>14.5017</v>
      </c>
      <c r="J31" s="3" t="s">
        <v>34</v>
      </c>
      <c r="K31" s="3">
        <v>1</v>
      </c>
      <c r="L31" s="38"/>
      <c r="M31" s="12"/>
      <c r="N31" s="12">
        <v>24</v>
      </c>
      <c r="O31" s="55">
        <f t="shared" si="1"/>
        <v>348.04079999999999</v>
      </c>
      <c r="P31" s="13"/>
      <c r="Q31" s="12">
        <v>11.5</v>
      </c>
      <c r="R31" s="55">
        <f t="shared" si="2"/>
        <v>166.76954999999998</v>
      </c>
      <c r="U31" s="17"/>
    </row>
    <row r="32" spans="2:21" s="1" customFormat="1" ht="18" customHeight="1" x14ac:dyDescent="0.25">
      <c r="B32" s="30"/>
      <c r="C32" s="33"/>
      <c r="D32" s="3" t="s">
        <v>56</v>
      </c>
      <c r="E32" s="3" t="s">
        <v>28</v>
      </c>
      <c r="F32" s="3">
        <v>20</v>
      </c>
      <c r="G32" s="3">
        <v>530</v>
      </c>
      <c r="H32" s="3">
        <v>580</v>
      </c>
      <c r="I32" s="56">
        <f t="shared" si="3"/>
        <v>48.323279999999997</v>
      </c>
      <c r="J32" s="3" t="s">
        <v>57</v>
      </c>
      <c r="K32" s="3">
        <v>1</v>
      </c>
      <c r="L32" s="38"/>
      <c r="M32" s="12"/>
      <c r="N32" s="12">
        <v>19.5</v>
      </c>
      <c r="O32" s="55">
        <f t="shared" si="1"/>
        <v>942.30395999999996</v>
      </c>
      <c r="P32" s="13"/>
      <c r="Q32" s="12">
        <v>11.5</v>
      </c>
      <c r="R32" s="55">
        <f t="shared" si="2"/>
        <v>555.71771999999999</v>
      </c>
      <c r="U32" s="17"/>
    </row>
    <row r="33" spans="2:22" s="1" customFormat="1" ht="18" customHeight="1" x14ac:dyDescent="0.25">
      <c r="B33" s="30"/>
      <c r="C33" s="33"/>
      <c r="D33" s="3" t="s">
        <v>58</v>
      </c>
      <c r="E33" s="3" t="s">
        <v>40</v>
      </c>
      <c r="F33" s="3">
        <v>40</v>
      </c>
      <c r="G33" s="3">
        <v>310</v>
      </c>
      <c r="H33" s="3">
        <v>170</v>
      </c>
      <c r="I33" s="56">
        <f t="shared" si="3"/>
        <v>16.56888</v>
      </c>
      <c r="J33" s="3" t="s">
        <v>41</v>
      </c>
      <c r="K33" s="3">
        <v>1</v>
      </c>
      <c r="L33" s="38"/>
      <c r="M33" s="12"/>
      <c r="N33" s="12">
        <v>53</v>
      </c>
      <c r="O33" s="55">
        <f t="shared" si="1"/>
        <v>878.15063999999995</v>
      </c>
      <c r="P33" s="13"/>
      <c r="Q33" s="12">
        <v>36</v>
      </c>
      <c r="R33" s="55">
        <f t="shared" si="2"/>
        <v>596.47968000000003</v>
      </c>
      <c r="U33" s="17"/>
    </row>
    <row r="34" spans="2:22" s="1" customFormat="1" ht="18" customHeight="1" x14ac:dyDescent="0.25">
      <c r="B34" s="30"/>
      <c r="C34" s="33"/>
      <c r="D34" s="3" t="s">
        <v>59</v>
      </c>
      <c r="E34" s="3" t="s">
        <v>22</v>
      </c>
      <c r="F34" s="3">
        <v>30</v>
      </c>
      <c r="G34" s="3">
        <v>1340</v>
      </c>
      <c r="H34" s="3">
        <v>1000</v>
      </c>
      <c r="I34" s="56">
        <f t="shared" si="3"/>
        <v>315.97199999999998</v>
      </c>
      <c r="J34" s="3"/>
      <c r="K34" s="3">
        <v>1</v>
      </c>
      <c r="L34" s="38"/>
      <c r="M34" s="12"/>
      <c r="N34" s="12">
        <v>11</v>
      </c>
      <c r="O34" s="55">
        <f t="shared" si="1"/>
        <v>3475.692</v>
      </c>
      <c r="P34" s="13"/>
      <c r="Q34" s="12"/>
      <c r="R34" s="55">
        <f t="shared" si="2"/>
        <v>0</v>
      </c>
      <c r="U34" s="17"/>
    </row>
    <row r="35" spans="2:22" s="1" customFormat="1" ht="18" customHeight="1" x14ac:dyDescent="0.25">
      <c r="B35" s="30"/>
      <c r="C35" s="33"/>
      <c r="D35" s="45" t="s">
        <v>60</v>
      </c>
      <c r="E35" s="46"/>
      <c r="F35" s="46"/>
      <c r="G35" s="46"/>
      <c r="H35" s="46"/>
      <c r="I35" s="46"/>
      <c r="J35" s="46"/>
      <c r="K35" s="47"/>
      <c r="L35" s="38"/>
      <c r="M35" s="12"/>
      <c r="N35" s="12"/>
      <c r="P35" s="13"/>
      <c r="R35" s="17"/>
      <c r="U35" s="17"/>
    </row>
    <row r="36" spans="2:22" s="1" customFormat="1" ht="18" customHeight="1" x14ac:dyDescent="0.25">
      <c r="B36" s="30"/>
      <c r="C36" s="4"/>
      <c r="D36" s="48"/>
      <c r="E36" s="49"/>
      <c r="F36" s="49"/>
      <c r="G36" s="49"/>
      <c r="H36" s="49"/>
      <c r="I36" s="49"/>
      <c r="J36" s="49"/>
      <c r="K36" s="50"/>
      <c r="L36" s="14"/>
      <c r="M36" s="12"/>
      <c r="N36" s="12"/>
      <c r="P36" s="13"/>
      <c r="R36" s="17"/>
      <c r="U36" s="17"/>
    </row>
    <row r="37" spans="2:22" ht="86.15" customHeight="1" x14ac:dyDescent="0.25">
      <c r="B37" s="6"/>
      <c r="C37" s="27" t="s">
        <v>61</v>
      </c>
      <c r="D37" s="28"/>
      <c r="E37" s="28"/>
      <c r="F37" s="28"/>
      <c r="G37" s="28"/>
      <c r="H37" s="28"/>
      <c r="I37" s="28"/>
      <c r="J37" s="28"/>
      <c r="K37" s="28"/>
      <c r="L37" s="29"/>
      <c r="M37" s="15"/>
      <c r="O37" s="57">
        <f>SUM(O7:O36)</f>
        <v>20596.969105800003</v>
      </c>
      <c r="R37" s="18">
        <f>SUM(R7:R36)</f>
        <v>7890.5286330000008</v>
      </c>
      <c r="S37" s="19"/>
      <c r="U37" s="19"/>
      <c r="V37" s="19"/>
    </row>
    <row r="38" spans="2:22" ht="42.75" customHeight="1" x14ac:dyDescent="0.25">
      <c r="B38" s="7" t="s">
        <v>62</v>
      </c>
      <c r="D38" s="7"/>
      <c r="E38" s="7"/>
      <c r="F38" s="7"/>
      <c r="G38" s="7"/>
      <c r="H38" s="7"/>
      <c r="I38" s="7"/>
      <c r="J38" s="7"/>
      <c r="K38" s="7"/>
      <c r="L38" s="7"/>
      <c r="M38" s="16"/>
    </row>
  </sheetData>
  <autoFilter ref="B6:V38"/>
  <mergeCells count="26">
    <mergeCell ref="N5:O5"/>
    <mergeCell ref="Q5:R5"/>
    <mergeCell ref="C37:L37"/>
    <mergeCell ref="B5:B6"/>
    <mergeCell ref="B7:B36"/>
    <mergeCell ref="C5:C6"/>
    <mergeCell ref="C7:C35"/>
    <mergeCell ref="D5:D6"/>
    <mergeCell ref="E5:E6"/>
    <mergeCell ref="I5:I6"/>
    <mergeCell ref="J5:J6"/>
    <mergeCell ref="K5:K6"/>
    <mergeCell ref="L5:L6"/>
    <mergeCell ref="L7:L35"/>
    <mergeCell ref="D21:K22"/>
    <mergeCell ref="D35:K36"/>
    <mergeCell ref="B4:C4"/>
    <mergeCell ref="D4:G4"/>
    <mergeCell ref="H4:I4"/>
    <mergeCell ref="J4:L4"/>
    <mergeCell ref="F5:H5"/>
    <mergeCell ref="B2:L2"/>
    <mergeCell ref="B3:C3"/>
    <mergeCell ref="D3:G3"/>
    <mergeCell ref="H3:I3"/>
    <mergeCell ref="J3:L3"/>
  </mergeCells>
  <phoneticPr fontId="12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2024-04-07T02:11:11Z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