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8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265C0C56-CA27-4349-B863-B1E9F7310F46}" xr6:coauthVersionLast="47" xr6:coauthVersionMax="47" xr10:uidLastSave="{00000000-0000-0000-0000-000000000000}"/>
  <bookViews>
    <workbookView xWindow="-108" yWindow="-108" windowWidth="23256" windowHeight="12456" firstSheet="66" activeTab="67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物料采购价格审批表-黄骅成卓" sheetId="68" r:id="rId62"/>
    <sheet name="物料采购价格审批表-海兴中盛" sheetId="69" r:id="rId63"/>
    <sheet name="物料采购价格审批表-垫片" sheetId="70" r:id="rId64"/>
    <sheet name="物料采购价格审批表-霸州政锦11" sheetId="71" r:id="rId65"/>
    <sheet name="物料采购价格审批表-黄骅成卓3.18" sheetId="72" r:id="rId66"/>
    <sheet name="物料采购价格审批表-兴伟" sheetId="73" r:id="rId67"/>
    <sheet name="物料采购价格审批表-旭兴" sheetId="74" r:id="rId68"/>
    <sheet name="物料采购价格审批表-霸州政锦1" sheetId="75" r:id="rId69"/>
    <sheet name="Sheet1" sheetId="1" r:id="rId70"/>
    <sheet name="Sheet2" sheetId="57" r:id="rId71"/>
  </sheets>
  <externalReferences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73" l="1"/>
  <c r="N5" i="73"/>
  <c r="L5" i="73"/>
  <c r="E5" i="73"/>
  <c r="F5" i="73"/>
  <c r="R6" i="71"/>
  <c r="R7" i="71"/>
  <c r="R8" i="71"/>
  <c r="R5" i="71"/>
  <c r="U5" i="20" l="1"/>
  <c r="U6" i="20"/>
  <c r="U7" i="20"/>
  <c r="U8" i="20"/>
  <c r="U9" i="20"/>
  <c r="U10" i="20"/>
  <c r="U11" i="20"/>
  <c r="U12" i="20"/>
  <c r="U13" i="20"/>
  <c r="U4" i="20"/>
  <c r="S5" i="20"/>
  <c r="S6" i="20"/>
  <c r="S7" i="20"/>
  <c r="S8" i="20"/>
  <c r="S9" i="20"/>
  <c r="S10" i="20"/>
  <c r="S12" i="20"/>
  <c r="S14" i="20"/>
  <c r="S15" i="20"/>
  <c r="S16" i="20"/>
  <c r="S17" i="20"/>
  <c r="S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4" i="20"/>
  <c r="T6" i="67"/>
  <c r="T7" i="67"/>
  <c r="T8" i="67"/>
  <c r="T9" i="67"/>
  <c r="T5" i="67"/>
  <c r="S6" i="66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R5" i="20" s="1"/>
  <c r="P6" i="20"/>
  <c r="R6" i="20" s="1"/>
  <c r="P7" i="20"/>
  <c r="R7" i="20" s="1"/>
  <c r="P8" i="20"/>
  <c r="R8" i="20" s="1"/>
  <c r="P9" i="20"/>
  <c r="R9" i="20" s="1"/>
  <c r="P10" i="20"/>
  <c r="R10" i="20" s="1"/>
  <c r="P11" i="20"/>
  <c r="R11" i="20" s="1"/>
  <c r="P12" i="20"/>
  <c r="R12" i="20" s="1"/>
  <c r="P13" i="20"/>
  <c r="R13" i="20" s="1"/>
  <c r="P14" i="20"/>
  <c r="R14" i="20" s="1"/>
  <c r="P15" i="20"/>
  <c r="R15" i="20" s="1"/>
  <c r="P16" i="20"/>
  <c r="R16" i="20" s="1"/>
  <c r="P17" i="20"/>
  <c r="R17" i="20" s="1"/>
  <c r="P4" i="20"/>
  <c r="R4" i="20" s="1"/>
  <c r="M6" i="20"/>
  <c r="M11" i="20"/>
  <c r="M14" i="20"/>
  <c r="M15" i="20"/>
  <c r="K5" i="20"/>
  <c r="M5" i="20" s="1"/>
  <c r="K6" i="20"/>
  <c r="K7" i="20"/>
  <c r="M7" i="20" s="1"/>
  <c r="K8" i="20"/>
  <c r="M8" i="20" s="1"/>
  <c r="K9" i="20"/>
  <c r="M9" i="20" s="1"/>
  <c r="K10" i="20"/>
  <c r="M10" i="20" s="1"/>
  <c r="K11" i="20"/>
  <c r="K12" i="20"/>
  <c r="M12" i="20" s="1"/>
  <c r="K13" i="20"/>
  <c r="M13" i="20" s="1"/>
  <c r="K14" i="20"/>
  <c r="K15" i="20"/>
  <c r="K16" i="20"/>
  <c r="M16" i="20" s="1"/>
  <c r="K17" i="20"/>
  <c r="M17" i="20" s="1"/>
  <c r="K4" i="20"/>
  <c r="M4" i="20" s="1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564F8B0-85D9-40F9-B344-5D80DC4D03B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C034609-274C-4CE1-8738-6D3E61319B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80C1EF4-748B-4FA4-B271-368AB3FFB1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E79BFAB-D216-44F6-BBBF-7EA8C512995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FF54B3E-75E1-4987-A245-6D77000D1B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AFB9F37-5942-4958-93D9-E92E55355F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69345A-3D01-41C9-8204-0D179C7108C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B96FC59-7281-4460-9664-A1748F80643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1C7F5A0-75B0-4BE1-B3E1-48E7E85B420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DA5CA8A-AE0B-4830-95C0-136A77EE9C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324B2D6A-CDE4-44EC-B475-A008E9192C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EF7C2-1451-4FC8-958D-9CEAC9498E1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DC32FB4-E649-4A98-91B6-9C11BD12997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72C3BA6-4326-478E-BDA5-F39F2D87504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0A892F-BF8C-42E2-BCB3-A41A56793E0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5E6A6E21-6E1D-457A-896E-879B6C01114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<sst xmlns="http://schemas.openxmlformats.org/spreadsheetml/2006/main" count="4178" uniqueCount="994">
  <si>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</si>
  <si>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</si>
  <si>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</si>
  <si>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</si>
  <si>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</si>
  <si>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</si>
  <si>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</si>
  <si>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</si>
  <si>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</si>
  <si>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</si>
  <si>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</si>
  <si>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</si>
  <si>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</si>
  <si>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</si>
  <si>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</si>
  <si>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</si>
  <si>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</si>
  <si>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</si>
  <si>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</si>
  <si>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</si>
  <si>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</si>
  <si>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</si>
  <si>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</si>
  <si>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</si>
  <si>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</si>
  <si>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</si>
  <si>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</si>
  <si>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</si>
  <si>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</si>
  <si>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</si>
  <si>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</si>
  <si>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</si>
  <si>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</si>
  <si>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</si>
  <si>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</si>
  <si>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</si>
  <si>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</si>
  <si>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</si>
  <si>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</si>
  <si>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</si>
  <si>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</si>
  <si>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</si>
  <si>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</si>
  <si>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</si>
  <si>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</si>
  <si>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</si>
  <si>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</si>
  <si>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</si>
  <si>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</si>
  <si>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</si>
  <si>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</si>
  <si>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</si>
  <si>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</si>
  <si>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</si>
  <si>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</si>
  <si>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</si>
  <si>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</si>
  <si>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</si>
  <si>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</si>
  <si>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</si>
  <si>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</si>
  <si>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</si>
  <si>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</si>
  <si>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</si>
  <si>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</si>
  <si>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</si>
  <si>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</si>
  <si>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</si>
  <si>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</si>
  <si>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</si>
  <si>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</si>
  <si>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</si>
  <si>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</si>
  <si>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</si>
  <si>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</si>
  <si>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</si>
  <si>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</si>
  <si>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</si>
  <si>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</si>
  <si>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</si>
  <si>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</si>
  <si>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</si>
  <si>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</si>
  <si>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</si>
  <si>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</si>
  <si>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</si>
  <si>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</si>
  <si>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</si>
  <si>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</si>
  <si>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</si>
  <si>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</si>
  <si>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</si>
  <si>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</si>
  <si>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</si>
  <si>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</si>
  <si>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</si>
  <si>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</si>
  <si>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</si>
  <si>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</si>
  <si>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</si>
  <si>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</si>
  <si>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</si>
  <si>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</si>
  <si>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</si>
  <si>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</si>
  <si>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</si>
  <si>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</si>
  <si>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</si>
  <si>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</si>
  <si>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</si>
  <si>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</si>
  <si>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</si>
  <si>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</si>
  <si>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</si>
  <si>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</si>
  <si>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</si>
  <si>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</si>
  <si>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</si>
  <si>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</si>
  <si>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</si>
  <si>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</si>
  <si>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</si>
  <si>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</si>
  <si>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</si>
  <si>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</si>
  <si>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</si>
  <si>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</si>
  <si>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</si>
  <si>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</si>
  <si>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</si>
  <si>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</si>
  <si>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</si>
  <si>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</si>
  <si>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</si>
  <si>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</si>
  <si>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</si>
  <si>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</si>
  <si>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</si>
  <si>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</si>
  <si>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</si>
  <si>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</si>
  <si>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</si>
  <si>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</si>
  <si>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</si>
  <si>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</si>
  <si>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</si>
  <si>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</si>
  <si>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</si>
  <si>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</si>
  <si>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</si>
  <si>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</si>
  <si>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</si>
  <si>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</si>
  <si>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</si>
  <si>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</si>
  <si>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</si>
  <si>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</si>
  <si>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</si>
  <si>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</si>
  <si>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</si>
  <si>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</si>
  <si>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</si>
  <si>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</si>
  <si>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</si>
  <si>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</si>
  <si>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</si>
  <si>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</si>
  <si>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</si>
  <si>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</si>
  <si>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</si>
  <si>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</si>
  <si>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</si>
  <si>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</si>
  <si>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</si>
  <si>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</si>
  <si>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</si>
  <si>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</si>
  <si>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</si>
  <si>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</si>
  <si>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</si>
  <si>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</si>
  <si>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</si>
  <si>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</si>
  <si>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</si>
  <si>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</si>
  <si>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</si>
  <si>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</si>
  <si>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</si>
  <si>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</si>
  <si>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</si>
  <si>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</si>
  <si>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</si>
  <si>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</si>
  <si>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</si>
  <si>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</si>
  <si>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</si>
  <si>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</si>
  <si>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</si>
  <si>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</si>
  <si>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</si>
  <si>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</si>
  <si>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</si>
  <si>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</si>
  <si>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</si>
  <si>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</si>
  <si>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</si>
  <si>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</si>
  <si>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</si>
  <si>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</si>
  <si>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</si>
  <si>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</si>
  <si>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</si>
  <si>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</si>
  <si>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</si>
  <si>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</si>
  <si>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</si>
  <si>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</si>
  <si>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</si>
  <si>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</si>
  <si>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</si>
  <si>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</si>
  <si>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</si>
  <si>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</si>
  <si>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</si>
  <si>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</si>
  <si>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</si>
  <si>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</si>
  <si>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</si>
  <si>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</si>
  <si>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</si>
  <si>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</si>
  <si>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</si>
  <si>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</si>
  <si>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</si>
  <si>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</si>
  <si>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</si>
  <si>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</si>
  <si>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</si>
  <si>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</si>
  <si>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</si>
  <si>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</si>
  <si>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</si>
  <si>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</si>
  <si>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</si>
  <si>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</si>
  <si>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</si>
  <si>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</si>
  <si>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</si>
  <si>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</si>
  <si>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</si>
  <si>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</si>
  <si>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</si>
  <si>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</si>
  <si>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</si>
  <si>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</si>
  <si>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</si>
  <si>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</si>
  <si>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</si>
  <si>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</si>
  <si>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</si>
  <si>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</si>
  <si>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</si>
  <si>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</si>
  <si>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</si>
  <si>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</si>
  <si>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</si>
  <si>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</si>
  <si>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</si>
  <si>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</si>
  <si>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</si>
  <si>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</si>
  <si>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</si>
  <si>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</si>
  <si>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</si>
  <si>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</si>
  <si>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</si>
  <si>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</si>
  <si>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</si>
  <si>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</si>
  <si>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</si>
  <si>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</si>
  <si>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</si>
  <si>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</si>
  <si>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</si>
  <si>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</si>
  <si>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</si>
  <si>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</si>
  <si>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</si>
  <si>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</si>
  <si>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</si>
  <si>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</si>
  <si>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</si>
  <si>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</si>
  <si>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</si>
  <si>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</si>
  <si>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</si>
  <si>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</si>
  <si>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</si>
  <si>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</si>
  <si>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</si>
  <si>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</si>
  <si>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</si>
  <si>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</si>
  <si>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</si>
  <si>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</si>
  <si>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</si>
  <si>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</si>
  <si>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</si>
  <si>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</si>
  <si>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</si>
  <si>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</si>
  <si>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</si>
  <si>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</si>
  <si>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</si>
  <si>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</si>
  <si>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</si>
  <si>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</si>
  <si>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</si>
  <si>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</si>
  <si>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</si>
  <si>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</si>
  <si>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</si>
  <si>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</si>
  <si>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</si>
  <si>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</si>
  <si>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</si>
  <si>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</si>
  <si>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</si>
  <si>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</si>
  <si>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</si>
  <si>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</si>
  <si>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</si>
  <si>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</si>
  <si>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</si>
  <si>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</si>
  <si>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</si>
  <si>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</si>
  <si>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</si>
  <si>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</si>
  <si>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</si>
  <si>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</si>
  <si>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</si>
  <si>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</si>
  <si>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</si>
  <si>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</si>
  <si>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</si>
  <si>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</si>
  <si>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</si>
  <si>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</si>
  <si>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</si>
  <si>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</si>
  <si>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</si>
  <si>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</si>
  <si>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</si>
  <si>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</si>
  <si>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</si>
  <si>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</si>
  <si>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</si>
  <si>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</si>
  <si>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</si>
  <si>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</si>
  <si>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</si>
  <si>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</si>
  <si>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</si>
  <si>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</si>
  <si>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</si>
  <si>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</si>
  <si>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</si>
  <si>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</si>
  <si>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</si>
  <si>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</si>
  <si>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</si>
  <si>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</si>
  <si>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</si>
  <si>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</si>
  <si>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</si>
  <si>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</si>
  <si>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</si>
  <si>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</si>
  <si>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</si>
  <si>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</si>
  <si>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</si>
  <si>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</si>
  <si>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</si>
  <si>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</si>
  <si>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</si>
  <si>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</si>
  <si>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</si>
  <si>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</si>
  <si>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</si>
  <si>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</si>
  <si>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</si>
  <si>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</si>
  <si>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</si>
  <si>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</si>
  <si>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</si>
  <si>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</si>
  <si>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</si>
  <si>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</si>
  <si>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</si>
  <si>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</si>
  <si>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</si>
  <si>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</si>
  <si>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</si>
  <si>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</si>
  <si>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</si>
  <si>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</si>
  <si>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</si>
  <si>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</si>
  <si>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</si>
  <si>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</si>
  <si>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</si>
  <si>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</si>
  <si>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</si>
  <si>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</si>
  <si>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</si>
  <si>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</si>
  <si>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</si>
  <si>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</si>
  <si>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</si>
  <si>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</si>
  <si>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</si>
  <si>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</si>
  <si>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</si>
  <si>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</si>
  <si>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</si>
  <si>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</si>
  <si>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</si>
  <si>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</si>
  <si>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</si>
  <si>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</si>
  <si>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</si>
  <si>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</si>
  <si>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</si>
  <si>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</si>
  <si>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</si>
  <si>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</si>
  <si>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</si>
  <si>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</si>
  <si>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</si>
  <si>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</si>
  <si>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</si>
  <si>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</si>
  <si>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</si>
  <si>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</si>
  <si>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</si>
  <si>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</si>
  <si>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</si>
  <si>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</si>
  <si>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</si>
  <si>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</si>
  <si>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</si>
  <si>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</si>
  <si>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</si>
  <si>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</si>
  <si>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</si>
  <si>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</si>
  <si>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</si>
  <si>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</si>
  <si>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</si>
  <si>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</si>
  <si>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</si>
  <si>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</si>
  <si>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</si>
  <si>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</si>
  <si>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</si>
  <si>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</si>
  <si>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</si>
  <si>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</si>
  <si>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</si>
  <si>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</si>
  <si>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</si>
  <si>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</si>
  <si>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</si>
  <si>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</si>
  <si>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</si>
  <si>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</si>
  <si>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</si>
  <si>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</si>
  <si>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</si>
  <si>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</si>
  <si>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</si>
  <si>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</si>
  <si>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</si>
  <si>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</si>
  <si>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</si>
  <si>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</si>
  <si>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</si>
  <si>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</si>
  <si>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</si>
  <si>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</si>
  <si>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</si>
  <si>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</si>
  <si>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</si>
  <si>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</si>
  <si>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</si>
  <si>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</si>
  <si>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</si>
  <si>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</si>
  <si>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</si>
  <si>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</si>
  <si>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</si>
  <si>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</si>
  <si>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</si>
  <si>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</si>
  <si>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</si>
  <si>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</si>
  <si>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</si>
  <si>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</si>
  <si>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</si>
  <si>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</si>
  <si>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</si>
  <si>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</si>
  <si>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</si>
  <si>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</si>
  <si>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</si>
  <si>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</si>
  <si>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</si>
  <si>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</si>
  <si>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</si>
  <si>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</si>
  <si>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</si>
  <si>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</si>
  <si>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</si>
  <si>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</si>
  <si>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</si>
  <si>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</si>
  <si>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</si>
  <si>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</si>
  <si>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</si>
  <si>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</si>
  <si>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</si>
  <si>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</si>
  <si>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</si>
  <si>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</si>
  <si>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</si>
  <si>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</si>
  <si>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</si>
  <si>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</si>
  <si>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</si>
  <si>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</si>
  <si>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</si>
  <si>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</si>
  <si>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</si>
  <si>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</si>
  <si>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</si>
  <si>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</si>
  <si>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</si>
  <si>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</si>
  <si>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</si>
  <si>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</si>
  <si>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</si>
  <si>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</si>
  <si>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</si>
  <si>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</si>
  <si>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</si>
  <si>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</si>
  <si>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</si>
  <si>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</si>
  <si>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</si>
  <si>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</si>
  <si>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</si>
  <si>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</si>
  <si>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</si>
  <si>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</si>
  <si>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</si>
  <si>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</si>
  <si>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</si>
  <si>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</si>
  <si>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</si>
  <si>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</si>
  <si>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</si>
  <si>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</si>
  <si>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</si>
  <si>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</si>
  <si>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</si>
  <si>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</si>
  <si>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</si>
  <si>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</si>
  <si>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</si>
  <si>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</si>
  <si>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</si>
  <si>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</si>
  <si>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</si>
  <si>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</si>
  <si>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</si>
  <si>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</si>
  <si>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</si>
  <si>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</si>
  <si>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</si>
  <si>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</si>
  <si>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</si>
  <si>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</si>
  <si>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</si>
  <si>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</si>
  <si>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</si>
  <si>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</si>
  <si>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</si>
  <si>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</si>
  <si>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</si>
  <si>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</si>
  <si>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</si>
  <si>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</si>
  <si>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</si>
  <si>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</si>
  <si>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</si>
  <si>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</si>
  <si>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</si>
  <si>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</si>
  <si>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</si>
  <si>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</si>
  <si>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</si>
  <si>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</si>
  <si>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</si>
  <si>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</si>
  <si>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</si>
  <si>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</si>
  <si>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</si>
  <si>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</si>
  <si>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</si>
  <si>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</si>
  <si>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</si>
  <si>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</si>
  <si>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</si>
  <si>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</si>
  <si>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</si>
  <si>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</si>
  <si>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</si>
  <si>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</si>
  <si>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</si>
  <si>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</si>
  <si>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</si>
  <si>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</si>
  <si>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</si>
  <si>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</si>
  <si>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</si>
  <si>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</si>
  <si>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</si>
  <si>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</si>
  <si>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</si>
  <si>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</si>
  <si>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</si>
  <si>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</si>
  <si>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</si>
  <si>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</si>
  <si>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</si>
  <si>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</si>
  <si>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</si>
  <si>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</si>
  <si>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</si>
  <si>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</si>
  <si>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</si>
  <si>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</si>
  <si>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</si>
  <si>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</si>
  <si>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</si>
  <si>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</si>
  <si>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</si>
  <si>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</si>
  <si>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</si>
  <si>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</si>
  <si>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</si>
  <si>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</si>
  <si>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</si>
  <si>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</si>
  <si>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</si>
  <si>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</si>
  <si>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</si>
  <si>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</si>
  <si>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</si>
  <si>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</si>
  <si>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</si>
  <si>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</si>
  <si>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</si>
  <si>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</si>
  <si>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</si>
  <si>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</si>
  <si>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</si>
  <si>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</si>
  <si>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</si>
  <si>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</si>
  <si>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</si>
  <si>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</si>
  <si>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</si>
  <si>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</si>
  <si>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</si>
  <si>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</si>
  <si>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</si>
  <si>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</si>
  <si>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</si>
  <si>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</si>
  <si>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</si>
  <si>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</si>
  <si>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</si>
  <si>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</si>
  <si>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</si>
  <si>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</si>
  <si>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</si>
  <si>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</si>
  <si>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</si>
  <si>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</si>
  <si>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</si>
  <si>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</si>
  <si>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</si>
  <si>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</si>
  <si>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</si>
  <si>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</si>
  <si>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</si>
  <si>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</si>
  <si>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</si>
  <si>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</si>
  <si>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</si>
  <si>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</si>
  <si>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</si>
  <si>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</si>
  <si>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</si>
  <si>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</si>
  <si>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</si>
  <si>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</si>
  <si>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</si>
  <si>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</si>
  <si>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</si>
  <si>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</si>
  <si>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</si>
  <si>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</si>
  <si>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</si>
  <si>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</si>
  <si>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</si>
  <si>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</si>
  <si>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</si>
  <si>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</si>
  <si>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</si>
  <si>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</si>
  <si>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</si>
  <si>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</si>
  <si>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</si>
  <si>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</si>
  <si>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</si>
  <si>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</si>
  <si>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</si>
  <si>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</si>
  <si>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</si>
  <si>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</si>
  <si>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</si>
  <si>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</si>
  <si>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</si>
  <si>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</si>
  <si>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</si>
  <si>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</si>
  <si>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</si>
  <si>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</si>
  <si>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</si>
  <si>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</si>
  <si>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</si>
  <si>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</si>
  <si>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</si>
  <si>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</si>
  <si>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</si>
  <si>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</si>
  <si>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</si>
  <si>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</si>
  <si>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</si>
  <si>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</si>
  <si>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</si>
  <si>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</si>
  <si>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</si>
  <si>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</si>
  <si>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</si>
  <si>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</si>
  <si>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</si>
  <si>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</si>
  <si>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</si>
  <si>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</si>
  <si>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</si>
  <si>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</si>
  <si>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</si>
  <si>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</si>
  <si>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</si>
  <si>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</si>
  <si>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</si>
  <si>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</si>
  <si>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</si>
  <si>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</si>
  <si>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</si>
  <si>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</si>
  <si>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</si>
  <si>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</si>
  <si>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</si>
  <si>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</si>
  <si>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</si>
  <si>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</si>
  <si>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</si>
  <si>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</si>
  <si>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</si>
  <si>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</si>
  <si>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</si>
  <si>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</si>
  <si>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</si>
  <si>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</si>
  <si>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</si>
  <si>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</si>
  <si>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</si>
  <si>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</si>
  <si>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</si>
  <si>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</si>
  <si>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</si>
  <si>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</si>
  <si>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</si>
  <si>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</si>
  <si>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</si>
  <si>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</si>
  <si>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</si>
  <si>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</si>
  <si>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</si>
  <si>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</si>
  <si>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</si>
  <si>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</si>
  <si>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</si>
  <si>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</si>
  <si>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</si>
  <si>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</si>
  <si>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</si>
  <si>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</si>
  <si>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</si>
  <si>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</si>
  <si>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</si>
  <si>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</si>
  <si>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</si>
  <si>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</si>
  <si>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</si>
  <si>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</si>
  <si>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</si>
  <si>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</si>
  <si>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</si>
  <si>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</si>
  <si>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</si>
  <si>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</si>
  <si>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</si>
  <si>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</si>
  <si>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</si>
  <si>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</si>
  <si>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</si>
  <si>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</si>
  <si>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</si>
  <si>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</si>
  <si>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</si>
  <si>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</si>
  <si>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</si>
  <si>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</si>
  <si>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</si>
  <si>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</si>
  <si>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</si>
  <si>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</si>
  <si>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</si>
  <si>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</si>
  <si>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</si>
  <si>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</si>
  <si>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</si>
  <si>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</si>
  <si>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</si>
  <si>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</si>
  <si>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</si>
  <si>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</si>
  <si>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</si>
  <si>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</si>
  <si>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</si>
  <si>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</si>
  <si>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</si>
  <si>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</si>
  <si>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</si>
  <si>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</si>
  <si>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</si>
  <si>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</si>
  <si>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</si>
  <si>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</si>
  <si>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</si>
  <si>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</si>
  <si>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</si>
  <si>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</si>
  <si>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</si>
  <si>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</si>
  <si>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</si>
  <si>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</si>
  <si>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</si>
  <si>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</si>
  <si>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</si>
  <si>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</si>
  <si>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</si>
  <si>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</si>
  <si>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</si>
  <si>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</si>
  <si>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</si>
  <si>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</si>
  <si>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</si>
  <si>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</si>
  <si>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</si>
  <si>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</si>
  <si>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</si>
  <si>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</si>
  <si>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</si>
  <si>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</si>
  <si>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</si>
  <si>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</si>
  <si>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</si>
  <si>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</si>
  <si>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</si>
  <si>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</si>
  <si>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</si>
  <si>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</si>
  <si>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</si>
  <si>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</si>
  <si>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</si>
  <si>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</si>
  <si>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</si>
  <si>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</si>
  <si>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</si>
  <si>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</si>
  <si>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</si>
  <si>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</si>
  <si>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</si>
  <si>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</si>
  <si>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</si>
  <si>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</si>
  <si>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</si>
  <si>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</si>
  <si>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</si>
  <si>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</si>
  <si>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</si>
  <si>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</si>
  <si>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</si>
  <si>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</si>
  <si>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</si>
  <si>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</si>
  <si>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</si>
  <si>
    <t>限位柱A</t>
    <phoneticPr fontId="3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</si>
  <si>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4" type="noConversion"/>
  </si>
  <si>
    <t>SHT0001005</t>
  </si>
  <si>
    <t>H4盘簧</t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</si>
  <si>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4" type="noConversion"/>
  </si>
  <si>
    <t>单台用量</t>
    <phoneticPr fontId="3" type="noConversion"/>
  </si>
  <si>
    <t>月计划（台车）</t>
    <phoneticPr fontId="3" type="noConversion"/>
  </si>
  <si>
    <t>垫片</t>
    <phoneticPr fontId="3" type="noConversion"/>
  </si>
  <si>
    <t>SLT0011743</t>
    <phoneticPr fontId="3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</si>
  <si>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4" type="noConversion"/>
  </si>
  <si>
    <t>模具费1500元，分摊至5万件产品中</t>
    <phoneticPr fontId="3" type="noConversion"/>
  </si>
  <si>
    <t>SLT0010530</t>
  </si>
  <si>
    <t>绞架连杆1</t>
  </si>
  <si>
    <t>A点黄骅兴岳未税单价</t>
    <phoneticPr fontId="3" type="noConversion"/>
  </si>
  <si>
    <t>SLT0010531</t>
  </si>
  <si>
    <t>绞架连杆2</t>
  </si>
  <si>
    <t>SLT0010529</t>
  </si>
  <si>
    <t>绞架连杆3一汽轻卡减震</t>
  </si>
  <si>
    <t>SHT0010523</t>
  </si>
  <si>
    <t>阻尼销轴</t>
  </si>
  <si>
    <t>霸州市政锦五金制品有限公司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</si>
  <si>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4" type="noConversion"/>
  </si>
  <si>
    <t>SLT0010407</t>
  </si>
  <si>
    <t>驾驶员座垫右侧安装板总成</t>
  </si>
  <si>
    <t>SLT0010687</t>
  </si>
  <si>
    <t>1880副驾调角器左侧上连接板</t>
  </si>
  <si>
    <t>SLT0002551</t>
  </si>
  <si>
    <t>驾驶员座垫右侧安装板</t>
  </si>
  <si>
    <t>SLT0002809</t>
  </si>
  <si>
    <t>上板（左）</t>
  </si>
  <si>
    <t>SLT0002810</t>
  </si>
  <si>
    <t>上板（右）</t>
  </si>
  <si>
    <t>说明（模具费评审、支付等情况）：
为提高我司劳效，释放产能压力，我司现识别出部分产品，需要供应商进行分总成供货，其中黄骅成卓有5种产品，经过与黄骅成卓沟通，黄骅成卓同意进行分总成供货，但由于黄骅成卓外协焊接，成本较我司测算目标有差异（详见附件审批表）。经沟通，黄骅成卓无法达成目标，考虑到分总成供货，可以有效缓解我司现在产能压力，总成本仍对我司有利。故申请由黄骅成卓供分总成</t>
    <phoneticPr fontId="4" type="noConversion"/>
  </si>
  <si>
    <t>SHT0001188</t>
    <phoneticPr fontId="3" type="noConversion"/>
  </si>
  <si>
    <t>减震器缓冲橡胶块加长</t>
    <phoneticPr fontId="3" type="noConversion"/>
  </si>
  <si>
    <t>模具费含税2000元，分摊至1万产品中</t>
    <phoneticPr fontId="3" type="noConversion"/>
  </si>
  <si>
    <t>说明（模具费评审、支付等情况）：
1.深州卓伦由于货款问题不予供货，我司寻找代替资源，目前日照兴伟橡塑有限公司有SHT0001188缓冲块的类似产品，可开模制作此件。
2.日照兴伟报价为含税2.2元，经过沟通按照含税0.85元执行（不含模摊），模具费2000元，分摊至1万件，含税含模摊价格为1.05元，货到票到付款。
3.产品自身价格与卓伦价格持平（兴伟有模具费），由于目前卓伦情况不稳定，处于停供状态，故申请暂由日照兴伟供此产品。
4.另由于日照兴伟不再体系内，故按照单批采购方式合作</t>
    <phoneticPr fontId="4" type="noConversion"/>
  </si>
  <si>
    <t>SLT0011100</t>
  </si>
  <si>
    <t>限位轴</t>
  </si>
  <si>
    <t>SLT0011101</t>
  </si>
  <si>
    <t>旋转轴</t>
  </si>
  <si>
    <t>SLT0010524</t>
  </si>
  <si>
    <t>外绞架轴套</t>
  </si>
  <si>
    <t>SLT0010269</t>
  </si>
  <si>
    <t>内绞架螺母轴套</t>
  </si>
  <si>
    <t>SLT0012032</t>
  </si>
  <si>
    <t>内绞架右侧轴套</t>
  </si>
  <si>
    <t>BAS0000030</t>
  </si>
  <si>
    <t>BFA0000862</t>
    <phoneticPr fontId="3" type="noConversion"/>
  </si>
  <si>
    <t>焊接螺母M12</t>
    <phoneticPr fontId="3" type="noConversion"/>
  </si>
  <si>
    <t>SHT0013109</t>
  </si>
  <si>
    <t>VDC阀下支架轴</t>
  </si>
  <si>
    <t>SHT0010054</t>
  </si>
  <si>
    <t>VDC阀上固定轴</t>
  </si>
  <si>
    <t>SHT0013120</t>
  </si>
  <si>
    <t>凌派报价</t>
    <phoneticPr fontId="3" type="noConversion"/>
  </si>
  <si>
    <t>天津佳旭</t>
    <phoneticPr fontId="3" type="noConversion"/>
  </si>
  <si>
    <t>说明（模具费评审、支付等情况）：
1.沧州智凯转移回VDC阀和扶手支架后，机加工件仍继续供货，并且需要进行重新定价，经过协商SHT0013109VDC阀下支架轴最终未税0.5元，SHT0010054VDC阀上固定轴未税0.6元。
2.我司联系霸州政锦，江苏凌派及天津一家机加工厂B点开发，最终霸州政锦价格合适。具体见附件。
3.现申请沧州智凯和霸州政锦同步定价，签订协议，形成双轨供货（按照霸州政锦70%，智凯30%供货比例），以防有断点风险</t>
    <phoneticPr fontId="4" type="noConversion"/>
  </si>
  <si>
    <t>供货比例</t>
    <phoneticPr fontId="3" type="noConversion"/>
  </si>
  <si>
    <t>说明（模具费评审、支付等情况）：
以上审批价格是最终商谈价格，部分产品的加工工序比理论的工序耗时高，高于目标价，旭兴未达成目标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</si>
</sst>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  <numFmt numFmtId="180" formatCode="0.0000_ "/>
  </numFmts>
  <fonts count="2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40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180" fontId="1" fillId="0" borderId="0" xfId="1" applyNumberFormat="1" applyAlignment="1">
      <alignment horizontal="center" vertical="center"/>
    </xf>
    <xf numFmtId="9" fontId="1" fillId="2" borderId="0" xfId="1" applyNumberFormat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3.xml"/><Relationship Id="rId79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4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78" Type="http://schemas.openxmlformats.org/officeDocument/2006/relationships/externalLink" Target="externalLinks/externalLink7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</xdr:row>
      <xdr:rowOff>0</xdr:rowOff>
    </xdr:from>
    <xdr:to>
      <xdr:col>37</xdr:col>
      <xdr:colOff>120714</xdr:colOff>
      <xdr:row>17</xdr:row>
      <xdr:rowOff>288914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EA9967C-AAA2-679E-B5FD-0CFBC729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74143" y="936171"/>
          <a:ext cx="14000000" cy="734285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37</xdr:col>
      <xdr:colOff>111190</xdr:colOff>
      <xdr:row>39</xdr:row>
      <xdr:rowOff>195048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EDDC221-EE71-E842-98EA-BD42D5A87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4143" y="8686800"/>
          <a:ext cx="13990476" cy="7161905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3</xdr:row>
      <xdr:rowOff>0</xdr:rowOff>
    </xdr:from>
    <xdr:to>
      <xdr:col>58</xdr:col>
      <xdr:colOff>255428</xdr:colOff>
      <xdr:row>19</xdr:row>
      <xdr:rowOff>58895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E29266A-75B2-8C59-E8F4-12BDC5B2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39229" y="936171"/>
          <a:ext cx="13971428" cy="78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1103;&#26412;H6&#29289;&#26009;&#24211;&#23384;-11.14&#36827;&#24230;.xlsx" TargetMode="External"/><Relationship Id="rId1" Type="http://schemas.openxmlformats.org/officeDocument/2006/relationships/externalLinkPath" Target="/Desktop/&#21103;&#26412;H6&#29289;&#26009;&#24211;&#23384;-11.14&#36827;&#2423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6"/>
    </sheetNames>
    <sheetDataSet>
      <sheetData sheetId="0">
        <row r="1">
          <cell r="B1" t="str">
            <v>材料编码</v>
          </cell>
          <cell r="C1" t="str">
            <v>物料名称</v>
          </cell>
          <cell r="D1" t="str">
            <v>供应商</v>
          </cell>
          <cell r="E1" t="str">
            <v>库存</v>
          </cell>
          <cell r="F1" t="str">
            <v>用途</v>
          </cell>
          <cell r="G1" t="str">
            <v>用量</v>
          </cell>
        </row>
        <row r="2">
          <cell r="B2" t="str">
            <v>SHT0010054</v>
          </cell>
          <cell r="C2" t="str">
            <v>VDC阀上固定轴</v>
          </cell>
          <cell r="D2" t="str">
            <v>霸州政锦</v>
          </cell>
          <cell r="F2" t="str">
            <v>H6绞架</v>
          </cell>
          <cell r="G2">
            <v>1</v>
          </cell>
        </row>
        <row r="3">
          <cell r="B3" t="str">
            <v>SHT0010058</v>
          </cell>
          <cell r="C3" t="str">
            <v>外绞架旋转轴</v>
          </cell>
          <cell r="D3" t="str">
            <v>霸州政锦</v>
          </cell>
          <cell r="F3" t="str">
            <v>H6绞架</v>
          </cell>
          <cell r="G3">
            <v>2</v>
          </cell>
        </row>
        <row r="4">
          <cell r="B4" t="str">
            <v>SHT0010122</v>
          </cell>
          <cell r="C4" t="str">
            <v>座框旋转螺栓轴套（两头亮的）</v>
          </cell>
          <cell r="D4" t="str">
            <v>霸州政锦</v>
          </cell>
          <cell r="F4" t="str">
            <v>正、副座框</v>
          </cell>
          <cell r="G4">
            <v>2</v>
          </cell>
        </row>
        <row r="5">
          <cell r="B5" t="str">
            <v>SHT0010229</v>
          </cell>
          <cell r="C5" t="str">
            <v>仰角连接杆</v>
          </cell>
          <cell r="D5" t="str">
            <v>霸州政锦</v>
          </cell>
          <cell r="F5" t="str">
            <v>正、副仰角连杆</v>
          </cell>
          <cell r="G5">
            <v>1</v>
          </cell>
        </row>
        <row r="6">
          <cell r="B6" t="str">
            <v>SHT0010299</v>
          </cell>
          <cell r="C6" t="str">
            <v>H6靠背调节手柄安装轴</v>
          </cell>
          <cell r="D6" t="str">
            <v>霸州政锦</v>
          </cell>
          <cell r="F6" t="str">
            <v>4种靠背</v>
          </cell>
          <cell r="G6">
            <v>1</v>
          </cell>
        </row>
        <row r="7">
          <cell r="B7" t="str">
            <v>SHT0010307</v>
          </cell>
          <cell r="C7" t="str">
            <v>减震前横梁支撑轴套</v>
          </cell>
          <cell r="D7" t="str">
            <v>霸州政锦</v>
          </cell>
          <cell r="F7" t="str">
            <v>焊接减震前横梁用2/底座用2根梁/底座单独用2</v>
          </cell>
          <cell r="G7">
            <v>6</v>
          </cell>
        </row>
        <row r="8">
          <cell r="B8" t="str">
            <v>SHT0010788</v>
          </cell>
          <cell r="C8" t="str">
            <v>仰角调节限位柱</v>
          </cell>
          <cell r="D8" t="str">
            <v>霸州政锦</v>
          </cell>
          <cell r="F8" t="str">
            <v>3种靠背（主高、低、副高）</v>
          </cell>
          <cell r="G8">
            <v>1</v>
          </cell>
        </row>
        <row r="9">
          <cell r="B9" t="str">
            <v>SHT0011034</v>
          </cell>
          <cell r="C9" t="str">
            <v>H6副司机座椅底支架导管</v>
          </cell>
          <cell r="D9" t="str">
            <v>霸州政锦</v>
          </cell>
          <cell r="F9" t="str">
            <v>副驾地支架</v>
          </cell>
          <cell r="G9">
            <v>4</v>
          </cell>
        </row>
        <row r="10">
          <cell r="B10" t="str">
            <v>SHT0011364</v>
          </cell>
          <cell r="C10" t="str">
            <v>扶手转轴</v>
          </cell>
          <cell r="D10" t="str">
            <v>霸州政锦</v>
          </cell>
          <cell r="F10" t="str">
            <v>3种靠背（主高、低、副高）</v>
          </cell>
          <cell r="G10">
            <v>2</v>
          </cell>
        </row>
        <row r="11">
          <cell r="B11" t="str">
            <v>SHT0011395</v>
          </cell>
          <cell r="C11" t="str">
            <v>滑轨手柄销套</v>
          </cell>
          <cell r="D11" t="str">
            <v>霸州政锦</v>
          </cell>
          <cell r="F11" t="str">
            <v>滑轨解锁手柄支撑钣金左、右</v>
          </cell>
          <cell r="G11">
            <v>1</v>
          </cell>
        </row>
        <row r="12">
          <cell r="B12" t="str">
            <v>SHT0011520</v>
          </cell>
          <cell r="C12" t="str">
            <v>内绞架支撑管(VDC)</v>
          </cell>
          <cell r="D12" t="str">
            <v>霸州政锦</v>
          </cell>
          <cell r="F12" t="str">
            <v>H6绞架</v>
          </cell>
          <cell r="G12">
            <v>1</v>
          </cell>
        </row>
        <row r="13">
          <cell r="B13" t="str">
            <v>SHT0010047</v>
          </cell>
          <cell r="C13" t="str">
            <v>内绞架前滚轮轴</v>
          </cell>
          <cell r="D13" t="str">
            <v>霸州政锦</v>
          </cell>
          <cell r="F13" t="str">
            <v>H6绞架</v>
          </cell>
          <cell r="G13">
            <v>2</v>
          </cell>
        </row>
        <row r="14">
          <cell r="B14" t="str">
            <v>SHT0010049</v>
          </cell>
          <cell r="C14" t="str">
            <v>内绞架后转轴</v>
          </cell>
          <cell r="D14" t="str">
            <v>霸州政锦</v>
          </cell>
          <cell r="F14" t="str">
            <v>H6绞架</v>
          </cell>
          <cell r="G14">
            <v>2</v>
          </cell>
        </row>
        <row r="15">
          <cell r="B15" t="str">
            <v>BCL0010013</v>
          </cell>
          <cell r="C15" t="str">
            <v>钣金扎带（背面扎带）</v>
          </cell>
          <cell r="D15" t="str">
            <v>保定兆龙通用电器塑业有限公司</v>
          </cell>
          <cell r="F15" t="str">
            <v>底座组装线通用    100支/袋</v>
          </cell>
          <cell r="G15">
            <v>1</v>
          </cell>
        </row>
        <row r="16">
          <cell r="B16" t="str">
            <v>SHT0010230</v>
          </cell>
          <cell r="C16" t="str">
            <v>H6主驾气囊总成</v>
          </cell>
          <cell r="D16" t="str">
            <v>北京光华荣昌汽车部件有限公司</v>
          </cell>
          <cell r="F16" t="str">
            <v>正副底座</v>
          </cell>
          <cell r="G16">
            <v>1</v>
          </cell>
        </row>
        <row r="17">
          <cell r="B17" t="str">
            <v>SHT0012172</v>
          </cell>
          <cell r="C17" t="str">
            <v>CHGVDC气阀气路总成</v>
          </cell>
          <cell r="D17" t="str">
            <v>北京光华荣昌汽车部件有限公司</v>
          </cell>
          <cell r="F17" t="str">
            <v>正副底座</v>
          </cell>
          <cell r="G17">
            <v>1</v>
          </cell>
        </row>
        <row r="18">
          <cell r="B18" t="str">
            <v>SHT0011399</v>
          </cell>
          <cell r="C18" t="str">
            <v>润滑脂</v>
          </cell>
          <cell r="D18" t="str">
            <v>北京嘉度科贸有限公司</v>
          </cell>
          <cell r="F18" t="str">
            <v>底座组装线+电泳用  1桶18KG</v>
          </cell>
          <cell r="G18">
            <v>1.4999999999999999E-2</v>
          </cell>
        </row>
        <row r="19">
          <cell r="B19" t="str">
            <v>SHT0014446</v>
          </cell>
          <cell r="C19" t="str">
            <v>星盘密封胶</v>
          </cell>
          <cell r="D19" t="str">
            <v>北京嘉度科贸有限公司</v>
          </cell>
          <cell r="F19" t="str">
            <v>4种靠背  1盒用7-8个靠背   100盒/箱</v>
          </cell>
          <cell r="G19">
            <v>0.2</v>
          </cell>
        </row>
        <row r="20">
          <cell r="B20" t="str">
            <v>BFA0000010</v>
          </cell>
          <cell r="C20" t="str">
            <v>M8自锁螺母(白)镀白锌</v>
          </cell>
          <cell r="D20" t="str">
            <v>北京浦东三浦标准件有限公司</v>
          </cell>
          <cell r="F20" t="str">
            <v>H6正副底座+所有减震器+所有升降器</v>
          </cell>
          <cell r="G20">
            <v>1</v>
          </cell>
        </row>
        <row r="21">
          <cell r="B21" t="str">
            <v>BFA0000087</v>
          </cell>
          <cell r="C21" t="str">
            <v>M10焊接螺母</v>
          </cell>
          <cell r="D21" t="str">
            <v>北京浦东三浦标准件有限公司</v>
          </cell>
          <cell r="F21" t="str">
            <v>牛头用1+正、副座框用2</v>
          </cell>
          <cell r="G21">
            <v>5</v>
          </cell>
        </row>
        <row r="22">
          <cell r="B22" t="str">
            <v>SHT0010128</v>
          </cell>
          <cell r="C22" t="str">
            <v>仰角锁止齿板（电镀）</v>
          </cell>
          <cell r="D22" t="str">
            <v>沧州美凯精冲产品有限公司</v>
          </cell>
          <cell r="F22" t="str">
            <v>正、副底座</v>
          </cell>
          <cell r="G22">
            <v>1</v>
          </cell>
        </row>
        <row r="23">
          <cell r="B23" t="str">
            <v>SHT0013705</v>
          </cell>
          <cell r="C23" t="str">
            <v>仰角凸轮钣金（电镀）</v>
          </cell>
          <cell r="D23" t="str">
            <v>沧州美凯精冲产品有限公司</v>
          </cell>
          <cell r="F23" t="str">
            <v>正、副底座</v>
          </cell>
          <cell r="G23">
            <v>1</v>
          </cell>
        </row>
        <row r="24">
          <cell r="B24" t="str">
            <v>SHT0010070</v>
          </cell>
          <cell r="C24" t="str">
            <v>扶手固定加强板1（不带母）</v>
          </cell>
          <cell r="D24" t="str">
            <v>沧州宇诺五金制造有限公司</v>
          </cell>
          <cell r="F24" t="str">
            <v>4种靠背</v>
          </cell>
          <cell r="G24">
            <v>1</v>
          </cell>
        </row>
        <row r="25">
          <cell r="B25" t="str">
            <v>SHT0010245</v>
          </cell>
          <cell r="C25" t="str">
            <v>扶手固定加强板2（不带母）</v>
          </cell>
          <cell r="D25" t="str">
            <v>沧州宇诺五金制造有限公司</v>
          </cell>
          <cell r="F25" t="str">
            <v>4种靠背</v>
          </cell>
          <cell r="G25">
            <v>1</v>
          </cell>
        </row>
        <row r="26">
          <cell r="B26" t="str">
            <v>SHT0010723</v>
          </cell>
          <cell r="C26" t="str">
            <v>司机主边调角器下连接板B</v>
          </cell>
          <cell r="D26" t="str">
            <v>沧州宇诺五金制造有限公司</v>
          </cell>
          <cell r="F26" t="str">
            <v>4种靠背</v>
          </cell>
          <cell r="G26">
            <v>1</v>
          </cell>
        </row>
        <row r="27">
          <cell r="B27" t="str">
            <v>SHT0010725</v>
          </cell>
          <cell r="C27" t="str">
            <v>司机副边调角器下连接板B</v>
          </cell>
          <cell r="D27" t="str">
            <v>沧州宇诺五金制造有限公司</v>
          </cell>
          <cell r="F27" t="str">
            <v>4种靠背</v>
          </cell>
          <cell r="G27">
            <v>1</v>
          </cell>
        </row>
        <row r="28">
          <cell r="B28" t="str">
            <v>SHT0010216</v>
          </cell>
          <cell r="C28" t="str">
            <v>气囊下支撑钣金固定轴套</v>
          </cell>
          <cell r="D28" t="str">
            <v>沧州智凯金属制品有限公司</v>
          </cell>
          <cell r="F28" t="str">
            <v>气囊下支撑用</v>
          </cell>
          <cell r="G28">
            <v>2</v>
          </cell>
        </row>
        <row r="29">
          <cell r="B29" t="str">
            <v>SHT0010842</v>
          </cell>
          <cell r="C29" t="str">
            <v>仰角拉线座框固定钣金（缺口小L片）</v>
          </cell>
          <cell r="D29" t="str">
            <v>沧州智凯金属制品有限公司</v>
          </cell>
          <cell r="F29" t="str">
            <v>正、副座框</v>
          </cell>
          <cell r="G29">
            <v>1</v>
          </cell>
        </row>
        <row r="30">
          <cell r="B30" t="str">
            <v>SHT0011363</v>
          </cell>
          <cell r="C30" t="str">
            <v>焊接轴套H6</v>
          </cell>
          <cell r="D30" t="str">
            <v>沧州智凯金属制品有限公司</v>
          </cell>
          <cell r="F30" t="str">
            <v>3种靠背（主高、低、副高）</v>
          </cell>
          <cell r="G30">
            <v>4</v>
          </cell>
        </row>
        <row r="31">
          <cell r="B31" t="str">
            <v>SHT0014961</v>
          </cell>
          <cell r="C31" t="str">
            <v>左侧挡片</v>
          </cell>
          <cell r="D31" t="str">
            <v>沧州智凯金属制品有限公司</v>
          </cell>
          <cell r="F31" t="str">
            <v>正、副底座</v>
          </cell>
          <cell r="G31">
            <v>1</v>
          </cell>
        </row>
        <row r="32">
          <cell r="B32" t="str">
            <v>SHT0014962</v>
          </cell>
          <cell r="C32" t="str">
            <v>右侧挡片</v>
          </cell>
          <cell r="D32" t="str">
            <v>沧州智凯金属制品有限公司</v>
          </cell>
          <cell r="F32" t="str">
            <v>正、副底座</v>
          </cell>
          <cell r="G32">
            <v>1</v>
          </cell>
        </row>
        <row r="33">
          <cell r="B33" t="str">
            <v>SHT0010412</v>
          </cell>
          <cell r="C33" t="str">
            <v>H6副驾驶从动侧圆盘总成  1492945X    900</v>
          </cell>
          <cell r="D33" t="str">
            <v>佛吉亚(无锡)座椅部件有限公司</v>
          </cell>
          <cell r="F33" t="str">
            <v>靠背副高、副低</v>
          </cell>
          <cell r="G33">
            <v>1</v>
          </cell>
        </row>
        <row r="34">
          <cell r="B34" t="str">
            <v>SHT0002054</v>
          </cell>
          <cell r="C34" t="str">
            <v>主驾驶星盘塑料件黑色</v>
          </cell>
          <cell r="D34" t="str">
            <v>佛吉亚(无锡)座椅部件有限公司</v>
          </cell>
          <cell r="F34" t="str">
            <v>4种靠背</v>
          </cell>
          <cell r="G34">
            <v>1</v>
          </cell>
        </row>
        <row r="35">
          <cell r="B35" t="str">
            <v>SHT0002055</v>
          </cell>
          <cell r="C35" t="str">
            <v>副驾驶星盘塑料件米色1383125X</v>
          </cell>
          <cell r="D35" t="str">
            <v>佛吉亚(无锡)座椅部件有限公司</v>
          </cell>
          <cell r="F35" t="str">
            <v>4种靠背</v>
          </cell>
          <cell r="G35">
            <v>1</v>
          </cell>
        </row>
        <row r="36">
          <cell r="B36" t="str">
            <v>SHT0010296</v>
          </cell>
          <cell r="C36" t="str">
            <v>调节器连动杆  2830500X</v>
          </cell>
          <cell r="D36" t="str">
            <v>佛吉亚(无锡)座椅部件有限公司</v>
          </cell>
          <cell r="F36" t="str">
            <v>4种靠背</v>
          </cell>
          <cell r="G36">
            <v>1</v>
          </cell>
        </row>
        <row r="37">
          <cell r="B37" t="str">
            <v>SHT0010297</v>
          </cell>
          <cell r="C37" t="str">
            <v>H6司机主芯盘2830496X   720</v>
          </cell>
          <cell r="D37" t="str">
            <v>佛吉亚(无锡)座椅部件有限公司</v>
          </cell>
          <cell r="F37" t="str">
            <v>主驾靠背高配、低配</v>
          </cell>
          <cell r="G37">
            <v>1</v>
          </cell>
        </row>
        <row r="38">
          <cell r="B38" t="str">
            <v>SHT0010300</v>
          </cell>
          <cell r="C38" t="str">
            <v>H6司机副边芯盘 1492946X  900</v>
          </cell>
          <cell r="D38" t="str">
            <v>佛吉亚(无锡)座椅部件有限公司</v>
          </cell>
          <cell r="F38" t="str">
            <v>主驾靠背高配、低配</v>
          </cell>
          <cell r="G38">
            <v>1</v>
          </cell>
        </row>
        <row r="39">
          <cell r="B39" t="str">
            <v>SHT0010406</v>
          </cell>
          <cell r="C39" t="str">
            <v>H6副驾驶主动侧圆盘总成  2830499X   720</v>
          </cell>
          <cell r="D39" t="str">
            <v>佛吉亚(无锡)座椅部件有限公司</v>
          </cell>
          <cell r="F39" t="str">
            <v>副驾靠背高配、低配</v>
          </cell>
          <cell r="G39">
            <v>1</v>
          </cell>
        </row>
        <row r="40">
          <cell r="B40" t="str">
            <v>BSP0010006</v>
          </cell>
          <cell r="C40" t="str">
            <v>靠背回位蜗簧</v>
          </cell>
          <cell r="D40" t="str">
            <v>海兴中盛弹簧有限公司</v>
          </cell>
          <cell r="F40" t="str">
            <v>4种靠背</v>
          </cell>
          <cell r="G40">
            <v>1</v>
          </cell>
        </row>
        <row r="41">
          <cell r="B41" t="str">
            <v>SHT0010418</v>
          </cell>
          <cell r="C41" t="str">
            <v>安全带上支撑钢丝（勾在上）</v>
          </cell>
          <cell r="D41" t="str">
            <v>海兴中盛弹簧有限公司</v>
          </cell>
          <cell r="F41" t="str">
            <v>靠背副高、副低</v>
          </cell>
          <cell r="G41">
            <v>1</v>
          </cell>
        </row>
        <row r="42">
          <cell r="B42" t="str">
            <v>BSP0010007</v>
          </cell>
          <cell r="C42" t="str">
            <v>仰角回位拉簧</v>
          </cell>
          <cell r="D42" t="str">
            <v>海兴中盛弹簧有限公司</v>
          </cell>
          <cell r="F42" t="str">
            <v>正、副底座</v>
          </cell>
          <cell r="G42">
            <v>1</v>
          </cell>
        </row>
        <row r="43">
          <cell r="B43" t="str">
            <v>BSP0010008</v>
          </cell>
          <cell r="C43" t="str">
            <v>靠背调节铸件回位簧</v>
          </cell>
          <cell r="D43" t="str">
            <v>海兴中盛弹簧有限公司</v>
          </cell>
          <cell r="F43" t="str">
            <v>4种靠背</v>
          </cell>
          <cell r="G43">
            <v>1</v>
          </cell>
        </row>
        <row r="44">
          <cell r="B44" t="str">
            <v>BSP0010009</v>
          </cell>
          <cell r="C44" t="str">
            <v>仰角解锁铸件回位簧</v>
          </cell>
          <cell r="D44" t="str">
            <v>海兴中盛弹簧有限公司</v>
          </cell>
          <cell r="F44" t="str">
            <v>3种靠背（主高、低、副高）</v>
          </cell>
          <cell r="G44">
            <v>1</v>
          </cell>
        </row>
        <row r="45">
          <cell r="B45" t="str">
            <v>BSP0010011</v>
          </cell>
          <cell r="C45" t="str">
            <v>变阻尼拉线回位簧</v>
          </cell>
          <cell r="D45" t="str">
            <v>海兴中盛弹簧有限公司</v>
          </cell>
          <cell r="F45" t="str">
            <v>正、副底座</v>
          </cell>
          <cell r="G45">
            <v>1</v>
          </cell>
        </row>
        <row r="46">
          <cell r="B46" t="str">
            <v>BSP0010012</v>
          </cell>
          <cell r="C46" t="str">
            <v>滑轨解锁手柄右</v>
          </cell>
          <cell r="D46" t="str">
            <v>海兴中盛弹簧有限公司</v>
          </cell>
          <cell r="F46" t="str">
            <v>正、副底座</v>
          </cell>
          <cell r="G46">
            <v>2</v>
          </cell>
        </row>
        <row r="47">
          <cell r="B47" t="str">
            <v>SHT0010060</v>
          </cell>
          <cell r="C47" t="str">
            <v>安全带上支撑钢丝（勾在下）</v>
          </cell>
          <cell r="D47" t="str">
            <v>海兴中盛弹簧有限公司</v>
          </cell>
          <cell r="F47" t="str">
            <v>主驾靠背高配、低配</v>
          </cell>
          <cell r="G47">
            <v>1</v>
          </cell>
        </row>
        <row r="48">
          <cell r="B48" t="str">
            <v>SHT0010074</v>
          </cell>
          <cell r="C48" t="str">
            <v>靠背侧翼支撑钢丝（长的）</v>
          </cell>
          <cell r="D48" t="str">
            <v>海兴中盛弹簧有限公司</v>
          </cell>
          <cell r="F48" t="str">
            <v>3种靠背（主高、低、副高）</v>
          </cell>
          <cell r="G48">
            <v>2</v>
          </cell>
        </row>
        <row r="49">
          <cell r="B49" t="str">
            <v>SHT0010081</v>
          </cell>
          <cell r="C49" t="str">
            <v>靠背板支撑钢丝1</v>
          </cell>
          <cell r="D49" t="str">
            <v>海兴中盛弹簧有限公司</v>
          </cell>
          <cell r="F49" t="str">
            <v>4种靠背</v>
          </cell>
          <cell r="G49">
            <v>2</v>
          </cell>
        </row>
        <row r="50">
          <cell r="B50" t="str">
            <v>SHT0010763</v>
          </cell>
          <cell r="C50" t="str">
            <v>H6肩部支撑钢丝</v>
          </cell>
          <cell r="D50" t="str">
            <v>海兴中盛弹簧有限公司</v>
          </cell>
          <cell r="F50" t="str">
            <v>4种靠背</v>
          </cell>
          <cell r="G50">
            <v>1</v>
          </cell>
        </row>
        <row r="51">
          <cell r="B51" t="str">
            <v>SHT0010779</v>
          </cell>
          <cell r="C51" t="str">
            <v>气袋腰托侧翼支撑钢丝(短的)</v>
          </cell>
          <cell r="D51" t="str">
            <v>海兴中盛弹簧有限公司</v>
          </cell>
          <cell r="F51" t="str">
            <v>3种靠背（主高、低、副高）</v>
          </cell>
          <cell r="G51">
            <v>2</v>
          </cell>
        </row>
        <row r="52">
          <cell r="B52" t="str">
            <v>SHT0010780</v>
          </cell>
          <cell r="C52" t="str">
            <v>气袋腰托下固定焊接</v>
          </cell>
          <cell r="D52" t="str">
            <v>海兴中盛弹簧有限公司</v>
          </cell>
          <cell r="F52" t="str">
            <v>4种靠背</v>
          </cell>
          <cell r="G52">
            <v>1</v>
          </cell>
        </row>
        <row r="53">
          <cell r="B53" t="str">
            <v>SHT0011014</v>
          </cell>
          <cell r="C53" t="str">
            <v>钢丝焊接总成</v>
          </cell>
          <cell r="D53" t="str">
            <v>海兴中盛弹簧有限公司</v>
          </cell>
          <cell r="F53" t="str">
            <v>座框骨架总成（2452）</v>
          </cell>
          <cell r="G53">
            <v>1</v>
          </cell>
        </row>
        <row r="54">
          <cell r="B54" t="str">
            <v>SHT0011260</v>
          </cell>
          <cell r="C54" t="str">
            <v>面套钩挂钢丝</v>
          </cell>
          <cell r="D54" t="str">
            <v>海兴中盛弹簧有限公司</v>
          </cell>
          <cell r="F54" t="str">
            <v>3种靠背（主高、低、副高）</v>
          </cell>
          <cell r="G54">
            <v>1</v>
          </cell>
        </row>
        <row r="55">
          <cell r="B55" t="str">
            <v>BSP0010013</v>
          </cell>
          <cell r="C55" t="str">
            <v>滑轨解锁机构回位簧</v>
          </cell>
          <cell r="D55" t="str">
            <v>海兴中盛弹簧有限公司</v>
          </cell>
          <cell r="F55" t="str">
            <v>冲压车间用  铆接滑轨</v>
          </cell>
          <cell r="G55">
            <v>2</v>
          </cell>
        </row>
        <row r="56">
          <cell r="B56" t="str">
            <v>BPC0000019</v>
          </cell>
          <cell r="C56" t="str">
            <v>PVC管(防护胶管)</v>
          </cell>
          <cell r="D56" t="str">
            <v>河北宏广橡塑金属制品有限公司</v>
          </cell>
          <cell r="F56" t="str">
            <v>正、副底座</v>
          </cell>
          <cell r="G56">
            <v>0.55000000000000004</v>
          </cell>
        </row>
        <row r="57">
          <cell r="B57" t="str">
            <v>SHT0011031</v>
          </cell>
          <cell r="C57" t="str">
            <v>H6副司机座椅底支架上板</v>
          </cell>
          <cell r="D57" t="str">
            <v>河北利达金属制品集团有限公司</v>
          </cell>
          <cell r="F57" t="str">
            <v>副司机底支架</v>
          </cell>
          <cell r="G57">
            <v>1</v>
          </cell>
        </row>
        <row r="58">
          <cell r="B58" t="str">
            <v>SHT0010286</v>
          </cell>
          <cell r="C58" t="str">
            <v>H6司机滑轨解锁手柄</v>
          </cell>
          <cell r="D58" t="str">
            <v>河北新强力机械制造有限公司</v>
          </cell>
          <cell r="F58" t="str">
            <v>正、副底座</v>
          </cell>
          <cell r="G58">
            <v>1</v>
          </cell>
        </row>
        <row r="59">
          <cell r="B59" t="str">
            <v>SHT0010383</v>
          </cell>
          <cell r="C59" t="str">
            <v>仰角调节拉线</v>
          </cell>
          <cell r="D59" t="str">
            <v>河北亿泽汽车零部件科技有限公司</v>
          </cell>
          <cell r="F59" t="str">
            <v>正、副底座</v>
          </cell>
          <cell r="G59">
            <v>1</v>
          </cell>
        </row>
        <row r="60">
          <cell r="B60" t="str">
            <v>SHT0011391</v>
          </cell>
          <cell r="C60" t="str">
            <v>锁止板</v>
          </cell>
          <cell r="D60" t="str">
            <v>湖北伟世通</v>
          </cell>
          <cell r="F60" t="str">
            <v>冲压车间用  铆接滑轨</v>
          </cell>
          <cell r="G60">
            <v>1</v>
          </cell>
        </row>
        <row r="61">
          <cell r="B61" t="str">
            <v>TMA0000283</v>
          </cell>
          <cell r="C61" t="str">
            <v>泡沫片45*45</v>
          </cell>
          <cell r="D61" t="str">
            <v>黄骅市保俊成复合彩印厂</v>
          </cell>
          <cell r="F61" t="str">
            <v>电泳用</v>
          </cell>
          <cell r="G61">
            <v>2</v>
          </cell>
        </row>
        <row r="62">
          <cell r="B62" t="str">
            <v>SHT0010052</v>
          </cell>
          <cell r="C62" t="str">
            <v>阻尼器上固定钣金（小河马）</v>
          </cell>
          <cell r="D62" t="str">
            <v>黄骅市成卓汽车部件厂</v>
          </cell>
          <cell r="F62" t="str">
            <v>H6绞架</v>
          </cell>
          <cell r="G62">
            <v>2</v>
          </cell>
        </row>
        <row r="63">
          <cell r="B63" t="str">
            <v>SHT0010069</v>
          </cell>
          <cell r="C63" t="str">
            <v>蜗簧下固定钣金</v>
          </cell>
          <cell r="D63" t="str">
            <v>黄骅市成卓汽车部件厂</v>
          </cell>
          <cell r="F63" t="str">
            <v>4种靠背</v>
          </cell>
          <cell r="G63">
            <v>1</v>
          </cell>
        </row>
        <row r="64">
          <cell r="B64" t="str">
            <v>SHT0010136</v>
          </cell>
          <cell r="C64" t="str">
            <v>座盆调节限位钣金</v>
          </cell>
          <cell r="D64" t="str">
            <v>黄骅市成卓汽车部件厂</v>
          </cell>
          <cell r="F64" t="str">
            <v>正、副座框</v>
          </cell>
          <cell r="G64">
            <v>1</v>
          </cell>
        </row>
        <row r="65">
          <cell r="B65" t="str">
            <v>SHT0010192</v>
          </cell>
          <cell r="C65" t="str">
            <v>蜗簧固定钣金片2（小船）</v>
          </cell>
          <cell r="D65" t="str">
            <v>黄骅市成卓汽车部件厂</v>
          </cell>
          <cell r="F65" t="str">
            <v>4种靠背</v>
          </cell>
          <cell r="G65">
            <v>1</v>
          </cell>
        </row>
        <row r="66">
          <cell r="B66" t="str">
            <v>SHT0010220</v>
          </cell>
          <cell r="C66" t="str">
            <v>仰角连杆2</v>
          </cell>
          <cell r="D66" t="str">
            <v>黄骅市成卓汽车部件厂</v>
          </cell>
          <cell r="F66" t="str">
            <v>正、副底座</v>
          </cell>
          <cell r="G66">
            <v>2</v>
          </cell>
        </row>
        <row r="67">
          <cell r="B67" t="str">
            <v>SHT0010226</v>
          </cell>
          <cell r="C67" t="str">
            <v>仰角连杆3左侧钣金</v>
          </cell>
          <cell r="D67" t="str">
            <v>黄骅市成卓汽车部件厂</v>
          </cell>
          <cell r="F67" t="str">
            <v>正、副仰角连杆</v>
          </cell>
          <cell r="G67">
            <v>1</v>
          </cell>
        </row>
        <row r="68">
          <cell r="B68" t="str">
            <v>SHT0010227</v>
          </cell>
          <cell r="C68" t="str">
            <v>仰角连杆3右侧钣金</v>
          </cell>
          <cell r="D68" t="str">
            <v>黄骅市成卓汽车部件厂</v>
          </cell>
          <cell r="F68" t="str">
            <v>正、副仰角连杆</v>
          </cell>
          <cell r="G68">
            <v>1</v>
          </cell>
        </row>
        <row r="69">
          <cell r="B69" t="str">
            <v>SHT0010306</v>
          </cell>
          <cell r="C69" t="str">
            <v>阻尼器下固定钣金焊接总成（鸟头）</v>
          </cell>
          <cell r="D69" t="str">
            <v>黄骅市成卓汽车部件厂</v>
          </cell>
          <cell r="F69" t="str">
            <v>H6绞架</v>
          </cell>
          <cell r="G69">
            <v>1</v>
          </cell>
        </row>
        <row r="70">
          <cell r="B70" t="str">
            <v>SHT0010890</v>
          </cell>
          <cell r="C70" t="str">
            <v>翻转限位钣金安装轴（小的）</v>
          </cell>
          <cell r="D70" t="str">
            <v>黄骅市成卓汽车部件厂</v>
          </cell>
          <cell r="F70" t="str">
            <v>副驾低配靠背</v>
          </cell>
          <cell r="G70">
            <v>1</v>
          </cell>
        </row>
        <row r="71">
          <cell r="B71" t="str">
            <v>SHT0011112</v>
          </cell>
          <cell r="C71" t="str">
            <v>安全带卷收器固定钣金焊接总成（口在下）</v>
          </cell>
          <cell r="D71" t="str">
            <v>黄骅市成卓汽车部件厂</v>
          </cell>
          <cell r="F71" t="str">
            <v>正底座</v>
          </cell>
          <cell r="G71">
            <v>1</v>
          </cell>
        </row>
        <row r="72">
          <cell r="B72" t="str">
            <v>SHT0011416</v>
          </cell>
          <cell r="C72" t="str">
            <v>副司机安全带卷收器固定板金焊接总成（口在上）</v>
          </cell>
          <cell r="D72" t="str">
            <v>黄骅市成卓汽车部件厂</v>
          </cell>
          <cell r="F72" t="str">
            <v>副底座</v>
          </cell>
          <cell r="G72">
            <v>1</v>
          </cell>
        </row>
        <row r="73">
          <cell r="B73" t="str">
            <v>SHT0010134</v>
          </cell>
          <cell r="C73" t="str">
            <v>坐盆延伸固定钣金</v>
          </cell>
          <cell r="D73" t="str">
            <v>黄骅市再兴汽车配件有限公司</v>
          </cell>
          <cell r="F73" t="str">
            <v>正、副座框</v>
          </cell>
          <cell r="G73">
            <v>2</v>
          </cell>
        </row>
        <row r="74">
          <cell r="B74" t="str">
            <v>SHT0010240</v>
          </cell>
          <cell r="C74" t="str">
            <v>防尘罩支撑板金</v>
          </cell>
          <cell r="D74" t="str">
            <v>黄骅市再兴汽车配件有限公司</v>
          </cell>
          <cell r="F74" t="str">
            <v>正、副底座</v>
          </cell>
          <cell r="G74">
            <v>4</v>
          </cell>
        </row>
        <row r="75">
          <cell r="B75" t="str">
            <v>SHT0010261</v>
          </cell>
          <cell r="C75" t="str">
            <v>罩壳固定钣金</v>
          </cell>
          <cell r="D75" t="str">
            <v>黄骅市再兴汽车配件有限公司</v>
          </cell>
          <cell r="F75" t="str">
            <v>正、副座框</v>
          </cell>
          <cell r="G75">
            <v>2</v>
          </cell>
        </row>
        <row r="76">
          <cell r="B76" t="str">
            <v>SHT0010699</v>
          </cell>
          <cell r="C76" t="str">
            <v>橡胶垫安装支架</v>
          </cell>
          <cell r="D76" t="str">
            <v>黄骅市再兴汽车配件有限公司</v>
          </cell>
          <cell r="F76" t="str">
            <v>座框骨架总成（2452）</v>
          </cell>
          <cell r="G76">
            <v>2</v>
          </cell>
        </row>
        <row r="77">
          <cell r="B77" t="str">
            <v>SHT0010786</v>
          </cell>
          <cell r="C77" t="str">
            <v>罩壳固定板金片</v>
          </cell>
          <cell r="D77" t="str">
            <v>黄骅市再兴汽车配件有限公司</v>
          </cell>
          <cell r="F77" t="str">
            <v>4种靠背</v>
          </cell>
          <cell r="G77">
            <v>2</v>
          </cell>
        </row>
        <row r="78">
          <cell r="B78" t="str">
            <v>SHT0010909</v>
          </cell>
          <cell r="C78" t="str">
            <v>靠背调节角度限位片-副边</v>
          </cell>
          <cell r="D78" t="str">
            <v>黄骅市正大纺织机械配件厂</v>
          </cell>
          <cell r="F78" t="str">
            <v>副驾低配靠背</v>
          </cell>
          <cell r="G78">
            <v>1</v>
          </cell>
        </row>
        <row r="79">
          <cell r="B79" t="str">
            <v>SHT0010910</v>
          </cell>
          <cell r="C79" t="str">
            <v>靠背调节角度限位片-主边</v>
          </cell>
          <cell r="D79" t="str">
            <v>黄骅市正大纺织机械配件厂</v>
          </cell>
          <cell r="F79" t="str">
            <v>副驾低配靠背</v>
          </cell>
          <cell r="G79">
            <v>1</v>
          </cell>
        </row>
        <row r="80">
          <cell r="B80" t="str">
            <v>SHT0010283</v>
          </cell>
          <cell r="C80" t="str">
            <v>滑轨</v>
          </cell>
          <cell r="D80" t="str">
            <v>江苏力乐汽车部件股份有限公司</v>
          </cell>
          <cell r="F80" t="str">
            <v>正、副底座</v>
          </cell>
          <cell r="G80">
            <v>2</v>
          </cell>
        </row>
        <row r="81">
          <cell r="B81" t="str">
            <v>SHT0010208</v>
          </cell>
          <cell r="C81" t="str">
            <v>减震器上框支架T型</v>
          </cell>
          <cell r="D81" t="str">
            <v>江苏凌派通信科技有限公司</v>
          </cell>
          <cell r="F81" t="str">
            <v>上框侧支架（一个底座用2上框侧支架）</v>
          </cell>
          <cell r="G81">
            <v>1</v>
          </cell>
        </row>
        <row r="82">
          <cell r="B82" t="str">
            <v>SHT0010218</v>
          </cell>
          <cell r="C82" t="str">
            <v>减震器连接异性螺母</v>
          </cell>
          <cell r="D82" t="str">
            <v>江苏凌派通信科技有限公司</v>
          </cell>
          <cell r="F82" t="str">
            <v>正、副底座</v>
          </cell>
          <cell r="G82">
            <v>14</v>
          </cell>
        </row>
        <row r="83">
          <cell r="B83" t="str">
            <v>SHT0010219</v>
          </cell>
          <cell r="C83" t="str">
            <v>仰角连接异型螺母</v>
          </cell>
          <cell r="D83" t="str">
            <v>江苏凌派通信科技有限公司</v>
          </cell>
          <cell r="F83" t="str">
            <v>正、副底座</v>
          </cell>
          <cell r="G83">
            <v>2</v>
          </cell>
        </row>
        <row r="84">
          <cell r="B84" t="str">
            <v>SHT0010313</v>
          </cell>
          <cell r="C84" t="str">
            <v>阻尼器上连接螺栓</v>
          </cell>
          <cell r="D84" t="str">
            <v>江苏凌派通信科技有限公司</v>
          </cell>
          <cell r="F84" t="str">
            <v>正、副底座</v>
          </cell>
          <cell r="G84">
            <v>1</v>
          </cell>
        </row>
        <row r="85">
          <cell r="B85" t="str">
            <v>SHT0010314</v>
          </cell>
          <cell r="C85" t="str">
            <v>阻尼器下连接螺栓</v>
          </cell>
          <cell r="D85" t="str">
            <v>江苏凌派通信科技有限公司</v>
          </cell>
          <cell r="F85" t="str">
            <v>正、副底座</v>
          </cell>
          <cell r="G85">
            <v>1</v>
          </cell>
        </row>
        <row r="86">
          <cell r="B86" t="str">
            <v>SHT0010315</v>
          </cell>
          <cell r="C86" t="str">
            <v>座框减震器连接轴</v>
          </cell>
          <cell r="D86" t="str">
            <v>江苏凌派通信科技有限公司</v>
          </cell>
          <cell r="F86" t="str">
            <v>正、副底座</v>
          </cell>
          <cell r="G86">
            <v>2</v>
          </cell>
        </row>
        <row r="87">
          <cell r="B87" t="str">
            <v>SHT0010319</v>
          </cell>
          <cell r="C87" t="str">
            <v>H6减震器上框连接螺栓</v>
          </cell>
          <cell r="D87" t="str">
            <v>江苏凌派通信科技有限公司</v>
          </cell>
          <cell r="F87" t="str">
            <v>正、副底座</v>
          </cell>
          <cell r="G87">
            <v>6</v>
          </cell>
        </row>
        <row r="88">
          <cell r="B88" t="str">
            <v>SHT0010843</v>
          </cell>
          <cell r="C88" t="str">
            <v>座框仰角固定螺栓</v>
          </cell>
          <cell r="D88" t="str">
            <v>江苏凌派通信科技有限公司</v>
          </cell>
          <cell r="F88" t="str">
            <v>正、副底座</v>
          </cell>
          <cell r="G88">
            <v>2</v>
          </cell>
        </row>
        <row r="89">
          <cell r="B89" t="str">
            <v>SHT0010256</v>
          </cell>
          <cell r="C89" t="str">
            <v>调节器解锁钣金（钥匙）</v>
          </cell>
          <cell r="D89" t="str">
            <v>江苏全盛座舱技术股份有限公司</v>
          </cell>
          <cell r="F89" t="str">
            <v>4种靠背</v>
          </cell>
          <cell r="G89">
            <v>1</v>
          </cell>
        </row>
        <row r="90">
          <cell r="B90" t="str">
            <v>TAT0010102</v>
          </cell>
          <cell r="C90" t="str">
            <v>H6正驾底支驾隔板</v>
          </cell>
          <cell r="D90" t="str">
            <v>街西纸箱厂</v>
          </cell>
          <cell r="F90" t="str">
            <v>电泳用</v>
          </cell>
        </row>
        <row r="91">
          <cell r="B91" t="str">
            <v>TAT0010103</v>
          </cell>
          <cell r="C91" t="str">
            <v>H6副驾底支驾隔板</v>
          </cell>
          <cell r="D91" t="str">
            <v>街西纸箱厂</v>
          </cell>
          <cell r="F91" t="str">
            <v>电泳用</v>
          </cell>
        </row>
        <row r="92">
          <cell r="B92" t="str">
            <v>BAS0010013</v>
          </cell>
          <cell r="C92" t="str">
            <v>金属轴套</v>
          </cell>
          <cell r="D92" t="str">
            <v>明阳科技(苏州)股份有限公司</v>
          </cell>
          <cell r="F92" t="str">
            <v>冲压车间用  铆接滑轨</v>
          </cell>
          <cell r="G92">
            <v>1</v>
          </cell>
        </row>
        <row r="93">
          <cell r="B93" t="str">
            <v>SHT0014099</v>
          </cell>
          <cell r="C93" t="str">
            <v>H6左侧加强板</v>
          </cell>
          <cell r="D93" t="str">
            <v>泊头市捷润五金制品有限公司</v>
          </cell>
          <cell r="F93" t="str">
            <v>牛头用</v>
          </cell>
          <cell r="G93">
            <v>1</v>
          </cell>
        </row>
        <row r="94">
          <cell r="B94" t="str">
            <v>SHT0014100</v>
          </cell>
          <cell r="C94" t="str">
            <v>H6右侧加强板</v>
          </cell>
          <cell r="D94" t="str">
            <v>泊头市捷润五金制品有限公司</v>
          </cell>
          <cell r="F94" t="str">
            <v>牛头用</v>
          </cell>
          <cell r="G94">
            <v>1</v>
          </cell>
        </row>
        <row r="95">
          <cell r="B95" t="str">
            <v>BCL0010019</v>
          </cell>
          <cell r="C95" t="str">
            <v>黑色防护毛毡50*50*1.3</v>
          </cell>
          <cell r="D95" t="str">
            <v>曲阜陆航座椅辅料有限公司</v>
          </cell>
          <cell r="F95" t="str">
            <v>正、副底座</v>
          </cell>
          <cell r="G95">
            <v>1</v>
          </cell>
        </row>
        <row r="96">
          <cell r="B96" t="str">
            <v>BCL0010020</v>
          </cell>
          <cell r="C96" t="str">
            <v>黑色防护毛毡15*30*1.3</v>
          </cell>
          <cell r="D96" t="str">
            <v>曲阜陆航座椅辅料有限公司</v>
          </cell>
          <cell r="F96" t="str">
            <v>正、副底座</v>
          </cell>
          <cell r="G96">
            <v>1</v>
          </cell>
        </row>
        <row r="97">
          <cell r="B97" t="str">
            <v>SHT0014990</v>
          </cell>
          <cell r="C97" t="str">
            <v>黑色防护毛毡15*15</v>
          </cell>
          <cell r="D97" t="str">
            <v>曲阜陆航座椅辅料有限公司</v>
          </cell>
          <cell r="F97" t="str">
            <v>正、副底座</v>
          </cell>
          <cell r="G97">
            <v>2</v>
          </cell>
        </row>
        <row r="98">
          <cell r="B98" t="str">
            <v>SHT0010231</v>
          </cell>
          <cell r="C98" t="str">
            <v>防尘罩</v>
          </cell>
          <cell r="D98" t="str">
            <v>日照浩利橡塑有限公司</v>
          </cell>
          <cell r="F98" t="str">
            <v>正、副底座</v>
          </cell>
          <cell r="G98">
            <v>1</v>
          </cell>
        </row>
        <row r="99">
          <cell r="B99" t="str">
            <v>SHT0010816</v>
          </cell>
          <cell r="C99" t="str">
            <v>仰角下限位胶敦</v>
          </cell>
          <cell r="D99" t="str">
            <v>日照浩利橡塑有限公司</v>
          </cell>
          <cell r="F99" t="str">
            <v>正、副底座</v>
          </cell>
          <cell r="G99">
            <v>2</v>
          </cell>
        </row>
        <row r="100">
          <cell r="B100" t="str">
            <v>SHT0013932</v>
          </cell>
          <cell r="C100" t="str">
            <v>座椅下限位缓冲块</v>
          </cell>
          <cell r="D100" t="str">
            <v>日照浩利橡塑有限公司</v>
          </cell>
          <cell r="F100" t="str">
            <v>正、副底座</v>
          </cell>
          <cell r="G100">
            <v>2</v>
          </cell>
        </row>
        <row r="101">
          <cell r="B101" t="str">
            <v>SHT0013995</v>
          </cell>
          <cell r="C101" t="str">
            <v>上限位缓冲块</v>
          </cell>
          <cell r="D101" t="str">
            <v>日照浩利橡塑有限公司</v>
          </cell>
          <cell r="F101" t="str">
            <v>正、副底座</v>
          </cell>
          <cell r="G101">
            <v>2</v>
          </cell>
        </row>
        <row r="102">
          <cell r="B102" t="str">
            <v>SHT0010207</v>
          </cell>
          <cell r="C102" t="str">
            <v>座框旋转轴轴套</v>
          </cell>
          <cell r="D102" t="str">
            <v>瑞安市精艺标准件有限公司</v>
          </cell>
          <cell r="F102" t="str">
            <v>上框侧支架（一个底座用2上框侧支架）</v>
          </cell>
          <cell r="G102">
            <v>1</v>
          </cell>
        </row>
        <row r="103">
          <cell r="B103" t="str">
            <v>SHT0010225</v>
          </cell>
          <cell r="C103" t="str">
            <v>仰角连杆轴</v>
          </cell>
          <cell r="D103" t="str">
            <v>瑞安市精艺标准件有限公司</v>
          </cell>
          <cell r="F103" t="str">
            <v>正、副仰角连杆</v>
          </cell>
          <cell r="G103">
            <v>2</v>
          </cell>
        </row>
        <row r="104">
          <cell r="B104" t="str">
            <v>SHT0010829</v>
          </cell>
          <cell r="C104" t="str">
            <v>仰角小齿板连接螺母</v>
          </cell>
          <cell r="D104" t="str">
            <v>上海纳特汽车标准件有限公司</v>
          </cell>
          <cell r="F104" t="str">
            <v>正、副底座</v>
          </cell>
          <cell r="G104">
            <v>2</v>
          </cell>
        </row>
        <row r="105">
          <cell r="B105" t="str">
            <v>SHT0014932</v>
          </cell>
          <cell r="C105" t="str">
            <v>仰角小齿板固定螺栓</v>
          </cell>
          <cell r="D105" t="str">
            <v>上海纳特汽车标准件有限公司</v>
          </cell>
          <cell r="F105" t="str">
            <v>正、副底座</v>
          </cell>
          <cell r="G105">
            <v>2</v>
          </cell>
        </row>
        <row r="106">
          <cell r="B106" t="str">
            <v>SHT0010895</v>
          </cell>
          <cell r="C106" t="str">
            <v>开口挡圈φ16</v>
          </cell>
          <cell r="D106" t="str">
            <v>上锐(常州)供应链管理有限公司</v>
          </cell>
          <cell r="F106" t="str">
            <v>副驾低配靠背</v>
          </cell>
          <cell r="G106">
            <v>2</v>
          </cell>
        </row>
        <row r="107">
          <cell r="B107" t="str">
            <v>BFA0000285</v>
          </cell>
          <cell r="C107" t="str">
            <v>开口挡圈φ4镀黑锌</v>
          </cell>
          <cell r="D107" t="str">
            <v>上锐(常州)供应链管理有限公司</v>
          </cell>
          <cell r="F107" t="str">
            <v>正、副底座+轻卡线</v>
          </cell>
          <cell r="G107">
            <v>1</v>
          </cell>
        </row>
        <row r="108">
          <cell r="B108" t="str">
            <v>BFA0010018</v>
          </cell>
          <cell r="C108" t="str">
            <v>碳钢外六角全牙螺栓8*25</v>
          </cell>
          <cell r="D108" t="str">
            <v>上锐(常州)供应链管理有限公司</v>
          </cell>
          <cell r="F108" t="str">
            <v>3种靠背（主高、低、副高）</v>
          </cell>
          <cell r="G108">
            <v>4</v>
          </cell>
        </row>
        <row r="109">
          <cell r="B109" t="str">
            <v>BFA0010021</v>
          </cell>
          <cell r="C109" t="str">
            <v>内六角花形盘头螺钉M6*12不锈钢</v>
          </cell>
          <cell r="D109" t="str">
            <v>上锐(常州)供应链管理有限公司</v>
          </cell>
          <cell r="F109" t="str">
            <v>正、副底座</v>
          </cell>
          <cell r="G109">
            <v>4</v>
          </cell>
        </row>
        <row r="110">
          <cell r="B110" t="str">
            <v>BFA0010022</v>
          </cell>
          <cell r="C110" t="str">
            <v>开口挡圈5个</v>
          </cell>
          <cell r="D110" t="str">
            <v>上锐(常州)供应链管理有限公司</v>
          </cell>
          <cell r="F110" t="str">
            <v>正、副底座</v>
          </cell>
          <cell r="G110">
            <v>3</v>
          </cell>
        </row>
        <row r="111">
          <cell r="B111" t="str">
            <v>BFA0010023</v>
          </cell>
          <cell r="C111" t="str">
            <v>内六角圆柱头螺钉6*45</v>
          </cell>
          <cell r="D111" t="str">
            <v>上锐(常州)供应链管理有限公司</v>
          </cell>
          <cell r="F111" t="str">
            <v>正、副底座</v>
          </cell>
          <cell r="G111">
            <v>4</v>
          </cell>
        </row>
        <row r="112">
          <cell r="B112" t="str">
            <v>BFA0010025</v>
          </cell>
          <cell r="C112" t="str">
            <v>全金属六角法兰面锁紧螺母6个</v>
          </cell>
          <cell r="D112" t="str">
            <v>上锐(常州)供应链管理有限公司</v>
          </cell>
          <cell r="F112" t="str">
            <v>正、副底座</v>
          </cell>
          <cell r="G112">
            <v>4</v>
          </cell>
        </row>
        <row r="113">
          <cell r="B113" t="str">
            <v>BFA0010026</v>
          </cell>
          <cell r="C113" t="str">
            <v>大垫圈6个</v>
          </cell>
          <cell r="D113" t="str">
            <v>上锐(常州)供应链管理有限公司</v>
          </cell>
          <cell r="F113" t="str">
            <v>正、副底座</v>
          </cell>
          <cell r="G113">
            <v>4</v>
          </cell>
        </row>
        <row r="114">
          <cell r="B114" t="str">
            <v>BFA0010027</v>
          </cell>
          <cell r="C114" t="str">
            <v>内六角花形圆柱头螺钉8*16</v>
          </cell>
          <cell r="D114" t="str">
            <v>上锐(常州)供应链管理有限公司</v>
          </cell>
          <cell r="F114" t="str">
            <v>正、副底座</v>
          </cell>
          <cell r="G114">
            <v>3</v>
          </cell>
        </row>
        <row r="115">
          <cell r="B115" t="str">
            <v>BFA0010040</v>
          </cell>
          <cell r="C115" t="str">
            <v>内梅花盘头带介自攻螺钉（转功能件库）</v>
          </cell>
          <cell r="D115" t="str">
            <v>上锐(常州)供应链管理有限公司</v>
          </cell>
          <cell r="F115" t="str">
            <v>正、副底座</v>
          </cell>
          <cell r="G115">
            <v>1</v>
          </cell>
        </row>
        <row r="116">
          <cell r="B116" t="str">
            <v>BFA0010041</v>
          </cell>
          <cell r="C116" t="str">
            <v>弹簧开口挡圈(M8)</v>
          </cell>
          <cell r="D116" t="str">
            <v>上锐(常州)供应链管理有限公司</v>
          </cell>
          <cell r="F116" t="str">
            <v>4种靠背</v>
          </cell>
          <cell r="G116">
            <v>1</v>
          </cell>
        </row>
        <row r="117">
          <cell r="B117" t="str">
            <v>BFA0010081</v>
          </cell>
          <cell r="C117" t="str">
            <v>碳钢圆柱头内六角全螺纹螺栓6*16</v>
          </cell>
          <cell r="D117" t="str">
            <v>上锐(常州)供应链管理有限公司</v>
          </cell>
          <cell r="F117" t="str">
            <v>正、副底座</v>
          </cell>
          <cell r="G117">
            <v>2</v>
          </cell>
        </row>
        <row r="118">
          <cell r="B118" t="str">
            <v>BFA0010096</v>
          </cell>
          <cell r="C118" t="str">
            <v>全钢大帽抽芯铆钉4.8×16-16</v>
          </cell>
          <cell r="D118" t="str">
            <v>上锐(常州)供应链管理有限公司</v>
          </cell>
          <cell r="F118" t="str">
            <v>正、副底座</v>
          </cell>
          <cell r="G118">
            <v>4</v>
          </cell>
        </row>
        <row r="119">
          <cell r="B119" t="str">
            <v>BFA0010097</v>
          </cell>
          <cell r="C119" t="str">
            <v>全钢开口型平圆头抽芯铆钉</v>
          </cell>
          <cell r="D119" t="str">
            <v>上锐(常州)供应链管理有限公司</v>
          </cell>
          <cell r="F119" t="str">
            <v>正、副底座</v>
          </cell>
          <cell r="G119">
            <v>4</v>
          </cell>
        </row>
        <row r="120">
          <cell r="B120" t="str">
            <v>BFA0010105</v>
          </cell>
          <cell r="C120" t="str">
            <v>碳钢平垫m10</v>
          </cell>
          <cell r="D120" t="str">
            <v>上锐(常州)供应链管理有限公司</v>
          </cell>
          <cell r="F120" t="str">
            <v>正、副底座</v>
          </cell>
          <cell r="G120">
            <v>1</v>
          </cell>
        </row>
        <row r="121">
          <cell r="B121" t="str">
            <v>BFA0010062</v>
          </cell>
          <cell r="C121" t="str">
            <v>M8焊接方螺母</v>
          </cell>
          <cell r="D121" t="str">
            <v>上锐(常州)供应链管理有限公司</v>
          </cell>
          <cell r="F121" t="str">
            <v>主驾高配靠背用3+主驾低配背用2+副驾高配背用2+副司机地支架用2+司机地支架用6+正副减震器上框后横梁每种用3</v>
          </cell>
        </row>
        <row r="122">
          <cell r="B122" t="str">
            <v>BFA0000316</v>
          </cell>
          <cell r="C122" t="str">
            <v>M6焊接方螺母</v>
          </cell>
          <cell r="D122" t="str">
            <v>上锐(常州)供应链管理有限公司</v>
          </cell>
          <cell r="E122">
            <v>22000</v>
          </cell>
          <cell r="F122" t="str">
            <v>正、副座框</v>
          </cell>
        </row>
        <row r="123">
          <cell r="B123" t="str">
            <v>SHT0011408</v>
          </cell>
          <cell r="C123" t="str">
            <v>7/16法兰螺母</v>
          </cell>
          <cell r="D123" t="str">
            <v>上锐(常州)供应链管理有限公司</v>
          </cell>
          <cell r="F123" t="str">
            <v>4种靠背</v>
          </cell>
          <cell r="G123">
            <v>2</v>
          </cell>
        </row>
        <row r="124">
          <cell r="B124" t="str">
            <v>BFA0000400</v>
          </cell>
          <cell r="C124" t="str">
            <v>7/16焊接螺母</v>
          </cell>
          <cell r="D124" t="str">
            <v>上锐(常州)供应链管理有限公司</v>
          </cell>
          <cell r="F124" t="str">
            <v>牛头用1+主驾低配靠背1+副驾高配1+副驾低配1</v>
          </cell>
        </row>
        <row r="125">
          <cell r="B125" t="str">
            <v>sht0011934</v>
          </cell>
          <cell r="C125" t="str">
            <v>可调阻尼器总成</v>
          </cell>
          <cell r="D125" t="str">
            <v>苏世博(南京)减振系统有限公司</v>
          </cell>
          <cell r="F125" t="str">
            <v>正、副底座</v>
          </cell>
          <cell r="G125">
            <v>1</v>
          </cell>
        </row>
        <row r="126">
          <cell r="B126" t="str">
            <v>SHT0014511</v>
          </cell>
          <cell r="C126" t="str">
            <v>阻尼器金属轴（内支撑柱）</v>
          </cell>
          <cell r="D126" t="str">
            <v>苏世博(南京)减振系统有限公司</v>
          </cell>
          <cell r="F126" t="str">
            <v>正、副底座</v>
          </cell>
          <cell r="G126">
            <v>2</v>
          </cell>
        </row>
        <row r="127">
          <cell r="B127" t="str">
            <v>SHT0010408</v>
          </cell>
          <cell r="C127" t="str">
            <v>坐垫翻折支撑轴套</v>
          </cell>
          <cell r="D127" t="str">
            <v>文安县恒德汽车座椅制造有限公司</v>
          </cell>
          <cell r="F127" t="str">
            <v>副驾低配靠背</v>
          </cell>
          <cell r="G127">
            <v>2</v>
          </cell>
        </row>
        <row r="128">
          <cell r="B128" t="str">
            <v>SHT0010228</v>
          </cell>
          <cell r="C128" t="str">
            <v>仰角锁止钣金（V型带齿）</v>
          </cell>
          <cell r="D128" t="str">
            <v>无锡全盛仁安</v>
          </cell>
          <cell r="F128" t="str">
            <v>正、副仰角连杆</v>
          </cell>
          <cell r="G128">
            <v>1</v>
          </cell>
        </row>
        <row r="129">
          <cell r="B129" t="str">
            <v>SHT0010258</v>
          </cell>
          <cell r="C129" t="str">
            <v>仰角解锁铸件</v>
          </cell>
          <cell r="D129" t="str">
            <v>无锡市汇源机械科技有限公司</v>
          </cell>
          <cell r="F129" t="str">
            <v>3种靠背（主高、低、副高）</v>
          </cell>
          <cell r="G129">
            <v>1</v>
          </cell>
        </row>
        <row r="130">
          <cell r="B130" t="str">
            <v>SHT0010257</v>
          </cell>
          <cell r="C130" t="str">
            <v>靠背调节铸件</v>
          </cell>
          <cell r="D130" t="str">
            <v>无锡市汇源机械科技有限公司</v>
          </cell>
          <cell r="F130" t="str">
            <v>4种靠背</v>
          </cell>
          <cell r="G130">
            <v>1</v>
          </cell>
        </row>
        <row r="131">
          <cell r="B131" t="str">
            <v>SHT0010798</v>
          </cell>
          <cell r="C131" t="str">
            <v>靠背调节铸件（福田）</v>
          </cell>
          <cell r="D131" t="str">
            <v>无锡市汇源机械科技有限公司</v>
          </cell>
          <cell r="F131" t="str">
            <v>副驾低配靠背</v>
          </cell>
          <cell r="G131">
            <v>1</v>
          </cell>
        </row>
        <row r="132">
          <cell r="B132" t="str">
            <v>SHT0011396</v>
          </cell>
          <cell r="C132" t="str">
            <v>左侧铸压头</v>
          </cell>
          <cell r="D132" t="str">
            <v>无锡市汇源机械科技有限公司</v>
          </cell>
          <cell r="F132" t="str">
            <v>正、副底座</v>
          </cell>
          <cell r="G132">
            <v>1</v>
          </cell>
        </row>
        <row r="133">
          <cell r="B133" t="str">
            <v>SHT0011594</v>
          </cell>
          <cell r="C133" t="str">
            <v>右侧铸压头</v>
          </cell>
          <cell r="D133" t="str">
            <v>无锡市汇源机械科技有限公司</v>
          </cell>
          <cell r="F133" t="str">
            <v>正、副底座</v>
          </cell>
          <cell r="G133">
            <v>1</v>
          </cell>
        </row>
        <row r="134">
          <cell r="B134" t="str">
            <v>BAS0010003</v>
          </cell>
          <cell r="C134" t="str">
            <v>绞架轴套(长的)</v>
          </cell>
          <cell r="D134" t="str">
            <v>易格斯(上海)拖链系统有限公司</v>
          </cell>
          <cell r="F134" t="str">
            <v>H6绞架</v>
          </cell>
          <cell r="G134">
            <v>2</v>
          </cell>
        </row>
        <row r="135">
          <cell r="B135" t="str">
            <v>BAS0010005</v>
          </cell>
          <cell r="C135" t="str">
            <v>仰角连杆3轴套</v>
          </cell>
          <cell r="D135" t="str">
            <v>易格斯(上海)拖链系统有限公司</v>
          </cell>
          <cell r="F135" t="str">
            <v>正、副底座</v>
          </cell>
          <cell r="G135">
            <v>6</v>
          </cell>
        </row>
        <row r="136">
          <cell r="B136" t="str">
            <v>BAS0010006</v>
          </cell>
          <cell r="C136" t="str">
            <v>仰角连杆2塑料轴套</v>
          </cell>
          <cell r="D136" t="str">
            <v>注塑</v>
          </cell>
          <cell r="F136" t="str">
            <v>正、副底座</v>
          </cell>
          <cell r="G136">
            <v>4</v>
          </cell>
        </row>
        <row r="137">
          <cell r="B137" t="str">
            <v>BAS0010007</v>
          </cell>
          <cell r="C137" t="str">
            <v>仰角连杆2塑料垫片</v>
          </cell>
          <cell r="D137" t="str">
            <v>注塑</v>
          </cell>
          <cell r="F137" t="str">
            <v>正、副底座</v>
          </cell>
          <cell r="G137">
            <v>4</v>
          </cell>
        </row>
        <row r="138">
          <cell r="B138" t="str">
            <v>SHT0010202</v>
          </cell>
          <cell r="C138" t="str">
            <v>外绞架固定块</v>
          </cell>
          <cell r="D138" t="str">
            <v>注塑</v>
          </cell>
          <cell r="F138" t="str">
            <v>正、副底座</v>
          </cell>
          <cell r="G138">
            <v>2</v>
          </cell>
        </row>
        <row r="139">
          <cell r="B139" t="str">
            <v>SHT0010203</v>
          </cell>
          <cell r="C139" t="str">
            <v>内绞架固定块</v>
          </cell>
          <cell r="D139" t="str">
            <v>注塑</v>
          </cell>
          <cell r="F139" t="str">
            <v>正、副底座</v>
          </cell>
          <cell r="G139">
            <v>2</v>
          </cell>
        </row>
        <row r="140">
          <cell r="B140" t="str">
            <v>SHT0011056</v>
          </cell>
          <cell r="C140" t="str">
            <v>阻尼拨杆连接塑料件</v>
          </cell>
          <cell r="D140" t="str">
            <v>注塑</v>
          </cell>
          <cell r="F140" t="str">
            <v>正、副底座</v>
          </cell>
          <cell r="G140">
            <v>1</v>
          </cell>
        </row>
        <row r="141">
          <cell r="B141" t="str">
            <v>SHT0011500</v>
          </cell>
          <cell r="C141" t="str">
            <v>变阻尼调节拉线支架</v>
          </cell>
          <cell r="D141" t="str">
            <v>注塑</v>
          </cell>
          <cell r="F141" t="str">
            <v>正、副底座</v>
          </cell>
          <cell r="G141">
            <v>1</v>
          </cell>
        </row>
        <row r="142">
          <cell r="B142" t="str">
            <v>SHT0010811</v>
          </cell>
          <cell r="C142" t="str">
            <v>3.0滚轮</v>
          </cell>
          <cell r="D142" t="str">
            <v>上海努辰金属制品有限公司</v>
          </cell>
          <cell r="F142" t="str">
            <v>正、副底座</v>
          </cell>
          <cell r="G142">
            <v>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0.13330548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0.13330548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0.13330548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0.13330548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0.13330548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0.13330548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0.13330548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0.13330548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3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 codeName="Sheet1"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8">
        <v>1</v>
      </c>
      <c r="B4" s="198" t="s">
        <v>31</v>
      </c>
      <c r="C4" s="198" t="s">
        <v>32</v>
      </c>
      <c r="D4" s="198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9"/>
      <c r="B5" s="199"/>
      <c r="C5" s="199"/>
      <c r="D5" s="199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8">
        <v>2</v>
      </c>
      <c r="B6" s="198" t="s">
        <v>18</v>
      </c>
      <c r="C6" s="198" t="s">
        <v>19</v>
      </c>
      <c r="D6" s="198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9"/>
      <c r="B7" s="199"/>
      <c r="C7" s="199"/>
      <c r="D7" s="199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8">
        <v>3</v>
      </c>
      <c r="B8" s="198" t="s">
        <v>33</v>
      </c>
      <c r="C8" s="198" t="s">
        <v>34</v>
      </c>
      <c r="D8" s="198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9"/>
      <c r="B9" s="199"/>
      <c r="C9" s="199"/>
      <c r="D9" s="199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4" t="s">
        <v>25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2" ht="78.599999999999994" customHeight="1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2" ht="93" customHeight="1">
      <c r="A12" s="195" t="s">
        <v>13</v>
      </c>
      <c r="B12" s="196"/>
      <c r="C12" s="197" t="s">
        <v>14</v>
      </c>
      <c r="D12" s="197"/>
      <c r="E12" s="194" t="s">
        <v>15</v>
      </c>
      <c r="F12" s="194"/>
      <c r="G12" s="194"/>
      <c r="H12" s="194" t="s">
        <v>16</v>
      </c>
      <c r="I12" s="194"/>
      <c r="J12" s="194" t="s">
        <v>17</v>
      </c>
      <c r="K12" s="194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 codeName="Sheet10"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4" t="s">
        <v>203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50.4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 codeName="Sheet11"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4" ht="27.75" customHeight="1">
      <c r="I2" s="201" t="s">
        <v>1</v>
      </c>
      <c r="J2" s="201"/>
      <c r="K2" s="20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4" t="s">
        <v>219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</row>
    <row r="12" spans="1:14" ht="50.4" customHeight="1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4" ht="93" customHeight="1">
      <c r="A13" s="195" t="s">
        <v>13</v>
      </c>
      <c r="B13" s="196"/>
      <c r="C13" s="197" t="s">
        <v>14</v>
      </c>
      <c r="D13" s="197"/>
      <c r="E13" s="194" t="s">
        <v>15</v>
      </c>
      <c r="F13" s="194"/>
      <c r="G13" s="194"/>
      <c r="H13" s="194" t="s">
        <v>16</v>
      </c>
      <c r="I13" s="194"/>
      <c r="J13" s="194" t="s">
        <v>17</v>
      </c>
      <c r="K13" s="194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 codeName="Sheet12"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4" ht="27.75" customHeight="1">
      <c r="I2" s="201" t="s">
        <v>1</v>
      </c>
      <c r="J2" s="201"/>
      <c r="K2" s="20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4" t="s">
        <v>238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spans="1:14" ht="32.4" customHeight="1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</row>
    <row r="15" spans="1:14" ht="93" customHeight="1">
      <c r="A15" s="195" t="s">
        <v>13</v>
      </c>
      <c r="B15" s="196"/>
      <c r="C15" s="197" t="s">
        <v>14</v>
      </c>
      <c r="D15" s="197"/>
      <c r="E15" s="194" t="s">
        <v>15</v>
      </c>
      <c r="F15" s="194"/>
      <c r="G15" s="194"/>
      <c r="H15" s="194" t="s">
        <v>16</v>
      </c>
      <c r="I15" s="194"/>
      <c r="J15" s="194" t="s">
        <v>17</v>
      </c>
      <c r="K15" s="194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 codeName="Sheet13"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4" t="s">
        <v>229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50.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 codeName="Sheet14"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4" t="s">
        <v>219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50.4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 codeName="Sheet15"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s="39" customFormat="1" ht="27.75" customHeight="1">
      <c r="M2" s="202" t="s">
        <v>1</v>
      </c>
      <c r="N2" s="202"/>
      <c r="O2" s="202"/>
      <c r="P2" s="202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3" t="s">
        <v>254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</row>
    <row r="40" spans="1:17" s="39" customFormat="1" ht="82.2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</row>
    <row r="41" spans="1:17" s="39" customFormat="1" ht="93" customHeight="1">
      <c r="A41" s="204" t="s">
        <v>13</v>
      </c>
      <c r="B41" s="205"/>
      <c r="C41" s="206" t="s">
        <v>14</v>
      </c>
      <c r="D41" s="206"/>
      <c r="E41" s="206"/>
      <c r="F41" s="207" t="s">
        <v>15</v>
      </c>
      <c r="G41" s="208"/>
      <c r="H41" s="208"/>
      <c r="I41" s="208"/>
      <c r="J41" s="209"/>
      <c r="K41" s="207" t="s">
        <v>16</v>
      </c>
      <c r="L41" s="208"/>
      <c r="M41" s="208"/>
      <c r="N41" s="209"/>
      <c r="O41" s="203" t="s">
        <v>17</v>
      </c>
      <c r="P41" s="203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 codeName="Sheet16"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6" s="39" customFormat="1" ht="27.75" customHeight="1">
      <c r="J2" s="202" t="s">
        <v>1</v>
      </c>
      <c r="K2" s="202"/>
      <c r="L2" s="202"/>
      <c r="T2" s="202" t="s">
        <v>265</v>
      </c>
      <c r="U2" s="202"/>
      <c r="V2" s="202"/>
      <c r="W2" s="202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3" t="s">
        <v>275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26" s="39" customFormat="1" ht="82.2" customHeight="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6" s="39" customFormat="1" ht="93" customHeight="1">
      <c r="A7" s="204" t="s">
        <v>13</v>
      </c>
      <c r="B7" s="205"/>
      <c r="C7" s="206" t="s">
        <v>14</v>
      </c>
      <c r="D7" s="206"/>
      <c r="E7" s="206"/>
      <c r="F7" s="207" t="s">
        <v>15</v>
      </c>
      <c r="G7" s="208"/>
      <c r="H7" s="208"/>
      <c r="I7" s="207" t="s">
        <v>16</v>
      </c>
      <c r="J7" s="208"/>
      <c r="K7" s="203" t="s">
        <v>17</v>
      </c>
      <c r="L7" s="203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 codeName="Sheet17">
    <pageSetUpPr fitToPage="1"/>
  </sheetPr>
  <dimension ref="A1:X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3" t="s">
        <v>283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4" s="39" customFormat="1" ht="96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4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 codeName="Sheet18">
    <pageSetUpPr fitToPage="1"/>
  </sheetPr>
  <dimension ref="A1:AB522"/>
  <sheetViews>
    <sheetView topLeftCell="D9" zoomScale="70" zoomScaleNormal="70" workbookViewId="0">
      <selection activeCell="U4" sqref="U4:U1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19.88671875" style="1" customWidth="1"/>
    <col min="18" max="18" width="22.5546875" style="1" customWidth="1"/>
    <col min="19" max="19" width="11" style="1" customWidth="1"/>
    <col min="20" max="20" width="17.8867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27" s="39" customFormat="1" ht="27.75" customHeight="1">
      <c r="L2" s="202" t="s">
        <v>1</v>
      </c>
      <c r="M2" s="202"/>
      <c r="N2" s="202"/>
      <c r="O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95"/>
      <c r="R3" s="83" t="s">
        <v>319</v>
      </c>
      <c r="S3" s="83" t="s">
        <v>939</v>
      </c>
      <c r="T3" s="83" t="s">
        <v>940</v>
      </c>
    </row>
    <row r="4" spans="1:27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192">
        <f>M4-P4</f>
        <v>-0.27047197640117993</v>
      </c>
      <c r="R4" s="96">
        <f>(L4-P4)/P4</f>
        <v>-0.49816201497617424</v>
      </c>
      <c r="S4" s="83">
        <f>VLOOKUP(B4,[5]h6!$B:$G,6,0)</f>
        <v>14</v>
      </c>
      <c r="T4" s="83">
        <v>1000</v>
      </c>
      <c r="U4" s="83">
        <f>Q4*S4*T4</f>
        <v>-3786.6076696165187</v>
      </c>
    </row>
    <row r="5" spans="1:27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192">
        <f t="shared" ref="Q5:Q17" si="2">M5-P5</f>
        <v>-7.6666666666666661E-2</v>
      </c>
      <c r="R5" s="96">
        <f t="shared" ref="R5:R17" si="3">(L5-P5)/P5</f>
        <v>-0.14285714285714288</v>
      </c>
      <c r="S5" s="83">
        <f>VLOOKUP(B5,[5]h6!$B:$G,6,0)</f>
        <v>6</v>
      </c>
      <c r="T5" s="83">
        <v>1000</v>
      </c>
      <c r="U5" s="83">
        <f t="shared" ref="U5:U13" si="4">Q5*S5*T5</f>
        <v>-459.99999999999994</v>
      </c>
    </row>
    <row r="6" spans="1:27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192">
        <f t="shared" si="2"/>
        <v>0.58000000000000007</v>
      </c>
      <c r="R6" s="96">
        <f t="shared" si="3"/>
        <v>0.35714285714285715</v>
      </c>
      <c r="S6" s="83">
        <f>VLOOKUP(B6,[5]h6!$B:$G,6,0)</f>
        <v>1</v>
      </c>
      <c r="T6" s="83">
        <v>1000</v>
      </c>
      <c r="U6" s="83">
        <f t="shared" si="4"/>
        <v>580.00000000000011</v>
      </c>
    </row>
    <row r="7" spans="1:27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192">
        <f t="shared" si="2"/>
        <v>-0.17528023598820064</v>
      </c>
      <c r="R7" s="96">
        <f t="shared" si="3"/>
        <v>-0.27287870900572619</v>
      </c>
      <c r="S7" s="83">
        <f>VLOOKUP(B7,[5]h6!$B:$G,6,0)</f>
        <v>1</v>
      </c>
      <c r="T7" s="83">
        <v>1000</v>
      </c>
      <c r="U7" s="83">
        <f t="shared" si="4"/>
        <v>-175.28023598820064</v>
      </c>
    </row>
    <row r="8" spans="1:27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192">
        <f t="shared" si="2"/>
        <v>-0.21029498525073737</v>
      </c>
      <c r="R8" s="96">
        <f t="shared" si="3"/>
        <v>-0.37130749096347987</v>
      </c>
      <c r="S8" s="83">
        <f>VLOOKUP(B8,[5]h6!$B:$G,6,0)</f>
        <v>2</v>
      </c>
      <c r="T8" s="83">
        <v>1000</v>
      </c>
      <c r="U8" s="83">
        <f t="shared" si="4"/>
        <v>-420.58997050147474</v>
      </c>
    </row>
    <row r="9" spans="1:27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192">
        <f t="shared" si="2"/>
        <v>-0.21504424778761055</v>
      </c>
      <c r="R9" s="96">
        <f t="shared" si="3"/>
        <v>-0.36811701081612574</v>
      </c>
      <c r="S9" s="83">
        <f>VLOOKUP(B9,[5]h6!$B:$G,6,0)</f>
        <v>2</v>
      </c>
      <c r="T9" s="83">
        <v>1000</v>
      </c>
      <c r="U9" s="83">
        <f t="shared" si="4"/>
        <v>-430.08849557522109</v>
      </c>
    </row>
    <row r="10" spans="1:27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192">
        <f t="shared" si="2"/>
        <v>-0.6873451327433624</v>
      </c>
      <c r="R10" s="96">
        <f t="shared" si="3"/>
        <v>-0.29857787266278696</v>
      </c>
      <c r="S10" s="83">
        <f>VLOOKUP(B10,[5]h6!$B:$G,6,0)</f>
        <v>2</v>
      </c>
      <c r="T10" s="83">
        <v>1000</v>
      </c>
      <c r="U10" s="83">
        <f t="shared" si="4"/>
        <v>-1374.6902654867247</v>
      </c>
    </row>
    <row r="11" spans="1:27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192">
        <f t="shared" si="2"/>
        <v>-3.0884955752212395E-2</v>
      </c>
      <c r="R11" s="96">
        <f t="shared" si="3"/>
        <v>-0.17974434611602752</v>
      </c>
      <c r="S11" s="83">
        <v>1</v>
      </c>
      <c r="T11" s="83">
        <v>1000</v>
      </c>
      <c r="U11" s="83">
        <f t="shared" si="4"/>
        <v>-30.884955752212395</v>
      </c>
    </row>
    <row r="12" spans="1:27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192">
        <f t="shared" si="2"/>
        <v>-0.10371681415929201</v>
      </c>
      <c r="R12" s="96">
        <f t="shared" si="3"/>
        <v>-0.28466076696165182</v>
      </c>
      <c r="S12" s="83">
        <f>VLOOKUP(B12,[5]h6!$B:$G,6,0)</f>
        <v>1</v>
      </c>
      <c r="T12" s="83">
        <v>1000</v>
      </c>
      <c r="U12" s="83">
        <f t="shared" si="4"/>
        <v>-103.71681415929201</v>
      </c>
    </row>
    <row r="13" spans="1:27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192">
        <f t="shared" si="2"/>
        <v>-0.30923303834808263</v>
      </c>
      <c r="R13" s="96">
        <f t="shared" si="3"/>
        <v>-0.64743994943109984</v>
      </c>
      <c r="S13" s="83">
        <v>1</v>
      </c>
      <c r="T13" s="83">
        <v>1000</v>
      </c>
      <c r="U13" s="83">
        <f t="shared" si="4"/>
        <v>-309.23303834808263</v>
      </c>
    </row>
    <row r="14" spans="1:27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192">
        <f t="shared" si="2"/>
        <v>-1.1906400000000001</v>
      </c>
      <c r="R14" s="96">
        <f t="shared" si="3"/>
        <v>-0.62439312039312045</v>
      </c>
      <c r="S14" s="83" t="e">
        <f>VLOOKUP(B14,[5]h6!$B:$G,6,0)</f>
        <v>#N/A</v>
      </c>
      <c r="T14" s="83">
        <v>1000</v>
      </c>
    </row>
    <row r="15" spans="1:27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192">
        <f t="shared" si="2"/>
        <v>-7.3333333333333361E-2</v>
      </c>
      <c r="R15" s="96">
        <f t="shared" si="3"/>
        <v>-0.15662650602409639</v>
      </c>
      <c r="S15" s="83" t="e">
        <f>VLOOKUP(B15,[5]h6!$B:$G,6,0)</f>
        <v>#N/A</v>
      </c>
      <c r="T15" s="83">
        <v>1000</v>
      </c>
    </row>
    <row r="16" spans="1:27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192">
        <f t="shared" si="2"/>
        <v>4.4166666666666687E-2</v>
      </c>
      <c r="R16" s="96">
        <f t="shared" si="3"/>
        <v>-4.3062200956937732E-2</v>
      </c>
      <c r="S16" s="83" t="e">
        <f>VLOOKUP(B16,[5]h6!$B:$G,6,0)</f>
        <v>#N/A</v>
      </c>
      <c r="T16" s="83">
        <v>1000</v>
      </c>
    </row>
    <row r="17" spans="1:28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192">
        <f t="shared" si="2"/>
        <v>0.18000000000000016</v>
      </c>
      <c r="R17" s="96">
        <f t="shared" si="3"/>
        <v>8.6956521739130516E-2</v>
      </c>
      <c r="S17" s="83" t="e">
        <f>VLOOKUP(B17,[5]h6!$B:$G,6,0)</f>
        <v>#N/A</v>
      </c>
      <c r="T17" s="83">
        <v>1000</v>
      </c>
    </row>
    <row r="18" spans="1:28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Q18" s="38"/>
      <c r="U18" s="83"/>
      <c r="V18" s="83"/>
      <c r="X18" s="83"/>
      <c r="Z18" s="83"/>
      <c r="AB18" s="38"/>
    </row>
    <row r="19" spans="1:28" s="39" customFormat="1" ht="27.75" customHeight="1">
      <c r="A19" s="203" t="s">
        <v>320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</row>
    <row r="20" spans="1:28" s="39" customFormat="1" ht="96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</row>
    <row r="21" spans="1:28" s="39" customFormat="1" ht="93" customHeight="1">
      <c r="A21" s="204" t="s">
        <v>13</v>
      </c>
      <c r="B21" s="205"/>
      <c r="C21" s="206" t="s">
        <v>14</v>
      </c>
      <c r="D21" s="206"/>
      <c r="E21" s="206"/>
      <c r="F21" s="207" t="s">
        <v>15</v>
      </c>
      <c r="G21" s="208"/>
      <c r="H21" s="208"/>
      <c r="I21" s="207" t="s">
        <v>16</v>
      </c>
      <c r="J21" s="208"/>
      <c r="K21" s="208"/>
      <c r="L21" s="208"/>
      <c r="M21" s="94"/>
      <c r="N21" s="203" t="s">
        <v>17</v>
      </c>
      <c r="O21" s="203"/>
    </row>
    <row r="22" spans="1:28" s="39" customFormat="1" ht="27.75" customHeight="1"/>
    <row r="23" spans="1:28" s="39" customFormat="1" ht="27.75" customHeight="1"/>
    <row r="24" spans="1:28" s="39" customFormat="1" ht="27.75" customHeight="1"/>
    <row r="25" spans="1:28" s="39" customFormat="1" ht="27.75" customHeight="1"/>
    <row r="26" spans="1:28" s="39" customFormat="1" ht="27.75" customHeight="1"/>
    <row r="27" spans="1:28" s="39" customFormat="1" ht="27.75" customHeight="1"/>
    <row r="28" spans="1:28" s="39" customFormat="1" ht="27.75" customHeight="1"/>
    <row r="29" spans="1:28" s="39" customFormat="1" ht="27.75" customHeight="1"/>
    <row r="30" spans="1:28" s="39" customFormat="1" ht="27.75" customHeight="1"/>
    <row r="31" spans="1:28" s="39" customFormat="1" ht="27.75" customHeight="1"/>
    <row r="32" spans="1:28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X2:AA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 codeName="Sheet19"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3" t="s">
        <v>325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5.599999999999994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 codeName="Sheet2"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8">
        <v>1</v>
      </c>
      <c r="B4" s="198" t="s">
        <v>27</v>
      </c>
      <c r="C4" s="198" t="s">
        <v>28</v>
      </c>
      <c r="D4" s="198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9"/>
      <c r="B5" s="199"/>
      <c r="C5" s="199"/>
      <c r="D5" s="199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4" t="s">
        <v>30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78.59999999999999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 codeName="Sheet20"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3" t="s">
        <v>338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43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 codeName="Sheet21"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3" t="s">
        <v>386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4" s="39" customFormat="1" ht="43.2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4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codeName="Sheet22"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8" s="39" customFormat="1" ht="27.75" customHeight="1">
      <c r="M2" s="202" t="s">
        <v>1</v>
      </c>
      <c r="N2" s="202"/>
      <c r="O2" s="202"/>
      <c r="P2" s="202"/>
      <c r="Q2" s="202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3" t="s">
        <v>397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</row>
    <row r="41" spans="1:18" s="39" customFormat="1" ht="106.2" hidden="1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18" s="39" customFormat="1" ht="93" hidden="1" customHeight="1">
      <c r="A42" s="204" t="s">
        <v>13</v>
      </c>
      <c r="B42" s="205"/>
      <c r="C42" s="206" t="s">
        <v>14</v>
      </c>
      <c r="D42" s="206"/>
      <c r="E42" s="206"/>
      <c r="F42" s="207" t="s">
        <v>15</v>
      </c>
      <c r="G42" s="208"/>
      <c r="H42" s="208"/>
      <c r="I42" s="208"/>
      <c r="J42" s="209"/>
      <c r="K42" s="207" t="s">
        <v>16</v>
      </c>
      <c r="L42" s="208"/>
      <c r="M42" s="208"/>
      <c r="N42" s="209"/>
      <c r="O42" s="203" t="s">
        <v>17</v>
      </c>
      <c r="P42" s="203"/>
      <c r="Q42" s="203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 codeName="Sheet23"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3" t="s">
        <v>402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3.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 codeName="Sheet24"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203" t="s">
        <v>409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77.400000000000006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 codeName="Sheet25"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3" t="s">
        <v>412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57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 codeName="Sheet26"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VLOOKUP(B4,[6]已签订!$F$3:$R$604,13,0)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VLOOKUP(B5,[6]已签订!$F$3:$R$604,13,0)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VLOOKUP(B6,[6]已签订!$F$3:$R$604,13,0)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VLOOKUP(B7,[6]已签订!$F$3:$R$604,13,0)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VLOOKUP(B8,[6]已签订!$F$3:$R$604,13,0)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VLOOKUP(B9,[6]已签订!$F$3:$R$604,13,0)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VLOOKUP(B10,[6]已签订!$F$3:$R$604,13,0)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VLOOKUP(B11,[6]已签订!$F$3:$R$604,13,0)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VLOOKUP(B12,[6]已签订!$F$3:$R$604,13,0)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VLOOKUP(B13,[6]已签订!$F$3:$R$604,13,0)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VLOOKUP(B14,[6]已签订!$F$3:$R$604,13,0)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VLOOKUP(B15,[6]已签订!$F$3:$R$604,13,0)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VLOOKUP(B16,[6]已签订!$F$3:$R$604,13,0)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VLOOKUP(B17,[6]已签订!$F$3:$R$604,13,0)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VLOOKUP(B19,[6]已签订!$F$3:$R$604,13,0)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VLOOKUP(B20,[6]已签订!$F$3:$R$604,13,0)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VLOOKUP(B21,[6]已签订!$F$3:$R$604,13,0)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VLOOKUP(B22,[6]已签订!$F$3:$R$604,13,0)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VLOOKUP(B23,[6]已签订!$F$3:$R$604,13,0)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VLOOKUP(B25,[6]已签订!$F$3:$R$604,13,0)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3" t="s">
        <v>456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6" s="39" customFormat="1" ht="42.6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6" s="39" customFormat="1" ht="93" customHeight="1">
      <c r="A29" s="204" t="s">
        <v>13</v>
      </c>
      <c r="B29" s="205"/>
      <c r="C29" s="206" t="s">
        <v>14</v>
      </c>
      <c r="D29" s="206"/>
      <c r="E29" s="206"/>
      <c r="F29" s="207" t="s">
        <v>15</v>
      </c>
      <c r="G29" s="208"/>
      <c r="H29" s="208"/>
      <c r="I29" s="207" t="s">
        <v>16</v>
      </c>
      <c r="J29" s="208"/>
      <c r="K29" s="203" t="s">
        <v>17</v>
      </c>
      <c r="L29" s="203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 codeName="Sheet27"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VLOOKUP(B4,[7]补差价核算!$C$30:$M$48,11,0)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VLOOKUP(B5,[7]补差价核算!$C$30:$M$48,11,0)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VLOOKUP(B6,[7]补差价核算!$C$30:$M$48,11,0)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VLOOKUP(B7,[7]补差价核算!$C$30:$M$48,11,0)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VLOOKUP(B8,[7]补差价核算!$C$30:$M$48,11,0)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VLOOKUP(B9,[7]补差价核算!$C$30:$M$48,11,0)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VLOOKUP(B10,[7]补差价核算!$C$30:$M$48,11,0)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VLOOKUP(B11,[7]补差价核算!$C$30:$M$48,11,0)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VLOOKUP(B12,[7]补差价核算!$C$30:$M$48,11,0)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VLOOKUP(B13,[7]补差价核算!$C$30:$M$48,11,0)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VLOOKUP(B14,[7]补差价核算!$C$30:$M$48,11,0)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VLOOKUP(B15,[7]补差价核算!$C$30:$M$48,11,0)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VLOOKUP(B16,[7]补差价核算!$C$30:$M$48,11,0)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VLOOKUP(B17,[7]补差价核算!$C$30:$M$48,11,0)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VLOOKUP(B18,[7]补差价核算!$C$30:$M$48,11,0)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VLOOKUP(B19,[7]补差价核算!$C$30:$M$48,11,0)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VLOOKUP(B20,[7]补差价核算!$C$30:$M$48,11,0)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VLOOKUP(B21,[7]补差价核算!$C$30:$M$48,11,0)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VLOOKUP(B22,[7]补差价核算!$C$30:$M$48,11,0)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499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 codeName="Sheet28"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3" t="s">
        <v>509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33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 codeName="Sheet29"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3" t="s">
        <v>513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 codeName="Sheet3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4" t="s">
        <v>42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152.4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 codeName="Sheet30"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3" t="s">
        <v>527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61.2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23" s="39" customFormat="1" ht="93" customHeight="1">
      <c r="A11" s="204" t="s">
        <v>13</v>
      </c>
      <c r="B11" s="205"/>
      <c r="C11" s="206" t="s">
        <v>14</v>
      </c>
      <c r="D11" s="206"/>
      <c r="E11" s="206"/>
      <c r="F11" s="207" t="s">
        <v>15</v>
      </c>
      <c r="G11" s="208"/>
      <c r="H11" s="208"/>
      <c r="I11" s="207" t="s">
        <v>16</v>
      </c>
      <c r="J11" s="208"/>
      <c r="K11" s="203" t="s">
        <v>17</v>
      </c>
      <c r="L11" s="203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 codeName="Sheet31"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3" t="s">
        <v>544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101.4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 codeName="Sheet32"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548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 codeName="Sheet33"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3" t="s">
        <v>555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3" s="39" customFormat="1" ht="7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23" s="39" customFormat="1" ht="93" customHeight="1">
      <c r="A10" s="204" t="s">
        <v>13</v>
      </c>
      <c r="B10" s="205"/>
      <c r="C10" s="206" t="s">
        <v>14</v>
      </c>
      <c r="D10" s="206"/>
      <c r="E10" s="206"/>
      <c r="F10" s="207" t="s">
        <v>15</v>
      </c>
      <c r="G10" s="208"/>
      <c r="H10" s="208"/>
      <c r="I10" s="207" t="s">
        <v>16</v>
      </c>
      <c r="J10" s="208"/>
      <c r="K10" s="203" t="s">
        <v>17</v>
      </c>
      <c r="L10" s="203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 codeName="Sheet34"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563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 codeName="Sheet35"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7" s="39" customFormat="1" ht="27.75" customHeight="1">
      <c r="M2" s="202" t="s">
        <v>1</v>
      </c>
      <c r="N2" s="202"/>
      <c r="O2" s="202"/>
      <c r="P2" s="202"/>
      <c r="X2" s="202"/>
      <c r="Y2" s="202"/>
      <c r="Z2" s="202"/>
      <c r="AA2" s="202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3" t="s">
        <v>608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</row>
    <row r="43" spans="1:18" s="39" customFormat="1" ht="42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</row>
    <row r="44" spans="1:18" s="39" customFormat="1" ht="93" customHeight="1">
      <c r="A44" s="204" t="s">
        <v>13</v>
      </c>
      <c r="B44" s="205"/>
      <c r="C44" s="206" t="s">
        <v>14</v>
      </c>
      <c r="D44" s="206"/>
      <c r="E44" s="206"/>
      <c r="F44" s="206"/>
      <c r="G44" s="207" t="s">
        <v>15</v>
      </c>
      <c r="H44" s="208"/>
      <c r="I44" s="208"/>
      <c r="J44" s="208"/>
      <c r="K44" s="207" t="s">
        <v>16</v>
      </c>
      <c r="L44" s="208"/>
      <c r="M44" s="208"/>
      <c r="N44" s="94"/>
      <c r="O44" s="203" t="s">
        <v>17</v>
      </c>
      <c r="P44" s="203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 codeName="Sheet36"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 codeName="Sheet37"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3" t="s">
        <v>614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3" s="39" customFormat="1" ht="42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23" s="39" customFormat="1" ht="93" customHeight="1">
      <c r="A8" s="204" t="s">
        <v>13</v>
      </c>
      <c r="B8" s="205"/>
      <c r="C8" s="206" t="s">
        <v>14</v>
      </c>
      <c r="D8" s="206"/>
      <c r="E8" s="206"/>
      <c r="F8" s="207" t="s">
        <v>15</v>
      </c>
      <c r="G8" s="208"/>
      <c r="H8" s="208"/>
      <c r="I8" s="207" t="s">
        <v>16</v>
      </c>
      <c r="J8" s="208"/>
      <c r="K8" s="203" t="s">
        <v>17</v>
      </c>
      <c r="L8" s="203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 codeName="Sheet38"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3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VLOOKUP(B4,'[8]恒伟1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VLOOKUP(B5,'[8]恒伟1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VLOOKUP(B6,'[8]恒伟1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VLOOKUP(B7,'[8]恒伟1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VLOOKUP(B8,'[8]恒伟1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VLOOKUP(B9,'[8]恒伟1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VLOOKUP(B10,'[8]恒伟1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VLOOKUP(B11,'[8]恒伟1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VLOOKUP(B12,'[8]恒伟1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VLOOKUP(B13,'[8]恒伟1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VLOOKUP(B14,'[8]恒伟1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VLOOKUP(B15,'[8]恒伟1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VLOOKUP(B16,'[8]恒伟1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VLOOKUP(B17,'[8]恒伟1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VLOOKUP(B18,'[8]恒伟1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VLOOKUP(B19,'[8]恒伟1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VLOOKUP(B20,'[8]恒伟1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VLOOKUP(B21,'[8]恒伟1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VLOOKUP(B22,'[8]恒伟1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VLOOKUP(B23,'[8]恒伟1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3" t="s">
        <v>615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4" s="39" customFormat="1" ht="96.6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4" s="39" customFormat="1" ht="93" customHeight="1">
      <c r="A26" s="204" t="s">
        <v>13</v>
      </c>
      <c r="B26" s="205"/>
      <c r="C26" s="206" t="s">
        <v>14</v>
      </c>
      <c r="D26" s="206"/>
      <c r="E26" s="206"/>
      <c r="F26" s="207" t="s">
        <v>15</v>
      </c>
      <c r="G26" s="208"/>
      <c r="H26" s="208"/>
      <c r="I26" s="207" t="s">
        <v>16</v>
      </c>
      <c r="J26" s="208"/>
      <c r="K26" s="203" t="s">
        <v>17</v>
      </c>
      <c r="L26" s="203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 codeName="Sheet39"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1" s="39" customFormat="1" ht="27.75" customHeight="1">
      <c r="J2" s="202" t="s">
        <v>1</v>
      </c>
      <c r="K2" s="202"/>
      <c r="L2" s="202"/>
      <c r="N2" s="210" t="s">
        <v>640</v>
      </c>
      <c r="O2" s="210" t="s">
        <v>641</v>
      </c>
      <c r="P2" s="210" t="s">
        <v>642</v>
      </c>
      <c r="Q2" s="210" t="s">
        <v>643</v>
      </c>
      <c r="R2" s="210" t="s">
        <v>641</v>
      </c>
      <c r="S2" s="210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11"/>
      <c r="O3" s="211"/>
      <c r="P3" s="211"/>
      <c r="Q3" s="211"/>
      <c r="R3" s="212"/>
      <c r="S3" s="211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3" t="s">
        <v>637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</row>
    <row r="16" spans="1:21" s="39" customFormat="1" ht="96.6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39" customFormat="1" ht="93" customHeight="1">
      <c r="A17" s="204" t="s">
        <v>13</v>
      </c>
      <c r="B17" s="205"/>
      <c r="C17" s="206" t="s">
        <v>14</v>
      </c>
      <c r="D17" s="206"/>
      <c r="E17" s="206"/>
      <c r="F17" s="207" t="s">
        <v>15</v>
      </c>
      <c r="G17" s="208"/>
      <c r="H17" s="208"/>
      <c r="I17" s="207" t="s">
        <v>16</v>
      </c>
      <c r="J17" s="208"/>
      <c r="K17" s="203" t="s">
        <v>17</v>
      </c>
      <c r="L17" s="203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N2:N3"/>
    <mergeCell ref="A1:L1"/>
    <mergeCell ref="J2:L2"/>
    <mergeCell ref="A15:L16"/>
    <mergeCell ref="A17:B17"/>
    <mergeCell ref="C17:E17"/>
    <mergeCell ref="F17:H17"/>
    <mergeCell ref="I17:J17"/>
    <mergeCell ref="K17:L17"/>
    <mergeCell ref="O2:O3"/>
    <mergeCell ref="P2:P3"/>
    <mergeCell ref="Q2:Q3"/>
    <mergeCell ref="R2:R3"/>
    <mergeCell ref="S2:S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 codeName="Sheet4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4" t="s">
        <v>49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77.400000000000006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 codeName="Sheet40"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3" t="s">
        <v>675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 codeName="Sheet41"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39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4" t="s">
        <v>682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6" ht="27.75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 codeName="Sheet42"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A2" s="1" t="s">
        <v>661</v>
      </c>
      <c r="M2" s="201" t="s">
        <v>1</v>
      </c>
      <c r="N2" s="201"/>
      <c r="O2" s="201"/>
      <c r="P2" s="201"/>
    </row>
    <row r="3" spans="1:17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7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4" t="s">
        <v>701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17" ht="53.4" customHeight="1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7" ht="93" customHeight="1">
      <c r="A15" s="194" t="s">
        <v>13</v>
      </c>
      <c r="B15" s="194"/>
      <c r="C15" s="194"/>
      <c r="D15" s="194" t="s">
        <v>14</v>
      </c>
      <c r="E15" s="194"/>
      <c r="F15" s="194"/>
      <c r="G15" s="194"/>
      <c r="H15" s="194"/>
      <c r="I15" s="194" t="s">
        <v>15</v>
      </c>
      <c r="J15" s="194"/>
      <c r="K15" s="194"/>
      <c r="L15" s="194" t="s">
        <v>16</v>
      </c>
      <c r="M15" s="194"/>
      <c r="N15" s="194"/>
      <c r="O15" s="194" t="s">
        <v>17</v>
      </c>
      <c r="P15" s="194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 codeName="Sheet43"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4" t="s">
        <v>715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 codeName="Sheet44"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734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 codeName="Sheet45"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4" t="s">
        <v>733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39.6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 codeName="Sheet46"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223" t="s">
        <v>735</v>
      </c>
      <c r="C5" s="225" t="s">
        <v>736</v>
      </c>
      <c r="D5" s="221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4"/>
      <c r="C6" s="226"/>
      <c r="D6" s="222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741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53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4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 codeName="Sheet47"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7.75" customHeight="1">
      <c r="A2" s="1" t="s">
        <v>661</v>
      </c>
      <c r="M2" s="201" t="s">
        <v>1</v>
      </c>
      <c r="N2" s="201"/>
      <c r="O2" s="201"/>
      <c r="P2" s="201"/>
    </row>
    <row r="3" spans="1:1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4" t="s">
        <v>744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ht="7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6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 codeName="Sheet48"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761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4" t="s">
        <v>755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3.6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 codeName="Sheet49"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761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4" t="s">
        <v>762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5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 codeName="Sheet5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4" t="s">
        <v>56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58.8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</row>
    <row r="8" spans="1:12" ht="93" customHeight="1">
      <c r="A8" s="195" t="s">
        <v>13</v>
      </c>
      <c r="B8" s="196"/>
      <c r="C8" s="197" t="s">
        <v>14</v>
      </c>
      <c r="D8" s="197"/>
      <c r="E8" s="194" t="s">
        <v>15</v>
      </c>
      <c r="F8" s="194"/>
      <c r="G8" s="194"/>
      <c r="H8" s="194" t="s">
        <v>16</v>
      </c>
      <c r="I8" s="194"/>
      <c r="J8" s="194" t="s">
        <v>17</v>
      </c>
      <c r="K8" s="194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 codeName="Sheet50"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6" ht="27.75" customHeight="1">
      <c r="A2" s="1" t="s">
        <v>761</v>
      </c>
      <c r="M2" s="201" t="s">
        <v>1</v>
      </c>
      <c r="N2" s="201"/>
      <c r="O2" s="201"/>
      <c r="P2" s="201"/>
    </row>
    <row r="3" spans="1:26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6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4" t="s">
        <v>776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6" ht="38.4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6" ht="93" customHeight="1">
      <c r="A13" s="194" t="s">
        <v>13</v>
      </c>
      <c r="B13" s="194"/>
      <c r="C13" s="194"/>
      <c r="D13" s="194" t="s">
        <v>14</v>
      </c>
      <c r="E13" s="194"/>
      <c r="F13" s="194"/>
      <c r="G13" s="194"/>
      <c r="H13" s="194"/>
      <c r="I13" s="194" t="s">
        <v>15</v>
      </c>
      <c r="J13" s="194"/>
      <c r="K13" s="194"/>
      <c r="L13" s="194" t="s">
        <v>16</v>
      </c>
      <c r="M13" s="194"/>
      <c r="N13" s="194"/>
      <c r="O13" s="194" t="s">
        <v>17</v>
      </c>
      <c r="P13" s="194"/>
    </row>
  </sheetData>
  <mergeCells count="21">
    <mergeCell ref="A13:C13"/>
    <mergeCell ref="D13:H13"/>
    <mergeCell ref="I13:K13"/>
    <mergeCell ref="L13:N13"/>
    <mergeCell ref="O13:P13"/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 codeName="Sheet51"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4" t="s">
        <v>786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18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 codeName="Sheet52"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4" t="s">
        <v>819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 codeName="Sheet53"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8">
        <v>3</v>
      </c>
      <c r="B7" s="198" t="s">
        <v>830</v>
      </c>
      <c r="C7" s="198" t="s">
        <v>831</v>
      </c>
      <c r="D7" s="198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9"/>
      <c r="B8" s="199"/>
      <c r="C8" s="199"/>
      <c r="D8" s="199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7" t="s">
        <v>832</v>
      </c>
      <c r="C9" s="227" t="s">
        <v>833</v>
      </c>
      <c r="D9" s="229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8"/>
      <c r="C10" s="228"/>
      <c r="D10" s="230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4" t="s">
        <v>838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124.2" customHeight="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18" ht="93" customHeight="1">
      <c r="A13" s="194" t="s">
        <v>13</v>
      </c>
      <c r="B13" s="194"/>
      <c r="C13" s="194"/>
      <c r="D13" s="194" t="s">
        <v>14</v>
      </c>
      <c r="E13" s="194"/>
      <c r="F13" s="194"/>
      <c r="G13" s="194"/>
      <c r="H13" s="194"/>
      <c r="I13" s="194" t="s">
        <v>15</v>
      </c>
      <c r="J13" s="194"/>
      <c r="K13" s="194"/>
      <c r="L13" s="194" t="s">
        <v>16</v>
      </c>
      <c r="M13" s="194"/>
      <c r="N13" s="194"/>
      <c r="O13" s="194" t="s">
        <v>17</v>
      </c>
      <c r="P13" s="194"/>
    </row>
  </sheetData>
  <mergeCells count="28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 codeName="Sheet54"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8" ht="27.75" customHeight="1">
      <c r="A2" s="1" t="s">
        <v>661</v>
      </c>
      <c r="M2" s="201" t="s">
        <v>1</v>
      </c>
      <c r="N2" s="201"/>
      <c r="O2" s="201"/>
      <c r="P2" s="201"/>
    </row>
    <row r="3" spans="1:18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18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4" t="s">
        <v>844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8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18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 codeName="Sheet55"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24" s="39" customFormat="1" ht="27.75" customHeight="1">
      <c r="J2" s="202" t="s">
        <v>1</v>
      </c>
      <c r="K2" s="202"/>
      <c r="L2" s="202"/>
      <c r="T2" s="202"/>
      <c r="U2" s="202"/>
      <c r="V2" s="202"/>
      <c r="W2" s="202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3" t="s">
        <v>853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O7" s="39">
        <f>SUM(O4:O6)</f>
        <v>10731.5</v>
      </c>
    </row>
    <row r="8" spans="1:24" s="39" customFormat="1" ht="63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24" s="39" customFormat="1" ht="93" customHeight="1">
      <c r="A9" s="204" t="s">
        <v>13</v>
      </c>
      <c r="B9" s="205"/>
      <c r="C9" s="206" t="s">
        <v>14</v>
      </c>
      <c r="D9" s="206"/>
      <c r="E9" s="206"/>
      <c r="F9" s="207" t="s">
        <v>15</v>
      </c>
      <c r="G9" s="208"/>
      <c r="H9" s="208"/>
      <c r="I9" s="207" t="s">
        <v>16</v>
      </c>
      <c r="J9" s="208"/>
      <c r="K9" s="203" t="s">
        <v>17</v>
      </c>
      <c r="L9" s="203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 codeName="Sheet56"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4" t="s">
        <v>862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0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 codeName="Sheet57"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4" t="s">
        <v>863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38.4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0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 codeName="Sheet58">
    <pageSetUpPr fitToPage="1"/>
  </sheetPr>
  <dimension ref="A1:T16"/>
  <sheetViews>
    <sheetView zoomScale="70" zoomScaleNormal="70" workbookViewId="0">
      <selection activeCell="O5" sqref="O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4" t="s">
        <v>898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20" ht="38.4" customHeight="1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</row>
    <row r="16" spans="1:20" ht="93" customHeight="1">
      <c r="A16" s="194" t="s">
        <v>13</v>
      </c>
      <c r="B16" s="194"/>
      <c r="C16" s="194"/>
      <c r="D16" s="194" t="s">
        <v>14</v>
      </c>
      <c r="E16" s="194"/>
      <c r="F16" s="194"/>
      <c r="G16" s="194"/>
      <c r="H16" s="194"/>
      <c r="I16" s="194" t="s">
        <v>15</v>
      </c>
      <c r="J16" s="194"/>
      <c r="K16" s="194"/>
      <c r="L16" s="194" t="s">
        <v>16</v>
      </c>
      <c r="M16" s="194"/>
      <c r="N16" s="194"/>
      <c r="O16" s="194" t="s">
        <v>17</v>
      </c>
      <c r="P16" s="194"/>
    </row>
  </sheetData>
  <mergeCells count="21"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6:C16"/>
    <mergeCell ref="D16:H16"/>
    <mergeCell ref="I16:K16"/>
    <mergeCell ref="L16:N16"/>
    <mergeCell ref="O16:P16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 codeName="Sheet59"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4" t="s">
        <v>905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 codeName="Sheet6"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4" t="s">
        <v>74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2" ht="58.8" customHeight="1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spans="1:12" ht="93" customHeight="1">
      <c r="A14" s="195" t="s">
        <v>13</v>
      </c>
      <c r="B14" s="196"/>
      <c r="C14" s="197" t="s">
        <v>14</v>
      </c>
      <c r="D14" s="197"/>
      <c r="E14" s="194" t="s">
        <v>15</v>
      </c>
      <c r="F14" s="194"/>
      <c r="G14" s="194"/>
      <c r="H14" s="194" t="s">
        <v>16</v>
      </c>
      <c r="I14" s="194"/>
      <c r="J14" s="194" t="s">
        <v>17</v>
      </c>
      <c r="K14" s="194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 codeName="Sheet60">
    <pageSetUpPr fitToPage="1"/>
  </sheetPr>
  <dimension ref="A1:T10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0" ht="27.75" customHeight="1">
      <c r="A2" s="1" t="s">
        <v>661</v>
      </c>
      <c r="M2" s="201" t="s">
        <v>1</v>
      </c>
      <c r="N2" s="201"/>
      <c r="O2" s="201"/>
      <c r="P2" s="201"/>
    </row>
    <row r="3" spans="1:20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0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 t="shared" si="0"/>
        <v>-0.16502745676583888</v>
      </c>
      <c r="T7" s="185"/>
    </row>
    <row r="8" spans="1:20" ht="54" customHeight="1">
      <c r="A8" s="194" t="s">
        <v>916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0" ht="38.4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0" ht="93" customHeight="1">
      <c r="A10" s="194" t="s">
        <v>13</v>
      </c>
      <c r="B10" s="194"/>
      <c r="C10" s="194"/>
      <c r="D10" s="194" t="s">
        <v>14</v>
      </c>
      <c r="E10" s="194"/>
      <c r="F10" s="194"/>
      <c r="G10" s="194"/>
      <c r="H10" s="194"/>
      <c r="I10" s="194" t="s">
        <v>15</v>
      </c>
      <c r="J10" s="194"/>
      <c r="K10" s="194"/>
      <c r="L10" s="194" t="s">
        <v>16</v>
      </c>
      <c r="M10" s="194"/>
      <c r="N10" s="194"/>
      <c r="O10" s="194" t="s">
        <v>17</v>
      </c>
      <c r="P10" s="194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 codeName="Sheet61">
    <pageSetUpPr fitToPage="1"/>
  </sheetPr>
  <dimension ref="A1:U12"/>
  <sheetViews>
    <sheetView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 t="shared" ref="T6:T9" si="0"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 t="shared" si="0"/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 t="shared" si="0"/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 t="shared" si="0"/>
        <v>-6.3340032209446964E-2</v>
      </c>
      <c r="U9" s="185"/>
    </row>
    <row r="10" spans="1:21" ht="54" customHeight="1">
      <c r="A10" s="194" t="s">
        <v>932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147-EF37-4021-90C5-0C2F5B3F4E96}">
  <sheetPr codeName="Sheet62">
    <pageSetUpPr fitToPage="1"/>
  </sheetPr>
  <dimension ref="A1:U12"/>
  <sheetViews>
    <sheetView zoomScale="70" zoomScaleNormal="70" workbookViewId="0">
      <selection activeCell="D12" sqref="D12:H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27.75" customHeight="1">
      <c r="A5" s="6">
        <v>1</v>
      </c>
      <c r="B5" s="183" t="s">
        <v>691</v>
      </c>
      <c r="C5" s="184" t="s">
        <v>934</v>
      </c>
      <c r="D5" s="122" t="s">
        <v>20</v>
      </c>
      <c r="E5" s="162">
        <v>0.3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0.3</v>
      </c>
      <c r="N5" s="189" t="s">
        <v>732</v>
      </c>
      <c r="O5" s="166" t="s">
        <v>401</v>
      </c>
      <c r="P5" s="158" t="s">
        <v>931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54" customHeight="1">
      <c r="A10" s="194" t="s">
        <v>935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8.4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495A68C-4527-4266-B640-EAAC018E5C4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679-D964-41B5-84FC-A88904EFC6FB}">
  <sheetPr codeName="Sheet63">
    <pageSetUpPr fitToPage="1"/>
  </sheetPr>
  <dimension ref="A1:U12"/>
  <sheetViews>
    <sheetView zoomScale="70" zoomScaleNormal="7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119" t="s">
        <v>23</v>
      </c>
      <c r="R4" s="119" t="s">
        <v>914</v>
      </c>
    </row>
    <row r="5" spans="1:21" ht="27.75" customHeight="1">
      <c r="A5" s="6">
        <v>1</v>
      </c>
      <c r="B5" s="183" t="s">
        <v>936</v>
      </c>
      <c r="C5" s="184" t="s">
        <v>937</v>
      </c>
      <c r="D5" s="122" t="s">
        <v>20</v>
      </c>
      <c r="E5" s="162">
        <v>3.5</v>
      </c>
      <c r="F5" s="188" t="s">
        <v>732</v>
      </c>
      <c r="G5" s="163">
        <v>0.13</v>
      </c>
      <c r="H5" s="165">
        <v>2.4300000000000002</v>
      </c>
      <c r="I5" s="162"/>
      <c r="J5" s="2"/>
      <c r="K5" s="165"/>
      <c r="L5" s="157"/>
      <c r="M5" s="162">
        <v>2.8</v>
      </c>
      <c r="N5" s="189" t="s">
        <v>732</v>
      </c>
      <c r="O5" s="166" t="s">
        <v>204</v>
      </c>
      <c r="P5" s="158"/>
      <c r="Q5" s="4" t="s">
        <v>738</v>
      </c>
      <c r="R5" s="186">
        <v>2.4300000000000002</v>
      </c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34.200000000000003" customHeight="1">
      <c r="A10" s="194" t="s">
        <v>938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34.200000000000003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21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E90CDBE2-5FCB-4DC0-BD10-BB8C770E983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B1F5-513E-4CD5-BEAC-C57274FAA1DE}">
  <sheetPr codeName="Sheet66">
    <pageSetUpPr fitToPage="1"/>
  </sheetPr>
  <dimension ref="A1:U9"/>
  <sheetViews>
    <sheetView zoomScale="70" zoomScaleNormal="70" workbookViewId="0">
      <selection activeCell="Q7" sqref="Q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</row>
    <row r="5" spans="1:21" ht="31.2" customHeight="1">
      <c r="A5" s="6">
        <v>1</v>
      </c>
      <c r="B5" s="183" t="s">
        <v>942</v>
      </c>
      <c r="C5" s="183" t="s">
        <v>941</v>
      </c>
      <c r="D5" s="122" t="s">
        <v>20</v>
      </c>
      <c r="E5" s="162">
        <v>0.16</v>
      </c>
      <c r="F5" s="188">
        <v>0.19</v>
      </c>
      <c r="G5" s="163">
        <v>0.13</v>
      </c>
      <c r="H5" s="165">
        <v>0.28000000000000003</v>
      </c>
      <c r="I5" s="162"/>
      <c r="J5" s="2"/>
      <c r="K5" s="165"/>
      <c r="L5" s="157">
        <v>0.03</v>
      </c>
      <c r="M5" s="162">
        <v>0.16</v>
      </c>
      <c r="N5" s="189">
        <v>0.19</v>
      </c>
      <c r="O5" s="166" t="s">
        <v>52</v>
      </c>
      <c r="P5" s="158" t="s">
        <v>944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68.400000000000006" customHeight="1">
      <c r="A7" s="194" t="s">
        <v>943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</row>
    <row r="8" spans="1:21" ht="52.8" customHeight="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21" ht="93" customHeight="1">
      <c r="A9" s="194" t="s">
        <v>13</v>
      </c>
      <c r="B9" s="194"/>
      <c r="C9" s="194"/>
      <c r="D9" s="194" t="s">
        <v>14</v>
      </c>
      <c r="E9" s="194"/>
      <c r="F9" s="194"/>
      <c r="G9" s="194"/>
      <c r="H9" s="194"/>
      <c r="I9" s="194" t="s">
        <v>15</v>
      </c>
      <c r="J9" s="194"/>
      <c r="K9" s="194"/>
      <c r="L9" s="194" t="s">
        <v>16</v>
      </c>
      <c r="M9" s="194"/>
      <c r="N9" s="194"/>
      <c r="O9" s="194" t="s">
        <v>17</v>
      </c>
      <c r="P9" s="194"/>
    </row>
  </sheetData>
  <mergeCells count="21">
    <mergeCell ref="A9:C9"/>
    <mergeCell ref="D9:H9"/>
    <mergeCell ref="I9:K9"/>
    <mergeCell ref="L9:N9"/>
    <mergeCell ref="O9:P9"/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6ADDB8D6-80BE-4A2B-8D76-AF7C83319E52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4406-D08C-4EDF-BC7E-4E663C0C140A}">
  <sheetPr>
    <pageSetUpPr fitToPage="1"/>
  </sheetPr>
  <dimension ref="A1:U11"/>
  <sheetViews>
    <sheetView zoomScale="70" zoomScaleNormal="70" workbookViewId="0">
      <selection activeCell="R5" sqref="R5:R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947</v>
      </c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945</v>
      </c>
      <c r="C5" s="183" t="s">
        <v>946</v>
      </c>
      <c r="D5" s="122" t="s">
        <v>20</v>
      </c>
      <c r="E5" s="162">
        <v>2.5</v>
      </c>
      <c r="F5" s="188" t="s">
        <v>732</v>
      </c>
      <c r="G5" s="163">
        <v>0.13</v>
      </c>
      <c r="H5" s="165">
        <v>4.1224999999999996</v>
      </c>
      <c r="I5" s="162"/>
      <c r="J5" s="2"/>
      <c r="K5" s="165"/>
      <c r="L5" s="157"/>
      <c r="M5" s="162">
        <v>2.5</v>
      </c>
      <c r="N5" s="189" t="s">
        <v>732</v>
      </c>
      <c r="O5" s="166" t="s">
        <v>954</v>
      </c>
      <c r="P5" s="158"/>
      <c r="Q5" s="4">
        <v>4.1224999999999996</v>
      </c>
      <c r="R5" s="191">
        <f>(M5-Q5)/Q5</f>
        <v>-0.39357186173438441</v>
      </c>
      <c r="S5" s="190"/>
      <c r="T5" s="191"/>
      <c r="U5" s="185"/>
    </row>
    <row r="6" spans="1:21" ht="31.2" customHeight="1">
      <c r="A6" s="6">
        <v>2</v>
      </c>
      <c r="B6" s="183" t="s">
        <v>948</v>
      </c>
      <c r="C6" s="183" t="s">
        <v>949</v>
      </c>
      <c r="D6" s="122" t="s">
        <v>20</v>
      </c>
      <c r="E6" s="162">
        <v>2.2000000000000002</v>
      </c>
      <c r="F6" s="188" t="s">
        <v>732</v>
      </c>
      <c r="G6" s="163">
        <v>0.13</v>
      </c>
      <c r="H6" s="165">
        <v>4.0255000000000001</v>
      </c>
      <c r="I6" s="162"/>
      <c r="J6" s="2"/>
      <c r="K6" s="165"/>
      <c r="L6" s="157"/>
      <c r="M6" s="162">
        <v>2.2000000000000002</v>
      </c>
      <c r="N6" s="189" t="s">
        <v>732</v>
      </c>
      <c r="O6" s="166" t="s">
        <v>954</v>
      </c>
      <c r="P6" s="158"/>
      <c r="Q6" s="4">
        <v>4.0255000000000001</v>
      </c>
      <c r="R6" s="191">
        <f t="shared" ref="R6:R8" si="0">(M6-Q6)/Q6</f>
        <v>-0.45348403924978259</v>
      </c>
      <c r="S6" s="190"/>
      <c r="T6" s="191"/>
      <c r="U6" s="185"/>
    </row>
    <row r="7" spans="1:21" ht="31.2" customHeight="1">
      <c r="A7" s="6">
        <v>3</v>
      </c>
      <c r="B7" s="183" t="s">
        <v>950</v>
      </c>
      <c r="C7" s="184" t="s">
        <v>951</v>
      </c>
      <c r="D7" s="122" t="s">
        <v>20</v>
      </c>
      <c r="E7" s="162">
        <v>1.8</v>
      </c>
      <c r="F7" s="188" t="s">
        <v>732</v>
      </c>
      <c r="G7" s="163">
        <v>0.13</v>
      </c>
      <c r="H7" s="165">
        <v>3.2</v>
      </c>
      <c r="I7" s="162"/>
      <c r="J7" s="2"/>
      <c r="K7" s="165"/>
      <c r="L7" s="157"/>
      <c r="M7" s="162">
        <v>1.8</v>
      </c>
      <c r="N7" s="189" t="s">
        <v>732</v>
      </c>
      <c r="O7" s="166" t="s">
        <v>954</v>
      </c>
      <c r="P7" s="158"/>
      <c r="Q7" s="4">
        <v>3.2</v>
      </c>
      <c r="R7" s="191">
        <f t="shared" si="0"/>
        <v>-0.4375</v>
      </c>
      <c r="S7" s="190"/>
      <c r="T7" s="191"/>
      <c r="U7" s="185"/>
    </row>
    <row r="8" spans="1:21" ht="31.2" customHeight="1">
      <c r="A8" s="6">
        <v>4</v>
      </c>
      <c r="B8" s="183" t="s">
        <v>952</v>
      </c>
      <c r="C8" s="183" t="s">
        <v>953</v>
      </c>
      <c r="D8" s="122" t="s">
        <v>20</v>
      </c>
      <c r="E8" s="162">
        <v>1.2</v>
      </c>
      <c r="F8" s="188" t="s">
        <v>732</v>
      </c>
      <c r="G8" s="163">
        <v>0.13</v>
      </c>
      <c r="H8" s="165">
        <v>2.3279999999999998</v>
      </c>
      <c r="I8" s="162"/>
      <c r="J8" s="2"/>
      <c r="K8" s="165"/>
      <c r="L8" s="157"/>
      <c r="M8" s="162">
        <v>1.2</v>
      </c>
      <c r="N8" s="189" t="s">
        <v>732</v>
      </c>
      <c r="O8" s="166" t="s">
        <v>954</v>
      </c>
      <c r="P8" s="158"/>
      <c r="Q8" s="4">
        <v>2.3279999999999998</v>
      </c>
      <c r="R8" s="191">
        <f t="shared" si="0"/>
        <v>-0.4845360824742268</v>
      </c>
      <c r="S8" s="190"/>
      <c r="T8" s="191"/>
      <c r="U8" s="185"/>
    </row>
    <row r="9" spans="1:21" ht="68.400000000000006" customHeight="1">
      <c r="A9" s="194" t="s">
        <v>955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</row>
    <row r="10" spans="1:21" ht="52.8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21" ht="93" customHeight="1">
      <c r="A11" s="194" t="s">
        <v>13</v>
      </c>
      <c r="B11" s="194"/>
      <c r="C11" s="194"/>
      <c r="D11" s="194" t="s">
        <v>14</v>
      </c>
      <c r="E11" s="194"/>
      <c r="F11" s="194"/>
      <c r="G11" s="194"/>
      <c r="H11" s="194"/>
      <c r="I11" s="194" t="s">
        <v>15</v>
      </c>
      <c r="J11" s="194"/>
      <c r="K11" s="194"/>
      <c r="L11" s="194" t="s">
        <v>16</v>
      </c>
      <c r="M11" s="194"/>
      <c r="N11" s="194"/>
      <c r="O11" s="194" t="s">
        <v>17</v>
      </c>
      <c r="P11" s="194"/>
    </row>
  </sheetData>
  <mergeCells count="22">
    <mergeCell ref="A11:C11"/>
    <mergeCell ref="D11:H11"/>
    <mergeCell ref="I11:K11"/>
    <mergeCell ref="L11:N11"/>
    <mergeCell ref="O11:P11"/>
    <mergeCell ref="Q3:Q4"/>
    <mergeCell ref="J3:K3"/>
    <mergeCell ref="L3:L4"/>
    <mergeCell ref="M3:N3"/>
    <mergeCell ref="O3:O4"/>
    <mergeCell ref="P3:P4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E4B389A4-0E2A-4E93-A5BF-53564C32EFF7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4E6-78F1-4767-9C1C-51A30183E399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956</v>
      </c>
      <c r="C5" s="183" t="s">
        <v>957</v>
      </c>
      <c r="D5" s="122" t="s">
        <v>20</v>
      </c>
      <c r="E5" s="162">
        <v>8.3740000000000006</v>
      </c>
      <c r="F5" s="188">
        <v>8.4939999999999998</v>
      </c>
      <c r="G5" s="163">
        <v>0.13</v>
      </c>
      <c r="H5" s="165"/>
      <c r="I5" s="162">
        <v>8.3539999999999992</v>
      </c>
      <c r="J5" s="2"/>
      <c r="K5" s="165"/>
      <c r="L5" s="157">
        <v>0.12</v>
      </c>
      <c r="M5" s="162">
        <v>8.3740000000000006</v>
      </c>
      <c r="N5" s="189">
        <v>8.4939999999999998</v>
      </c>
      <c r="O5" s="166" t="s">
        <v>401</v>
      </c>
      <c r="P5" s="158"/>
      <c r="Q5" s="4"/>
      <c r="R5" s="191"/>
      <c r="S5" s="190"/>
      <c r="T5" s="191"/>
      <c r="U5" s="185"/>
    </row>
    <row r="6" spans="1:21" ht="31.2" customHeight="1">
      <c r="A6" s="6">
        <v>2</v>
      </c>
      <c r="B6" s="183" t="s">
        <v>958</v>
      </c>
      <c r="C6" s="183" t="s">
        <v>959</v>
      </c>
      <c r="D6" s="122" t="s">
        <v>20</v>
      </c>
      <c r="E6" s="162">
        <v>3.4729999999999999</v>
      </c>
      <c r="F6" s="188">
        <v>3.4729999999999999</v>
      </c>
      <c r="G6" s="163">
        <v>0.13</v>
      </c>
      <c r="H6" s="165"/>
      <c r="I6" s="162">
        <v>3.4549999999999996</v>
      </c>
      <c r="J6" s="2"/>
      <c r="K6" s="165"/>
      <c r="L6" s="157">
        <v>0</v>
      </c>
      <c r="M6" s="162">
        <v>3.4729999999999999</v>
      </c>
      <c r="N6" s="189">
        <v>3.4729999999999999</v>
      </c>
      <c r="O6" s="166" t="s">
        <v>401</v>
      </c>
      <c r="P6" s="158"/>
      <c r="Q6" s="4"/>
      <c r="R6" s="191"/>
      <c r="S6" s="190"/>
      <c r="T6" s="191"/>
      <c r="U6" s="185"/>
    </row>
    <row r="7" spans="1:21" ht="31.2" customHeight="1">
      <c r="A7" s="6">
        <v>3</v>
      </c>
      <c r="B7" s="183" t="s">
        <v>960</v>
      </c>
      <c r="C7" s="184" t="s">
        <v>961</v>
      </c>
      <c r="D7" s="122" t="s">
        <v>20</v>
      </c>
      <c r="E7" s="162">
        <v>7.1126000000000005</v>
      </c>
      <c r="F7" s="188">
        <v>7.7745000000000006</v>
      </c>
      <c r="G7" s="163">
        <v>0.13</v>
      </c>
      <c r="H7" s="165"/>
      <c r="I7" s="162">
        <v>7.7245000000000008</v>
      </c>
      <c r="J7" s="2"/>
      <c r="K7" s="165"/>
      <c r="L7" s="157">
        <v>0.66190000000000004</v>
      </c>
      <c r="M7" s="162">
        <v>7.1126000000000005</v>
      </c>
      <c r="N7" s="189">
        <v>7.7745000000000006</v>
      </c>
      <c r="O7" s="166" t="s">
        <v>401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962</v>
      </c>
      <c r="C8" s="184" t="s">
        <v>963</v>
      </c>
      <c r="D8" s="122" t="s">
        <v>20</v>
      </c>
      <c r="E8" s="162">
        <v>3.6900000000000004</v>
      </c>
      <c r="F8" s="188">
        <v>3.6900000000000004</v>
      </c>
      <c r="G8" s="163">
        <v>0.13</v>
      </c>
      <c r="H8" s="165"/>
      <c r="I8" s="162">
        <v>3.6540000000000004</v>
      </c>
      <c r="J8" s="2"/>
      <c r="K8" s="165"/>
      <c r="L8" s="157">
        <v>0</v>
      </c>
      <c r="M8" s="162">
        <v>3.6900000000000004</v>
      </c>
      <c r="N8" s="189">
        <v>3.6900000000000004</v>
      </c>
      <c r="O8" s="166" t="s">
        <v>401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964</v>
      </c>
      <c r="C9" s="184" t="s">
        <v>965</v>
      </c>
      <c r="D9" s="122" t="s">
        <v>20</v>
      </c>
      <c r="E9" s="162">
        <v>3.6900000000000004</v>
      </c>
      <c r="F9" s="188">
        <v>3.6900000000000004</v>
      </c>
      <c r="G9" s="163">
        <v>0.13</v>
      </c>
      <c r="H9" s="165"/>
      <c r="I9" s="162">
        <v>3.6540000000000004</v>
      </c>
      <c r="J9" s="2"/>
      <c r="K9" s="165"/>
      <c r="L9" s="157">
        <v>0</v>
      </c>
      <c r="M9" s="162">
        <v>3.6900000000000004</v>
      </c>
      <c r="N9" s="189">
        <v>3.6900000000000004</v>
      </c>
      <c r="O9" s="166" t="s">
        <v>401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>
        <v>4</v>
      </c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966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D8D32AF-3586-4CB9-845E-827DF32AF577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54D9-6FF6-4156-87A4-3DF2EDC71ABE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967</v>
      </c>
      <c r="C5" s="183" t="s">
        <v>968</v>
      </c>
      <c r="D5" s="122" t="s">
        <v>20</v>
      </c>
      <c r="E5" s="162">
        <f>F5-L5</f>
        <v>1.7699115044247791</v>
      </c>
      <c r="F5" s="188">
        <f>2.2/1.13</f>
        <v>1.946902654867257</v>
      </c>
      <c r="G5" s="163">
        <v>0.13</v>
      </c>
      <c r="H5" s="162">
        <v>0.75219999999999998</v>
      </c>
      <c r="I5" s="162"/>
      <c r="J5" s="2"/>
      <c r="K5" s="165"/>
      <c r="L5" s="157">
        <f>0.2/1.13</f>
        <v>0.1769911504424779</v>
      </c>
      <c r="M5" s="162">
        <f>0.85/1.13</f>
        <v>0.75221238938053103</v>
      </c>
      <c r="N5" s="189">
        <f>L5+M5</f>
        <v>0.92920353982300896</v>
      </c>
      <c r="O5" s="166" t="s">
        <v>401</v>
      </c>
      <c r="P5" s="158" t="s">
        <v>969</v>
      </c>
      <c r="Q5" s="4"/>
      <c r="R5" s="191"/>
      <c r="S5" s="190"/>
      <c r="T5" s="191"/>
      <c r="U5" s="185"/>
    </row>
    <row r="6" spans="1:21" ht="31.2" customHeight="1">
      <c r="A6" s="6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/>
      <c r="C7" s="184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/>
      <c r="C8" s="184"/>
      <c r="D8" s="122"/>
      <c r="E8" s="162"/>
      <c r="F8" s="188"/>
      <c r="G8" s="163"/>
      <c r="H8" s="165"/>
      <c r="I8" s="162"/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/>
      <c r="C9" s="184"/>
      <c r="D9" s="122"/>
      <c r="E9" s="162"/>
      <c r="F9" s="188"/>
      <c r="G9" s="163"/>
      <c r="H9" s="165"/>
      <c r="I9" s="162"/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970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P13"/>
    <mergeCell ref="A14:C14"/>
    <mergeCell ref="D14:H14"/>
    <mergeCell ref="I14:K14"/>
    <mergeCell ref="L14:N14"/>
    <mergeCell ref="O14:P1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FB1245D-9FE4-4C6E-8461-4D1A9510A0FD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108B-F585-4F9B-8B61-D8FF09AA7D93}">
  <sheetPr>
    <pageSetUpPr fitToPage="1"/>
  </sheetPr>
  <dimension ref="A1:U14"/>
  <sheetViews>
    <sheetView tabSelected="1" zoomScale="70" zoomScaleNormal="70" workbookViewId="0">
      <selection activeCell="A12" sqref="A12:P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21" ht="27.75" customHeight="1">
      <c r="A2" s="1" t="s">
        <v>661</v>
      </c>
      <c r="M2" s="201" t="s">
        <v>1</v>
      </c>
      <c r="N2" s="201"/>
      <c r="O2" s="201"/>
      <c r="P2" s="201"/>
    </row>
    <row r="3" spans="1:21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/>
    </row>
    <row r="4" spans="1:21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21" ht="31.2" customHeight="1">
      <c r="A5" s="6">
        <v>1</v>
      </c>
      <c r="B5" s="183" t="s">
        <v>971</v>
      </c>
      <c r="C5" s="183" t="s">
        <v>972</v>
      </c>
      <c r="D5" s="122" t="s">
        <v>20</v>
      </c>
      <c r="E5" s="162">
        <v>1.1299999999999999</v>
      </c>
      <c r="F5" s="188" t="s">
        <v>732</v>
      </c>
      <c r="G5" s="163">
        <v>0.13</v>
      </c>
      <c r="H5" s="162"/>
      <c r="I5" s="162">
        <v>0.70274107555555554</v>
      </c>
      <c r="J5" s="2"/>
      <c r="K5" s="165"/>
      <c r="L5" s="157"/>
      <c r="M5" s="162">
        <v>0.76</v>
      </c>
      <c r="N5" s="188" t="s">
        <v>732</v>
      </c>
      <c r="O5" s="166" t="s">
        <v>638</v>
      </c>
      <c r="P5" s="158"/>
      <c r="Q5" s="4"/>
      <c r="R5" s="191"/>
      <c r="S5" s="190"/>
      <c r="T5" s="191"/>
      <c r="U5" s="185"/>
    </row>
    <row r="6" spans="1:21" ht="31.2" customHeight="1">
      <c r="A6" s="6"/>
      <c r="B6" s="183" t="s">
        <v>973</v>
      </c>
      <c r="C6" s="183" t="s">
        <v>974</v>
      </c>
      <c r="D6" s="122" t="s">
        <v>20</v>
      </c>
      <c r="E6" s="162">
        <v>1.5</v>
      </c>
      <c r="F6" s="188" t="s">
        <v>732</v>
      </c>
      <c r="G6" s="163">
        <v>0.13</v>
      </c>
      <c r="H6" s="165"/>
      <c r="I6" s="162">
        <v>0.76391181539555553</v>
      </c>
      <c r="J6" s="2"/>
      <c r="K6" s="165"/>
      <c r="L6" s="157"/>
      <c r="M6" s="162">
        <v>0.8</v>
      </c>
      <c r="N6" s="188" t="s">
        <v>732</v>
      </c>
      <c r="O6" s="166" t="s">
        <v>638</v>
      </c>
      <c r="P6" s="158"/>
      <c r="Q6" s="4"/>
      <c r="R6" s="191"/>
      <c r="S6" s="190"/>
      <c r="T6" s="191"/>
      <c r="U6" s="185"/>
    </row>
    <row r="7" spans="1:21" ht="31.2" customHeight="1">
      <c r="A7" s="6"/>
      <c r="B7" s="183" t="s">
        <v>975</v>
      </c>
      <c r="C7" s="183" t="s">
        <v>976</v>
      </c>
      <c r="D7" s="122" t="s">
        <v>20</v>
      </c>
      <c r="E7" s="162">
        <v>1.28</v>
      </c>
      <c r="F7" s="188" t="s">
        <v>732</v>
      </c>
      <c r="G7" s="163">
        <v>0.13</v>
      </c>
      <c r="H7" s="165"/>
      <c r="I7" s="162">
        <v>0.76297026275555557</v>
      </c>
      <c r="J7" s="2"/>
      <c r="K7" s="165"/>
      <c r="L7" s="157"/>
      <c r="M7" s="162">
        <v>0.8</v>
      </c>
      <c r="N7" s="188" t="s">
        <v>732</v>
      </c>
      <c r="O7" s="166" t="s">
        <v>638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977</v>
      </c>
      <c r="C8" s="183" t="s">
        <v>978</v>
      </c>
      <c r="D8" s="122" t="s">
        <v>20</v>
      </c>
      <c r="E8" s="162">
        <v>1.8</v>
      </c>
      <c r="F8" s="188" t="s">
        <v>732</v>
      </c>
      <c r="G8" s="163">
        <v>0.13</v>
      </c>
      <c r="H8" s="165"/>
      <c r="I8" s="162">
        <v>1.1276797155555558</v>
      </c>
      <c r="J8" s="2"/>
      <c r="K8" s="165"/>
      <c r="L8" s="157"/>
      <c r="M8" s="162">
        <v>1.3</v>
      </c>
      <c r="N8" s="188" t="s">
        <v>732</v>
      </c>
      <c r="O8" s="166" t="s">
        <v>638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979</v>
      </c>
      <c r="C9" s="183" t="s">
        <v>980</v>
      </c>
      <c r="D9" s="122" t="s">
        <v>20</v>
      </c>
      <c r="E9" s="162">
        <v>1.31</v>
      </c>
      <c r="F9" s="188" t="s">
        <v>732</v>
      </c>
      <c r="G9" s="163">
        <v>0.13</v>
      </c>
      <c r="H9" s="165"/>
      <c r="I9" s="162">
        <v>0.66495215235555549</v>
      </c>
      <c r="J9" s="2"/>
      <c r="K9" s="165"/>
      <c r="L9" s="157"/>
      <c r="M9" s="162">
        <v>0.66495215235555549</v>
      </c>
      <c r="N9" s="188" t="s">
        <v>732</v>
      </c>
      <c r="O9" s="166" t="s">
        <v>638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 t="s">
        <v>981</v>
      </c>
      <c r="C10" s="183" t="s">
        <v>728</v>
      </c>
      <c r="D10" s="122" t="s">
        <v>20</v>
      </c>
      <c r="E10" s="162">
        <v>0.9</v>
      </c>
      <c r="F10" s="188" t="s">
        <v>732</v>
      </c>
      <c r="G10" s="163">
        <v>0.13</v>
      </c>
      <c r="H10" s="165"/>
      <c r="I10" s="162">
        <v>0.81998790968888902</v>
      </c>
      <c r="J10" s="2"/>
      <c r="K10" s="165"/>
      <c r="L10" s="157"/>
      <c r="M10" s="162">
        <v>0.81998790968888902</v>
      </c>
      <c r="N10" s="188" t="s">
        <v>732</v>
      </c>
      <c r="O10" s="166" t="s">
        <v>638</v>
      </c>
      <c r="P10" s="158"/>
      <c r="Q10" s="4"/>
      <c r="R10" s="191"/>
      <c r="S10" s="190"/>
      <c r="T10" s="191"/>
      <c r="U10" s="185"/>
    </row>
    <row r="11" spans="1:21" ht="31.2" customHeight="1">
      <c r="A11" s="6"/>
      <c r="B11" s="183" t="s">
        <v>982</v>
      </c>
      <c r="C11" s="183" t="s">
        <v>983</v>
      </c>
      <c r="D11" s="122" t="s">
        <v>20</v>
      </c>
      <c r="E11" s="162">
        <v>0.26</v>
      </c>
      <c r="F11" s="188" t="s">
        <v>732</v>
      </c>
      <c r="G11" s="163">
        <v>0.13</v>
      </c>
      <c r="H11" s="165"/>
      <c r="I11" s="162">
        <v>0.2</v>
      </c>
      <c r="J11" s="2"/>
      <c r="K11" s="165"/>
      <c r="L11" s="157"/>
      <c r="M11" s="162">
        <v>0.9</v>
      </c>
      <c r="N11" s="188" t="s">
        <v>732</v>
      </c>
      <c r="O11" s="166" t="s">
        <v>638</v>
      </c>
      <c r="P11" s="158"/>
      <c r="Q11" s="4"/>
      <c r="R11" s="191"/>
      <c r="S11" s="190"/>
      <c r="T11" s="191"/>
      <c r="U11" s="185"/>
    </row>
    <row r="12" spans="1:21" ht="68.400000000000006" customHeight="1">
      <c r="A12" s="194" t="s">
        <v>993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</row>
    <row r="13" spans="1:21" ht="52.8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</row>
    <row r="14" spans="1:21" ht="93" customHeight="1">
      <c r="A14" s="194" t="s">
        <v>13</v>
      </c>
      <c r="B14" s="194"/>
      <c r="C14" s="194"/>
      <c r="D14" s="194" t="s">
        <v>14</v>
      </c>
      <c r="E14" s="194"/>
      <c r="F14" s="194"/>
      <c r="G14" s="194"/>
      <c r="H14" s="194"/>
      <c r="I14" s="194" t="s">
        <v>15</v>
      </c>
      <c r="J14" s="194"/>
      <c r="K14" s="194"/>
      <c r="L14" s="194" t="s">
        <v>16</v>
      </c>
      <c r="M14" s="194"/>
      <c r="N14" s="194"/>
      <c r="O14" s="194" t="s">
        <v>17</v>
      </c>
      <c r="P14" s="194"/>
    </row>
  </sheetData>
  <mergeCells count="22">
    <mergeCell ref="A12:P13"/>
    <mergeCell ref="A14:C14"/>
    <mergeCell ref="D14:H14"/>
    <mergeCell ref="I14:K14"/>
    <mergeCell ref="L14:N14"/>
    <mergeCell ref="O14:P1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A4C67B48-56D9-4025-BFE0-642773398439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5E2C-E571-46E0-B682-18505C692D6A}">
  <sheetPr>
    <pageSetUpPr fitToPage="1"/>
  </sheetPr>
  <dimension ref="A1:AM12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39" ht="27.75" customHeight="1">
      <c r="A1" s="200" t="s">
        <v>660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39" ht="27.75" customHeight="1">
      <c r="A2" s="1" t="s">
        <v>661</v>
      </c>
      <c r="M2" s="201" t="s">
        <v>1</v>
      </c>
      <c r="N2" s="201"/>
      <c r="O2" s="201"/>
      <c r="P2" s="201"/>
      <c r="S2" s="1" t="s">
        <v>989</v>
      </c>
      <c r="AM2" s="1" t="s">
        <v>990</v>
      </c>
    </row>
    <row r="3" spans="1:39" s="119" customFormat="1" ht="19.5" customHeight="1">
      <c r="A3" s="214" t="s">
        <v>2</v>
      </c>
      <c r="B3" s="214" t="s">
        <v>3</v>
      </c>
      <c r="C3" s="214" t="s">
        <v>4</v>
      </c>
      <c r="D3" s="214" t="s">
        <v>5</v>
      </c>
      <c r="E3" s="216" t="s">
        <v>662</v>
      </c>
      <c r="F3" s="217"/>
      <c r="G3" s="214" t="s">
        <v>663</v>
      </c>
      <c r="H3" s="214" t="s">
        <v>664</v>
      </c>
      <c r="I3" s="214" t="s">
        <v>665</v>
      </c>
      <c r="J3" s="218" t="s">
        <v>9</v>
      </c>
      <c r="K3" s="219"/>
      <c r="L3" s="220" t="s">
        <v>666</v>
      </c>
      <c r="M3" s="216" t="s">
        <v>10</v>
      </c>
      <c r="N3" s="217"/>
      <c r="O3" s="214" t="s">
        <v>667</v>
      </c>
      <c r="P3" s="214" t="s">
        <v>668</v>
      </c>
      <c r="Q3" s="231" t="s">
        <v>992</v>
      </c>
    </row>
    <row r="4" spans="1:39" s="119" customFormat="1" ht="48.6" customHeight="1">
      <c r="A4" s="215"/>
      <c r="B4" s="215"/>
      <c r="C4" s="215"/>
      <c r="D4" s="215"/>
      <c r="E4" s="3" t="s">
        <v>669</v>
      </c>
      <c r="F4" s="3" t="s">
        <v>670</v>
      </c>
      <c r="G4" s="215"/>
      <c r="H4" s="215"/>
      <c r="I4" s="215"/>
      <c r="J4" s="3" t="s">
        <v>671</v>
      </c>
      <c r="K4" s="118" t="s">
        <v>672</v>
      </c>
      <c r="L4" s="220"/>
      <c r="M4" s="3" t="s">
        <v>673</v>
      </c>
      <c r="N4" s="3" t="s">
        <v>674</v>
      </c>
      <c r="O4" s="215"/>
      <c r="P4" s="215"/>
      <c r="Q4" s="231"/>
    </row>
    <row r="5" spans="1:39" ht="31.2" customHeight="1">
      <c r="A5" s="198">
        <v>1</v>
      </c>
      <c r="B5" s="232" t="s">
        <v>984</v>
      </c>
      <c r="C5" s="232" t="s">
        <v>985</v>
      </c>
      <c r="D5" s="122" t="s">
        <v>20</v>
      </c>
      <c r="E5" s="162">
        <v>0.6</v>
      </c>
      <c r="F5" s="188"/>
      <c r="G5" s="163">
        <v>0.13</v>
      </c>
      <c r="H5" s="162"/>
      <c r="I5" s="162">
        <v>0.36937283911111107</v>
      </c>
      <c r="J5" s="2"/>
      <c r="K5" s="165"/>
      <c r="L5" s="157"/>
      <c r="M5" s="162">
        <v>0.4</v>
      </c>
      <c r="N5" s="189"/>
      <c r="O5" s="166" t="s">
        <v>24</v>
      </c>
      <c r="P5" s="158"/>
      <c r="Q5" s="193">
        <v>0.7</v>
      </c>
      <c r="R5" s="191"/>
      <c r="S5" s="190"/>
      <c r="T5" s="191"/>
      <c r="U5" s="185"/>
    </row>
    <row r="6" spans="1:39" ht="31.2" customHeight="1">
      <c r="A6" s="199"/>
      <c r="B6" s="233"/>
      <c r="C6" s="233"/>
      <c r="D6" s="122" t="s">
        <v>20</v>
      </c>
      <c r="E6" s="162">
        <v>0.6</v>
      </c>
      <c r="F6" s="188"/>
      <c r="G6" s="163">
        <v>0.13</v>
      </c>
      <c r="H6" s="162"/>
      <c r="I6" s="162">
        <v>0.36937283911111107</v>
      </c>
      <c r="J6" s="2"/>
      <c r="K6" s="165"/>
      <c r="L6" s="157"/>
      <c r="M6" s="162">
        <v>0.5</v>
      </c>
      <c r="N6" s="189"/>
      <c r="O6" s="166" t="s">
        <v>702</v>
      </c>
      <c r="P6" s="158"/>
      <c r="Q6" s="193">
        <v>0.3</v>
      </c>
      <c r="R6" s="191"/>
      <c r="S6" s="190"/>
      <c r="T6" s="191"/>
      <c r="U6" s="185"/>
    </row>
    <row r="7" spans="1:39" ht="31.2" customHeight="1">
      <c r="A7" s="198">
        <v>2</v>
      </c>
      <c r="B7" s="232" t="s">
        <v>986</v>
      </c>
      <c r="C7" s="232" t="s">
        <v>987</v>
      </c>
      <c r="D7" s="122" t="s">
        <v>20</v>
      </c>
      <c r="E7" s="162">
        <v>0.7</v>
      </c>
      <c r="F7" s="188"/>
      <c r="G7" s="163">
        <v>0.13</v>
      </c>
      <c r="H7" s="165"/>
      <c r="I7" s="162">
        <v>0.50354129777777779</v>
      </c>
      <c r="J7" s="2"/>
      <c r="K7" s="165"/>
      <c r="L7" s="157"/>
      <c r="M7" s="162">
        <v>0.55000000000000004</v>
      </c>
      <c r="N7" s="189"/>
      <c r="O7" s="166" t="s">
        <v>24</v>
      </c>
      <c r="P7" s="158"/>
      <c r="Q7" s="193">
        <v>0.7</v>
      </c>
      <c r="R7" s="191"/>
      <c r="S7" s="190"/>
      <c r="T7" s="191"/>
      <c r="U7" s="185"/>
    </row>
    <row r="8" spans="1:39" ht="31.2" customHeight="1">
      <c r="A8" s="199"/>
      <c r="B8" s="233"/>
      <c r="C8" s="233"/>
      <c r="D8" s="122" t="s">
        <v>20</v>
      </c>
      <c r="E8" s="162">
        <v>0.8</v>
      </c>
      <c r="F8" s="188"/>
      <c r="G8" s="163">
        <v>0.13</v>
      </c>
      <c r="H8" s="165"/>
      <c r="I8" s="162">
        <v>0.50354129777777779</v>
      </c>
      <c r="J8" s="2"/>
      <c r="K8" s="165"/>
      <c r="L8" s="157"/>
      <c r="M8" s="162">
        <v>0.6</v>
      </c>
      <c r="N8" s="189"/>
      <c r="O8" s="166" t="s">
        <v>702</v>
      </c>
      <c r="P8" s="158"/>
      <c r="Q8" s="193">
        <v>0.3</v>
      </c>
      <c r="R8" s="191"/>
      <c r="S8" s="190"/>
      <c r="T8" s="191"/>
      <c r="U8" s="185"/>
    </row>
    <row r="9" spans="1:39" ht="31.2" customHeight="1">
      <c r="A9" s="6">
        <v>3</v>
      </c>
      <c r="B9" s="183" t="s">
        <v>988</v>
      </c>
      <c r="C9" s="183" t="s">
        <v>687</v>
      </c>
      <c r="D9" s="122" t="s">
        <v>20</v>
      </c>
      <c r="E9" s="162">
        <v>3.5</v>
      </c>
      <c r="F9" s="188"/>
      <c r="G9" s="163">
        <v>0.13</v>
      </c>
      <c r="H9" s="165"/>
      <c r="I9" s="162">
        <v>2.9227869066666661</v>
      </c>
      <c r="J9" s="2"/>
      <c r="K9" s="165"/>
      <c r="L9" s="157"/>
      <c r="M9" s="162">
        <v>2.9</v>
      </c>
      <c r="N9" s="189"/>
      <c r="O9" s="166" t="s">
        <v>24</v>
      </c>
      <c r="P9" s="158"/>
      <c r="Q9" s="4"/>
      <c r="R9" s="191"/>
      <c r="S9" s="190"/>
      <c r="T9" s="191"/>
      <c r="U9" s="185"/>
    </row>
    <row r="10" spans="1:39" ht="68.400000000000006" customHeight="1">
      <c r="A10" s="194" t="s">
        <v>991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39" ht="52.8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</row>
    <row r="12" spans="1:39" ht="93" customHeight="1">
      <c r="A12" s="194" t="s">
        <v>13</v>
      </c>
      <c r="B12" s="194"/>
      <c r="C12" s="194"/>
      <c r="D12" s="194" t="s">
        <v>14</v>
      </c>
      <c r="E12" s="194"/>
      <c r="F12" s="194"/>
      <c r="G12" s="194"/>
      <c r="H12" s="194"/>
      <c r="I12" s="194" t="s">
        <v>15</v>
      </c>
      <c r="J12" s="194"/>
      <c r="K12" s="194"/>
      <c r="L12" s="194" t="s">
        <v>16</v>
      </c>
      <c r="M12" s="194"/>
      <c r="N12" s="194"/>
      <c r="O12" s="194" t="s">
        <v>17</v>
      </c>
      <c r="P12" s="194"/>
    </row>
  </sheetData>
  <mergeCells count="28"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  <mergeCell ref="B5:B6"/>
    <mergeCell ref="C5:C6"/>
    <mergeCell ref="B7:B8"/>
    <mergeCell ref="C7:C8"/>
    <mergeCell ref="A5:A6"/>
    <mergeCell ref="A7:A8"/>
  </mergeCells>
  <phoneticPr fontId="3" type="noConversion"/>
  <dataValidations count="1">
    <dataValidation type="list" allowBlank="1" showInputMessage="1" showErrorMessage="1" sqref="WVP983042:WVP983049 JD5:JD9 SZ5:SZ9 ACV5:ACV9 AMR5:AMR9 AWN5:AWN9 BGJ5:BGJ9 BQF5:BQF9 CAB5:CAB9 CJX5:CJX9 CTT5:CTT9 DDP5:DDP9 DNL5:DNL9 DXH5:DXH9 EHD5:EHD9 EQZ5:EQZ9 FAV5:FAV9 FKR5:FKR9 FUN5:FUN9 GEJ5:GEJ9 GOF5:GOF9 GYB5:GYB9 HHX5:HHX9 HRT5:HRT9 IBP5:IBP9 ILL5:ILL9 IVH5:IVH9 JFD5:JFD9 JOZ5:JOZ9 JYV5:JYV9 KIR5:KIR9 KSN5:KSN9 LCJ5:LCJ9 LMF5:LMF9 LWB5:LWB9 MFX5:MFX9 MPT5:MPT9 MZP5:MZP9 NJL5:NJL9 NTH5:NTH9 ODD5:ODD9 OMZ5:OMZ9 OWV5:OWV9 PGR5:PGR9 PQN5:PQN9 QAJ5:QAJ9 QKF5:QKF9 QUB5:QUB9 RDX5:RDX9 RNT5:RNT9 RXP5:RXP9 SHL5:SHL9 SRH5:SRH9 TBD5:TBD9 TKZ5:TKZ9 TUV5:TUV9 UER5:UER9 UON5:UON9 UYJ5:UYJ9 VIF5:VIF9 VSB5:VSB9 WBX5:WBX9 WLT5:WLT9 WVP5:WVP9 G65538:G65545 JD65538:JD65545 SZ65538:SZ65545 ACV65538:ACV65545 AMR65538:AMR65545 AWN65538:AWN65545 BGJ65538:BGJ65545 BQF65538:BQF65545 CAB65538:CAB65545 CJX65538:CJX65545 CTT65538:CTT65545 DDP65538:DDP65545 DNL65538:DNL65545 DXH65538:DXH65545 EHD65538:EHD65545 EQZ65538:EQZ65545 FAV65538:FAV65545 FKR65538:FKR65545 FUN65538:FUN65545 GEJ65538:GEJ65545 GOF65538:GOF65545 GYB65538:GYB65545 HHX65538:HHX65545 HRT65538:HRT65545 IBP65538:IBP65545 ILL65538:ILL65545 IVH65538:IVH65545 JFD65538:JFD65545 JOZ65538:JOZ65545 JYV65538:JYV65545 KIR65538:KIR65545 KSN65538:KSN65545 LCJ65538:LCJ65545 LMF65538:LMF65545 LWB65538:LWB65545 MFX65538:MFX65545 MPT65538:MPT65545 MZP65538:MZP65545 NJL65538:NJL65545 NTH65538:NTH65545 ODD65538:ODD65545 OMZ65538:OMZ65545 OWV65538:OWV65545 PGR65538:PGR65545 PQN65538:PQN65545 QAJ65538:QAJ65545 QKF65538:QKF65545 QUB65538:QUB65545 RDX65538:RDX65545 RNT65538:RNT65545 RXP65538:RXP65545 SHL65538:SHL65545 SRH65538:SRH65545 TBD65538:TBD65545 TKZ65538:TKZ65545 TUV65538:TUV65545 UER65538:UER65545 UON65538:UON65545 UYJ65538:UYJ65545 VIF65538:VIF65545 VSB65538:VSB65545 WBX65538:WBX65545 WLT65538:WLT65545 WVP65538:WVP65545 G131074:G131081 JD131074:JD131081 SZ131074:SZ131081 ACV131074:ACV131081 AMR131074:AMR131081 AWN131074:AWN131081 BGJ131074:BGJ131081 BQF131074:BQF131081 CAB131074:CAB131081 CJX131074:CJX131081 CTT131074:CTT131081 DDP131074:DDP131081 DNL131074:DNL131081 DXH131074:DXH131081 EHD131074:EHD131081 EQZ131074:EQZ131081 FAV131074:FAV131081 FKR131074:FKR131081 FUN131074:FUN131081 GEJ131074:GEJ131081 GOF131074:GOF131081 GYB131074:GYB131081 HHX131074:HHX131081 HRT131074:HRT131081 IBP131074:IBP131081 ILL131074:ILL131081 IVH131074:IVH131081 JFD131074:JFD131081 JOZ131074:JOZ131081 JYV131074:JYV131081 KIR131074:KIR131081 KSN131074:KSN131081 LCJ131074:LCJ131081 LMF131074:LMF131081 LWB131074:LWB131081 MFX131074:MFX131081 MPT131074:MPT131081 MZP131074:MZP131081 NJL131074:NJL131081 NTH131074:NTH131081 ODD131074:ODD131081 OMZ131074:OMZ131081 OWV131074:OWV131081 PGR131074:PGR131081 PQN131074:PQN131081 QAJ131074:QAJ131081 QKF131074:QKF131081 QUB131074:QUB131081 RDX131074:RDX131081 RNT131074:RNT131081 RXP131074:RXP131081 SHL131074:SHL131081 SRH131074:SRH131081 TBD131074:TBD131081 TKZ131074:TKZ131081 TUV131074:TUV131081 UER131074:UER131081 UON131074:UON131081 UYJ131074:UYJ131081 VIF131074:VIF131081 VSB131074:VSB131081 WBX131074:WBX131081 WLT131074:WLT131081 WVP131074:WVP131081 G196610:G196617 JD196610:JD196617 SZ196610:SZ196617 ACV196610:ACV196617 AMR196610:AMR196617 AWN196610:AWN196617 BGJ196610:BGJ196617 BQF196610:BQF196617 CAB196610:CAB196617 CJX196610:CJX196617 CTT196610:CTT196617 DDP196610:DDP196617 DNL196610:DNL196617 DXH196610:DXH196617 EHD196610:EHD196617 EQZ196610:EQZ196617 FAV196610:FAV196617 FKR196610:FKR196617 FUN196610:FUN196617 GEJ196610:GEJ196617 GOF196610:GOF196617 GYB196610:GYB196617 HHX196610:HHX196617 HRT196610:HRT196617 IBP196610:IBP196617 ILL196610:ILL196617 IVH196610:IVH196617 JFD196610:JFD196617 JOZ196610:JOZ196617 JYV196610:JYV196617 KIR196610:KIR196617 KSN196610:KSN196617 LCJ196610:LCJ196617 LMF196610:LMF196617 LWB196610:LWB196617 MFX196610:MFX196617 MPT196610:MPT196617 MZP196610:MZP196617 NJL196610:NJL196617 NTH196610:NTH196617 ODD196610:ODD196617 OMZ196610:OMZ196617 OWV196610:OWV196617 PGR196610:PGR196617 PQN196610:PQN196617 QAJ196610:QAJ196617 QKF196610:QKF196617 QUB196610:QUB196617 RDX196610:RDX196617 RNT196610:RNT196617 RXP196610:RXP196617 SHL196610:SHL196617 SRH196610:SRH196617 TBD196610:TBD196617 TKZ196610:TKZ196617 TUV196610:TUV196617 UER196610:UER196617 UON196610:UON196617 UYJ196610:UYJ196617 VIF196610:VIF196617 VSB196610:VSB196617 WBX196610:WBX196617 WLT196610:WLT196617 WVP196610:WVP196617 G262146:G262153 JD262146:JD262153 SZ262146:SZ262153 ACV262146:ACV262153 AMR262146:AMR262153 AWN262146:AWN262153 BGJ262146:BGJ262153 BQF262146:BQF262153 CAB262146:CAB262153 CJX262146:CJX262153 CTT262146:CTT262153 DDP262146:DDP262153 DNL262146:DNL262153 DXH262146:DXH262153 EHD262146:EHD262153 EQZ262146:EQZ262153 FAV262146:FAV262153 FKR262146:FKR262153 FUN262146:FUN262153 GEJ262146:GEJ262153 GOF262146:GOF262153 GYB262146:GYB262153 HHX262146:HHX262153 HRT262146:HRT262153 IBP262146:IBP262153 ILL262146:ILL262153 IVH262146:IVH262153 JFD262146:JFD262153 JOZ262146:JOZ262153 JYV262146:JYV262153 KIR262146:KIR262153 KSN262146:KSN262153 LCJ262146:LCJ262153 LMF262146:LMF262153 LWB262146:LWB262153 MFX262146:MFX262153 MPT262146:MPT262153 MZP262146:MZP262153 NJL262146:NJL262153 NTH262146:NTH262153 ODD262146:ODD262153 OMZ262146:OMZ262153 OWV262146:OWV262153 PGR262146:PGR262153 PQN262146:PQN262153 QAJ262146:QAJ262153 QKF262146:QKF262153 QUB262146:QUB262153 RDX262146:RDX262153 RNT262146:RNT262153 RXP262146:RXP262153 SHL262146:SHL262153 SRH262146:SRH262153 TBD262146:TBD262153 TKZ262146:TKZ262153 TUV262146:TUV262153 UER262146:UER262153 UON262146:UON262153 UYJ262146:UYJ262153 VIF262146:VIF262153 VSB262146:VSB262153 WBX262146:WBX262153 WLT262146:WLT262153 WVP262146:WVP262153 G327682:G327689 JD327682:JD327689 SZ327682:SZ327689 ACV327682:ACV327689 AMR327682:AMR327689 AWN327682:AWN327689 BGJ327682:BGJ327689 BQF327682:BQF327689 CAB327682:CAB327689 CJX327682:CJX327689 CTT327682:CTT327689 DDP327682:DDP327689 DNL327682:DNL327689 DXH327682:DXH327689 EHD327682:EHD327689 EQZ327682:EQZ327689 FAV327682:FAV327689 FKR327682:FKR327689 FUN327682:FUN327689 GEJ327682:GEJ327689 GOF327682:GOF327689 GYB327682:GYB327689 HHX327682:HHX327689 HRT327682:HRT327689 IBP327682:IBP327689 ILL327682:ILL327689 IVH327682:IVH327689 JFD327682:JFD327689 JOZ327682:JOZ327689 JYV327682:JYV327689 KIR327682:KIR327689 KSN327682:KSN327689 LCJ327682:LCJ327689 LMF327682:LMF327689 LWB327682:LWB327689 MFX327682:MFX327689 MPT327682:MPT327689 MZP327682:MZP327689 NJL327682:NJL327689 NTH327682:NTH327689 ODD327682:ODD327689 OMZ327682:OMZ327689 OWV327682:OWV327689 PGR327682:PGR327689 PQN327682:PQN327689 QAJ327682:QAJ327689 QKF327682:QKF327689 QUB327682:QUB327689 RDX327682:RDX327689 RNT327682:RNT327689 RXP327682:RXP327689 SHL327682:SHL327689 SRH327682:SRH327689 TBD327682:TBD327689 TKZ327682:TKZ327689 TUV327682:TUV327689 UER327682:UER327689 UON327682:UON327689 UYJ327682:UYJ327689 VIF327682:VIF327689 VSB327682:VSB327689 WBX327682:WBX327689 WLT327682:WLT327689 WVP327682:WVP327689 G393218:G393225 JD393218:JD393225 SZ393218:SZ393225 ACV393218:ACV393225 AMR393218:AMR393225 AWN393218:AWN393225 BGJ393218:BGJ393225 BQF393218:BQF393225 CAB393218:CAB393225 CJX393218:CJX393225 CTT393218:CTT393225 DDP393218:DDP393225 DNL393218:DNL393225 DXH393218:DXH393225 EHD393218:EHD393225 EQZ393218:EQZ393225 FAV393218:FAV393225 FKR393218:FKR393225 FUN393218:FUN393225 GEJ393218:GEJ393225 GOF393218:GOF393225 GYB393218:GYB393225 HHX393218:HHX393225 HRT393218:HRT393225 IBP393218:IBP393225 ILL393218:ILL393225 IVH393218:IVH393225 JFD393218:JFD393225 JOZ393218:JOZ393225 JYV393218:JYV393225 KIR393218:KIR393225 KSN393218:KSN393225 LCJ393218:LCJ393225 LMF393218:LMF393225 LWB393218:LWB393225 MFX393218:MFX393225 MPT393218:MPT393225 MZP393218:MZP393225 NJL393218:NJL393225 NTH393218:NTH393225 ODD393218:ODD393225 OMZ393218:OMZ393225 OWV393218:OWV393225 PGR393218:PGR393225 PQN393218:PQN393225 QAJ393218:QAJ393225 QKF393218:QKF393225 QUB393218:QUB393225 RDX393218:RDX393225 RNT393218:RNT393225 RXP393218:RXP393225 SHL393218:SHL393225 SRH393218:SRH393225 TBD393218:TBD393225 TKZ393218:TKZ393225 TUV393218:TUV393225 UER393218:UER393225 UON393218:UON393225 UYJ393218:UYJ393225 VIF393218:VIF393225 VSB393218:VSB393225 WBX393218:WBX393225 WLT393218:WLT393225 WVP393218:WVP393225 G458754:G458761 JD458754:JD458761 SZ458754:SZ458761 ACV458754:ACV458761 AMR458754:AMR458761 AWN458754:AWN458761 BGJ458754:BGJ458761 BQF458754:BQF458761 CAB458754:CAB458761 CJX458754:CJX458761 CTT458754:CTT458761 DDP458754:DDP458761 DNL458754:DNL458761 DXH458754:DXH458761 EHD458754:EHD458761 EQZ458754:EQZ458761 FAV458754:FAV458761 FKR458754:FKR458761 FUN458754:FUN458761 GEJ458754:GEJ458761 GOF458754:GOF458761 GYB458754:GYB458761 HHX458754:HHX458761 HRT458754:HRT458761 IBP458754:IBP458761 ILL458754:ILL458761 IVH458754:IVH458761 JFD458754:JFD458761 JOZ458754:JOZ458761 JYV458754:JYV458761 KIR458754:KIR458761 KSN458754:KSN458761 LCJ458754:LCJ458761 LMF458754:LMF458761 LWB458754:LWB458761 MFX458754:MFX458761 MPT458754:MPT458761 MZP458754:MZP458761 NJL458754:NJL458761 NTH458754:NTH458761 ODD458754:ODD458761 OMZ458754:OMZ458761 OWV458754:OWV458761 PGR458754:PGR458761 PQN458754:PQN458761 QAJ458754:QAJ458761 QKF458754:QKF458761 QUB458754:QUB458761 RDX458754:RDX458761 RNT458754:RNT458761 RXP458754:RXP458761 SHL458754:SHL458761 SRH458754:SRH458761 TBD458754:TBD458761 TKZ458754:TKZ458761 TUV458754:TUV458761 UER458754:UER458761 UON458754:UON458761 UYJ458754:UYJ458761 VIF458754:VIF458761 VSB458754:VSB458761 WBX458754:WBX458761 WLT458754:WLT458761 WVP458754:WVP458761 G524290:G524297 JD524290:JD524297 SZ524290:SZ524297 ACV524290:ACV524297 AMR524290:AMR524297 AWN524290:AWN524297 BGJ524290:BGJ524297 BQF524290:BQF524297 CAB524290:CAB524297 CJX524290:CJX524297 CTT524290:CTT524297 DDP524290:DDP524297 DNL524290:DNL524297 DXH524290:DXH524297 EHD524290:EHD524297 EQZ524290:EQZ524297 FAV524290:FAV524297 FKR524290:FKR524297 FUN524290:FUN524297 GEJ524290:GEJ524297 GOF524290:GOF524297 GYB524290:GYB524297 HHX524290:HHX524297 HRT524290:HRT524297 IBP524290:IBP524297 ILL524290:ILL524297 IVH524290:IVH524297 JFD524290:JFD524297 JOZ524290:JOZ524297 JYV524290:JYV524297 KIR524290:KIR524297 KSN524290:KSN524297 LCJ524290:LCJ524297 LMF524290:LMF524297 LWB524290:LWB524297 MFX524290:MFX524297 MPT524290:MPT524297 MZP524290:MZP524297 NJL524290:NJL524297 NTH524290:NTH524297 ODD524290:ODD524297 OMZ524290:OMZ524297 OWV524290:OWV524297 PGR524290:PGR524297 PQN524290:PQN524297 QAJ524290:QAJ524297 QKF524290:QKF524297 QUB524290:QUB524297 RDX524290:RDX524297 RNT524290:RNT524297 RXP524290:RXP524297 SHL524290:SHL524297 SRH524290:SRH524297 TBD524290:TBD524297 TKZ524290:TKZ524297 TUV524290:TUV524297 UER524290:UER524297 UON524290:UON524297 UYJ524290:UYJ524297 VIF524290:VIF524297 VSB524290:VSB524297 WBX524290:WBX524297 WLT524290:WLT524297 WVP524290:WVP524297 G589826:G589833 JD589826:JD589833 SZ589826:SZ589833 ACV589826:ACV589833 AMR589826:AMR589833 AWN589826:AWN589833 BGJ589826:BGJ589833 BQF589826:BQF589833 CAB589826:CAB589833 CJX589826:CJX589833 CTT589826:CTT589833 DDP589826:DDP589833 DNL589826:DNL589833 DXH589826:DXH589833 EHD589826:EHD589833 EQZ589826:EQZ589833 FAV589826:FAV589833 FKR589826:FKR589833 FUN589826:FUN589833 GEJ589826:GEJ589833 GOF589826:GOF589833 GYB589826:GYB589833 HHX589826:HHX589833 HRT589826:HRT589833 IBP589826:IBP589833 ILL589826:ILL589833 IVH589826:IVH589833 JFD589826:JFD589833 JOZ589826:JOZ589833 JYV589826:JYV589833 KIR589826:KIR589833 KSN589826:KSN589833 LCJ589826:LCJ589833 LMF589826:LMF589833 LWB589826:LWB589833 MFX589826:MFX589833 MPT589826:MPT589833 MZP589826:MZP589833 NJL589826:NJL589833 NTH589826:NTH589833 ODD589826:ODD589833 OMZ589826:OMZ589833 OWV589826:OWV589833 PGR589826:PGR589833 PQN589826:PQN589833 QAJ589826:QAJ589833 QKF589826:QKF589833 QUB589826:QUB589833 RDX589826:RDX589833 RNT589826:RNT589833 RXP589826:RXP589833 SHL589826:SHL589833 SRH589826:SRH589833 TBD589826:TBD589833 TKZ589826:TKZ589833 TUV589826:TUV589833 UER589826:UER589833 UON589826:UON589833 UYJ589826:UYJ589833 VIF589826:VIF589833 VSB589826:VSB589833 WBX589826:WBX589833 WLT589826:WLT589833 WVP589826:WVP589833 G655362:G655369 JD655362:JD655369 SZ655362:SZ655369 ACV655362:ACV655369 AMR655362:AMR655369 AWN655362:AWN655369 BGJ655362:BGJ655369 BQF655362:BQF655369 CAB655362:CAB655369 CJX655362:CJX655369 CTT655362:CTT655369 DDP655362:DDP655369 DNL655362:DNL655369 DXH655362:DXH655369 EHD655362:EHD655369 EQZ655362:EQZ655369 FAV655362:FAV655369 FKR655362:FKR655369 FUN655362:FUN655369 GEJ655362:GEJ655369 GOF655362:GOF655369 GYB655362:GYB655369 HHX655362:HHX655369 HRT655362:HRT655369 IBP655362:IBP655369 ILL655362:ILL655369 IVH655362:IVH655369 JFD655362:JFD655369 JOZ655362:JOZ655369 JYV655362:JYV655369 KIR655362:KIR655369 KSN655362:KSN655369 LCJ655362:LCJ655369 LMF655362:LMF655369 LWB655362:LWB655369 MFX655362:MFX655369 MPT655362:MPT655369 MZP655362:MZP655369 NJL655362:NJL655369 NTH655362:NTH655369 ODD655362:ODD655369 OMZ655362:OMZ655369 OWV655362:OWV655369 PGR655362:PGR655369 PQN655362:PQN655369 QAJ655362:QAJ655369 QKF655362:QKF655369 QUB655362:QUB655369 RDX655362:RDX655369 RNT655362:RNT655369 RXP655362:RXP655369 SHL655362:SHL655369 SRH655362:SRH655369 TBD655362:TBD655369 TKZ655362:TKZ655369 TUV655362:TUV655369 UER655362:UER655369 UON655362:UON655369 UYJ655362:UYJ655369 VIF655362:VIF655369 VSB655362:VSB655369 WBX655362:WBX655369 WLT655362:WLT655369 WVP655362:WVP655369 G720898:G720905 JD720898:JD720905 SZ720898:SZ720905 ACV720898:ACV720905 AMR720898:AMR720905 AWN720898:AWN720905 BGJ720898:BGJ720905 BQF720898:BQF720905 CAB720898:CAB720905 CJX720898:CJX720905 CTT720898:CTT720905 DDP720898:DDP720905 DNL720898:DNL720905 DXH720898:DXH720905 EHD720898:EHD720905 EQZ720898:EQZ720905 FAV720898:FAV720905 FKR720898:FKR720905 FUN720898:FUN720905 GEJ720898:GEJ720905 GOF720898:GOF720905 GYB720898:GYB720905 HHX720898:HHX720905 HRT720898:HRT720905 IBP720898:IBP720905 ILL720898:ILL720905 IVH720898:IVH720905 JFD720898:JFD720905 JOZ720898:JOZ720905 JYV720898:JYV720905 KIR720898:KIR720905 KSN720898:KSN720905 LCJ720898:LCJ720905 LMF720898:LMF720905 LWB720898:LWB720905 MFX720898:MFX720905 MPT720898:MPT720905 MZP720898:MZP720905 NJL720898:NJL720905 NTH720898:NTH720905 ODD720898:ODD720905 OMZ720898:OMZ720905 OWV720898:OWV720905 PGR720898:PGR720905 PQN720898:PQN720905 QAJ720898:QAJ720905 QKF720898:QKF720905 QUB720898:QUB720905 RDX720898:RDX720905 RNT720898:RNT720905 RXP720898:RXP720905 SHL720898:SHL720905 SRH720898:SRH720905 TBD720898:TBD720905 TKZ720898:TKZ720905 TUV720898:TUV720905 UER720898:UER720905 UON720898:UON720905 UYJ720898:UYJ720905 VIF720898:VIF720905 VSB720898:VSB720905 WBX720898:WBX720905 WLT720898:WLT720905 WVP720898:WVP720905 G786434:G786441 JD786434:JD786441 SZ786434:SZ786441 ACV786434:ACV786441 AMR786434:AMR786441 AWN786434:AWN786441 BGJ786434:BGJ786441 BQF786434:BQF786441 CAB786434:CAB786441 CJX786434:CJX786441 CTT786434:CTT786441 DDP786434:DDP786441 DNL786434:DNL786441 DXH786434:DXH786441 EHD786434:EHD786441 EQZ786434:EQZ786441 FAV786434:FAV786441 FKR786434:FKR786441 FUN786434:FUN786441 GEJ786434:GEJ786441 GOF786434:GOF786441 GYB786434:GYB786441 HHX786434:HHX786441 HRT786434:HRT786441 IBP786434:IBP786441 ILL786434:ILL786441 IVH786434:IVH786441 JFD786434:JFD786441 JOZ786434:JOZ786441 JYV786434:JYV786441 KIR786434:KIR786441 KSN786434:KSN786441 LCJ786434:LCJ786441 LMF786434:LMF786441 LWB786434:LWB786441 MFX786434:MFX786441 MPT786434:MPT786441 MZP786434:MZP786441 NJL786434:NJL786441 NTH786434:NTH786441 ODD786434:ODD786441 OMZ786434:OMZ786441 OWV786434:OWV786441 PGR786434:PGR786441 PQN786434:PQN786441 QAJ786434:QAJ786441 QKF786434:QKF786441 QUB786434:QUB786441 RDX786434:RDX786441 RNT786434:RNT786441 RXP786434:RXP786441 SHL786434:SHL786441 SRH786434:SRH786441 TBD786434:TBD786441 TKZ786434:TKZ786441 TUV786434:TUV786441 UER786434:UER786441 UON786434:UON786441 UYJ786434:UYJ786441 VIF786434:VIF786441 VSB786434:VSB786441 WBX786434:WBX786441 WLT786434:WLT786441 WVP786434:WVP786441 G851970:G851977 JD851970:JD851977 SZ851970:SZ851977 ACV851970:ACV851977 AMR851970:AMR851977 AWN851970:AWN851977 BGJ851970:BGJ851977 BQF851970:BQF851977 CAB851970:CAB851977 CJX851970:CJX851977 CTT851970:CTT851977 DDP851970:DDP851977 DNL851970:DNL851977 DXH851970:DXH851977 EHD851970:EHD851977 EQZ851970:EQZ851977 FAV851970:FAV851977 FKR851970:FKR851977 FUN851970:FUN851977 GEJ851970:GEJ851977 GOF851970:GOF851977 GYB851970:GYB851977 HHX851970:HHX851977 HRT851970:HRT851977 IBP851970:IBP851977 ILL851970:ILL851977 IVH851970:IVH851977 JFD851970:JFD851977 JOZ851970:JOZ851977 JYV851970:JYV851977 KIR851970:KIR851977 KSN851970:KSN851977 LCJ851970:LCJ851977 LMF851970:LMF851977 LWB851970:LWB851977 MFX851970:MFX851977 MPT851970:MPT851977 MZP851970:MZP851977 NJL851970:NJL851977 NTH851970:NTH851977 ODD851970:ODD851977 OMZ851970:OMZ851977 OWV851970:OWV851977 PGR851970:PGR851977 PQN851970:PQN851977 QAJ851970:QAJ851977 QKF851970:QKF851977 QUB851970:QUB851977 RDX851970:RDX851977 RNT851970:RNT851977 RXP851970:RXP851977 SHL851970:SHL851977 SRH851970:SRH851977 TBD851970:TBD851977 TKZ851970:TKZ851977 TUV851970:TUV851977 UER851970:UER851977 UON851970:UON851977 UYJ851970:UYJ851977 VIF851970:VIF851977 VSB851970:VSB851977 WBX851970:WBX851977 WLT851970:WLT851977 WVP851970:WVP851977 G917506:G917513 JD917506:JD917513 SZ917506:SZ917513 ACV917506:ACV917513 AMR917506:AMR917513 AWN917506:AWN917513 BGJ917506:BGJ917513 BQF917506:BQF917513 CAB917506:CAB917513 CJX917506:CJX917513 CTT917506:CTT917513 DDP917506:DDP917513 DNL917506:DNL917513 DXH917506:DXH917513 EHD917506:EHD917513 EQZ917506:EQZ917513 FAV917506:FAV917513 FKR917506:FKR917513 FUN917506:FUN917513 GEJ917506:GEJ917513 GOF917506:GOF917513 GYB917506:GYB917513 HHX917506:HHX917513 HRT917506:HRT917513 IBP917506:IBP917513 ILL917506:ILL917513 IVH917506:IVH917513 JFD917506:JFD917513 JOZ917506:JOZ917513 JYV917506:JYV917513 KIR917506:KIR917513 KSN917506:KSN917513 LCJ917506:LCJ917513 LMF917506:LMF917513 LWB917506:LWB917513 MFX917506:MFX917513 MPT917506:MPT917513 MZP917506:MZP917513 NJL917506:NJL917513 NTH917506:NTH917513 ODD917506:ODD917513 OMZ917506:OMZ917513 OWV917506:OWV917513 PGR917506:PGR917513 PQN917506:PQN917513 QAJ917506:QAJ917513 QKF917506:QKF917513 QUB917506:QUB917513 RDX917506:RDX917513 RNT917506:RNT917513 RXP917506:RXP917513 SHL917506:SHL917513 SRH917506:SRH917513 TBD917506:TBD917513 TKZ917506:TKZ917513 TUV917506:TUV917513 UER917506:UER917513 UON917506:UON917513 UYJ917506:UYJ917513 VIF917506:VIF917513 VSB917506:VSB917513 WBX917506:WBX917513 WLT917506:WLT917513 WVP917506:WVP917513 G983042:G983049 JD983042:JD983049 SZ983042:SZ983049 ACV983042:ACV983049 AMR983042:AMR983049 AWN983042:AWN983049 BGJ983042:BGJ983049 BQF983042:BQF983049 CAB983042:CAB983049 CJX983042:CJX983049 CTT983042:CTT983049 DDP983042:DDP983049 DNL983042:DNL983049 DXH983042:DXH983049 EHD983042:EHD983049 EQZ983042:EQZ983049 FAV983042:FAV983049 FKR983042:FKR983049 FUN983042:FUN983049 GEJ983042:GEJ983049 GOF983042:GOF983049 GYB983042:GYB983049 HHX983042:HHX983049 HRT983042:HRT983049 IBP983042:IBP983049 ILL983042:ILL983049 IVH983042:IVH983049 JFD983042:JFD983049 JOZ983042:JOZ983049 JYV983042:JYV983049 KIR983042:KIR983049 KSN983042:KSN983049 LCJ983042:LCJ983049 LMF983042:LMF983049 LWB983042:LWB983049 MFX983042:MFX983049 MPT983042:MPT983049 MZP983042:MZP983049 NJL983042:NJL983049 NTH983042:NTH983049 ODD983042:ODD983049 OMZ983042:OMZ983049 OWV983042:OWV983049 PGR983042:PGR983049 PQN983042:PQN983049 QAJ983042:QAJ983049 QKF983042:QKF983049 QUB983042:QUB983049 RDX983042:RDX983049 RNT983042:RNT983049 RXP983042:RXP983049 SHL983042:SHL983049 SRH983042:SRH983049 TBD983042:TBD983049 TKZ983042:TKZ983049 TUV983042:TUV983049 UER983042:UER983049 UON983042:UON983049 UYJ983042:UYJ983049 VIF983042:VIF983049 VSB983042:VSB983049 WBX983042:WBX983049 WLT983042:WLT983049" xr:uid="{D9D013DA-D91C-48FE-873B-DC9C6EA8088D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 codeName="Sheet7"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ht="27.75" customHeight="1">
      <c r="I2" s="201" t="s">
        <v>1</v>
      </c>
      <c r="J2" s="201"/>
      <c r="K2" s="20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4" t="s">
        <v>75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2" ht="79.2" customHeight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2" ht="93" customHeight="1">
      <c r="A7" s="195" t="s">
        <v>13</v>
      </c>
      <c r="B7" s="196"/>
      <c r="C7" s="197" t="s">
        <v>14</v>
      </c>
      <c r="D7" s="197"/>
      <c r="E7" s="194" t="s">
        <v>15</v>
      </c>
      <c r="F7" s="194"/>
      <c r="G7" s="194"/>
      <c r="H7" s="194" t="s">
        <v>16</v>
      </c>
      <c r="I7" s="194"/>
      <c r="J7" s="194" t="s">
        <v>17</v>
      </c>
      <c r="K7" s="194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8" t="s">
        <v>787</v>
      </c>
      <c r="B1" s="238" t="s">
        <v>788</v>
      </c>
      <c r="C1" s="238" t="s">
        <v>789</v>
      </c>
      <c r="D1" s="238" t="s">
        <v>790</v>
      </c>
      <c r="E1" s="239" t="s">
        <v>791</v>
      </c>
      <c r="F1" s="234" t="s">
        <v>792</v>
      </c>
      <c r="G1" s="234"/>
      <c r="H1" s="234" t="s">
        <v>793</v>
      </c>
      <c r="I1" s="234"/>
    </row>
    <row r="2" spans="1:9" ht="15.6">
      <c r="A2" s="238"/>
      <c r="B2" s="238"/>
      <c r="C2" s="238"/>
      <c r="D2" s="238"/>
      <c r="E2" s="239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5">
        <v>1</v>
      </c>
      <c r="B3" s="168" t="s">
        <v>503</v>
      </c>
      <c r="C3" s="168" t="s">
        <v>796</v>
      </c>
      <c r="D3" s="236" t="s">
        <v>798</v>
      </c>
      <c r="E3" s="234">
        <v>50000</v>
      </c>
      <c r="F3" s="234">
        <v>7.0000000000000007E-2</v>
      </c>
      <c r="G3" s="234">
        <v>7.9100000000000004E-2</v>
      </c>
      <c r="H3" s="234">
        <v>3500</v>
      </c>
      <c r="I3" s="237">
        <v>3955</v>
      </c>
    </row>
    <row r="4" spans="1:9" ht="15.6">
      <c r="A4" s="235"/>
      <c r="B4" s="168" t="s">
        <v>500</v>
      </c>
      <c r="C4" s="168" t="s">
        <v>797</v>
      </c>
      <c r="D4" s="236"/>
      <c r="E4" s="234"/>
      <c r="F4" s="234"/>
      <c r="G4" s="234"/>
      <c r="H4" s="234"/>
      <c r="I4" s="237"/>
    </row>
    <row r="5" spans="1:9" ht="15.6">
      <c r="A5" s="235"/>
      <c r="B5" s="172"/>
      <c r="C5" s="168" t="s">
        <v>799</v>
      </c>
      <c r="D5" s="236"/>
      <c r="E5" s="234"/>
      <c r="F5" s="234">
        <v>0.13</v>
      </c>
      <c r="G5" s="234">
        <v>0.1469</v>
      </c>
      <c r="H5" s="234">
        <v>6500</v>
      </c>
      <c r="I5" s="237">
        <v>7345</v>
      </c>
    </row>
    <row r="6" spans="1:9" ht="15.6">
      <c r="A6" s="235"/>
      <c r="B6" s="172"/>
      <c r="C6" s="168" t="s">
        <v>800</v>
      </c>
      <c r="D6" s="236"/>
      <c r="E6" s="234"/>
      <c r="F6" s="234"/>
      <c r="G6" s="234"/>
      <c r="H6" s="234"/>
      <c r="I6" s="237"/>
    </row>
    <row r="7" spans="1:9" ht="15.6">
      <c r="A7" s="235"/>
      <c r="B7" s="172"/>
      <c r="C7" s="168" t="s">
        <v>801</v>
      </c>
      <c r="D7" s="236"/>
      <c r="E7" s="234"/>
      <c r="F7" s="234">
        <v>0.06</v>
      </c>
      <c r="G7" s="234">
        <v>6.7799999999999999E-2</v>
      </c>
      <c r="H7" s="234">
        <v>3000</v>
      </c>
      <c r="I7" s="237">
        <v>3390</v>
      </c>
    </row>
    <row r="8" spans="1:9" ht="15.6">
      <c r="A8" s="235"/>
      <c r="B8" s="172"/>
      <c r="C8" s="168" t="s">
        <v>802</v>
      </c>
      <c r="D8" s="236"/>
      <c r="E8" s="234"/>
      <c r="F8" s="234"/>
      <c r="G8" s="234"/>
      <c r="H8" s="234"/>
      <c r="I8" s="237"/>
    </row>
    <row r="9" spans="1:9" ht="15.6">
      <c r="A9" s="235"/>
      <c r="B9" s="172"/>
      <c r="C9" s="168" t="s">
        <v>803</v>
      </c>
      <c r="D9" s="236"/>
      <c r="E9" s="234"/>
      <c r="F9" s="234">
        <v>0.12</v>
      </c>
      <c r="G9" s="234">
        <v>0.1356</v>
      </c>
      <c r="H9" s="234">
        <v>6000</v>
      </c>
      <c r="I9" s="237">
        <v>6780</v>
      </c>
    </row>
    <row r="10" spans="1:9" ht="15.6">
      <c r="A10" s="235"/>
      <c r="B10" s="172"/>
      <c r="C10" s="168" t="s">
        <v>804</v>
      </c>
      <c r="D10" s="236"/>
      <c r="E10" s="234"/>
      <c r="F10" s="234"/>
      <c r="G10" s="234"/>
      <c r="H10" s="234"/>
      <c r="I10" s="237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5">
        <v>2</v>
      </c>
      <c r="B12" s="168" t="s">
        <v>503</v>
      </c>
      <c r="C12" s="168" t="s">
        <v>799</v>
      </c>
      <c r="D12" s="234" t="s">
        <v>798</v>
      </c>
      <c r="E12" s="234">
        <v>50000</v>
      </c>
      <c r="F12" s="234">
        <v>0.13</v>
      </c>
      <c r="G12" s="234">
        <v>0.1469</v>
      </c>
      <c r="H12" s="234">
        <v>6500</v>
      </c>
      <c r="I12" s="237">
        <v>7345</v>
      </c>
    </row>
    <row r="13" spans="1:9" ht="15.6">
      <c r="A13" s="235"/>
      <c r="B13" s="168" t="s">
        <v>502</v>
      </c>
      <c r="C13" s="168" t="s">
        <v>805</v>
      </c>
      <c r="D13" s="234"/>
      <c r="E13" s="234"/>
      <c r="F13" s="234"/>
      <c r="G13" s="234"/>
      <c r="H13" s="234"/>
      <c r="I13" s="237"/>
    </row>
    <row r="14" spans="1:9" ht="15.6">
      <c r="A14" s="235"/>
      <c r="B14" s="172"/>
      <c r="C14" s="168" t="s">
        <v>801</v>
      </c>
      <c r="D14" s="234"/>
      <c r="E14" s="234"/>
      <c r="F14" s="234">
        <v>0.06</v>
      </c>
      <c r="G14" s="234">
        <v>6.7799999999999999E-2</v>
      </c>
      <c r="H14" s="234">
        <v>3000</v>
      </c>
      <c r="I14" s="237">
        <v>3390</v>
      </c>
    </row>
    <row r="15" spans="1:9" ht="15.6">
      <c r="A15" s="235"/>
      <c r="B15" s="172"/>
      <c r="C15" s="168" t="s">
        <v>806</v>
      </c>
      <c r="D15" s="234"/>
      <c r="E15" s="234"/>
      <c r="F15" s="234"/>
      <c r="G15" s="234"/>
      <c r="H15" s="234"/>
      <c r="I15" s="237"/>
    </row>
    <row r="16" spans="1:9" ht="15.6">
      <c r="A16" s="235">
        <v>3</v>
      </c>
      <c r="B16" s="168" t="s">
        <v>503</v>
      </c>
      <c r="C16" s="168" t="s">
        <v>799</v>
      </c>
      <c r="D16" s="234" t="s">
        <v>798</v>
      </c>
      <c r="E16" s="234">
        <v>50000</v>
      </c>
      <c r="F16" s="234">
        <v>7.0000000000000007E-2</v>
      </c>
      <c r="G16" s="234">
        <v>7.9100000000000004E-2</v>
      </c>
      <c r="H16" s="234">
        <v>3500</v>
      </c>
      <c r="I16" s="237">
        <v>3955</v>
      </c>
    </row>
    <row r="17" spans="1:9" ht="15.6">
      <c r="A17" s="235"/>
      <c r="B17" s="168" t="s">
        <v>504</v>
      </c>
      <c r="C17" s="168" t="s">
        <v>807</v>
      </c>
      <c r="D17" s="234"/>
      <c r="E17" s="234"/>
      <c r="F17" s="234"/>
      <c r="G17" s="234"/>
      <c r="H17" s="234"/>
      <c r="I17" s="237"/>
    </row>
    <row r="18" spans="1:9" ht="15.6">
      <c r="A18" s="235"/>
      <c r="B18" s="172"/>
      <c r="C18" s="168" t="s">
        <v>803</v>
      </c>
      <c r="D18" s="234"/>
      <c r="E18" s="234"/>
      <c r="F18" s="234">
        <v>0.06</v>
      </c>
      <c r="G18" s="234">
        <v>6.7799999999999999E-2</v>
      </c>
      <c r="H18" s="234">
        <v>3000</v>
      </c>
      <c r="I18" s="237">
        <v>3390</v>
      </c>
    </row>
    <row r="19" spans="1:9" ht="15.6">
      <c r="A19" s="235"/>
      <c r="B19" s="172"/>
      <c r="C19" s="168" t="s">
        <v>808</v>
      </c>
      <c r="D19" s="234"/>
      <c r="E19" s="234"/>
      <c r="F19" s="234"/>
      <c r="G19" s="234"/>
      <c r="H19" s="234"/>
      <c r="I19" s="237"/>
    </row>
    <row r="20" spans="1:9" ht="15.6">
      <c r="A20" s="235">
        <v>4</v>
      </c>
      <c r="B20" s="168" t="s">
        <v>503</v>
      </c>
      <c r="C20" s="168" t="s">
        <v>803</v>
      </c>
      <c r="D20" s="234" t="s">
        <v>798</v>
      </c>
      <c r="E20" s="234">
        <v>50000</v>
      </c>
      <c r="F20" s="234">
        <v>0.06</v>
      </c>
      <c r="G20" s="234">
        <v>6.7799999999999999E-2</v>
      </c>
      <c r="H20" s="234">
        <v>3000</v>
      </c>
      <c r="I20" s="234">
        <v>3390</v>
      </c>
    </row>
    <row r="21" spans="1:9" ht="15.6">
      <c r="A21" s="235"/>
      <c r="B21" s="168" t="s">
        <v>506</v>
      </c>
      <c r="C21" s="168" t="s">
        <v>809</v>
      </c>
      <c r="D21" s="234"/>
      <c r="E21" s="234"/>
      <c r="F21" s="234"/>
      <c r="G21" s="234"/>
      <c r="H21" s="234"/>
      <c r="I21" s="234"/>
    </row>
    <row r="22" spans="1:9" ht="15.6">
      <c r="A22" s="235">
        <v>5</v>
      </c>
      <c r="B22" s="168" t="s">
        <v>503</v>
      </c>
      <c r="C22" s="168" t="s">
        <v>799</v>
      </c>
      <c r="D22" s="234" t="s">
        <v>798</v>
      </c>
      <c r="E22" s="234">
        <v>50000</v>
      </c>
      <c r="F22" s="234">
        <v>0.1</v>
      </c>
      <c r="G22" s="234">
        <v>0.113</v>
      </c>
      <c r="H22" s="234">
        <v>5000</v>
      </c>
      <c r="I22" s="237">
        <v>5650</v>
      </c>
    </row>
    <row r="23" spans="1:9" ht="15.6">
      <c r="A23" s="235"/>
      <c r="B23" s="168" t="s">
        <v>508</v>
      </c>
      <c r="C23" s="168" t="s">
        <v>810</v>
      </c>
      <c r="D23" s="234"/>
      <c r="E23" s="234"/>
      <c r="F23" s="234"/>
      <c r="G23" s="234"/>
      <c r="H23" s="234"/>
      <c r="I23" s="237"/>
    </row>
    <row r="24" spans="1:9" ht="15.6">
      <c r="A24" s="235"/>
      <c r="B24" s="172"/>
      <c r="C24" s="168" t="s">
        <v>803</v>
      </c>
      <c r="D24" s="234"/>
      <c r="E24" s="234"/>
      <c r="F24" s="234">
        <v>0.09</v>
      </c>
      <c r="G24" s="234">
        <v>0.1017</v>
      </c>
      <c r="H24" s="234">
        <v>4500</v>
      </c>
      <c r="I24" s="237">
        <v>5085</v>
      </c>
    </row>
    <row r="25" spans="1:9" ht="15.6">
      <c r="A25" s="235"/>
      <c r="B25" s="172"/>
      <c r="C25" s="168" t="s">
        <v>811</v>
      </c>
      <c r="D25" s="234"/>
      <c r="E25" s="234"/>
      <c r="F25" s="234"/>
      <c r="G25" s="234"/>
      <c r="H25" s="234"/>
      <c r="I25" s="237"/>
    </row>
    <row r="26" spans="1:9" ht="15.6">
      <c r="A26" s="235" t="s">
        <v>812</v>
      </c>
      <c r="B26" s="235"/>
      <c r="C26" s="235"/>
      <c r="D26" s="235"/>
      <c r="E26" s="235"/>
      <c r="F26" s="235"/>
      <c r="G26" s="235"/>
      <c r="H26" s="168">
        <v>47500</v>
      </c>
      <c r="I26" s="171">
        <v>53675</v>
      </c>
    </row>
  </sheetData>
  <mergeCells count="67"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A16:A19"/>
    <mergeCell ref="D16:D19"/>
    <mergeCell ref="E16:E19"/>
    <mergeCell ref="F16:F17"/>
    <mergeCell ref="G16:G17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H5:H6"/>
    <mergeCell ref="I5:I6"/>
    <mergeCell ref="F7:F8"/>
    <mergeCell ref="G7:G8"/>
    <mergeCell ref="H7:H8"/>
    <mergeCell ref="I7:I8"/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sheetPr codeName="Sheet65"/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 codeName="Sheet8"/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M2" s="201" t="s">
        <v>1</v>
      </c>
      <c r="N2" s="201"/>
      <c r="O2" s="201"/>
      <c r="P2" s="20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4" t="s">
        <v>143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7" ht="79.2" customHeight="1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17" ht="93" customHeight="1">
      <c r="A41" s="195" t="s">
        <v>13</v>
      </c>
      <c r="B41" s="196"/>
      <c r="C41" s="197" t="s">
        <v>14</v>
      </c>
      <c r="D41" s="197"/>
      <c r="E41" s="197"/>
      <c r="F41" s="194" t="s">
        <v>15</v>
      </c>
      <c r="G41" s="194"/>
      <c r="H41" s="194"/>
      <c r="I41" s="194"/>
      <c r="J41" s="25"/>
      <c r="K41" s="194" t="s">
        <v>16</v>
      </c>
      <c r="L41" s="194"/>
      <c r="M41" s="194"/>
      <c r="N41" s="25"/>
      <c r="O41" s="194" t="s">
        <v>17</v>
      </c>
      <c r="P41" s="194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 codeName="Sheet9"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7" ht="27.75" customHeight="1">
      <c r="M2" s="201" t="s">
        <v>1</v>
      </c>
      <c r="N2" s="201"/>
      <c r="O2" s="201"/>
      <c r="P2" s="20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4" t="s">
        <v>143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1:17" ht="79.2" customHeight="1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17" ht="93" customHeight="1">
      <c r="A41" s="195" t="s">
        <v>13</v>
      </c>
      <c r="B41" s="196"/>
      <c r="C41" s="197" t="s">
        <v>14</v>
      </c>
      <c r="D41" s="197"/>
      <c r="E41" s="197"/>
      <c r="F41" s="194" t="s">
        <v>15</v>
      </c>
      <c r="G41" s="194"/>
      <c r="H41" s="194"/>
      <c r="I41" s="194"/>
      <c r="J41" s="25"/>
      <c r="K41" s="194" t="s">
        <v>16</v>
      </c>
      <c r="L41" s="194"/>
      <c r="M41" s="194"/>
      <c r="N41" s="25"/>
      <c r="O41" s="194" t="s">
        <v>17</v>
      </c>
      <c r="P41" s="194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71</vt:i4>
      </vt:variant>
      <vt:variant>
        <vt:lpstr>命名范围</vt:lpstr>
      </vt:variant>
      <vt:variant>
        <vt:i4>1</vt:i4>
      </vt:variant>
    </vt:vector>
  </HeadingPairs>
  <TitlesOfParts>
    <vt:vector size="72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物料采购价格审批表-黄骅成卓</vt:lpstr>
      <vt:lpstr>物料采购价格审批表-海兴中盛</vt:lpstr>
      <vt:lpstr>物料采购价格审批表-垫片</vt:lpstr>
      <vt:lpstr>物料采购价格审批表-霸州政锦11</vt:lpstr>
      <vt:lpstr>物料采购价格审批表-黄骅成卓3.18</vt:lpstr>
      <vt:lpstr>物料采购价格审批表-兴伟</vt:lpstr>
      <vt:lpstr>物料采购价格审批表-旭兴</vt:lpstr>
      <vt:lpstr>物料采购价格审批表-霸州政锦1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2024-04-12T01:23:43Z</dcterms:modified>
</cp:coreProperties>
</file>