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345" windowHeight="8175" activeTab="1"/>
  </bookViews>
  <sheets>
    <sheet name="RCS0249-10" sheetId="8" r:id="rId1"/>
    <sheet name="RCS0249-11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9" l="1"/>
  <c r="I43" i="9" s="1"/>
  <c r="J44" i="9" s="1"/>
  <c r="I46" i="9" s="1"/>
  <c r="H38" i="9"/>
  <c r="H33" i="9"/>
  <c r="H32" i="9"/>
  <c r="H30" i="9"/>
  <c r="H29" i="9"/>
  <c r="H28" i="9"/>
  <c r="H27" i="9"/>
  <c r="H26" i="9"/>
  <c r="J23" i="9"/>
  <c r="G22" i="9"/>
  <c r="G21" i="9"/>
  <c r="J18" i="9"/>
  <c r="I17" i="9"/>
  <c r="G17" i="9"/>
  <c r="I16" i="9"/>
  <c r="G16" i="9"/>
  <c r="I15" i="9"/>
  <c r="I14" i="9"/>
  <c r="I13" i="9"/>
  <c r="G13" i="9"/>
  <c r="I12" i="9"/>
  <c r="G12" i="9"/>
  <c r="I11" i="9"/>
  <c r="G11" i="9"/>
  <c r="I10" i="9"/>
  <c r="G10" i="9"/>
  <c r="I9" i="9"/>
  <c r="G9" i="9"/>
  <c r="I8" i="9"/>
  <c r="G8" i="9"/>
  <c r="I7" i="9"/>
  <c r="G7" i="9"/>
  <c r="I6" i="9"/>
  <c r="G6" i="9"/>
  <c r="I45" i="8"/>
  <c r="J43" i="8"/>
  <c r="I42" i="8"/>
  <c r="J39" i="8"/>
  <c r="H37" i="8"/>
  <c r="H36" i="8"/>
  <c r="H35" i="8"/>
  <c r="H33" i="8"/>
  <c r="H32" i="8"/>
  <c r="H31" i="8"/>
  <c r="H30" i="8"/>
  <c r="H29" i="8"/>
  <c r="H28" i="8"/>
  <c r="H27" i="8"/>
  <c r="H26" i="8"/>
  <c r="J23" i="8"/>
  <c r="G22" i="8"/>
  <c r="G21" i="8"/>
  <c r="J18" i="8"/>
  <c r="I17" i="8"/>
  <c r="G17" i="8"/>
  <c r="I16" i="8"/>
  <c r="G16" i="8"/>
  <c r="I15" i="8"/>
  <c r="I14" i="8"/>
  <c r="I13" i="8"/>
  <c r="G13" i="8"/>
  <c r="I12" i="8"/>
  <c r="G12" i="8"/>
  <c r="I11" i="8"/>
  <c r="G11" i="8"/>
  <c r="I10" i="8"/>
  <c r="G10" i="8"/>
  <c r="I9" i="8"/>
  <c r="G9" i="8"/>
  <c r="I8" i="8"/>
  <c r="G8" i="8"/>
  <c r="I7" i="8"/>
  <c r="G7" i="8"/>
  <c r="I6" i="8"/>
  <c r="G6" i="8"/>
</calcChain>
</file>

<file path=xl/sharedStrings.xml><?xml version="1.0" encoding="utf-8"?>
<sst xmlns="http://schemas.openxmlformats.org/spreadsheetml/2006/main" count="153" uniqueCount="61">
  <si>
    <t>模 具 修 理 及 设 计 变 更 费 用 报 价 清 单</t>
  </si>
  <si>
    <t>材料费用</t>
  </si>
  <si>
    <t>RCS0249-10变更</t>
  </si>
  <si>
    <t>名称</t>
  </si>
  <si>
    <t>规格</t>
  </si>
  <si>
    <t>数量</t>
  </si>
  <si>
    <t>重量(kg)</t>
  </si>
  <si>
    <t>单价</t>
  </si>
  <si>
    <t>金额</t>
  </si>
  <si>
    <t>备注</t>
  </si>
  <si>
    <t>长（mm）</t>
  </si>
  <si>
    <t>宽（mm）</t>
  </si>
  <si>
    <t>高（mm）</t>
  </si>
  <si>
    <t>模仁</t>
  </si>
  <si>
    <t>①</t>
  </si>
  <si>
    <t>②</t>
  </si>
  <si>
    <t>③</t>
  </si>
  <si>
    <t>滑块</t>
  </si>
  <si>
    <t>斜顶</t>
  </si>
  <si>
    <t>顶针</t>
  </si>
  <si>
    <t>不填写</t>
  </si>
  <si>
    <t>日期章</t>
  </si>
  <si>
    <t>铜料</t>
  </si>
  <si>
    <t>石墨</t>
  </si>
  <si>
    <t>小计金额①</t>
  </si>
  <si>
    <t>设计费用</t>
  </si>
  <si>
    <t>类别</t>
  </si>
  <si>
    <t>时间（H)</t>
  </si>
  <si>
    <t>单价 /(H)</t>
  </si>
  <si>
    <t>结构设计</t>
  </si>
  <si>
    <t>NC设计</t>
  </si>
  <si>
    <t>小计金额②</t>
  </si>
  <si>
    <t>加工费用</t>
  </si>
  <si>
    <t>工      序</t>
  </si>
  <si>
    <t>车  床</t>
  </si>
  <si>
    <t>铣  床</t>
  </si>
  <si>
    <t>磨  床</t>
  </si>
  <si>
    <t>钻  床</t>
  </si>
  <si>
    <t>线切割（快）</t>
  </si>
  <si>
    <t>线切割（慢）</t>
  </si>
  <si>
    <t>电 火 花</t>
  </si>
  <si>
    <t>CNC</t>
  </si>
  <si>
    <t>含5电极</t>
  </si>
  <si>
    <t>补焊</t>
  </si>
  <si>
    <t>抛  光</t>
  </si>
  <si>
    <t>配  模</t>
  </si>
  <si>
    <t>试模</t>
  </si>
  <si>
    <t>运 费</t>
  </si>
  <si>
    <t>小计金额③</t>
  </si>
  <si>
    <t>管理费用</t>
  </si>
  <si>
    <t>百分比%</t>
  </si>
  <si>
    <t>管理费用&amp;利润=</t>
  </si>
  <si>
    <t xml:space="preserve"> （小计金额①+小计金额②+小计金额③)</t>
  </si>
  <si>
    <t>小计金额④</t>
  </si>
  <si>
    <t>总金额</t>
  </si>
  <si>
    <t>费用总计=小计金额①+小计金额②+小计金额③+小计金额④</t>
  </si>
  <si>
    <t>注：以上为未税价格</t>
  </si>
  <si>
    <t>RCS0249-11定模仁制作</t>
  </si>
  <si>
    <r>
      <rPr>
        <sz val="12"/>
        <color theme="1"/>
        <rFont val="宋体"/>
        <charset val="134"/>
      </rPr>
      <t>修模方案：上模芯重新做</t>
    </r>
  </si>
  <si>
    <r>
      <rPr>
        <sz val="10.5"/>
        <color theme="1"/>
        <rFont val="Times New Roman"/>
        <family val="1"/>
      </rPr>
      <t xml:space="preserve"> </t>
    </r>
  </si>
  <si>
    <t>蚀纹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</si>
</sst>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_ "/>
  </numFmts>
  <fonts count="18" x14ac:knownFonts="1">
    <font>
      <sz val="11"/>
      <color theme="1"/>
      <name val="宋体"/>
      <charset val="134"/>
      <scheme val="minor"/>
    </font>
    <font>
      <sz val="16"/>
      <color indexed="8"/>
      <name val="微软雅黑"/>
      <charset val="134"/>
    </font>
    <font>
      <b/>
      <sz val="11"/>
      <color indexed="17"/>
      <name val="微软雅黑"/>
      <charset val="134"/>
    </font>
    <font>
      <sz val="11"/>
      <color indexed="8"/>
      <name val="微软雅黑"/>
      <charset val="134"/>
    </font>
    <font>
      <sz val="9"/>
      <color indexed="56"/>
      <name val="微软雅黑"/>
      <charset val="134"/>
    </font>
    <font>
      <b/>
      <sz val="7"/>
      <color indexed="56"/>
      <name val="微软雅黑"/>
      <charset val="134"/>
    </font>
    <font>
      <b/>
      <sz val="9"/>
      <color indexed="56"/>
      <name val="微软雅黑"/>
      <charset val="134"/>
    </font>
    <font>
      <sz val="11"/>
      <color indexed="56"/>
      <name val="微软雅黑"/>
      <charset val="134"/>
    </font>
    <font>
      <sz val="10"/>
      <color indexed="8"/>
      <name val="微软雅黑"/>
      <charset val="134"/>
    </font>
    <font>
      <sz val="20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8"/>
      <color indexed="8"/>
      <name val="微软雅黑"/>
      <charset val="134"/>
    </font>
    <font>
      <sz val="12"/>
      <color theme="1"/>
      <name val="宋体"/>
      <charset val="134"/>
    </font>
    <font>
      <sz val="10.5"/>
      <color theme="1"/>
      <name val="Times New Roman"/>
      <family val="1"/>
    </font>
    <font>
      <sz val="10"/>
      <color indexed="60"/>
      <name val="微软雅黑"/>
      <charset val="134"/>
    </font>
    <font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8" fontId="4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9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2" borderId="0" xfId="0" applyFont="1" applyFill="1">
      <alignment vertical="center"/>
    </xf>
    <xf numFmtId="0" fontId="13" fillId="0" borderId="0" xfId="0" applyFont="1" applyAlignment="1">
      <alignment horizontal="justify" vertical="center"/>
    </xf>
    <xf numFmtId="0" fontId="14" fillId="2" borderId="1" xfId="0" applyFont="1" applyFill="1" applyBorder="1" applyAlignment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165652</xdr:colOff>
      <xdr:row>14</xdr:row>
      <xdr:rowOff>107674</xdr:rowOff>
    </xdr:from>
    <xdr:to>
      <xdr:col>14</xdr:col>
      <xdr:colOff>571500</xdr:colOff>
      <xdr:row>15</xdr:row>
      <xdr:rowOff>165652</xdr:rowOff>
    </xdr:to>
    <xdr:sp macro="" textlink="">
      <xdr:nvSpPr>
        <xdr:cNvPr id="4" name="矩形 3"/>
        <xdr:cNvSpPr/>
      </xdr:nvSpPr>
      <xdr:spPr>
        <a:xfrm>
          <a:off x="9852025" y="2774315"/>
          <a:ext cx="406400" cy="2673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16</xdr:col>
      <xdr:colOff>853109</xdr:colOff>
      <xdr:row>13</xdr:row>
      <xdr:rowOff>124239</xdr:rowOff>
    </xdr:from>
    <xdr:to>
      <xdr:col>17</xdr:col>
      <xdr:colOff>289891</xdr:colOff>
      <xdr:row>15</xdr:row>
      <xdr:rowOff>8282</xdr:rowOff>
    </xdr:to>
    <xdr:sp macro="" textlink="">
      <xdr:nvSpPr>
        <xdr:cNvPr id="5" name="矩形 4"/>
        <xdr:cNvSpPr/>
      </xdr:nvSpPr>
      <xdr:spPr>
        <a:xfrm>
          <a:off x="11744325" y="2581275"/>
          <a:ext cx="289560" cy="30353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11</xdr:col>
      <xdr:colOff>61595</xdr:colOff>
      <xdr:row>0</xdr:row>
      <xdr:rowOff>68580</xdr:rowOff>
    </xdr:from>
    <xdr:to>
      <xdr:col>18</xdr:col>
      <xdr:colOff>294005</xdr:colOff>
      <xdr:row>14</xdr:row>
      <xdr:rowOff>203200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120" y="68580"/>
          <a:ext cx="5033010" cy="2801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13</xdr:col>
      <xdr:colOff>361950</xdr:colOff>
      <xdr:row>12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7629525" y="1009650"/>
          <a:ext cx="1733550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438150</xdr:colOff>
      <xdr:row>5</xdr:row>
      <xdr:rowOff>114300</xdr:rowOff>
    </xdr:from>
    <xdr:to>
      <xdr:col>15</xdr:col>
      <xdr:colOff>445135</xdr:colOff>
      <xdr:row>12</xdr:row>
      <xdr:rowOff>146685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39275" y="1123950"/>
          <a:ext cx="1378585" cy="1299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topLeftCell="A25" zoomScale="110" zoomScaleNormal="110" workbookViewId="0">
      <selection activeCell="D32" sqref="D32:F32"/>
    </sheetView>
  </sheetViews>
  <sheetFormatPr defaultColWidth="9" defaultRowHeight="13.5" x14ac:dyDescent="0.15"/>
  <cols>
    <col min="3" max="3" width="10.125" customWidth="1"/>
  </cols>
  <sheetData>
    <row r="1" spans="1:27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27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7" ht="24.75" x14ac:dyDescent="0.15">
      <c r="A3" s="1" t="s">
        <v>1</v>
      </c>
      <c r="B3" s="2"/>
      <c r="C3" s="2"/>
      <c r="D3" s="34" t="s">
        <v>2</v>
      </c>
      <c r="E3" s="34"/>
      <c r="F3" s="34"/>
      <c r="G3" s="34"/>
      <c r="H3" s="2"/>
      <c r="I3" s="24"/>
      <c r="J3" s="2"/>
      <c r="K3" s="2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7" ht="14.25" customHeight="1" x14ac:dyDescent="0.15">
      <c r="A4" s="35" t="s">
        <v>3</v>
      </c>
      <c r="B4" s="35"/>
      <c r="C4" s="35" t="s">
        <v>4</v>
      </c>
      <c r="D4" s="35"/>
      <c r="E4" s="35"/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5"/>
      <c r="L4" s="3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13.5" customHeight="1" x14ac:dyDescent="0.15">
      <c r="A5" s="35"/>
      <c r="B5" s="35"/>
      <c r="C5" s="4" t="s">
        <v>10</v>
      </c>
      <c r="D5" s="4" t="s">
        <v>11</v>
      </c>
      <c r="E5" s="4" t="s">
        <v>12</v>
      </c>
      <c r="F5" s="35"/>
      <c r="G5" s="35"/>
      <c r="H5" s="35"/>
      <c r="I5" s="35"/>
      <c r="J5" s="35"/>
      <c r="K5" s="35"/>
      <c r="L5" s="31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14.25" customHeight="1" x14ac:dyDescent="0.3">
      <c r="A6" s="35" t="s">
        <v>13</v>
      </c>
      <c r="B6" s="5" t="s">
        <v>14</v>
      </c>
      <c r="C6" s="3">
        <v>250</v>
      </c>
      <c r="D6" s="3">
        <v>30</v>
      </c>
      <c r="E6" s="3">
        <v>60</v>
      </c>
      <c r="F6" s="3">
        <v>1</v>
      </c>
      <c r="G6" s="6">
        <f>((E6*D6*C6*7.8*F6)/1000/1000)</f>
        <v>3.51</v>
      </c>
      <c r="H6" s="3">
        <v>55</v>
      </c>
      <c r="I6" s="3">
        <f>H6*G6</f>
        <v>193.05</v>
      </c>
      <c r="J6" s="35"/>
      <c r="K6" s="35"/>
      <c r="L6" s="31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14.25" customHeight="1" x14ac:dyDescent="0.3">
      <c r="A7" s="35"/>
      <c r="B7" s="5" t="s">
        <v>15</v>
      </c>
      <c r="C7" s="3"/>
      <c r="D7" s="3"/>
      <c r="E7" s="3"/>
      <c r="F7" s="3"/>
      <c r="G7" s="6">
        <f t="shared" ref="G7:G13" si="0">(E7*D7*C7*7.8)/1000/1000</f>
        <v>0</v>
      </c>
      <c r="H7" s="3"/>
      <c r="I7" s="3">
        <f t="shared" ref="I7:I13" si="1">H7*G7*F7</f>
        <v>0</v>
      </c>
      <c r="J7" s="35"/>
      <c r="K7" s="35"/>
      <c r="L7" s="31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4.25" x14ac:dyDescent="0.3">
      <c r="A8" s="35"/>
      <c r="B8" s="5" t="s">
        <v>16</v>
      </c>
      <c r="C8" s="3"/>
      <c r="D8" s="3"/>
      <c r="E8" s="3"/>
      <c r="F8" s="3"/>
      <c r="G8" s="6">
        <f t="shared" si="0"/>
        <v>0</v>
      </c>
      <c r="H8" s="3"/>
      <c r="I8" s="3">
        <f t="shared" si="1"/>
        <v>0</v>
      </c>
      <c r="J8" s="35"/>
      <c r="K8" s="35"/>
      <c r="L8" s="31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4.25" x14ac:dyDescent="0.3">
      <c r="A9" s="35" t="s">
        <v>17</v>
      </c>
      <c r="B9" s="5" t="s">
        <v>14</v>
      </c>
      <c r="C9" s="3"/>
      <c r="D9" s="3"/>
      <c r="E9" s="3"/>
      <c r="F9" s="3"/>
      <c r="G9" s="6">
        <f t="shared" si="0"/>
        <v>0</v>
      </c>
      <c r="H9" s="3">
        <v>50</v>
      </c>
      <c r="I9" s="3">
        <f t="shared" si="1"/>
        <v>0</v>
      </c>
      <c r="J9" s="35"/>
      <c r="K9" s="35"/>
      <c r="L9" s="31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4.25" x14ac:dyDescent="0.3">
      <c r="A10" s="35"/>
      <c r="B10" s="5" t="s">
        <v>15</v>
      </c>
      <c r="C10" s="3"/>
      <c r="D10" s="3"/>
      <c r="E10" s="3"/>
      <c r="F10" s="3"/>
      <c r="G10" s="6">
        <f t="shared" si="0"/>
        <v>0</v>
      </c>
      <c r="H10" s="3"/>
      <c r="I10" s="3">
        <f t="shared" si="1"/>
        <v>0</v>
      </c>
      <c r="J10" s="35"/>
      <c r="K10" s="35"/>
      <c r="L10" s="31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14.25" x14ac:dyDescent="0.3">
      <c r="A11" s="35"/>
      <c r="B11" s="5" t="s">
        <v>16</v>
      </c>
      <c r="C11" s="3"/>
      <c r="D11" s="3"/>
      <c r="E11" s="3"/>
      <c r="F11" s="3"/>
      <c r="G11" s="6">
        <f t="shared" si="0"/>
        <v>0</v>
      </c>
      <c r="H11" s="3"/>
      <c r="I11" s="3">
        <f t="shared" si="1"/>
        <v>0</v>
      </c>
      <c r="J11" s="35"/>
      <c r="K11" s="35"/>
      <c r="L11" s="31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14.25" x14ac:dyDescent="0.3">
      <c r="A12" s="44" t="s">
        <v>18</v>
      </c>
      <c r="B12" s="5" t="s">
        <v>14</v>
      </c>
      <c r="C12" s="3"/>
      <c r="D12" s="3"/>
      <c r="E12" s="3"/>
      <c r="F12" s="3"/>
      <c r="G12" s="6">
        <f t="shared" si="0"/>
        <v>0</v>
      </c>
      <c r="H12" s="3"/>
      <c r="I12" s="3">
        <f t="shared" si="1"/>
        <v>0</v>
      </c>
      <c r="J12" s="35"/>
      <c r="K12" s="35"/>
      <c r="L12" s="31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ht="14.25" x14ac:dyDescent="0.3">
      <c r="A13" s="44"/>
      <c r="B13" s="5" t="s">
        <v>15</v>
      </c>
      <c r="C13" s="3"/>
      <c r="D13" s="3"/>
      <c r="E13" s="3"/>
      <c r="F13" s="3"/>
      <c r="G13" s="6">
        <f t="shared" si="0"/>
        <v>0</v>
      </c>
      <c r="H13" s="3"/>
      <c r="I13" s="3">
        <f t="shared" si="1"/>
        <v>0</v>
      </c>
      <c r="J13" s="35"/>
      <c r="K13" s="35"/>
      <c r="L13" s="31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16.5" x14ac:dyDescent="0.15">
      <c r="A14" s="8" t="s">
        <v>19</v>
      </c>
      <c r="B14" s="5" t="s">
        <v>14</v>
      </c>
      <c r="C14" s="8"/>
      <c r="D14" s="7"/>
      <c r="E14" s="8"/>
      <c r="F14" s="7"/>
      <c r="G14" s="3" t="s">
        <v>20</v>
      </c>
      <c r="H14" s="8"/>
      <c r="I14" s="3">
        <f>H14*F14</f>
        <v>0</v>
      </c>
      <c r="J14" s="35"/>
      <c r="K14" s="35"/>
      <c r="L14" s="31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6.5" x14ac:dyDescent="0.15">
      <c r="A15" s="8" t="s">
        <v>21</v>
      </c>
      <c r="B15" s="5" t="s">
        <v>14</v>
      </c>
      <c r="C15" s="36"/>
      <c r="D15" s="37"/>
      <c r="E15" s="38"/>
      <c r="F15" s="7"/>
      <c r="G15" s="3" t="s">
        <v>20</v>
      </c>
      <c r="H15" s="8"/>
      <c r="I15" s="3">
        <f>H15*F15</f>
        <v>0</v>
      </c>
      <c r="J15" s="35"/>
      <c r="K15" s="35"/>
      <c r="L15" s="31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16.5" x14ac:dyDescent="0.3">
      <c r="A16" s="8" t="s">
        <v>22</v>
      </c>
      <c r="B16" s="5" t="s">
        <v>14</v>
      </c>
      <c r="C16" s="8">
        <v>80</v>
      </c>
      <c r="D16" s="8">
        <v>50</v>
      </c>
      <c r="E16" s="8">
        <v>20</v>
      </c>
      <c r="F16" s="7">
        <v>6</v>
      </c>
      <c r="G16" s="9">
        <f>C16*D16*E16*F16*8.9/1000000</f>
        <v>4.2720000000000002</v>
      </c>
      <c r="H16" s="3">
        <v>80</v>
      </c>
      <c r="I16" s="3">
        <f>H16*G16</f>
        <v>341.76</v>
      </c>
      <c r="J16" s="35"/>
      <c r="K16" s="35"/>
      <c r="L16" s="31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6.5" x14ac:dyDescent="0.3">
      <c r="A17" s="8" t="s">
        <v>23</v>
      </c>
      <c r="B17" s="5" t="s">
        <v>14</v>
      </c>
      <c r="C17" s="8"/>
      <c r="D17" s="8"/>
      <c r="E17" s="8"/>
      <c r="F17" s="7"/>
      <c r="G17" s="6">
        <f>(E17*D17*C17*7.8)/1000/1000</f>
        <v>0</v>
      </c>
      <c r="H17" s="8"/>
      <c r="I17" s="3">
        <f t="shared" ref="I17" si="2">H17*G17*F17</f>
        <v>0</v>
      </c>
      <c r="J17" s="35"/>
      <c r="K17" s="35"/>
      <c r="L17" s="3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x14ac:dyDescent="0.15">
      <c r="A18" s="2"/>
      <c r="B18" s="2"/>
      <c r="C18" s="2"/>
      <c r="D18" s="2"/>
      <c r="E18" s="2"/>
      <c r="F18" s="10"/>
      <c r="G18" s="2"/>
      <c r="H18" s="2"/>
      <c r="I18" s="26" t="s">
        <v>24</v>
      </c>
      <c r="J18" s="39">
        <f>SUM(I6:I17)</f>
        <v>534.80999999999995</v>
      </c>
      <c r="K18" s="40"/>
      <c r="L18" s="31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x14ac:dyDescent="0.15">
      <c r="A19" s="1" t="s">
        <v>25</v>
      </c>
      <c r="B19" s="2"/>
      <c r="C19" s="2"/>
      <c r="D19" s="2"/>
      <c r="E19" s="2"/>
      <c r="F19" s="10"/>
      <c r="G19" s="2"/>
      <c r="H19" s="11"/>
      <c r="I19" s="11"/>
      <c r="J19" s="11"/>
      <c r="K19" s="27"/>
      <c r="L19" s="31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4.25" x14ac:dyDescent="0.15">
      <c r="A20" s="41" t="s">
        <v>26</v>
      </c>
      <c r="B20" s="41"/>
      <c r="C20" s="35" t="s">
        <v>27</v>
      </c>
      <c r="D20" s="35"/>
      <c r="E20" s="35" t="s">
        <v>28</v>
      </c>
      <c r="F20" s="35"/>
      <c r="G20" s="3" t="s">
        <v>8</v>
      </c>
      <c r="H20" s="35" t="s">
        <v>9</v>
      </c>
      <c r="I20" s="35"/>
      <c r="J20" s="35"/>
      <c r="K20" s="35"/>
      <c r="L20" s="3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4.25" x14ac:dyDescent="0.15">
      <c r="A21" s="35" t="s">
        <v>29</v>
      </c>
      <c r="B21" s="35"/>
      <c r="C21" s="35">
        <v>8</v>
      </c>
      <c r="D21" s="35"/>
      <c r="E21" s="35">
        <v>70</v>
      </c>
      <c r="F21" s="35"/>
      <c r="G21" s="3">
        <f>E21*C21</f>
        <v>560</v>
      </c>
      <c r="H21" s="35"/>
      <c r="I21" s="35"/>
      <c r="J21" s="35"/>
      <c r="K21" s="35"/>
      <c r="L21" s="31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4.25" x14ac:dyDescent="0.15">
      <c r="A22" s="35" t="s">
        <v>30</v>
      </c>
      <c r="B22" s="35"/>
      <c r="C22" s="35">
        <v>4</v>
      </c>
      <c r="D22" s="35"/>
      <c r="E22" s="35">
        <v>70</v>
      </c>
      <c r="F22" s="35"/>
      <c r="G22" s="3">
        <f>E22*C22</f>
        <v>280</v>
      </c>
      <c r="H22" s="35"/>
      <c r="I22" s="35"/>
      <c r="J22" s="35"/>
      <c r="K22" s="35"/>
      <c r="L22" s="31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x14ac:dyDescent="0.15">
      <c r="A23" s="2"/>
      <c r="B23" s="2"/>
      <c r="C23" s="2"/>
      <c r="D23" s="2"/>
      <c r="E23" s="2"/>
      <c r="F23" s="10"/>
      <c r="G23" s="2"/>
      <c r="H23" s="2"/>
      <c r="I23" s="26" t="s">
        <v>31</v>
      </c>
      <c r="J23" s="39">
        <f>G21+G22</f>
        <v>840</v>
      </c>
      <c r="K23" s="40"/>
      <c r="L23" s="31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x14ac:dyDescent="0.15">
      <c r="A24" s="1" t="s">
        <v>32</v>
      </c>
      <c r="B24" s="2"/>
      <c r="C24" s="2"/>
      <c r="D24" s="2"/>
      <c r="E24" s="2"/>
      <c r="F24" s="10"/>
      <c r="G24" s="2"/>
      <c r="H24" s="2"/>
      <c r="I24" s="2"/>
      <c r="J24" s="28"/>
      <c r="K24" s="29"/>
      <c r="L24" s="31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4.25" x14ac:dyDescent="0.15">
      <c r="A25" s="35" t="s">
        <v>33</v>
      </c>
      <c r="B25" s="35"/>
      <c r="C25" s="35"/>
      <c r="D25" s="35" t="s">
        <v>27</v>
      </c>
      <c r="E25" s="35"/>
      <c r="F25" s="35"/>
      <c r="G25" s="3" t="s">
        <v>28</v>
      </c>
      <c r="H25" s="35" t="s">
        <v>8</v>
      </c>
      <c r="I25" s="35"/>
      <c r="J25" s="35" t="s">
        <v>9</v>
      </c>
      <c r="K25" s="35"/>
      <c r="L25" s="31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4.25" x14ac:dyDescent="0.15">
      <c r="A26" s="35" t="s">
        <v>34</v>
      </c>
      <c r="B26" s="35"/>
      <c r="C26" s="35"/>
      <c r="D26" s="35"/>
      <c r="E26" s="35"/>
      <c r="F26" s="35"/>
      <c r="G26" s="12">
        <v>35</v>
      </c>
      <c r="H26" s="35">
        <f t="shared" ref="H26:H33" si="3">G26*D26</f>
        <v>0</v>
      </c>
      <c r="I26" s="35"/>
      <c r="J26" s="35"/>
      <c r="K26" s="35"/>
      <c r="L26" s="31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4.25" x14ac:dyDescent="0.15">
      <c r="A27" s="35" t="s">
        <v>35</v>
      </c>
      <c r="B27" s="35"/>
      <c r="C27" s="35"/>
      <c r="D27" s="35"/>
      <c r="E27" s="35"/>
      <c r="F27" s="35"/>
      <c r="G27" s="12">
        <v>40</v>
      </c>
      <c r="H27" s="35">
        <f t="shared" si="3"/>
        <v>0</v>
      </c>
      <c r="I27" s="35"/>
      <c r="J27" s="35"/>
      <c r="K27" s="35"/>
      <c r="L27" s="31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4.25" x14ac:dyDescent="0.15">
      <c r="A28" s="35" t="s">
        <v>36</v>
      </c>
      <c r="B28" s="35"/>
      <c r="C28" s="35"/>
      <c r="D28" s="35">
        <v>16</v>
      </c>
      <c r="E28" s="35"/>
      <c r="F28" s="35"/>
      <c r="G28" s="12">
        <v>60</v>
      </c>
      <c r="H28" s="35">
        <f t="shared" si="3"/>
        <v>960</v>
      </c>
      <c r="I28" s="35"/>
      <c r="J28" s="35"/>
      <c r="K28" s="35"/>
      <c r="L28" s="31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4.25" x14ac:dyDescent="0.15">
      <c r="A29" s="35" t="s">
        <v>37</v>
      </c>
      <c r="B29" s="35"/>
      <c r="C29" s="35"/>
      <c r="D29" s="35"/>
      <c r="E29" s="35"/>
      <c r="F29" s="35"/>
      <c r="G29" s="12">
        <v>20</v>
      </c>
      <c r="H29" s="35">
        <f t="shared" si="3"/>
        <v>0</v>
      </c>
      <c r="I29" s="35"/>
      <c r="J29" s="35"/>
      <c r="K29" s="35"/>
      <c r="L29" s="31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4.25" x14ac:dyDescent="0.15">
      <c r="A30" s="35" t="s">
        <v>38</v>
      </c>
      <c r="B30" s="35"/>
      <c r="C30" s="35"/>
      <c r="D30" s="35"/>
      <c r="E30" s="35"/>
      <c r="F30" s="35"/>
      <c r="G30" s="12">
        <v>30</v>
      </c>
      <c r="H30" s="35">
        <f t="shared" si="3"/>
        <v>0</v>
      </c>
      <c r="I30" s="35"/>
      <c r="J30" s="35"/>
      <c r="K30" s="35"/>
      <c r="L30" s="31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4.25" x14ac:dyDescent="0.15">
      <c r="A31" s="35" t="s">
        <v>39</v>
      </c>
      <c r="B31" s="35"/>
      <c r="C31" s="35"/>
      <c r="D31" s="35">
        <v>20</v>
      </c>
      <c r="E31" s="35"/>
      <c r="F31" s="35"/>
      <c r="G31" s="12">
        <v>110</v>
      </c>
      <c r="H31" s="35">
        <f t="shared" si="3"/>
        <v>2200</v>
      </c>
      <c r="I31" s="35"/>
      <c r="J31" s="35"/>
      <c r="K31" s="35"/>
      <c r="L31" s="31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4.25" x14ac:dyDescent="0.15">
      <c r="A32" s="35" t="s">
        <v>40</v>
      </c>
      <c r="B32" s="35"/>
      <c r="C32" s="35"/>
      <c r="D32" s="35">
        <v>45</v>
      </c>
      <c r="E32" s="35"/>
      <c r="F32" s="35"/>
      <c r="G32" s="12">
        <v>70</v>
      </c>
      <c r="H32" s="35">
        <f t="shared" si="3"/>
        <v>3150</v>
      </c>
      <c r="I32" s="35"/>
      <c r="J32" s="35"/>
      <c r="K32" s="35"/>
      <c r="L32" s="31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4.25" x14ac:dyDescent="0.15">
      <c r="A33" s="35" t="s">
        <v>41</v>
      </c>
      <c r="B33" s="35"/>
      <c r="C33" s="35"/>
      <c r="D33" s="35">
        <v>18</v>
      </c>
      <c r="E33" s="35"/>
      <c r="F33" s="35"/>
      <c r="G33" s="12">
        <v>100</v>
      </c>
      <c r="H33" s="35">
        <f t="shared" si="3"/>
        <v>1800</v>
      </c>
      <c r="I33" s="35"/>
      <c r="J33" s="35" t="s">
        <v>42</v>
      </c>
      <c r="K33" s="35"/>
      <c r="L33" s="31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4.25" x14ac:dyDescent="0.15">
      <c r="A34" s="35" t="s">
        <v>43</v>
      </c>
      <c r="B34" s="35"/>
      <c r="C34" s="35"/>
      <c r="D34" s="35"/>
      <c r="E34" s="35"/>
      <c r="F34" s="35"/>
      <c r="G34" s="12"/>
      <c r="H34" s="35">
        <v>200</v>
      </c>
      <c r="I34" s="35"/>
      <c r="J34" s="35"/>
      <c r="K34" s="35"/>
      <c r="L34" s="31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4.25" x14ac:dyDescent="0.15">
      <c r="A35" s="35" t="s">
        <v>44</v>
      </c>
      <c r="B35" s="35"/>
      <c r="C35" s="35"/>
      <c r="D35" s="35">
        <v>18</v>
      </c>
      <c r="E35" s="35"/>
      <c r="F35" s="35"/>
      <c r="G35" s="12">
        <v>50</v>
      </c>
      <c r="H35" s="35">
        <f>G35*D35</f>
        <v>900</v>
      </c>
      <c r="I35" s="35"/>
      <c r="J35" s="35"/>
      <c r="K35" s="35"/>
      <c r="L35" s="31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4.25" x14ac:dyDescent="0.15">
      <c r="A36" s="35" t="s">
        <v>45</v>
      </c>
      <c r="B36" s="35"/>
      <c r="C36" s="35"/>
      <c r="D36" s="35">
        <v>20</v>
      </c>
      <c r="E36" s="35"/>
      <c r="F36" s="35"/>
      <c r="G36" s="12">
        <v>70</v>
      </c>
      <c r="H36" s="35">
        <f>G36*D36</f>
        <v>1400</v>
      </c>
      <c r="I36" s="35"/>
      <c r="J36" s="35"/>
      <c r="K36" s="35"/>
      <c r="L36" s="31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4.25" x14ac:dyDescent="0.15">
      <c r="A37" s="35" t="s">
        <v>46</v>
      </c>
      <c r="B37" s="35"/>
      <c r="C37" s="35"/>
      <c r="D37" s="35">
        <v>5</v>
      </c>
      <c r="E37" s="35"/>
      <c r="F37" s="35"/>
      <c r="G37" s="12">
        <v>100</v>
      </c>
      <c r="H37" s="35">
        <f>G37*D37</f>
        <v>500</v>
      </c>
      <c r="I37" s="35"/>
      <c r="J37" s="35"/>
      <c r="K37" s="35"/>
      <c r="L37" s="31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4.25" x14ac:dyDescent="0.15">
      <c r="A38" s="35" t="s">
        <v>47</v>
      </c>
      <c r="B38" s="35"/>
      <c r="C38" s="35"/>
      <c r="D38" s="35"/>
      <c r="E38" s="35"/>
      <c r="F38" s="35"/>
      <c r="G38" s="12"/>
      <c r="H38" s="35">
        <v>500</v>
      </c>
      <c r="I38" s="35"/>
      <c r="J38" s="35"/>
      <c r="K38" s="35"/>
      <c r="L38" s="31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25.5" x14ac:dyDescent="0.15">
      <c r="A39" s="1"/>
      <c r="B39" s="2"/>
      <c r="C39" s="2"/>
      <c r="D39" s="2"/>
      <c r="E39" s="2"/>
      <c r="F39" s="10"/>
      <c r="G39" s="2"/>
      <c r="H39" s="2"/>
      <c r="I39" s="26" t="s">
        <v>48</v>
      </c>
      <c r="J39" s="39">
        <f>SUM(H26:I38)</f>
        <v>11610</v>
      </c>
      <c r="K39" s="40"/>
      <c r="L39" s="31"/>
      <c r="M39" s="32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ht="16.5" x14ac:dyDescent="0.15">
      <c r="A40" s="1" t="s">
        <v>49</v>
      </c>
      <c r="B40" s="2"/>
      <c r="C40" s="2"/>
      <c r="D40" s="2"/>
      <c r="E40" s="2"/>
      <c r="F40" s="10"/>
      <c r="G40" s="2"/>
      <c r="H40" s="2"/>
      <c r="I40" s="2"/>
      <c r="J40" s="2"/>
      <c r="K40" s="17"/>
      <c r="L40" s="31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 ht="16.5" x14ac:dyDescent="0.15">
      <c r="A41" s="42"/>
      <c r="B41" s="42"/>
      <c r="C41" s="42"/>
      <c r="D41" s="42"/>
      <c r="E41" s="42"/>
      <c r="F41" s="42"/>
      <c r="G41" s="42"/>
      <c r="H41" s="13" t="s">
        <v>50</v>
      </c>
      <c r="I41" s="43" t="s">
        <v>8</v>
      </c>
      <c r="J41" s="43"/>
      <c r="K41" s="20" t="s">
        <v>9</v>
      </c>
      <c r="L41" s="31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16.5" x14ac:dyDescent="0.15">
      <c r="A42" s="14" t="s">
        <v>51</v>
      </c>
      <c r="B42" s="15"/>
      <c r="C42" s="15" t="s">
        <v>52</v>
      </c>
      <c r="D42" s="15"/>
      <c r="E42" s="15"/>
      <c r="F42" s="16"/>
      <c r="G42" s="17"/>
      <c r="H42" s="18">
        <v>0.15</v>
      </c>
      <c r="I42" s="43">
        <f>H42*(J39+J23+J18)</f>
        <v>1947.7215000000001</v>
      </c>
      <c r="J42" s="43"/>
      <c r="K42" s="20"/>
      <c r="L42" s="31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ht="16.5" x14ac:dyDescent="0.15">
      <c r="A43" s="2"/>
      <c r="B43" s="2"/>
      <c r="C43" s="2"/>
      <c r="D43" s="2"/>
      <c r="E43" s="2"/>
      <c r="F43" s="10"/>
      <c r="G43" s="2"/>
      <c r="H43" s="2"/>
      <c r="I43" s="26" t="s">
        <v>53</v>
      </c>
      <c r="J43" s="39">
        <f>I42</f>
        <v>1947.7215000000001</v>
      </c>
      <c r="K43" s="4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3"/>
      <c r="Y43" s="33"/>
      <c r="Z43" s="33"/>
    </row>
    <row r="44" spans="1:27" ht="16.5" x14ac:dyDescent="0.15">
      <c r="A44" s="1" t="s">
        <v>54</v>
      </c>
      <c r="B44" s="2"/>
      <c r="C44" s="2"/>
      <c r="D44" s="2"/>
      <c r="E44" s="2"/>
      <c r="F44" s="10"/>
      <c r="G44" s="2"/>
      <c r="H44" s="2"/>
      <c r="I44" s="2"/>
      <c r="J44" s="2"/>
      <c r="K44" s="17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3"/>
      <c r="Y44" s="33"/>
      <c r="Z44" s="33"/>
    </row>
    <row r="45" spans="1:27" ht="16.5" x14ac:dyDescent="0.15">
      <c r="A45" s="19" t="s">
        <v>55</v>
      </c>
      <c r="B45" s="19"/>
      <c r="C45" s="19"/>
      <c r="D45" s="19"/>
      <c r="E45" s="19"/>
      <c r="F45" s="20"/>
      <c r="G45" s="19"/>
      <c r="H45" s="19"/>
      <c r="I45" s="43">
        <f>J43+J39+J23+J18</f>
        <v>14932.531499999999</v>
      </c>
      <c r="J45" s="43"/>
      <c r="K45" s="43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3"/>
      <c r="Y45" s="33"/>
      <c r="Z45" s="33"/>
    </row>
    <row r="46" spans="1:27" x14ac:dyDescent="0.15">
      <c r="A46" t="s">
        <v>56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3"/>
      <c r="Y46" s="33"/>
      <c r="Z46" s="33"/>
    </row>
    <row r="47" spans="1:27" x14ac:dyDescent="0.15">
      <c r="B47" s="21"/>
      <c r="C47" s="21"/>
      <c r="D47" s="21"/>
      <c r="E47" s="21"/>
      <c r="F47" s="21"/>
      <c r="G47" s="21"/>
      <c r="H47" s="21"/>
      <c r="I47" s="21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3"/>
      <c r="Y47" s="33"/>
      <c r="Z47" s="33"/>
    </row>
    <row r="48" spans="1:27" ht="13.5" customHeight="1" x14ac:dyDescent="0.15">
      <c r="B48" s="21"/>
      <c r="C48" s="22"/>
      <c r="D48" s="22"/>
      <c r="E48" s="22"/>
      <c r="F48" s="22"/>
      <c r="G48" s="22"/>
      <c r="H48" s="22"/>
      <c r="I48" s="21"/>
      <c r="J48" s="21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3"/>
      <c r="Y48" s="33"/>
      <c r="Z48" s="33"/>
    </row>
    <row r="49" spans="2:26" ht="13.5" customHeight="1" x14ac:dyDescent="0.15">
      <c r="B49" s="23"/>
      <c r="C49" s="22"/>
      <c r="D49" s="22"/>
      <c r="E49" s="22"/>
      <c r="F49" s="22"/>
      <c r="G49" s="22"/>
      <c r="H49" s="22"/>
      <c r="I49" s="22"/>
      <c r="J49" s="22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3"/>
      <c r="Y49" s="33"/>
      <c r="Z49" s="33"/>
    </row>
    <row r="50" spans="2:26" ht="14.25" customHeight="1" x14ac:dyDescent="0.15">
      <c r="B50" s="23"/>
      <c r="C50" s="22"/>
      <c r="D50" s="22"/>
      <c r="E50" s="22"/>
      <c r="F50" s="22"/>
      <c r="G50" s="22"/>
      <c r="H50" s="22"/>
      <c r="I50" s="22"/>
      <c r="J50" s="22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3"/>
      <c r="Y50" s="33"/>
      <c r="Z50" s="33"/>
    </row>
    <row r="51" spans="2:26" x14ac:dyDescent="0.15">
      <c r="B51" s="21"/>
      <c r="C51" s="21"/>
      <c r="D51" s="21"/>
      <c r="E51" s="21"/>
      <c r="F51" s="21"/>
      <c r="G51" s="21"/>
      <c r="H51" s="21"/>
      <c r="I51" s="21"/>
      <c r="J51" s="21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3"/>
      <c r="Y51" s="33"/>
      <c r="Z51" s="33"/>
    </row>
    <row r="52" spans="2:26" x14ac:dyDescent="0.15">
      <c r="B52" s="21"/>
      <c r="C52" s="21"/>
      <c r="D52" s="21"/>
      <c r="E52" s="21"/>
      <c r="F52" s="21"/>
      <c r="G52" s="21"/>
      <c r="H52" s="21"/>
      <c r="I52" s="21"/>
      <c r="J52" s="21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3"/>
      <c r="Y52" s="33"/>
      <c r="Z52" s="33"/>
    </row>
    <row r="53" spans="2:26" x14ac:dyDescent="0.15">
      <c r="B53" s="21"/>
      <c r="C53" s="21"/>
      <c r="D53" s="21"/>
      <c r="E53" s="21"/>
      <c r="F53" s="21"/>
      <c r="G53" s="21"/>
      <c r="H53" s="21"/>
      <c r="I53" s="21"/>
      <c r="J53" s="21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3"/>
      <c r="Y53" s="33"/>
      <c r="Z53" s="33"/>
    </row>
    <row r="54" spans="2:26" x14ac:dyDescent="0.15">
      <c r="B54" s="21"/>
      <c r="C54" s="21"/>
      <c r="D54" s="21"/>
      <c r="E54" s="21"/>
      <c r="F54" s="21"/>
      <c r="G54" s="21"/>
      <c r="H54" s="21"/>
      <c r="I54" s="21"/>
      <c r="J54" s="21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3"/>
      <c r="Y54" s="33"/>
      <c r="Z54" s="33"/>
    </row>
    <row r="55" spans="2:26" x14ac:dyDescent="0.15"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3"/>
      <c r="Y55" s="33"/>
      <c r="Z55" s="33"/>
    </row>
    <row r="56" spans="2:26" x14ac:dyDescent="0.15"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3"/>
      <c r="Y56" s="33"/>
      <c r="Z56" s="33"/>
    </row>
    <row r="57" spans="2:26" x14ac:dyDescent="0.15"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3"/>
      <c r="Y57" s="33"/>
      <c r="Z57" s="33"/>
    </row>
    <row r="58" spans="2:26" x14ac:dyDescent="0.15"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3"/>
      <c r="Y58" s="33"/>
      <c r="Z58" s="33"/>
    </row>
    <row r="59" spans="2:26" x14ac:dyDescent="0.15"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3"/>
      <c r="Y59" s="33"/>
      <c r="Z59" s="33"/>
    </row>
    <row r="60" spans="2:26" x14ac:dyDescent="0.15"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3"/>
      <c r="Y60" s="33"/>
      <c r="Z60" s="33"/>
    </row>
    <row r="61" spans="2:26" x14ac:dyDescent="0.15"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3"/>
      <c r="Y61" s="33"/>
      <c r="Z61" s="33"/>
    </row>
    <row r="62" spans="2:26" x14ac:dyDescent="0.15"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3"/>
      <c r="Y62" s="33"/>
      <c r="Z62" s="33"/>
    </row>
    <row r="63" spans="2:26" x14ac:dyDescent="0.15"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3"/>
      <c r="Y63" s="33"/>
      <c r="Z63" s="33"/>
    </row>
    <row r="64" spans="2:26" x14ac:dyDescent="0.15"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3"/>
      <c r="Y64" s="33"/>
      <c r="Z64" s="33"/>
    </row>
    <row r="65" spans="12:26" x14ac:dyDescent="0.15"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3"/>
      <c r="Y65" s="33"/>
      <c r="Z65" s="33"/>
    </row>
    <row r="66" spans="12:26" x14ac:dyDescent="0.15"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3"/>
      <c r="Y66" s="33"/>
      <c r="Z66" s="33"/>
    </row>
    <row r="67" spans="12:26" x14ac:dyDescent="0.15"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3"/>
      <c r="Y67" s="33"/>
      <c r="Z67" s="33"/>
    </row>
    <row r="68" spans="12:26" x14ac:dyDescent="0.15"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3"/>
      <c r="Y68" s="33"/>
      <c r="Z68" s="33"/>
    </row>
    <row r="69" spans="12:26" x14ac:dyDescent="0.15"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3"/>
      <c r="Y69" s="33"/>
      <c r="Z69" s="33"/>
    </row>
    <row r="70" spans="12:26" x14ac:dyDescent="0.15"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3"/>
      <c r="Y70" s="33"/>
      <c r="Z70" s="33"/>
    </row>
    <row r="71" spans="12:26" x14ac:dyDescent="0.15"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3"/>
      <c r="Y71" s="33"/>
      <c r="Z71" s="33"/>
    </row>
    <row r="72" spans="12:26" x14ac:dyDescent="0.15"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3"/>
      <c r="Y72" s="33"/>
      <c r="Z72" s="33"/>
    </row>
    <row r="73" spans="12:26" x14ac:dyDescent="0.15"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3"/>
      <c r="Y73" s="33"/>
      <c r="Z73" s="33"/>
    </row>
    <row r="74" spans="12:26" x14ac:dyDescent="0.15"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2:26" x14ac:dyDescent="0.15"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2:26" x14ac:dyDescent="0.15"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2:26" x14ac:dyDescent="0.15"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</row>
    <row r="78" spans="12:26" x14ac:dyDescent="0.15"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</row>
    <row r="79" spans="12:26" x14ac:dyDescent="0.15"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</row>
    <row r="80" spans="12:26" x14ac:dyDescent="0.15"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</row>
    <row r="81" spans="13:23" x14ac:dyDescent="0.15"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</row>
  </sheetData>
  <mergeCells count="102">
    <mergeCell ref="A1:K2"/>
    <mergeCell ref="J4:K5"/>
    <mergeCell ref="A41:G41"/>
    <mergeCell ref="I41:J41"/>
    <mergeCell ref="I42:J42"/>
    <mergeCell ref="J43:K43"/>
    <mergeCell ref="I45:K45"/>
    <mergeCell ref="A4:A5"/>
    <mergeCell ref="A6:A8"/>
    <mergeCell ref="A9:A11"/>
    <mergeCell ref="A12:A13"/>
    <mergeCell ref="B4:B5"/>
    <mergeCell ref="F4:F5"/>
    <mergeCell ref="G4:G5"/>
    <mergeCell ref="H4:H5"/>
    <mergeCell ref="I4:I5"/>
    <mergeCell ref="A37:C37"/>
    <mergeCell ref="D37:F37"/>
    <mergeCell ref="H37:I37"/>
    <mergeCell ref="J37:K37"/>
    <mergeCell ref="A38:C38"/>
    <mergeCell ref="D38:F38"/>
    <mergeCell ref="H38:I38"/>
    <mergeCell ref="J38:K38"/>
    <mergeCell ref="J39:K39"/>
    <mergeCell ref="A34:C34"/>
    <mergeCell ref="D34:F34"/>
    <mergeCell ref="H34:I34"/>
    <mergeCell ref="J34:K34"/>
    <mergeCell ref="A35:C35"/>
    <mergeCell ref="D35:F35"/>
    <mergeCell ref="H35:I35"/>
    <mergeCell ref="J35:K35"/>
    <mergeCell ref="A36:C36"/>
    <mergeCell ref="D36:F36"/>
    <mergeCell ref="H36:I36"/>
    <mergeCell ref="J36:K36"/>
    <mergeCell ref="A31:C31"/>
    <mergeCell ref="D31:F31"/>
    <mergeCell ref="H31:I31"/>
    <mergeCell ref="J31:K31"/>
    <mergeCell ref="A32:C32"/>
    <mergeCell ref="D32:F32"/>
    <mergeCell ref="H32:I32"/>
    <mergeCell ref="J32:K32"/>
    <mergeCell ref="A33:C33"/>
    <mergeCell ref="D33:F33"/>
    <mergeCell ref="H33:I33"/>
    <mergeCell ref="J33:K33"/>
    <mergeCell ref="A28:C28"/>
    <mergeCell ref="D28:F28"/>
    <mergeCell ref="H28:I28"/>
    <mergeCell ref="J28:K28"/>
    <mergeCell ref="A29:C29"/>
    <mergeCell ref="D29:F29"/>
    <mergeCell ref="H29:I29"/>
    <mergeCell ref="J29:K29"/>
    <mergeCell ref="A30:C30"/>
    <mergeCell ref="D30:F30"/>
    <mergeCell ref="H30:I30"/>
    <mergeCell ref="J30:K30"/>
    <mergeCell ref="A25:C25"/>
    <mergeCell ref="D25:F25"/>
    <mergeCell ref="H25:I25"/>
    <mergeCell ref="J25:K25"/>
    <mergeCell ref="A26:C26"/>
    <mergeCell ref="D26:F26"/>
    <mergeCell ref="H26:I26"/>
    <mergeCell ref="J26:K26"/>
    <mergeCell ref="A27:C27"/>
    <mergeCell ref="D27:F27"/>
    <mergeCell ref="H27:I27"/>
    <mergeCell ref="J27:K27"/>
    <mergeCell ref="A21:B21"/>
    <mergeCell ref="C21:D21"/>
    <mergeCell ref="E21:F21"/>
    <mergeCell ref="H21:K21"/>
    <mergeCell ref="A22:B22"/>
    <mergeCell ref="C22:D22"/>
    <mergeCell ref="E22:F22"/>
    <mergeCell ref="H22:K22"/>
    <mergeCell ref="J23:K23"/>
    <mergeCell ref="J13:K13"/>
    <mergeCell ref="J14:K14"/>
    <mergeCell ref="C15:E15"/>
    <mergeCell ref="J15:K15"/>
    <mergeCell ref="J16:K16"/>
    <mergeCell ref="J17:K17"/>
    <mergeCell ref="J18:K18"/>
    <mergeCell ref="A20:B20"/>
    <mergeCell ref="C20:D20"/>
    <mergeCell ref="E20:F20"/>
    <mergeCell ref="H20:K20"/>
    <mergeCell ref="D3:G3"/>
    <mergeCell ref="C4:E4"/>
    <mergeCell ref="J6:K6"/>
    <mergeCell ref="J7:K7"/>
    <mergeCell ref="J8:K8"/>
    <mergeCell ref="J9:K9"/>
    <mergeCell ref="J10:K10"/>
    <mergeCell ref="J11:K11"/>
    <mergeCell ref="J12:K12"/>
  </mergeCells>
  <phoneticPr fontId="17" type="noConversion"/>
  <pageMargins left="0.7" right="0.7" top="0.75" bottom="0.75" header="0.3" footer="0.3"/>
  <pageSetup paperSize="9" orientation="portrait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M32" sqref="M32"/>
    </sheetView>
  </sheetViews>
  <sheetFormatPr defaultColWidth="9" defaultRowHeight="13.5" x14ac:dyDescent="0.15"/>
  <cols>
    <col min="3" max="3" width="10.125" customWidth="1"/>
  </cols>
  <sheetData>
    <row r="1" spans="1:15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5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5" ht="24.75" x14ac:dyDescent="0.15">
      <c r="A3" s="1" t="s">
        <v>1</v>
      </c>
      <c r="B3" s="2"/>
      <c r="C3" s="2"/>
      <c r="D3" s="34" t="s">
        <v>57</v>
      </c>
      <c r="E3" s="34"/>
      <c r="F3" s="34"/>
      <c r="G3" s="34"/>
      <c r="H3" s="2"/>
      <c r="I3" s="24"/>
      <c r="J3" s="2"/>
      <c r="K3" s="2"/>
    </row>
    <row r="4" spans="1:15" ht="14.25" x14ac:dyDescent="0.15">
      <c r="A4" s="35" t="s">
        <v>3</v>
      </c>
      <c r="B4" s="35"/>
      <c r="C4" s="35" t="s">
        <v>4</v>
      </c>
      <c r="D4" s="35"/>
      <c r="E4" s="35"/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5"/>
      <c r="L4" s="46" t="s">
        <v>58</v>
      </c>
      <c r="M4" s="46"/>
      <c r="N4" s="46"/>
      <c r="O4" s="46"/>
    </row>
    <row r="5" spans="1:15" x14ac:dyDescent="0.15">
      <c r="A5" s="35"/>
      <c r="B5" s="35"/>
      <c r="C5" s="4" t="s">
        <v>10</v>
      </c>
      <c r="D5" s="4" t="s">
        <v>11</v>
      </c>
      <c r="E5" s="4" t="s">
        <v>12</v>
      </c>
      <c r="F5" s="35"/>
      <c r="G5" s="35"/>
      <c r="H5" s="35"/>
      <c r="I5" s="35"/>
      <c r="J5" s="35"/>
      <c r="K5" s="35"/>
      <c r="L5" s="25" t="s">
        <v>59</v>
      </c>
    </row>
    <row r="6" spans="1:15" ht="14.25" x14ac:dyDescent="0.3">
      <c r="A6" s="35" t="s">
        <v>13</v>
      </c>
      <c r="B6" s="5" t="s">
        <v>14</v>
      </c>
      <c r="C6" s="3">
        <v>140</v>
      </c>
      <c r="D6" s="3">
        <v>120</v>
      </c>
      <c r="E6" s="3">
        <v>45</v>
      </c>
      <c r="F6" s="3">
        <v>1</v>
      </c>
      <c r="G6" s="6">
        <f>((E6*D6*C6*7.8*F6)/1000/1000)</f>
        <v>5.8967999999999998</v>
      </c>
      <c r="H6" s="3">
        <v>55</v>
      </c>
      <c r="I6" s="3">
        <f>H6*G6</f>
        <v>324.32400000000001</v>
      </c>
      <c r="J6" s="35"/>
      <c r="K6" s="35"/>
    </row>
    <row r="7" spans="1:15" ht="14.25" x14ac:dyDescent="0.3">
      <c r="A7" s="35"/>
      <c r="B7" s="5" t="s">
        <v>15</v>
      </c>
      <c r="C7" s="3"/>
      <c r="D7" s="3"/>
      <c r="E7" s="3"/>
      <c r="F7" s="3"/>
      <c r="G7" s="6">
        <f t="shared" ref="G7:G13" si="0">(E7*D7*C7*7.8)/1000/1000</f>
        <v>0</v>
      </c>
      <c r="H7" s="3"/>
      <c r="I7" s="3">
        <f t="shared" ref="I7:I13" si="1">H7*G7*F7</f>
        <v>0</v>
      </c>
      <c r="J7" s="35"/>
      <c r="K7" s="35"/>
    </row>
    <row r="8" spans="1:15" ht="14.25" x14ac:dyDescent="0.3">
      <c r="A8" s="35"/>
      <c r="B8" s="5" t="s">
        <v>16</v>
      </c>
      <c r="C8" s="3"/>
      <c r="D8" s="3"/>
      <c r="E8" s="3"/>
      <c r="F8" s="3"/>
      <c r="G8" s="6">
        <f t="shared" si="0"/>
        <v>0</v>
      </c>
      <c r="H8" s="3"/>
      <c r="I8" s="3">
        <f t="shared" si="1"/>
        <v>0</v>
      </c>
      <c r="J8" s="35"/>
      <c r="K8" s="35"/>
    </row>
    <row r="9" spans="1:15" ht="14.25" x14ac:dyDescent="0.3">
      <c r="A9" s="35" t="s">
        <v>17</v>
      </c>
      <c r="B9" s="5" t="s">
        <v>14</v>
      </c>
      <c r="C9" s="3"/>
      <c r="D9" s="3"/>
      <c r="E9" s="3"/>
      <c r="F9" s="3"/>
      <c r="G9" s="6">
        <f t="shared" si="0"/>
        <v>0</v>
      </c>
      <c r="H9" s="3">
        <v>50</v>
      </c>
      <c r="I9" s="3">
        <f t="shared" si="1"/>
        <v>0</v>
      </c>
      <c r="J9" s="35"/>
      <c r="K9" s="35"/>
    </row>
    <row r="10" spans="1:15" ht="14.25" x14ac:dyDescent="0.3">
      <c r="A10" s="35"/>
      <c r="B10" s="5" t="s">
        <v>15</v>
      </c>
      <c r="C10" s="3"/>
      <c r="D10" s="3"/>
      <c r="E10" s="3"/>
      <c r="F10" s="3"/>
      <c r="G10" s="6">
        <f t="shared" si="0"/>
        <v>0</v>
      </c>
      <c r="H10" s="3"/>
      <c r="I10" s="3">
        <f t="shared" si="1"/>
        <v>0</v>
      </c>
      <c r="J10" s="35"/>
      <c r="K10" s="35"/>
    </row>
    <row r="11" spans="1:15" ht="14.25" x14ac:dyDescent="0.3">
      <c r="A11" s="35"/>
      <c r="B11" s="5" t="s">
        <v>16</v>
      </c>
      <c r="C11" s="3"/>
      <c r="D11" s="3"/>
      <c r="E11" s="3"/>
      <c r="F11" s="3"/>
      <c r="G11" s="6">
        <f t="shared" si="0"/>
        <v>0</v>
      </c>
      <c r="H11" s="3"/>
      <c r="I11" s="3">
        <f t="shared" si="1"/>
        <v>0</v>
      </c>
      <c r="J11" s="35"/>
      <c r="K11" s="35"/>
    </row>
    <row r="12" spans="1:15" ht="14.25" x14ac:dyDescent="0.3">
      <c r="A12" s="44" t="s">
        <v>18</v>
      </c>
      <c r="B12" s="5" t="s">
        <v>14</v>
      </c>
      <c r="C12" s="3"/>
      <c r="D12" s="3"/>
      <c r="E12" s="3"/>
      <c r="F12" s="3"/>
      <c r="G12" s="6">
        <f t="shared" si="0"/>
        <v>0</v>
      </c>
      <c r="H12" s="3"/>
      <c r="I12" s="3">
        <f t="shared" si="1"/>
        <v>0</v>
      </c>
      <c r="J12" s="35"/>
      <c r="K12" s="35"/>
    </row>
    <row r="13" spans="1:15" ht="14.25" x14ac:dyDescent="0.3">
      <c r="A13" s="44"/>
      <c r="B13" s="5" t="s">
        <v>15</v>
      </c>
      <c r="C13" s="3"/>
      <c r="D13" s="3"/>
      <c r="E13" s="3"/>
      <c r="F13" s="3"/>
      <c r="G13" s="6">
        <f t="shared" si="0"/>
        <v>0</v>
      </c>
      <c r="H13" s="3"/>
      <c r="I13" s="3">
        <f t="shared" si="1"/>
        <v>0</v>
      </c>
      <c r="J13" s="35"/>
      <c r="K13" s="35"/>
    </row>
    <row r="14" spans="1:15" ht="16.5" x14ac:dyDescent="0.15">
      <c r="A14" s="8" t="s">
        <v>19</v>
      </c>
      <c r="B14" s="5" t="s">
        <v>14</v>
      </c>
      <c r="C14" s="8"/>
      <c r="D14" s="7"/>
      <c r="E14" s="8"/>
      <c r="F14" s="7"/>
      <c r="G14" s="3" t="s">
        <v>20</v>
      </c>
      <c r="H14" s="8"/>
      <c r="I14" s="3">
        <f>H14*F14</f>
        <v>0</v>
      </c>
      <c r="J14" s="35"/>
      <c r="K14" s="35"/>
    </row>
    <row r="15" spans="1:15" ht="16.5" x14ac:dyDescent="0.15">
      <c r="A15" s="8" t="s">
        <v>21</v>
      </c>
      <c r="B15" s="5" t="s">
        <v>14</v>
      </c>
      <c r="C15" s="36"/>
      <c r="D15" s="37"/>
      <c r="E15" s="38"/>
      <c r="F15" s="7"/>
      <c r="G15" s="3" t="s">
        <v>20</v>
      </c>
      <c r="H15" s="8"/>
      <c r="I15" s="3">
        <f>H15*F15</f>
        <v>0</v>
      </c>
      <c r="J15" s="35"/>
      <c r="K15" s="35"/>
    </row>
    <row r="16" spans="1:15" ht="16.5" x14ac:dyDescent="0.3">
      <c r="A16" s="8" t="s">
        <v>22</v>
      </c>
      <c r="B16" s="5" t="s">
        <v>14</v>
      </c>
      <c r="C16" s="8">
        <v>40</v>
      </c>
      <c r="D16" s="8">
        <v>50</v>
      </c>
      <c r="E16" s="8">
        <v>50</v>
      </c>
      <c r="F16" s="7">
        <v>2</v>
      </c>
      <c r="G16" s="9">
        <f>C16*D16*E16*F16*8.9/1000000</f>
        <v>1.78</v>
      </c>
      <c r="H16" s="3">
        <v>80</v>
      </c>
      <c r="I16" s="3">
        <f>H16*G16</f>
        <v>142.4</v>
      </c>
      <c r="J16" s="35"/>
      <c r="K16" s="35"/>
    </row>
    <row r="17" spans="1:11" ht="16.5" x14ac:dyDescent="0.3">
      <c r="A17" s="8" t="s">
        <v>23</v>
      </c>
      <c r="B17" s="5" t="s">
        <v>14</v>
      </c>
      <c r="C17" s="8"/>
      <c r="D17" s="8"/>
      <c r="E17" s="8"/>
      <c r="F17" s="7"/>
      <c r="G17" s="6">
        <f>(E17*D17*C17*7.8)/1000/1000</f>
        <v>0</v>
      </c>
      <c r="H17" s="8"/>
      <c r="I17" s="3">
        <f>H17*G17*F17</f>
        <v>0</v>
      </c>
      <c r="J17" s="35"/>
      <c r="K17" s="35"/>
    </row>
    <row r="18" spans="1:11" ht="16.5" x14ac:dyDescent="0.15">
      <c r="A18" s="2"/>
      <c r="B18" s="2"/>
      <c r="C18" s="2"/>
      <c r="D18" s="2"/>
      <c r="E18" s="2"/>
      <c r="F18" s="10"/>
      <c r="G18" s="2"/>
      <c r="H18" s="2"/>
      <c r="I18" s="26" t="s">
        <v>24</v>
      </c>
      <c r="J18" s="39">
        <f>SUM(I6:I17)</f>
        <v>466.72399999999999</v>
      </c>
      <c r="K18" s="40"/>
    </row>
    <row r="19" spans="1:11" ht="16.5" x14ac:dyDescent="0.15">
      <c r="A19" s="1" t="s">
        <v>25</v>
      </c>
      <c r="B19" s="2"/>
      <c r="C19" s="2"/>
      <c r="D19" s="2"/>
      <c r="E19" s="2"/>
      <c r="F19" s="10"/>
      <c r="G19" s="2"/>
      <c r="H19" s="11"/>
      <c r="I19" s="11"/>
      <c r="J19" s="11"/>
      <c r="K19" s="27"/>
    </row>
    <row r="20" spans="1:11" ht="14.25" x14ac:dyDescent="0.15">
      <c r="A20" s="41" t="s">
        <v>26</v>
      </c>
      <c r="B20" s="41"/>
      <c r="C20" s="35" t="s">
        <v>27</v>
      </c>
      <c r="D20" s="35"/>
      <c r="E20" s="35" t="s">
        <v>28</v>
      </c>
      <c r="F20" s="35"/>
      <c r="G20" s="3" t="s">
        <v>8</v>
      </c>
      <c r="H20" s="35" t="s">
        <v>9</v>
      </c>
      <c r="I20" s="35"/>
      <c r="J20" s="35"/>
      <c r="K20" s="35"/>
    </row>
    <row r="21" spans="1:11" ht="14.25" x14ac:dyDescent="0.15">
      <c r="A21" s="35" t="s">
        <v>29</v>
      </c>
      <c r="B21" s="35"/>
      <c r="C21" s="35">
        <v>3</v>
      </c>
      <c r="D21" s="35"/>
      <c r="E21" s="35">
        <v>70</v>
      </c>
      <c r="F21" s="35"/>
      <c r="G21" s="3">
        <f>E21*C21</f>
        <v>210</v>
      </c>
      <c r="H21" s="35"/>
      <c r="I21" s="35"/>
      <c r="J21" s="35"/>
      <c r="K21" s="35"/>
    </row>
    <row r="22" spans="1:11" ht="14.25" x14ac:dyDescent="0.15">
      <c r="A22" s="35" t="s">
        <v>30</v>
      </c>
      <c r="B22" s="35"/>
      <c r="C22" s="35">
        <v>3</v>
      </c>
      <c r="D22" s="35"/>
      <c r="E22" s="35">
        <v>70</v>
      </c>
      <c r="F22" s="35"/>
      <c r="G22" s="3">
        <f>E22*C22</f>
        <v>210</v>
      </c>
      <c r="H22" s="35"/>
      <c r="I22" s="35"/>
      <c r="J22" s="35"/>
      <c r="K22" s="35"/>
    </row>
    <row r="23" spans="1:11" ht="16.5" x14ac:dyDescent="0.15">
      <c r="A23" s="2"/>
      <c r="B23" s="2"/>
      <c r="C23" s="2"/>
      <c r="D23" s="2"/>
      <c r="E23" s="2"/>
      <c r="F23" s="10"/>
      <c r="G23" s="2"/>
      <c r="H23" s="2"/>
      <c r="I23" s="26" t="s">
        <v>31</v>
      </c>
      <c r="J23" s="39">
        <f>G21+G22</f>
        <v>420</v>
      </c>
      <c r="K23" s="40"/>
    </row>
    <row r="24" spans="1:11" ht="16.5" x14ac:dyDescent="0.15">
      <c r="A24" s="1" t="s">
        <v>32</v>
      </c>
      <c r="B24" s="2"/>
      <c r="C24" s="2"/>
      <c r="D24" s="2"/>
      <c r="E24" s="2"/>
      <c r="F24" s="10"/>
      <c r="G24" s="2"/>
      <c r="H24" s="2"/>
      <c r="I24" s="2"/>
      <c r="J24" s="28"/>
      <c r="K24" s="29"/>
    </row>
    <row r="25" spans="1:11" ht="14.25" x14ac:dyDescent="0.15">
      <c r="A25" s="35" t="s">
        <v>33</v>
      </c>
      <c r="B25" s="35"/>
      <c r="C25" s="35"/>
      <c r="D25" s="35" t="s">
        <v>27</v>
      </c>
      <c r="E25" s="35"/>
      <c r="F25" s="35"/>
      <c r="G25" s="3" t="s">
        <v>28</v>
      </c>
      <c r="H25" s="35" t="s">
        <v>8</v>
      </c>
      <c r="I25" s="35"/>
      <c r="J25" s="35" t="s">
        <v>9</v>
      </c>
      <c r="K25" s="35"/>
    </row>
    <row r="26" spans="1:11" ht="14.25" x14ac:dyDescent="0.15">
      <c r="A26" s="35" t="s">
        <v>34</v>
      </c>
      <c r="B26" s="35"/>
      <c r="C26" s="35"/>
      <c r="D26" s="35"/>
      <c r="E26" s="35"/>
      <c r="F26" s="35"/>
      <c r="G26" s="12">
        <v>35</v>
      </c>
      <c r="H26" s="35">
        <f t="shared" ref="H26:H33" si="2">G26*D26</f>
        <v>0</v>
      </c>
      <c r="I26" s="35"/>
      <c r="J26" s="35"/>
      <c r="K26" s="35"/>
    </row>
    <row r="27" spans="1:11" ht="14.25" x14ac:dyDescent="0.15">
      <c r="A27" s="35" t="s">
        <v>35</v>
      </c>
      <c r="B27" s="35"/>
      <c r="C27" s="35"/>
      <c r="D27" s="35">
        <v>5</v>
      </c>
      <c r="E27" s="35"/>
      <c r="F27" s="35"/>
      <c r="G27" s="12">
        <v>40</v>
      </c>
      <c r="H27" s="35">
        <f t="shared" si="2"/>
        <v>200</v>
      </c>
      <c r="I27" s="35"/>
      <c r="J27" s="35"/>
      <c r="K27" s="35"/>
    </row>
    <row r="28" spans="1:11" ht="14.25" x14ac:dyDescent="0.15">
      <c r="A28" s="35" t="s">
        <v>36</v>
      </c>
      <c r="B28" s="35"/>
      <c r="C28" s="35"/>
      <c r="D28" s="35">
        <v>6</v>
      </c>
      <c r="E28" s="35"/>
      <c r="F28" s="35"/>
      <c r="G28" s="12">
        <v>60</v>
      </c>
      <c r="H28" s="35">
        <f t="shared" si="2"/>
        <v>360</v>
      </c>
      <c r="I28" s="35"/>
      <c r="J28" s="35"/>
      <c r="K28" s="35"/>
    </row>
    <row r="29" spans="1:11" ht="14.25" x14ac:dyDescent="0.15">
      <c r="A29" s="35" t="s">
        <v>37</v>
      </c>
      <c r="B29" s="35"/>
      <c r="C29" s="35"/>
      <c r="D29" s="35">
        <v>6</v>
      </c>
      <c r="E29" s="35"/>
      <c r="F29" s="35"/>
      <c r="G29" s="12">
        <v>20</v>
      </c>
      <c r="H29" s="35">
        <f t="shared" si="2"/>
        <v>120</v>
      </c>
      <c r="I29" s="35"/>
      <c r="J29" s="35"/>
      <c r="K29" s="35"/>
    </row>
    <row r="30" spans="1:11" ht="14.25" x14ac:dyDescent="0.15">
      <c r="A30" s="35" t="s">
        <v>38</v>
      </c>
      <c r="B30" s="35"/>
      <c r="C30" s="35"/>
      <c r="D30" s="35"/>
      <c r="E30" s="35"/>
      <c r="F30" s="35"/>
      <c r="G30" s="12">
        <v>30</v>
      </c>
      <c r="H30" s="35">
        <f t="shared" si="2"/>
        <v>0</v>
      </c>
      <c r="I30" s="35"/>
      <c r="J30" s="35"/>
      <c r="K30" s="35"/>
    </row>
    <row r="31" spans="1:11" ht="14.25" x14ac:dyDescent="0.15">
      <c r="A31" s="35" t="s">
        <v>39</v>
      </c>
      <c r="B31" s="35"/>
      <c r="C31" s="35"/>
      <c r="D31" s="35">
        <v>2</v>
      </c>
      <c r="E31" s="35"/>
      <c r="F31" s="35"/>
      <c r="G31" s="12">
        <v>110</v>
      </c>
      <c r="H31" s="35">
        <v>320</v>
      </c>
      <c r="I31" s="35"/>
      <c r="J31" s="35"/>
      <c r="K31" s="35"/>
    </row>
    <row r="32" spans="1:11" ht="14.25" x14ac:dyDescent="0.15">
      <c r="A32" s="35" t="s">
        <v>40</v>
      </c>
      <c r="B32" s="35"/>
      <c r="C32" s="35"/>
      <c r="D32" s="35">
        <v>20</v>
      </c>
      <c r="E32" s="35"/>
      <c r="F32" s="35"/>
      <c r="G32" s="12">
        <v>70</v>
      </c>
      <c r="H32" s="35">
        <f t="shared" si="2"/>
        <v>1400</v>
      </c>
      <c r="I32" s="35"/>
      <c r="J32" s="35"/>
      <c r="K32" s="35"/>
    </row>
    <row r="33" spans="1:11" ht="14.25" x14ac:dyDescent="0.15">
      <c r="A33" s="35" t="s">
        <v>41</v>
      </c>
      <c r="B33" s="35"/>
      <c r="C33" s="35"/>
      <c r="D33" s="35">
        <v>15</v>
      </c>
      <c r="E33" s="35"/>
      <c r="F33" s="35"/>
      <c r="G33" s="12">
        <v>100</v>
      </c>
      <c r="H33" s="35">
        <f t="shared" si="2"/>
        <v>1500</v>
      </c>
      <c r="I33" s="35"/>
      <c r="J33" s="35" t="s">
        <v>42</v>
      </c>
      <c r="K33" s="35"/>
    </row>
    <row r="34" spans="1:11" ht="14.25" x14ac:dyDescent="0.15">
      <c r="A34" s="35" t="s">
        <v>43</v>
      </c>
      <c r="B34" s="35"/>
      <c r="C34" s="35"/>
      <c r="D34" s="35"/>
      <c r="E34" s="35"/>
      <c r="F34" s="35"/>
      <c r="G34" s="12"/>
      <c r="H34" s="35">
        <v>500</v>
      </c>
      <c r="I34" s="35"/>
      <c r="J34" s="35"/>
      <c r="K34" s="35"/>
    </row>
    <row r="35" spans="1:11" ht="14.25" x14ac:dyDescent="0.15">
      <c r="A35" s="35" t="s">
        <v>44</v>
      </c>
      <c r="B35" s="35"/>
      <c r="C35" s="35"/>
      <c r="D35" s="35">
        <v>12</v>
      </c>
      <c r="E35" s="35"/>
      <c r="F35" s="35"/>
      <c r="G35" s="12">
        <v>70</v>
      </c>
      <c r="H35" s="35">
        <v>940</v>
      </c>
      <c r="I35" s="35"/>
      <c r="J35" s="35"/>
      <c r="K35" s="35"/>
    </row>
    <row r="36" spans="1:11" ht="14.25" x14ac:dyDescent="0.15">
      <c r="A36" s="35" t="s">
        <v>45</v>
      </c>
      <c r="B36" s="35"/>
      <c r="C36" s="35"/>
      <c r="D36" s="35">
        <v>8</v>
      </c>
      <c r="E36" s="35"/>
      <c r="F36" s="35"/>
      <c r="G36" s="12">
        <v>70</v>
      </c>
      <c r="H36" s="35">
        <v>660</v>
      </c>
      <c r="I36" s="35"/>
      <c r="J36" s="35"/>
      <c r="K36" s="35"/>
    </row>
    <row r="37" spans="1:11" ht="14.25" x14ac:dyDescent="0.15">
      <c r="A37" s="35" t="s">
        <v>60</v>
      </c>
      <c r="B37" s="35"/>
      <c r="C37" s="35"/>
      <c r="D37" s="35"/>
      <c r="E37" s="35"/>
      <c r="F37" s="35"/>
      <c r="G37" s="12"/>
      <c r="H37" s="35">
        <v>800</v>
      </c>
      <c r="I37" s="35"/>
      <c r="J37" s="35"/>
      <c r="K37" s="35"/>
    </row>
    <row r="38" spans="1:11" ht="14.25" x14ac:dyDescent="0.15">
      <c r="A38" s="35" t="s">
        <v>46</v>
      </c>
      <c r="B38" s="35"/>
      <c r="C38" s="35"/>
      <c r="D38" s="35">
        <v>5</v>
      </c>
      <c r="E38" s="35"/>
      <c r="F38" s="35"/>
      <c r="G38" s="12">
        <v>100</v>
      </c>
      <c r="H38" s="35">
        <f>G38*D38</f>
        <v>500</v>
      </c>
      <c r="I38" s="35"/>
      <c r="J38" s="35"/>
      <c r="K38" s="35"/>
    </row>
    <row r="39" spans="1:11" ht="14.25" x14ac:dyDescent="0.15">
      <c r="A39" s="35" t="s">
        <v>47</v>
      </c>
      <c r="B39" s="35"/>
      <c r="C39" s="35"/>
      <c r="D39" s="35"/>
      <c r="E39" s="35"/>
      <c r="F39" s="35"/>
      <c r="G39" s="12"/>
      <c r="H39" s="35">
        <v>1000</v>
      </c>
      <c r="I39" s="35"/>
      <c r="J39" s="35"/>
      <c r="K39" s="35"/>
    </row>
    <row r="40" spans="1:11" ht="16.5" x14ac:dyDescent="0.15">
      <c r="A40" s="1"/>
      <c r="B40" s="2"/>
      <c r="C40" s="2"/>
      <c r="D40" s="2"/>
      <c r="E40" s="2"/>
      <c r="F40" s="10"/>
      <c r="G40" s="2"/>
      <c r="H40" s="2"/>
      <c r="I40" s="26" t="s">
        <v>48</v>
      </c>
      <c r="J40" s="39">
        <f>SUM(H26:I39)</f>
        <v>8300</v>
      </c>
      <c r="K40" s="40"/>
    </row>
    <row r="41" spans="1:11" ht="16.5" x14ac:dyDescent="0.15">
      <c r="A41" s="1" t="s">
        <v>49</v>
      </c>
      <c r="B41" s="2"/>
      <c r="C41" s="2"/>
      <c r="D41" s="2"/>
      <c r="E41" s="2"/>
      <c r="F41" s="10"/>
      <c r="G41" s="2"/>
      <c r="H41" s="2"/>
      <c r="I41" s="2"/>
      <c r="J41" s="2"/>
      <c r="K41" s="17"/>
    </row>
    <row r="42" spans="1:11" ht="16.5" x14ac:dyDescent="0.15">
      <c r="A42" s="42"/>
      <c r="B42" s="42"/>
      <c r="C42" s="42"/>
      <c r="D42" s="42"/>
      <c r="E42" s="42"/>
      <c r="F42" s="42"/>
      <c r="G42" s="42"/>
      <c r="H42" s="13" t="s">
        <v>50</v>
      </c>
      <c r="I42" s="43" t="s">
        <v>8</v>
      </c>
      <c r="J42" s="43"/>
      <c r="K42" s="20" t="s">
        <v>9</v>
      </c>
    </row>
    <row r="43" spans="1:11" ht="16.5" x14ac:dyDescent="0.15">
      <c r="A43" s="14" t="s">
        <v>51</v>
      </c>
      <c r="B43" s="15"/>
      <c r="C43" s="15" t="s">
        <v>52</v>
      </c>
      <c r="D43" s="15"/>
      <c r="E43" s="15"/>
      <c r="F43" s="16"/>
      <c r="G43" s="17"/>
      <c r="H43" s="18">
        <v>0.15</v>
      </c>
      <c r="I43" s="43">
        <f>H43*(J40+J23+J18)</f>
        <v>1378.0085999999999</v>
      </c>
      <c r="J43" s="43"/>
      <c r="K43" s="20"/>
    </row>
    <row r="44" spans="1:11" ht="16.5" x14ac:dyDescent="0.15">
      <c r="A44" s="2"/>
      <c r="B44" s="2"/>
      <c r="C44" s="2"/>
      <c r="D44" s="2"/>
      <c r="E44" s="2"/>
      <c r="F44" s="10"/>
      <c r="G44" s="2"/>
      <c r="H44" s="2"/>
      <c r="I44" s="26" t="s">
        <v>53</v>
      </c>
      <c r="J44" s="39">
        <f>I43</f>
        <v>1378.0085999999999</v>
      </c>
      <c r="K44" s="40"/>
    </row>
    <row r="45" spans="1:11" ht="16.5" x14ac:dyDescent="0.15">
      <c r="A45" s="1" t="s">
        <v>54</v>
      </c>
      <c r="B45" s="2"/>
      <c r="C45" s="2"/>
      <c r="D45" s="2"/>
      <c r="E45" s="2"/>
      <c r="F45" s="10"/>
      <c r="G45" s="2"/>
      <c r="H45" s="2"/>
      <c r="I45" s="2"/>
      <c r="J45" s="2"/>
      <c r="K45" s="17"/>
    </row>
    <row r="46" spans="1:11" ht="16.5" x14ac:dyDescent="0.15">
      <c r="A46" s="19" t="s">
        <v>55</v>
      </c>
      <c r="B46" s="19"/>
      <c r="C46" s="19"/>
      <c r="D46" s="19"/>
      <c r="E46" s="19"/>
      <c r="F46" s="20"/>
      <c r="G46" s="19"/>
      <c r="H46" s="19"/>
      <c r="I46" s="43">
        <f>J44+J40+J23+J18</f>
        <v>10564.732599999999</v>
      </c>
      <c r="J46" s="43"/>
      <c r="K46" s="43"/>
    </row>
    <row r="47" spans="1:11" x14ac:dyDescent="0.15">
      <c r="A47" t="s">
        <v>56</v>
      </c>
    </row>
    <row r="48" spans="1:11" x14ac:dyDescent="0.15">
      <c r="B48" s="21"/>
      <c r="C48" s="21"/>
      <c r="D48" s="21"/>
      <c r="E48" s="21"/>
      <c r="F48" s="21"/>
      <c r="G48" s="21"/>
      <c r="H48" s="21"/>
      <c r="I48" s="21"/>
    </row>
    <row r="49" spans="2:10" ht="25.5" x14ac:dyDescent="0.15">
      <c r="B49" s="21"/>
      <c r="C49" s="22"/>
      <c r="D49" s="22"/>
      <c r="E49" s="22"/>
      <c r="F49" s="22"/>
      <c r="G49" s="22"/>
      <c r="H49" s="22"/>
      <c r="I49" s="21"/>
      <c r="J49" s="21"/>
    </row>
    <row r="50" spans="2:10" ht="25.5" x14ac:dyDescent="0.15">
      <c r="B50" s="23"/>
      <c r="C50" s="22"/>
      <c r="D50" s="22"/>
      <c r="E50" s="22"/>
      <c r="F50" s="22"/>
      <c r="G50" s="22"/>
      <c r="H50" s="22"/>
      <c r="I50" s="22"/>
      <c r="J50" s="22"/>
    </row>
    <row r="51" spans="2:10" ht="25.5" x14ac:dyDescent="0.15">
      <c r="B51" s="23"/>
      <c r="C51" s="22"/>
      <c r="D51" s="22"/>
      <c r="E51" s="22"/>
      <c r="F51" s="22"/>
      <c r="G51" s="22"/>
      <c r="H51" s="22"/>
      <c r="I51" s="22"/>
      <c r="J51" s="22"/>
    </row>
    <row r="52" spans="2:10" x14ac:dyDescent="0.15">
      <c r="B52" s="21"/>
      <c r="C52" s="21"/>
      <c r="D52" s="21"/>
      <c r="E52" s="21"/>
      <c r="F52" s="21"/>
      <c r="G52" s="21"/>
      <c r="H52" s="21"/>
      <c r="I52" s="21"/>
      <c r="J52" s="21"/>
    </row>
    <row r="53" spans="2:10" x14ac:dyDescent="0.15">
      <c r="B53" s="21"/>
      <c r="C53" s="21"/>
      <c r="D53" s="21"/>
      <c r="E53" s="21"/>
      <c r="F53" s="21"/>
      <c r="G53" s="21"/>
      <c r="H53" s="21"/>
      <c r="I53" s="21"/>
      <c r="J53" s="21"/>
    </row>
    <row r="54" spans="2:10" x14ac:dyDescent="0.15">
      <c r="B54" s="21"/>
      <c r="C54" s="21"/>
      <c r="D54" s="21"/>
      <c r="E54" s="21"/>
      <c r="F54" s="21"/>
      <c r="G54" s="21"/>
      <c r="H54" s="21"/>
      <c r="I54" s="21"/>
      <c r="J54" s="21"/>
    </row>
    <row r="55" spans="2:10" x14ac:dyDescent="0.15">
      <c r="B55" s="21"/>
      <c r="C55" s="21"/>
      <c r="D55" s="21"/>
      <c r="E55" s="21"/>
      <c r="F55" s="21"/>
      <c r="G55" s="21"/>
      <c r="H55" s="21"/>
      <c r="I55" s="21"/>
      <c r="J55" s="21"/>
    </row>
  </sheetData>
  <mergeCells count="107">
    <mergeCell ref="A1:K2"/>
    <mergeCell ref="J4:K5"/>
    <mergeCell ref="J40:K40"/>
    <mergeCell ref="A42:G42"/>
    <mergeCell ref="I42:J42"/>
    <mergeCell ref="I43:J43"/>
    <mergeCell ref="J44:K44"/>
    <mergeCell ref="I46:K46"/>
    <mergeCell ref="A4:A5"/>
    <mergeCell ref="A6:A8"/>
    <mergeCell ref="A9:A11"/>
    <mergeCell ref="A12:A13"/>
    <mergeCell ref="B4:B5"/>
    <mergeCell ref="F4:F5"/>
    <mergeCell ref="G4:G5"/>
    <mergeCell ref="H4:H5"/>
    <mergeCell ref="I4:I5"/>
    <mergeCell ref="A37:C37"/>
    <mergeCell ref="D37:F37"/>
    <mergeCell ref="H37:I37"/>
    <mergeCell ref="J37:K37"/>
    <mergeCell ref="A38:C38"/>
    <mergeCell ref="D38:F38"/>
    <mergeCell ref="H38:I38"/>
    <mergeCell ref="J38:K38"/>
    <mergeCell ref="A39:C39"/>
    <mergeCell ref="D39:F39"/>
    <mergeCell ref="H39:I39"/>
    <mergeCell ref="J39:K39"/>
    <mergeCell ref="A34:C34"/>
    <mergeCell ref="D34:F34"/>
    <mergeCell ref="H34:I34"/>
    <mergeCell ref="J34:K34"/>
    <mergeCell ref="A35:C35"/>
    <mergeCell ref="D35:F35"/>
    <mergeCell ref="H35:I35"/>
    <mergeCell ref="J35:K35"/>
    <mergeCell ref="A36:C36"/>
    <mergeCell ref="D36:F36"/>
    <mergeCell ref="H36:I36"/>
    <mergeCell ref="J36:K36"/>
    <mergeCell ref="A31:C31"/>
    <mergeCell ref="D31:F31"/>
    <mergeCell ref="H31:I31"/>
    <mergeCell ref="J31:K31"/>
    <mergeCell ref="A32:C32"/>
    <mergeCell ref="D32:F32"/>
    <mergeCell ref="H32:I32"/>
    <mergeCell ref="J32:K32"/>
    <mergeCell ref="A33:C33"/>
    <mergeCell ref="D33:F33"/>
    <mergeCell ref="H33:I33"/>
    <mergeCell ref="J33:K33"/>
    <mergeCell ref="A28:C28"/>
    <mergeCell ref="D28:F28"/>
    <mergeCell ref="H28:I28"/>
    <mergeCell ref="J28:K28"/>
    <mergeCell ref="A29:C29"/>
    <mergeCell ref="D29:F29"/>
    <mergeCell ref="H29:I29"/>
    <mergeCell ref="J29:K29"/>
    <mergeCell ref="A30:C30"/>
    <mergeCell ref="D30:F30"/>
    <mergeCell ref="H30:I30"/>
    <mergeCell ref="J30:K30"/>
    <mergeCell ref="A25:C25"/>
    <mergeCell ref="D25:F25"/>
    <mergeCell ref="H25:I25"/>
    <mergeCell ref="J25:K25"/>
    <mergeCell ref="A26:C26"/>
    <mergeCell ref="D26:F26"/>
    <mergeCell ref="H26:I26"/>
    <mergeCell ref="J26:K26"/>
    <mergeCell ref="A27:C27"/>
    <mergeCell ref="D27:F27"/>
    <mergeCell ref="H27:I27"/>
    <mergeCell ref="J27:K27"/>
    <mergeCell ref="A21:B21"/>
    <mergeCell ref="C21:D21"/>
    <mergeCell ref="E21:F21"/>
    <mergeCell ref="H21:K21"/>
    <mergeCell ref="A22:B22"/>
    <mergeCell ref="C22:D22"/>
    <mergeCell ref="E22:F22"/>
    <mergeCell ref="H22:K22"/>
    <mergeCell ref="J23:K23"/>
    <mergeCell ref="J12:K12"/>
    <mergeCell ref="J13:K13"/>
    <mergeCell ref="J14:K14"/>
    <mergeCell ref="C15:E15"/>
    <mergeCell ref="J15:K15"/>
    <mergeCell ref="J16:K16"/>
    <mergeCell ref="J17:K17"/>
    <mergeCell ref="J18:K18"/>
    <mergeCell ref="A20:B20"/>
    <mergeCell ref="C20:D20"/>
    <mergeCell ref="E20:F20"/>
    <mergeCell ref="H20:K20"/>
    <mergeCell ref="D3:G3"/>
    <mergeCell ref="C4:E4"/>
    <mergeCell ref="L4:O4"/>
    <mergeCell ref="J6:K6"/>
    <mergeCell ref="J7:K7"/>
    <mergeCell ref="J8:K8"/>
    <mergeCell ref="J9:K9"/>
    <mergeCell ref="J10:K10"/>
    <mergeCell ref="J11:K11"/>
  </mergeCells>
  <phoneticPr fontId="16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RCS0249-10</vt:lpstr>
      <vt:lpstr>RCS0249-11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2010-01-25T05:19:00Z</dcterms:created>
  <dcterms:modified xsi:type="dcterms:W3CDTF">2024-04-19T02:13:57Z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7CE8AC9D01BE4E328EE5C4221157A372_13</vt:lpwstr>
  </property>
  <property fmtid="{D5CDD505-2E9C-101B-9397-08002B2CF9AE}" pid="3" name="KSOProductBuildVer">
    <vt:lpwstr>2052-12.1.0.16388</vt:lpwstr>
  </property>
</Properties>
</file>