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<sst xmlns="http://schemas.openxmlformats.org/spreadsheetml/2006/main" count="30" uniqueCount="27">
  <si>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客户</t>
  </si>
  <si>
    <t>序号</t>
  </si>
  <si>
    <t>产品</t>
  </si>
  <si>
    <t>QAD码</t>
  </si>
  <si>
    <t>外购原材料金额</t>
  </si>
  <si>
    <t>自制原材料金额</t>
  </si>
  <si>
    <t>材料金额合计</t>
  </si>
  <si>
    <t>冲压前工序直接人工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</si>
  <si>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</si>
  <si>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</si>
  <si>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</si>
  <si>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</si>
  <si>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</si>
  <si>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</si>
  <si>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</si>
  <si>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</si>
  <si>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</si>
  <si>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</si>
  <si>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</t>
  </si>
  <si>
    <t>附加值率</t>
  </si>
  <si>
    <t>长春</t>
  </si>
  <si>
    <t>2.1D底座</t>
  </si>
  <si>
    <t>SHT0017122</t>
  </si>
  <si>
    <t>2.2D底座可变阻尼</t>
  </si>
  <si>
    <t>SHT0017123</t>
  </si>
  <si>
    <t>2.3D底座</t>
  </si>
  <si>
    <t>SHT0017124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</si>
</sst>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  <numFmt numFmtId="178" formatCode="0.0%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178" fontId="3" fillId="0" borderId="1" xfId="3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workbookViewId="0">
      <selection activeCell="J19" sqref="J19"/>
    </sheetView>
  </sheetViews>
  <sheetFormatPr defaultColWidth="9" defaultRowHeight="13.5" outlineLevelRow="3"/>
  <sheetData>
    <row r="1" s="1" customFormat="1" ht="53.1" customHeight="1" spans="1:23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8</v>
      </c>
      <c r="L1" s="4" t="s">
        <v>10</v>
      </c>
      <c r="M1" s="4" t="s">
        <v>8</v>
      </c>
      <c r="N1" s="4" t="s">
        <v>11</v>
      </c>
      <c r="O1" s="4" t="s">
        <v>8</v>
      </c>
      <c r="P1" s="4" t="s">
        <v>12</v>
      </c>
      <c r="Q1" s="4" t="s">
        <v>13</v>
      </c>
      <c r="R1" s="4" t="s">
        <v>14</v>
      </c>
      <c r="S1" s="4" t="s">
        <v>15</v>
      </c>
      <c r="T1" s="4" t="s">
        <v>16</v>
      </c>
      <c r="U1" s="11" t="s">
        <v>17</v>
      </c>
      <c r="V1" s="11" t="s">
        <v>18</v>
      </c>
      <c r="W1" s="11" t="s">
        <v>19</v>
      </c>
    </row>
    <row r="2" s="1" customFormat="1" ht="17.25" spans="1:23">
      <c r="A2" s="6" t="s">
        <v>20</v>
      </c>
      <c r="B2" s="7">
        <v>5</v>
      </c>
      <c r="C2" s="8" t="s">
        <v>21</v>
      </c>
      <c r="D2" s="9" t="s">
        <v>22</v>
      </c>
      <c r="E2" s="10">
        <v>200.56</v>
      </c>
      <c r="F2" s="10">
        <v>154.71</v>
      </c>
      <c r="G2" s="10">
        <f>E2+F2</f>
        <v>355.27</v>
      </c>
      <c r="H2" s="10">
        <v>3.358</v>
      </c>
      <c r="I2" s="10">
        <v>1.33035</v>
      </c>
      <c r="J2" s="10">
        <v>8.87392777777778</v>
      </c>
      <c r="K2" s="10">
        <v>4.15560604354355</v>
      </c>
      <c r="L2" s="10">
        <v>14.2405</v>
      </c>
      <c r="M2" s="10">
        <v>2.2125</v>
      </c>
      <c r="N2" s="10">
        <v>2.25</v>
      </c>
      <c r="O2" s="10">
        <v>3.645</v>
      </c>
      <c r="P2" s="10">
        <f>SUM(H2:O2)</f>
        <v>40.0658838213213</v>
      </c>
      <c r="Q2" s="10">
        <f>(F2+P2)*1.18</f>
        <v>229.835542909159</v>
      </c>
      <c r="R2" s="10">
        <v>0.7</v>
      </c>
      <c r="S2" s="10">
        <v>13.3495145631068</v>
      </c>
      <c r="T2" s="10">
        <f>E2*1.03</f>
        <v>206.5768</v>
      </c>
      <c r="U2" s="10">
        <f>Q2+T2+S2</f>
        <v>449.761857472266</v>
      </c>
      <c r="V2" s="12">
        <f>U2-G2</f>
        <v>94.491857472266</v>
      </c>
      <c r="W2" s="13">
        <f>V2/U2</f>
        <v>0.210093087936192</v>
      </c>
    </row>
    <row r="3" s="1" customFormat="1" ht="17.25" spans="1:23">
      <c r="A3" s="6"/>
      <c r="B3" s="7">
        <v>6</v>
      </c>
      <c r="C3" s="8" t="s">
        <v>23</v>
      </c>
      <c r="D3" s="9" t="s">
        <v>24</v>
      </c>
      <c r="E3" s="10">
        <v>275.8</v>
      </c>
      <c r="F3" s="10">
        <v>154.71</v>
      </c>
      <c r="G3" s="10">
        <f>E3+F3</f>
        <v>430.51</v>
      </c>
      <c r="H3" s="10">
        <v>3.385</v>
      </c>
      <c r="I3" s="10">
        <v>1.35785</v>
      </c>
      <c r="J3" s="10">
        <v>8.87392777777778</v>
      </c>
      <c r="K3" s="10">
        <v>4.15560604354355</v>
      </c>
      <c r="L3" s="10">
        <v>14.2405</v>
      </c>
      <c r="M3" s="10">
        <v>2.2125</v>
      </c>
      <c r="N3" s="10">
        <v>1.98</v>
      </c>
      <c r="O3" s="10">
        <v>4.54</v>
      </c>
      <c r="P3" s="10">
        <f>SUM(H3:O3)</f>
        <v>40.7453838213213</v>
      </c>
      <c r="Q3" s="10">
        <f>(F3+P3)*1.18</f>
        <v>230.637352909159</v>
      </c>
      <c r="R3" s="10">
        <v>0.7</v>
      </c>
      <c r="S3" s="10">
        <v>13.3495145631068</v>
      </c>
      <c r="T3" s="10">
        <f>E3*1.03</f>
        <v>284.074</v>
      </c>
      <c r="U3" s="10">
        <f>Q3+T3+S3</f>
        <v>528.060867472266</v>
      </c>
      <c r="V3" s="12">
        <f>U3-G3</f>
        <v>97.550867472266</v>
      </c>
      <c r="W3" s="13">
        <f>V3/U3</f>
        <v>0.184734134796287</v>
      </c>
    </row>
    <row r="4" s="1" customFormat="1" ht="17.25" spans="1:23">
      <c r="A4" s="6"/>
      <c r="B4" s="7">
        <v>7</v>
      </c>
      <c r="C4" s="8" t="s">
        <v>25</v>
      </c>
      <c r="D4" s="9" t="s">
        <v>26</v>
      </c>
      <c r="E4" s="10">
        <v>199.98</v>
      </c>
      <c r="F4" s="10">
        <v>156.32</v>
      </c>
      <c r="G4" s="10">
        <f>E4+F4</f>
        <v>356.3</v>
      </c>
      <c r="H4" s="10">
        <v>3.385</v>
      </c>
      <c r="I4" s="10">
        <v>1.35785</v>
      </c>
      <c r="J4" s="10">
        <v>8.59109444444445</v>
      </c>
      <c r="K4" s="10">
        <v>4.06831437687688</v>
      </c>
      <c r="L4" s="10">
        <v>14.2405</v>
      </c>
      <c r="M4" s="10">
        <v>2.2125</v>
      </c>
      <c r="N4" s="10">
        <v>2.89</v>
      </c>
      <c r="O4" s="10">
        <v>4.71</v>
      </c>
      <c r="P4" s="10">
        <f>SUM(H4:O4)</f>
        <v>41.4552588213213</v>
      </c>
      <c r="Q4" s="10">
        <f>(F4+P4)*1.18</f>
        <v>233.374805409159</v>
      </c>
      <c r="R4" s="10">
        <v>0.7</v>
      </c>
      <c r="S4" s="10">
        <v>13.3495145631068</v>
      </c>
      <c r="T4" s="10">
        <f>E4*1.03</f>
        <v>205.9794</v>
      </c>
      <c r="U4" s="10">
        <f>Q4+T4+S4</f>
        <v>452.703719972266</v>
      </c>
      <c r="V4" s="12">
        <f>U4-G4</f>
        <v>96.403719972266</v>
      </c>
      <c r="W4" s="13">
        <f>V4/U4</f>
        <v>0.212951022311396</v>
      </c>
    </row>
  </sheetData>
  <mergeCells count="1">
    <mergeCell ref="A2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LiuZenglian</cp:lastModifiedBy>
  <dcterms:created xsi:type="dcterms:W3CDTF">2023-05-12T11:15:00Z</dcterms:created>
  <dcterms:modified xsi:type="dcterms:W3CDTF">2024-04-25T00:51:02Z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C758620750154FB5BADB956BB24B383B_12</vt:lpwstr>
  </property>
</Properties>
</file>