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4912D8EB-A775-4FE9-85D5-83FB073B3B70}" xr6:coauthVersionLast="45" xr6:coauthVersionMax="45" xr10:uidLastSave="{00000000-0000-0000-0000-000000000000}"/>
  <bookViews>
    <workbookView xWindow="-120" yWindow="-120" windowWidth="24240" windowHeight="13140" activeTab="1" xr2:uid="{29349C46-164C-4B03-9D10-BBBBB1467BEC}"/>
  </bookViews>
  <sheets>
    <sheet name="3.15" sheetId="1" r:id="rId1"/>
    <sheet name="4.30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<sst xmlns="http://schemas.openxmlformats.org/spreadsheetml/2006/main" count="69" uniqueCount="60">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</sst>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tabSelected="1" workbookViewId="0">
      <selection activeCell="P14" sqref="P14"/>
    </sheetView>
  </sheetViews>
  <sheetFormatPr defaultRowHeight="16.5" x14ac:dyDescent="0.2"/>
  <cols>
    <col min="1" max="1" width="3.625" style="44" bestFit="1" customWidth="1"/>
    <col min="2" max="2" width="10.125" style="44" bestFit="1" customWidth="1"/>
    <col min="3" max="3" width="10.5" style="44" bestFit="1" customWidth="1"/>
    <col min="4" max="4" width="12.25" style="44" bestFit="1" customWidth="1"/>
    <col min="5" max="5" width="5.875" style="44" bestFit="1" customWidth="1"/>
    <col min="6" max="6" width="7.375" style="44" bestFit="1" customWidth="1"/>
    <col min="7" max="7" width="8.875" style="44" customWidth="1"/>
    <col min="8" max="8" width="7.375" style="44" bestFit="1" customWidth="1"/>
    <col min="9" max="9" width="5.875" style="44" customWidth="1"/>
    <col min="10" max="10" width="11.75" style="44" bestFit="1" customWidth="1"/>
    <col min="11" max="11" width="6.75" style="44" customWidth="1"/>
    <col min="12" max="12" width="6.375" style="44" bestFit="1" customWidth="1"/>
    <col min="13" max="13" width="5.875" style="44" customWidth="1"/>
    <col min="14" max="14" width="7.25" style="44" customWidth="1"/>
    <col min="15" max="15" width="5.875" style="44" customWidth="1"/>
    <col min="16" max="16" width="6.25" style="44" customWidth="1"/>
    <col min="17" max="17" width="5.625" style="44" customWidth="1"/>
    <col min="18" max="18" width="7.375" style="44" bestFit="1" customWidth="1"/>
    <col min="19" max="19" width="5.875" style="44" customWidth="1"/>
    <col min="20" max="20" width="6.25" style="44" customWidth="1"/>
    <col min="21" max="21" width="6.5" style="44" customWidth="1"/>
    <col min="22" max="22" width="12.25" style="44" customWidth="1"/>
    <col min="23" max="16384" width="9" style="44"/>
  </cols>
  <sheetData>
    <row r="1" spans="1:22" ht="26.25" customHeight="1" x14ac:dyDescent="0.2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2">
      <c r="A2" s="10" t="s">
        <v>29</v>
      </c>
      <c r="B2" s="11" t="s">
        <v>30</v>
      </c>
      <c r="C2" s="12" t="s">
        <v>31</v>
      </c>
      <c r="D2" s="12" t="s">
        <v>32</v>
      </c>
      <c r="E2" s="13" t="s">
        <v>33</v>
      </c>
      <c r="F2" s="14"/>
      <c r="G2" s="15" t="s">
        <v>34</v>
      </c>
      <c r="H2" s="16" t="s">
        <v>35</v>
      </c>
      <c r="I2" s="15" t="s">
        <v>36</v>
      </c>
      <c r="J2" s="17" t="s">
        <v>37</v>
      </c>
      <c r="K2" s="18" t="s">
        <v>38</v>
      </c>
      <c r="L2" s="19" t="s">
        <v>39</v>
      </c>
      <c r="M2" s="20" t="s">
        <v>58</v>
      </c>
      <c r="N2" s="12" t="s">
        <v>40</v>
      </c>
      <c r="O2" s="20" t="s">
        <v>41</v>
      </c>
      <c r="P2" s="20" t="s">
        <v>42</v>
      </c>
      <c r="Q2" s="15" t="s">
        <v>43</v>
      </c>
      <c r="R2" s="21" t="s">
        <v>44</v>
      </c>
      <c r="S2" s="22" t="s">
        <v>45</v>
      </c>
      <c r="T2" s="23" t="s">
        <v>46</v>
      </c>
      <c r="U2" s="24" t="s">
        <v>47</v>
      </c>
      <c r="V2" s="25" t="s">
        <v>48</v>
      </c>
    </row>
    <row r="3" spans="1:22" x14ac:dyDescent="0.2">
      <c r="A3" s="26" t="s">
        <v>49</v>
      </c>
      <c r="B3" s="11"/>
      <c r="C3" s="12"/>
      <c r="D3" s="12" t="s">
        <v>32</v>
      </c>
      <c r="E3" s="27" t="s">
        <v>50</v>
      </c>
      <c r="F3" s="28" t="s">
        <v>51</v>
      </c>
      <c r="G3" s="15"/>
      <c r="H3" s="29"/>
      <c r="I3" s="15"/>
      <c r="J3" s="17"/>
      <c r="K3" s="18"/>
      <c r="L3" s="30"/>
      <c r="M3" s="20"/>
      <c r="N3" s="12"/>
      <c r="O3" s="20"/>
      <c r="P3" s="20"/>
      <c r="Q3" s="15"/>
      <c r="R3" s="21"/>
      <c r="S3" s="21"/>
      <c r="T3" s="31"/>
      <c r="U3" s="32"/>
      <c r="V3" s="25"/>
    </row>
    <row r="4" spans="1:22" x14ac:dyDescent="0.2">
      <c r="A4" s="33">
        <v>1</v>
      </c>
      <c r="B4" s="33" t="s">
        <v>52</v>
      </c>
      <c r="C4" s="33" t="s">
        <v>53</v>
      </c>
      <c r="D4" s="34" t="s">
        <v>54</v>
      </c>
      <c r="E4" s="35">
        <v>0.309</v>
      </c>
      <c r="F4" s="36">
        <v>0.318</v>
      </c>
      <c r="G4" s="37">
        <v>9.0265000000000004</v>
      </c>
      <c r="H4" s="37"/>
      <c r="I4" s="37">
        <f t="shared" ref="I4:I5" si="0">F4*G4</f>
        <v>2.8704270000000003</v>
      </c>
      <c r="J4" s="38" t="s">
        <v>55</v>
      </c>
      <c r="K4" s="39">
        <v>55.384615384615401</v>
      </c>
      <c r="L4" s="39">
        <f t="shared" ref="L4:L5" si="1">3600/K4</f>
        <v>64.999999999999986</v>
      </c>
      <c r="M4" s="33">
        <v>1</v>
      </c>
      <c r="N4" s="40">
        <v>84</v>
      </c>
      <c r="O4" s="40">
        <v>0.76</v>
      </c>
      <c r="P4" s="40">
        <v>22.5</v>
      </c>
      <c r="Q4" s="37">
        <f t="shared" ref="Q4:Q5" si="2">P4/K4/M4</f>
        <v>0.40624999999999989</v>
      </c>
      <c r="R4" s="41"/>
      <c r="S4" s="42">
        <v>0.29330000000000001</v>
      </c>
      <c r="T4" s="42">
        <f>2400/1.03/4500</f>
        <v>0.51779935275080913</v>
      </c>
      <c r="U4" s="42"/>
      <c r="V4" s="37">
        <f>(I4+Q4+(N4*O4/K4/M4)/2)*1.11+R4*1.03+S4+T4+U4</f>
        <v>5.0879408227508103</v>
      </c>
    </row>
    <row r="5" spans="1:22" x14ac:dyDescent="0.2">
      <c r="A5" s="33">
        <v>2</v>
      </c>
      <c r="B5" s="33" t="s">
        <v>56</v>
      </c>
      <c r="C5" s="33" t="s">
        <v>57</v>
      </c>
      <c r="D5" s="34" t="s">
        <v>54</v>
      </c>
      <c r="E5" s="35">
        <v>0.66600000000000004</v>
      </c>
      <c r="F5" s="36">
        <v>0.67800000000000005</v>
      </c>
      <c r="G5" s="37">
        <v>9.0265000000000004</v>
      </c>
      <c r="H5" s="37"/>
      <c r="I5" s="37">
        <f t="shared" si="0"/>
        <v>6.1199670000000008</v>
      </c>
      <c r="J5" s="38" t="s">
        <v>55</v>
      </c>
      <c r="K5" s="39">
        <v>51.428571428571402</v>
      </c>
      <c r="L5" s="39">
        <f t="shared" si="1"/>
        <v>70.000000000000043</v>
      </c>
      <c r="M5" s="33">
        <v>1</v>
      </c>
      <c r="N5" s="40">
        <v>84</v>
      </c>
      <c r="O5" s="40">
        <v>0.76</v>
      </c>
      <c r="P5" s="40">
        <v>22.5</v>
      </c>
      <c r="Q5" s="37">
        <f t="shared" si="2"/>
        <v>0.43750000000000022</v>
      </c>
      <c r="R5" s="41"/>
      <c r="S5" s="42">
        <v>0.62529999999999997</v>
      </c>
      <c r="T5" s="42">
        <f>2400/1.03/2000</f>
        <v>1.1650485436893205</v>
      </c>
      <c r="U5" s="42"/>
      <c r="V5" s="37">
        <f t="shared" ref="V4:V5" si="3">(I5+Q5+(N5*O5/K5/M5)/2)*1.11+R5*1.03+S5+T5+U5</f>
        <v>9.7580769136893206</v>
      </c>
    </row>
    <row r="6" spans="1:22" x14ac:dyDescent="0.2">
      <c r="F6" s="45"/>
    </row>
  </sheetData>
  <mergeCells count="21"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  <mergeCell ref="C2:C3"/>
    <mergeCell ref="D2:D3"/>
    <mergeCell ref="E2:F2"/>
    <mergeCell ref="G2:G3"/>
    <mergeCell ref="H2:H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3.15</vt:lpstr>
      <vt:lpstr>4.30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2024-03-15T07:09:44Z</dcterms:created>
  <dcterms:modified xsi:type="dcterms:W3CDTF">2024-04-30T07:51:16Z</dcterms:modified>
</cp:coreProperties>
</file>