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设变履行\2024年5月1日起\"/>
    </mc:Choice>
  </mc:AlternateContent>
  <xr:revisionPtr revIDLastSave="0" documentId="13_ncr:1_{7D7723CC-6206-4B44-BB5A-7B9575F1F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Sheet1!$A$2:$W$6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I7" i="2" l="1"/>
  <c r="H5" i="2"/>
  <c r="G3" i="2"/>
  <c r="G4" i="2"/>
  <c r="G5" i="2"/>
  <c r="I5" i="2" s="1"/>
  <c r="G6" i="2"/>
  <c r="H6" i="2" s="1"/>
  <c r="G2" i="2"/>
  <c r="H2" i="2" s="1"/>
  <c r="H4" i="2" l="1"/>
  <c r="I4" i="2" s="1"/>
  <c r="H3" i="2"/>
  <c r="I3" i="2" s="1"/>
  <c r="I2" i="2"/>
  <c r="I6" i="2"/>
</calcChain>
</file>

<file path=xl/sharedStrings.xml><?xml version="1.0" encoding="utf-8"?>
<sst xmlns="http://schemas.openxmlformats.org/spreadsheetml/2006/main" count="66" uniqueCount="61">
  <si>
    <t>序号</t>
    <phoneticPr fontId="1" type="noConversion"/>
  </si>
  <si>
    <t>QAD号</t>
    <phoneticPr fontId="1" type="noConversion"/>
  </si>
  <si>
    <t>产品名称</t>
    <phoneticPr fontId="1" type="noConversion"/>
  </si>
  <si>
    <t>原图纸</t>
    <phoneticPr fontId="1" type="noConversion"/>
  </si>
  <si>
    <t>变化点说明</t>
    <phoneticPr fontId="1" type="noConversion"/>
  </si>
  <si>
    <t>项目</t>
    <phoneticPr fontId="1" type="noConversion"/>
  </si>
  <si>
    <t>技术负责人</t>
    <phoneticPr fontId="1" type="noConversion"/>
  </si>
  <si>
    <t>提出时间</t>
    <phoneticPr fontId="1" type="noConversion"/>
  </si>
  <si>
    <t>厂家</t>
    <phoneticPr fontId="1" type="noConversion"/>
  </si>
  <si>
    <t>原未税单价</t>
    <phoneticPr fontId="1" type="noConversion"/>
  </si>
  <si>
    <t>现未税单价</t>
    <phoneticPr fontId="1" type="noConversion"/>
  </si>
  <si>
    <t>过渡方式</t>
    <phoneticPr fontId="1" type="noConversion"/>
  </si>
  <si>
    <t>消耗过渡</t>
    <phoneticPr fontId="1" type="noConversion"/>
  </si>
  <si>
    <t>ECN编号</t>
    <phoneticPr fontId="1" type="noConversion"/>
  </si>
  <si>
    <t>统计日期</t>
    <phoneticPr fontId="1" type="noConversion"/>
  </si>
  <si>
    <t>厂家库存数量</t>
    <phoneticPr fontId="1" type="noConversion"/>
  </si>
  <si>
    <t>荣昌库存数量</t>
    <phoneticPr fontId="1" type="noConversion"/>
  </si>
  <si>
    <t>采购负责人</t>
    <phoneticPr fontId="1" type="noConversion"/>
  </si>
  <si>
    <t>吴英格</t>
    <phoneticPr fontId="1" type="noConversion"/>
  </si>
  <si>
    <t>图号</t>
    <phoneticPr fontId="1" type="noConversion"/>
  </si>
  <si>
    <t>完成时间</t>
    <phoneticPr fontId="1" type="noConversion"/>
  </si>
  <si>
    <t>完成情况</t>
    <phoneticPr fontId="1" type="noConversion"/>
  </si>
  <si>
    <t>现图纸</t>
    <phoneticPr fontId="1" type="noConversion"/>
  </si>
  <si>
    <t>序号</t>
  </si>
  <si>
    <t>名称</t>
  </si>
  <si>
    <t>QAD号</t>
  </si>
  <si>
    <t>单位</t>
  </si>
  <si>
    <t>数量</t>
  </si>
  <si>
    <t>未税单价（元）</t>
  </si>
  <si>
    <t>未税金额（元）</t>
  </si>
  <si>
    <t>增值税税额（元）</t>
  </si>
  <si>
    <t>含税总价（元）</t>
  </si>
  <si>
    <t>备注</t>
  </si>
  <si>
    <t>合计</t>
  </si>
  <si>
    <t>SLT0010930</t>
  </si>
  <si>
    <t>SLT0010929</t>
  </si>
  <si>
    <t>SLT0002131</t>
  </si>
  <si>
    <t>SLT0010415</t>
  </si>
  <si>
    <t>SLT0010416</t>
  </si>
  <si>
    <t>件</t>
    <phoneticPr fontId="1" type="noConversion"/>
  </si>
  <si>
    <t>驾驶员大护板固定钢丝B扩孔费</t>
    <phoneticPr fontId="1" type="noConversion"/>
  </si>
  <si>
    <t>驾驶员大护板固定钢丝A扩孔费</t>
    <phoneticPr fontId="1" type="noConversion"/>
  </si>
  <si>
    <t>驾驶员旁侧板固定钢丝扩孔费</t>
    <phoneticPr fontId="1" type="noConversion"/>
  </si>
  <si>
    <t>驾驶员左侧护板固定钢丝A扩孔费</t>
    <phoneticPr fontId="1" type="noConversion"/>
  </si>
  <si>
    <t>驾驶员左侧护板固定钢丝B扩孔费</t>
    <phoneticPr fontId="1" type="noConversion"/>
  </si>
  <si>
    <t>H4</t>
    <phoneticPr fontId="1" type="noConversion"/>
  </si>
  <si>
    <t>H4681010070A0</t>
    <phoneticPr fontId="1" type="noConversion"/>
  </si>
  <si>
    <t>H4底支架</t>
    <phoneticPr fontId="1" type="noConversion"/>
  </si>
  <si>
    <t>1.底支架后部钣金取消左侧孔，右侧孔扩孔至8mm
2.增加M8焊接螺栓（后部钣金增加法兰凸焊螺柱），规格M8*10，增加带帽螺母。
2.侧边螺栓更改为法兰不锈钢螺母</t>
    <phoneticPr fontId="1" type="noConversion"/>
  </si>
  <si>
    <t>SHT0000823</t>
    <phoneticPr fontId="1" type="noConversion"/>
  </si>
  <si>
    <t>2024.5.11</t>
    <phoneticPr fontId="1" type="noConversion"/>
  </si>
  <si>
    <t>黄骅长生</t>
    <phoneticPr fontId="1" type="noConversion"/>
  </si>
  <si>
    <t>李宁</t>
    <phoneticPr fontId="1" type="noConversion"/>
  </si>
  <si>
    <t>RCN0005442</t>
    <phoneticPr fontId="1" type="noConversion"/>
  </si>
  <si>
    <t>2024.5.15</t>
    <phoneticPr fontId="1" type="noConversion"/>
  </si>
  <si>
    <t>进行中</t>
    <phoneticPr fontId="1" type="noConversion"/>
  </si>
  <si>
    <t>成本变化点分析</t>
    <phoneticPr fontId="1" type="noConversion"/>
  </si>
  <si>
    <t>2024.5.1之后设变履历</t>
    <phoneticPr fontId="1" type="noConversion"/>
  </si>
  <si>
    <t>成品1040件+未喷涂半成品960件</t>
    <phoneticPr fontId="1" type="noConversion"/>
  </si>
  <si>
    <t>1.增加不锈钢螺栓，费用预计0.19元/件
2.增加一个不锈钢螺帽0.2元，装配费用20/3600*30=0.16元
3.M6不锈钢螺母0.12元/件（原铁质焊接螺母0.06元/件），两个差价为0.12元。
4.打孔费用，按照40T,增加0.03元/件
5.焊接费0.8*3.14*0.04=0.1元
6.喷涂费用预计0.1元
7.整体费用增加0.9元</t>
    <phoneticPr fontId="1" type="noConversion"/>
  </si>
  <si>
    <t>厂家报价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</si>
</sst>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0.5"/>
      <color rgb="FF000000"/>
      <name val="仿宋"/>
      <family val="3"/>
      <charset val="134"/>
    </font>
    <font>
      <sz val="10"/>
      <color rgb="FF333333"/>
      <name val="宋体"/>
      <family val="3"/>
      <charset val="134"/>
    </font>
    <font>
      <b/>
      <sz val="10.5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12700</xdr:rowOff>
    </xdr:from>
    <xdr:to>
      <xdr:col>7</xdr:col>
      <xdr:colOff>0</xdr:colOff>
      <xdr:row>2</xdr:row>
      <xdr:rowOff>1733550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B95FC4A3-A602-42CC-FD40-B9BDFC51E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43475" y="698500"/>
          <a:ext cx="4200525" cy="1720850"/>
        </a:xfrm>
        <a:prstGeom prst="rect">
          <a:avLst/>
        </a:prstGeom>
      </xdr:spPr>
    </xdr:pic>
    <xdr:clientData/>
  </xdr:twoCellAnchor>
  <xdr:oneCellAnchor>
    <xdr:from>
      <xdr:col>9</xdr:col>
      <xdr:colOff>38101</xdr:colOff>
      <xdr:row>2</xdr:row>
      <xdr:rowOff>2</xdr:rowOff>
    </xdr:from>
    <xdr:ext cx="2356529" cy="1743074"/>
    <xdr:pic>
      <xdr:nvPicPr>
        <xdr:cNvPr id="4" name="图片 3">
          <a:extLst>
            <a:ext uri="{FF2B5EF4-FFF2-40B4-BE49-F238E27FC236}">
              <a16:creationId xmlns:a16="http://schemas.microsoft.com/office/drawing/2014/main" id="{215802B1-1DE0-48A5-B7B7-A661173DD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098751" y="685802"/>
          <a:ext cx="2356529" cy="17430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abSelected="1" zoomScale="80" zoomScaleNormal="80" workbookViewId="0">
      <pane xSplit="8" ySplit="2" topLeftCell="J3" activePane="bottomRight" state="frozen"/>
      <selection pane="topRight" activeCell="H1" sqref="H1"/>
      <selection pane="bottomLeft" activeCell="A3" sqref="A3"/>
      <selection pane="bottomRight" activeCell="X1" sqref="X1:X1048576"/>
    </sheetView>
  </sheetViews>
  <sheetFormatPr defaultRowHeight="13.8" x14ac:dyDescent="0.25"/>
  <cols>
    <col min="1" max="1" width="6.77734375" customWidth="1"/>
    <col min="2" max="2" width="9.6640625" style="8" customWidth="1"/>
    <col min="3" max="3" width="15.88671875" customWidth="1"/>
    <col min="4" max="4" width="22.21875" customWidth="1"/>
    <col min="5" max="5" width="17" customWidth="1"/>
    <col min="6" max="6" width="30.44140625" customWidth="1"/>
    <col min="7" max="7" width="31.33203125" customWidth="1"/>
    <col min="8" max="8" width="40.21875" customWidth="1"/>
    <col min="9" max="9" width="18" customWidth="1"/>
    <col min="10" max="10" width="36.77734375" customWidth="1"/>
    <col min="11" max="11" width="37.109375" customWidth="1"/>
    <col min="12" max="12" width="9.21875" customWidth="1"/>
    <col min="13" max="13" width="7.44140625" customWidth="1"/>
    <col min="14" max="16" width="13.44140625" customWidth="1"/>
    <col min="17" max="17" width="14.88671875" customWidth="1"/>
    <col min="18" max="18" width="7.77734375" customWidth="1"/>
    <col min="19" max="19" width="12.33203125" customWidth="1"/>
    <col min="20" max="20" width="19.88671875" style="14" customWidth="1"/>
    <col min="21" max="21" width="10.6640625" style="12" customWidth="1"/>
    <col min="22" max="23" width="19.88671875" style="10" customWidth="1"/>
  </cols>
  <sheetData>
    <row r="1" spans="1:23" ht="22.2" customHeight="1" x14ac:dyDescent="0.25">
      <c r="A1" s="22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11"/>
      <c r="V1" s="9"/>
      <c r="W1" s="9"/>
    </row>
    <row r="2" spans="1:23" s="6" customFormat="1" ht="31.8" customHeight="1" x14ac:dyDescent="0.25">
      <c r="A2" s="5" t="s">
        <v>0</v>
      </c>
      <c r="B2" s="5" t="s">
        <v>5</v>
      </c>
      <c r="C2" s="5" t="s">
        <v>1</v>
      </c>
      <c r="D2" s="5" t="s">
        <v>19</v>
      </c>
      <c r="E2" s="5" t="s">
        <v>2</v>
      </c>
      <c r="F2" s="5" t="s">
        <v>3</v>
      </c>
      <c r="G2" s="5" t="s">
        <v>22</v>
      </c>
      <c r="H2" s="5" t="s">
        <v>4</v>
      </c>
      <c r="I2" s="5" t="s">
        <v>9</v>
      </c>
      <c r="J2" s="3" t="s">
        <v>60</v>
      </c>
      <c r="K2" s="5" t="s">
        <v>56</v>
      </c>
      <c r="L2" s="5" t="s">
        <v>10</v>
      </c>
      <c r="M2" s="5" t="s">
        <v>15</v>
      </c>
      <c r="N2" s="5" t="s">
        <v>16</v>
      </c>
      <c r="O2" s="5" t="s">
        <v>14</v>
      </c>
      <c r="P2" s="5" t="s">
        <v>11</v>
      </c>
      <c r="Q2" s="5" t="s">
        <v>8</v>
      </c>
      <c r="R2" s="5" t="s">
        <v>6</v>
      </c>
      <c r="S2" s="3" t="s">
        <v>7</v>
      </c>
      <c r="T2" s="3" t="s">
        <v>13</v>
      </c>
      <c r="U2" s="3" t="s">
        <v>17</v>
      </c>
      <c r="V2" s="3" t="s">
        <v>21</v>
      </c>
      <c r="W2" s="3" t="s">
        <v>20</v>
      </c>
    </row>
    <row r="3" spans="1:23" s="1" customFormat="1" ht="142.19999999999999" customHeight="1" x14ac:dyDescent="0.25">
      <c r="A3" s="2">
        <v>1</v>
      </c>
      <c r="B3" s="3" t="s">
        <v>45</v>
      </c>
      <c r="C3" s="2" t="s">
        <v>49</v>
      </c>
      <c r="D3" s="2" t="s">
        <v>46</v>
      </c>
      <c r="E3" s="3" t="s">
        <v>47</v>
      </c>
      <c r="F3" s="2"/>
      <c r="G3" s="2"/>
      <c r="H3" s="7" t="s">
        <v>48</v>
      </c>
      <c r="I3" s="4">
        <v>57.3658</v>
      </c>
      <c r="J3" s="2"/>
      <c r="K3" s="21" t="s">
        <v>59</v>
      </c>
      <c r="L3" s="24">
        <f>I3+0.9</f>
        <v>58.265799999999999</v>
      </c>
      <c r="M3" s="3" t="s">
        <v>58</v>
      </c>
      <c r="N3" s="2">
        <v>233</v>
      </c>
      <c r="O3" s="2" t="s">
        <v>50</v>
      </c>
      <c r="P3" s="2" t="s">
        <v>12</v>
      </c>
      <c r="Q3" s="2" t="s">
        <v>51</v>
      </c>
      <c r="R3" s="2" t="s">
        <v>52</v>
      </c>
      <c r="S3" s="2" t="s">
        <v>50</v>
      </c>
      <c r="T3" s="13" t="s">
        <v>53</v>
      </c>
      <c r="U3" s="3" t="s">
        <v>18</v>
      </c>
      <c r="V3" s="20" t="s">
        <v>55</v>
      </c>
      <c r="W3" s="3" t="s">
        <v>54</v>
      </c>
    </row>
    <row r="4" spans="1:23" s="1" customFormat="1" ht="92.4" customHeight="1" x14ac:dyDescent="0.25">
      <c r="A4" s="2"/>
      <c r="B4" s="3"/>
      <c r="C4" s="2"/>
      <c r="D4" s="2"/>
      <c r="E4" s="3"/>
      <c r="F4" s="2"/>
      <c r="G4" s="2"/>
      <c r="H4" s="7"/>
      <c r="I4" s="4"/>
      <c r="J4" s="2"/>
      <c r="K4" s="4"/>
      <c r="L4" s="4"/>
      <c r="M4" s="2"/>
      <c r="N4" s="2"/>
      <c r="O4" s="2"/>
      <c r="P4" s="2"/>
      <c r="Q4" s="2"/>
      <c r="R4" s="2"/>
      <c r="S4" s="2"/>
      <c r="T4" s="13"/>
      <c r="U4" s="3"/>
      <c r="V4" s="20"/>
      <c r="W4" s="3"/>
    </row>
    <row r="5" spans="1:23" s="1" customFormat="1" ht="92.4" customHeight="1" x14ac:dyDescent="0.25">
      <c r="A5" s="2"/>
      <c r="B5" s="3"/>
      <c r="C5" s="2"/>
      <c r="D5" s="2"/>
      <c r="E5" s="3"/>
      <c r="F5" s="2"/>
      <c r="G5" s="2"/>
      <c r="H5" s="7"/>
      <c r="I5" s="4"/>
      <c r="J5" s="2"/>
      <c r="K5" s="4"/>
      <c r="L5" s="4"/>
      <c r="M5" s="2"/>
      <c r="N5" s="2"/>
      <c r="O5" s="2"/>
      <c r="P5" s="2"/>
      <c r="Q5" s="2"/>
      <c r="R5" s="2"/>
      <c r="S5" s="2"/>
      <c r="T5" s="13"/>
      <c r="U5" s="3"/>
      <c r="V5" s="20"/>
      <c r="W5" s="3"/>
    </row>
    <row r="6" spans="1:23" s="1" customFormat="1" ht="92.4" customHeight="1" x14ac:dyDescent="0.25">
      <c r="A6" s="2"/>
      <c r="B6" s="3"/>
      <c r="C6" s="2"/>
      <c r="D6" s="2"/>
      <c r="E6" s="3"/>
      <c r="F6" s="2"/>
      <c r="G6" s="2"/>
      <c r="H6" s="7"/>
      <c r="I6" s="4"/>
      <c r="J6" s="2"/>
      <c r="K6" s="4"/>
      <c r="L6" s="4"/>
      <c r="M6" s="2"/>
      <c r="N6" s="2"/>
      <c r="O6" s="2"/>
      <c r="P6" s="2"/>
      <c r="Q6" s="2"/>
      <c r="R6" s="2"/>
      <c r="S6" s="2"/>
      <c r="T6" s="13"/>
      <c r="U6" s="3"/>
      <c r="V6" s="20"/>
      <c r="W6" s="3"/>
    </row>
  </sheetData>
  <autoFilter ref="A2:W6" xr:uid="{00000000-0001-0000-0000-000000000000}"/>
  <mergeCells count="1">
    <mergeCell ref="A1:T1"/>
  </mergeCells>
  <phoneticPr fontId="1" type="noConversion"/>
  <conditionalFormatting sqref="C1:D1048576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B7DD7-92C9-4344-8A98-40A7BFE6E5AC}">
  <dimension ref="A1:J7"/>
  <sheetViews>
    <sheetView workbookViewId="0">
      <selection activeCell="H20" sqref="H20"/>
    </sheetView>
  </sheetViews>
  <sheetFormatPr defaultRowHeight="13.8" x14ac:dyDescent="0.25"/>
  <cols>
    <col min="2" max="2" width="18" customWidth="1"/>
    <col min="3" max="3" width="14.88671875" customWidth="1"/>
    <col min="4" max="4" width="6.44140625" customWidth="1"/>
  </cols>
  <sheetData>
    <row r="1" spans="1:10" ht="28.8" x14ac:dyDescent="0.25">
      <c r="A1" s="15" t="s">
        <v>23</v>
      </c>
      <c r="B1" s="15" t="s">
        <v>24</v>
      </c>
      <c r="C1" s="15" t="s">
        <v>25</v>
      </c>
      <c r="D1" s="15" t="s">
        <v>26</v>
      </c>
      <c r="E1" s="15" t="s">
        <v>27</v>
      </c>
      <c r="F1" s="15" t="s">
        <v>28</v>
      </c>
      <c r="G1" s="15" t="s">
        <v>29</v>
      </c>
      <c r="H1" s="15" t="s">
        <v>30</v>
      </c>
      <c r="I1" s="15" t="s">
        <v>31</v>
      </c>
      <c r="J1" s="15" t="s">
        <v>32</v>
      </c>
    </row>
    <row r="2" spans="1:10" ht="28.2" customHeight="1" x14ac:dyDescent="0.25">
      <c r="A2" s="15">
        <v>1</v>
      </c>
      <c r="B2" s="19" t="s">
        <v>40</v>
      </c>
      <c r="C2" s="16" t="s">
        <v>34</v>
      </c>
      <c r="D2" s="15" t="s">
        <v>39</v>
      </c>
      <c r="E2" s="15">
        <v>1600</v>
      </c>
      <c r="F2" s="18">
        <v>0.3</v>
      </c>
      <c r="G2" s="18">
        <f>E2*F2</f>
        <v>480</v>
      </c>
      <c r="H2" s="18">
        <f>G2*0.13</f>
        <v>62.400000000000006</v>
      </c>
      <c r="I2" s="18">
        <f>G2+H2</f>
        <v>542.4</v>
      </c>
      <c r="J2" s="15"/>
    </row>
    <row r="3" spans="1:10" ht="28.2" customHeight="1" x14ac:dyDescent="0.25">
      <c r="A3" s="15">
        <v>2</v>
      </c>
      <c r="B3" s="19" t="s">
        <v>41</v>
      </c>
      <c r="C3" s="16" t="s">
        <v>35</v>
      </c>
      <c r="D3" s="15" t="s">
        <v>39</v>
      </c>
      <c r="E3" s="15">
        <v>1600</v>
      </c>
      <c r="F3" s="18">
        <v>0.3</v>
      </c>
      <c r="G3" s="18">
        <f t="shared" ref="G3:G6" si="0">E3*F3</f>
        <v>480</v>
      </c>
      <c r="H3" s="18">
        <f t="shared" ref="H3:H6" si="1">G3*0.13</f>
        <v>62.400000000000006</v>
      </c>
      <c r="I3" s="18">
        <f t="shared" ref="I3:I6" si="2">G3+H3</f>
        <v>542.4</v>
      </c>
      <c r="J3" s="15"/>
    </row>
    <row r="4" spans="1:10" ht="28.2" customHeight="1" x14ac:dyDescent="0.25">
      <c r="A4" s="15">
        <v>3</v>
      </c>
      <c r="B4" s="19" t="s">
        <v>42</v>
      </c>
      <c r="C4" s="16" t="s">
        <v>36</v>
      </c>
      <c r="D4" s="15" t="s">
        <v>39</v>
      </c>
      <c r="E4" s="15">
        <v>2000</v>
      </c>
      <c r="F4" s="18">
        <v>0.3</v>
      </c>
      <c r="G4" s="18">
        <f t="shared" si="0"/>
        <v>600</v>
      </c>
      <c r="H4" s="18">
        <f t="shared" si="1"/>
        <v>78</v>
      </c>
      <c r="I4" s="18">
        <f t="shared" si="2"/>
        <v>678</v>
      </c>
      <c r="J4" s="15"/>
    </row>
    <row r="5" spans="1:10" ht="28.2" customHeight="1" x14ac:dyDescent="0.25">
      <c r="A5" s="15">
        <v>4</v>
      </c>
      <c r="B5" s="19" t="s">
        <v>43</v>
      </c>
      <c r="C5" s="16" t="s">
        <v>37</v>
      </c>
      <c r="D5" s="15" t="s">
        <v>39</v>
      </c>
      <c r="E5" s="15">
        <v>4000</v>
      </c>
      <c r="F5" s="18">
        <v>0.3</v>
      </c>
      <c r="G5" s="18">
        <f t="shared" si="0"/>
        <v>1200</v>
      </c>
      <c r="H5" s="18">
        <f t="shared" si="1"/>
        <v>156</v>
      </c>
      <c r="I5" s="18">
        <f t="shared" si="2"/>
        <v>1356</v>
      </c>
      <c r="J5" s="15"/>
    </row>
    <row r="6" spans="1:10" ht="28.2" customHeight="1" x14ac:dyDescent="0.25">
      <c r="A6" s="15">
        <v>5</v>
      </c>
      <c r="B6" s="19" t="s">
        <v>44</v>
      </c>
      <c r="C6" s="16" t="s">
        <v>38</v>
      </c>
      <c r="D6" s="15" t="s">
        <v>39</v>
      </c>
      <c r="E6" s="15">
        <v>2600</v>
      </c>
      <c r="F6" s="18">
        <v>0.3</v>
      </c>
      <c r="G6" s="18">
        <f t="shared" si="0"/>
        <v>780</v>
      </c>
      <c r="H6" s="18">
        <f t="shared" si="1"/>
        <v>101.4</v>
      </c>
      <c r="I6" s="18">
        <f t="shared" si="2"/>
        <v>881.4</v>
      </c>
      <c r="J6" s="15"/>
    </row>
    <row r="7" spans="1:10" ht="14.4" x14ac:dyDescent="0.25">
      <c r="A7" s="23" t="s">
        <v>33</v>
      </c>
      <c r="B7" s="23"/>
      <c r="C7" s="23"/>
      <c r="D7" s="23"/>
      <c r="E7" s="23"/>
      <c r="F7" s="23"/>
      <c r="G7" s="23"/>
      <c r="H7" s="23"/>
      <c r="I7" s="17">
        <f>SUM(I2:I6)</f>
        <v>4000.2000000000003</v>
      </c>
      <c r="J7" s="15"/>
    </row>
  </sheetData>
  <mergeCells count="1">
    <mergeCell ref="A7:H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dcterms:created xsi:type="dcterms:W3CDTF">2015-06-05T18:19:34Z</dcterms:created>
  <dcterms:modified xsi:type="dcterms:W3CDTF">2024-05-13T10:11:03Z</dcterms:modified>
</cp:coreProperties>
</file>