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M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
2024.1上调4053</t>
        </r>
      </text>
    </comment>
    <comment ref="H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F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原申报基数3380，失业及养老最低3604
2022.8缴费基数调为3587元
2022.09调为3586
2023.1上调为3945
</t>
        </r>
      </text>
    </comment>
    <comment ref="G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原申报基数3380，失业及养老最低3604
2022.8缴费基数调为3587元
2022.9调为3286
2023.1上调为3945</t>
        </r>
      </text>
    </comment>
    <comment ref="H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2022.8原基数3380调为3587元
2022.9调为3286
2023.1上调为3945
</t>
        </r>
      </text>
    </comment>
  </commentList>
</comments>
</file>

<file path=xl/sharedStrings.xml><?xml version="1.0" encoding="utf-8"?>
<sst xmlns="http://schemas.openxmlformats.org/spreadsheetml/2006/main" count="185" uniqueCount="134">
  <si>
    <t>2024年05月光华荣昌社保明细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</si>
  <si>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</si>
  <si>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</si>
  <si>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</si>
  <si>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</si>
  <si>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</si>
  <si>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</si>
  <si>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</si>
  <si>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</si>
  <si>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</si>
  <si>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</si>
  <si>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</si>
  <si>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</si>
  <si>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</si>
  <si>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</si>
  <si>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养老基数</t>
  </si>
  <si>
    <t>失业基数</t>
  </si>
  <si>
    <t>医疗生育基数</t>
  </si>
  <si>
    <t>工伤基数（0.96%）</t>
  </si>
  <si>
    <t>养老(16%)</t>
  </si>
  <si>
    <t>失业(0.7%)</t>
  </si>
  <si>
    <t>医疗(8.7%)</t>
  </si>
  <si>
    <t>工伤(1.54%)</t>
  </si>
  <si>
    <t>养老(8%)</t>
  </si>
  <si>
    <t>医疗(2%)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</si>
  <si>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</si>
  <si>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</si>
  <si>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</si>
  <si>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</si>
  <si>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</si>
  <si>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</si>
  <si>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</si>
  <si>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</si>
  <si>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</si>
  <si>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</si>
  <si>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</si>
  <si>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</si>
  <si>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</si>
  <si>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</si>
  <si>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</si>
  <si>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</si>
  <si>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</si>
  <si>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</si>
  <si>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</si>
  <si>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</si>
  <si>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</si>
  <si>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</si>
  <si>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</si>
  <si>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</si>
  <si>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杨兴友</t>
  </si>
  <si>
    <t>430203196904166079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</si>
  <si>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</si>
  <si>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</si>
  <si>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</si>
  <si>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</si>
  <si>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</si>
  <si>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</si>
  <si>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</si>
  <si>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</si>
  <si>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</si>
  <si>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</si>
  <si>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</si>
  <si>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</si>
  <si>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</si>
  <si>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</si>
  <si>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</si>
  <si>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</si>
  <si>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陈江伟</t>
  </si>
  <si>
    <t>430224198306253915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</si>
  <si>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</si>
  <si>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</si>
  <si>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</si>
  <si>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</si>
  <si>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</si>
  <si>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</si>
  <si>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</si>
  <si>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</si>
  <si>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</si>
  <si>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</si>
  <si>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</si>
  <si>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</si>
  <si>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</si>
  <si>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</si>
  <si>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</si>
  <si>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</si>
  <si>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</si>
  <si>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</si>
  <si>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</si>
  <si>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</si>
  <si>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</si>
  <si>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</si>
  <si>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</si>
  <si>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</si>
  <si>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杨甜</t>
  </si>
  <si>
    <t>430321199309271212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</si>
  <si>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</si>
  <si>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</si>
  <si>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</si>
  <si>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</si>
  <si>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</si>
  <si>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</si>
  <si>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</si>
  <si>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</si>
  <si>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</si>
  <si>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</si>
  <si>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</si>
  <si>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</si>
  <si>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</si>
  <si>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</si>
  <si>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</si>
  <si>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</si>
  <si>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</si>
  <si>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</si>
  <si>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</si>
  <si>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</si>
  <si>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</si>
  <si>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</si>
  <si>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刘光辉</t>
  </si>
  <si>
    <t>430122198610282130</t>
  </si>
  <si>
    <t>刘文向</t>
  </si>
  <si>
    <t>430527197408118731</t>
  </si>
  <si>
    <t>李晶</t>
  </si>
  <si>
    <t>43022519870326004X</t>
  </si>
  <si>
    <t>陈子豪</t>
  </si>
  <si>
    <t>430224199501210034</t>
  </si>
  <si>
    <t>陈嘉琦</t>
  </si>
  <si>
    <t>43022120001004594X</t>
  </si>
  <si>
    <t>肖燕丹</t>
  </si>
  <si>
    <t>43032119730510854X</t>
  </si>
  <si>
    <t>高万</t>
  </si>
  <si>
    <t>430124198511037000</t>
  </si>
  <si>
    <t>2024.01.31</t>
  </si>
  <si>
    <t>本月五险参保人数</t>
  </si>
  <si>
    <t>本月只参保工伤人数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</si>
</sst>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  <numFmt numFmtId="179" formatCode="0.00_);[Red]\(0.00\)"/>
  </numFmts>
  <fonts count="27">
    <font>
      <sz val="11"/>
      <color theme="1"/>
      <name val="??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u/>
      <sz val="11"/>
      <color rgb="FF0000FF"/>
      <name val="??"/>
      <charset val="134"/>
      <scheme val="minor"/>
    </font>
    <font>
      <u/>
      <sz val="11"/>
      <color rgb="FF800080"/>
      <name val="??"/>
      <charset val="134"/>
      <scheme val="minor"/>
    </font>
    <font>
      <sz val="11"/>
      <color rgb="FFFF0000"/>
      <name val="??"/>
      <charset val="134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134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134"/>
      <scheme val="minor"/>
    </font>
    <font>
      <b/>
      <sz val="11"/>
      <color rgb="FF3F3F3F"/>
      <name val="??"/>
      <charset val="134"/>
      <scheme val="minor"/>
    </font>
    <font>
      <b/>
      <sz val="11"/>
      <color rgb="FFFA7D00"/>
      <name val="??"/>
      <charset val="134"/>
      <scheme val="minor"/>
    </font>
    <font>
      <b/>
      <sz val="11"/>
      <color rgb="FFFFFFFF"/>
      <name val="??"/>
      <charset val="134"/>
      <scheme val="minor"/>
    </font>
    <font>
      <sz val="11"/>
      <color rgb="FFFA7D00"/>
      <name val="??"/>
      <charset val="134"/>
      <scheme val="minor"/>
    </font>
    <font>
      <b/>
      <sz val="11"/>
      <color theme="1"/>
      <name val="??"/>
      <charset val="134"/>
      <scheme val="minor"/>
    </font>
    <font>
      <sz val="11"/>
      <color rgb="FF006100"/>
      <name val="??"/>
      <charset val="134"/>
      <scheme val="minor"/>
    </font>
    <font>
      <sz val="11"/>
      <color rgb="FF9C0006"/>
      <name val="??"/>
      <charset val="134"/>
      <scheme val="minor"/>
    </font>
    <font>
      <sz val="11"/>
      <color rgb="FF9C6500"/>
      <name val="??"/>
      <charset val="134"/>
      <scheme val="minor"/>
    </font>
    <font>
      <sz val="11"/>
      <color theme="0"/>
      <name val="??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Fill="0" applyBorder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  <xf numFmtId="0" fontId="0" fillId="0" borderId="0" applyFill="0" applyBorder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??" xfId="50"/>
  </cellStyles>
  <dxfs count="16">
    <dxf>
      <fill>
        <patternFill patternType="solid">
          <fgColor theme="4" tint="0.799981688894314"/>
          <bgColor theme="4" tint="0.799981688894314"/>
        </patternFill>
      </fill>
      <protection locked="0"/>
    </dxf>
    <dxf>
      <font>
        <b val="1"/>
        <color theme="1"/>
      </font>
      <protection locked="0"/>
    </dxf>
    <dxf>
      <font>
        <b val="1"/>
        <color theme="1"/>
      </font>
      <protection locked="0"/>
    </dxf>
    <dxf>
      <font>
        <b val="1"/>
        <color theme="1"/>
      </font>
      <border>
        <left/>
        <right/>
        <top style="double">
          <color theme="4"/>
        </top>
        <bottom/>
        <vertical/>
        <horizontal/>
      </border>
      <protection locked="0"/>
    </dxf>
    <dxf>
      <font>
        <b val="1"/>
        <color theme="0"/>
      </font>
      <fill>
        <patternFill patternType="solid">
          <fgColor theme="4"/>
          <bgColor theme="4"/>
        </patternFill>
      </fill>
      <protection locked="0"/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399975585192419"/>
        </horizontal>
      </border>
      <protection locked="0"/>
    </dxf>
    <dxf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  <vertical/>
        <horizontal/>
      </border>
      <protection locked="0"/>
    </dxf>
    <dxf>
      <font>
        <b val="1"/>
        <color auto="1" tint="3.47137304888987e-308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  <vertical/>
        <horizontal/>
      </border>
      <protection locked="0"/>
    </dxf>
    <dxf>
      <font>
        <color theme="1"/>
      </font>
      <protection locked="0"/>
    </dxf>
    <dxf>
      <font>
        <color theme="1"/>
      </font>
      <border>
        <left/>
        <right/>
        <top/>
        <bottom style="thin">
          <color theme="4" tint="0.399975585192419"/>
        </bottom>
        <vertical/>
        <horizontal/>
      </border>
      <protection locked="0"/>
    </dxf>
    <dxf>
      <font>
        <b val="1"/>
        <color theme="1"/>
      </font>
      <protection locked="0"/>
    </dxf>
    <dxf>
      <font>
        <b val="1"/>
        <color theme="1"/>
      </font>
      <border>
        <left/>
        <right/>
        <top style="thin">
          <color theme="4"/>
        </top>
        <bottom style="thin">
          <color theme="4"/>
        </bottom>
        <vertical/>
        <horizontal/>
      </border>
      <protection locked="0"/>
    </dxf>
    <dxf>
      <fill>
        <patternFill patternType="solid">
          <fgColor theme="4" tint="0.799981688894314"/>
          <bgColor theme="4" tint="0.799981688894314"/>
        </patternFill>
      </fill>
      <protection locked="0"/>
    </dxf>
    <dxf>
      <fill>
        <patternFill patternType="solid">
          <fgColor theme="4" tint="0.799981688894314"/>
          <bgColor theme="4" tint="0.799981688894314"/>
        </patternFill>
      </fill>
      <protection locked="0"/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 style="thin">
          <color theme="4" tint="0.399975585192419"/>
        </top>
        <bottom style="thin">
          <color theme="4" tint="0.399975585192419"/>
        </bottom>
        <vertical/>
        <horizontal/>
      </border>
      <protection locked="0"/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left/>
        <right/>
        <top/>
        <bottom style="thin">
          <color theme="4" tint="0.399975585192419"/>
        </bottom>
        <vertical/>
        <horizontal/>
      </border>
      <protection locked="0"/>
    </dxf>
  </dxfs>
  <tableStyles count="2" defaultTableStyle="TableStylePreset3_Accent1 1" defaultPivotStyle="PivotStylePreset2_Accent1 1">
    <tableStyle name="TableStylePreset3_Accent1 1" pivot="0" count="6" xr9:uid="{EA712B60-BE5E-43FF-9647-D21C42CBF35E}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  <tableStyleElement type="firstRowStripe" dxfId="0"/>
    </tableStyle>
    <tableStyle name="PivotStylePreset2_Accent1 1" table="0" count="10" xr9:uid="{D88B92CA-1A76-43D6-A70C-4608C746DFB4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U58"/>
  <sheetViews>
    <sheetView tabSelected="1" topLeftCell="H1" workbookViewId="0">
      <selection activeCell="A1" sqref="$A1:$XFD58"/>
    </sheetView>
  </sheetViews>
  <sheetFormatPr defaultColWidth="8.89166666666667" defaultRowHeight="14.25"/>
  <cols>
    <col min="1" max="1" width="7.81666666666667" customWidth="1"/>
    <col min="2" max="3" width="15.625" customWidth="1"/>
    <col min="4" max="4" width="19.5333333333333" customWidth="1"/>
    <col min="5" max="21" width="15.625" customWidth="1"/>
  </cols>
  <sheetData>
    <row r="1" s="1" customFormat="1" ht="22.5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spans="1:2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/>
      <c r="H2" s="4"/>
      <c r="I2" s="4"/>
      <c r="J2" s="4" t="s">
        <v>7</v>
      </c>
      <c r="K2" s="4"/>
      <c r="L2" s="4"/>
      <c r="M2" s="4"/>
      <c r="N2" s="20" t="s">
        <v>8</v>
      </c>
      <c r="O2" s="21" t="s">
        <v>9</v>
      </c>
      <c r="P2" s="21"/>
      <c r="Q2" s="21"/>
      <c r="R2" s="28" t="s">
        <v>10</v>
      </c>
      <c r="S2" s="4" t="s">
        <v>11</v>
      </c>
      <c r="T2" s="29" t="s">
        <v>12</v>
      </c>
      <c r="U2" s="20" t="s">
        <v>13</v>
      </c>
    </row>
    <row r="3" s="1" customFormat="1" spans="1:21">
      <c r="A3" s="6"/>
      <c r="B3" s="6"/>
      <c r="C3" s="6"/>
      <c r="D3" s="6"/>
      <c r="E3" s="7"/>
      <c r="F3" s="6" t="s">
        <v>14</v>
      </c>
      <c r="G3" s="6"/>
      <c r="H3" s="6"/>
      <c r="I3" s="6"/>
      <c r="J3" s="6"/>
      <c r="K3" s="6"/>
      <c r="L3" s="6"/>
      <c r="M3" s="6"/>
      <c r="N3" s="22"/>
      <c r="O3" s="23"/>
      <c r="P3" s="23"/>
      <c r="Q3" s="23"/>
      <c r="R3" s="30"/>
      <c r="S3" s="6"/>
      <c r="T3" s="24"/>
      <c r="U3" s="22"/>
    </row>
    <row r="4" s="1" customFormat="1" ht="24" spans="1:21">
      <c r="A4" s="6"/>
      <c r="B4" s="6"/>
      <c r="C4" s="6"/>
      <c r="D4" s="6"/>
      <c r="E4" s="7"/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22" t="s">
        <v>22</v>
      </c>
      <c r="N4" s="22"/>
      <c r="O4" s="24" t="s">
        <v>23</v>
      </c>
      <c r="P4" s="24" t="s">
        <v>20</v>
      </c>
      <c r="Q4" s="24" t="s">
        <v>24</v>
      </c>
      <c r="R4" s="30"/>
      <c r="S4" s="6"/>
      <c r="T4" s="24"/>
      <c r="U4" s="22"/>
    </row>
    <row r="5" s="2" customFormat="1" spans="1:21">
      <c r="A5" s="8">
        <v>1</v>
      </c>
      <c r="B5" s="9" t="s">
        <v>25</v>
      </c>
      <c r="C5" s="9" t="s">
        <v>26</v>
      </c>
      <c r="D5" s="10" t="s">
        <v>27</v>
      </c>
      <c r="E5" s="11">
        <v>42064</v>
      </c>
      <c r="F5" s="9">
        <v>8960</v>
      </c>
      <c r="G5" s="9">
        <v>8960</v>
      </c>
      <c r="H5" s="9">
        <v>8960</v>
      </c>
      <c r="I5" s="9">
        <v>8960</v>
      </c>
      <c r="J5" s="25">
        <f t="shared" ref="J5:J56" si="0">ROUND(F5*16%,2)</f>
        <v>1433.6</v>
      </c>
      <c r="K5" s="25">
        <f t="shared" ref="K5:K56" si="1">ROUND(G5*0.7%,2)</f>
        <v>62.72</v>
      </c>
      <c r="L5" s="25">
        <f t="shared" ref="L5:L56" si="2">ROUND(H5*8.7%,2)</f>
        <v>779.52</v>
      </c>
      <c r="M5" s="25">
        <f t="shared" ref="M5:M56" si="3">ROUND(I5*0.96%,2)</f>
        <v>86.02</v>
      </c>
      <c r="N5" s="12">
        <f t="shared" ref="N5:N56" si="4">SUM(J5:M5)</f>
        <v>2361.86</v>
      </c>
      <c r="O5" s="25">
        <f t="shared" ref="O5:O56" si="5">ROUND(F5*8%,2)</f>
        <v>716.8</v>
      </c>
      <c r="P5" s="25">
        <f t="shared" ref="P5:P56" si="6">ROUND(G5*0.3%,2)</f>
        <v>26.88</v>
      </c>
      <c r="Q5" s="26">
        <f t="shared" ref="Q5:Q56" si="7">ROUND(H5*2%,2)</f>
        <v>179.2</v>
      </c>
      <c r="R5" s="12">
        <v>15</v>
      </c>
      <c r="S5" s="12">
        <f t="shared" ref="S5:S56" si="8">SUM(O5:R5)</f>
        <v>937.88</v>
      </c>
      <c r="T5" s="25">
        <f t="shared" ref="T5:T56" si="9">N5+S5</f>
        <v>3299.74</v>
      </c>
      <c r="U5" s="12"/>
    </row>
    <row r="6" s="2" customFormat="1" spans="1:21">
      <c r="A6" s="8">
        <v>2</v>
      </c>
      <c r="B6" s="9" t="s">
        <v>28</v>
      </c>
      <c r="C6" s="9" t="s">
        <v>29</v>
      </c>
      <c r="D6" s="10" t="s">
        <v>30</v>
      </c>
      <c r="E6" s="11">
        <v>42064</v>
      </c>
      <c r="F6" s="9">
        <v>5160</v>
      </c>
      <c r="G6" s="9">
        <v>5160</v>
      </c>
      <c r="H6" s="9">
        <v>5160</v>
      </c>
      <c r="I6" s="9">
        <v>5160</v>
      </c>
      <c r="J6" s="25">
        <f t="shared" si="0"/>
        <v>825.6</v>
      </c>
      <c r="K6" s="25">
        <f t="shared" si="1"/>
        <v>36.12</v>
      </c>
      <c r="L6" s="25">
        <f t="shared" si="2"/>
        <v>448.92</v>
      </c>
      <c r="M6" s="25">
        <f t="shared" si="3"/>
        <v>49.54</v>
      </c>
      <c r="N6" s="12">
        <f t="shared" si="4"/>
        <v>1360.18</v>
      </c>
      <c r="O6" s="25">
        <f t="shared" si="5"/>
        <v>412.8</v>
      </c>
      <c r="P6" s="25">
        <f t="shared" si="6"/>
        <v>15.48</v>
      </c>
      <c r="Q6" s="25">
        <f t="shared" si="7"/>
        <v>103.2</v>
      </c>
      <c r="R6" s="12">
        <v>15</v>
      </c>
      <c r="S6" s="12">
        <f t="shared" si="8"/>
        <v>546.48</v>
      </c>
      <c r="T6" s="25">
        <f t="shared" si="9"/>
        <v>1906.66</v>
      </c>
      <c r="U6" s="12"/>
    </row>
    <row r="7" s="2" customFormat="1" spans="1:21">
      <c r="A7" s="8">
        <v>3</v>
      </c>
      <c r="B7" s="9" t="s">
        <v>31</v>
      </c>
      <c r="C7" s="9" t="s">
        <v>26</v>
      </c>
      <c r="D7" s="10" t="s">
        <v>32</v>
      </c>
      <c r="E7" s="11">
        <v>42125</v>
      </c>
      <c r="F7" s="9">
        <v>13000</v>
      </c>
      <c r="G7" s="9">
        <v>13000</v>
      </c>
      <c r="H7" s="9">
        <v>13000</v>
      </c>
      <c r="I7" s="9">
        <v>13000</v>
      </c>
      <c r="J7" s="25">
        <f t="shared" si="0"/>
        <v>2080</v>
      </c>
      <c r="K7" s="25">
        <f t="shared" si="1"/>
        <v>91</v>
      </c>
      <c r="L7" s="25">
        <f t="shared" si="2"/>
        <v>1131</v>
      </c>
      <c r="M7" s="25">
        <f t="shared" si="3"/>
        <v>124.8</v>
      </c>
      <c r="N7" s="12">
        <f t="shared" si="4"/>
        <v>3426.8</v>
      </c>
      <c r="O7" s="25">
        <f t="shared" si="5"/>
        <v>1040</v>
      </c>
      <c r="P7" s="25">
        <f t="shared" si="6"/>
        <v>39</v>
      </c>
      <c r="Q7" s="25">
        <f t="shared" si="7"/>
        <v>260</v>
      </c>
      <c r="R7" s="12">
        <v>15</v>
      </c>
      <c r="S7" s="12">
        <f t="shared" si="8"/>
        <v>1354</v>
      </c>
      <c r="T7" s="25">
        <f t="shared" si="9"/>
        <v>4780.8</v>
      </c>
      <c r="U7" s="16"/>
    </row>
    <row r="8" s="2" customFormat="1" spans="1:21">
      <c r="A8" s="8">
        <v>4</v>
      </c>
      <c r="B8" s="9" t="s">
        <v>33</v>
      </c>
      <c r="C8" s="9" t="s">
        <v>26</v>
      </c>
      <c r="D8" s="10" t="s">
        <v>34</v>
      </c>
      <c r="E8" s="11">
        <v>42125</v>
      </c>
      <c r="F8" s="9">
        <v>7420</v>
      </c>
      <c r="G8" s="9">
        <v>7420</v>
      </c>
      <c r="H8" s="9">
        <v>7420</v>
      </c>
      <c r="I8" s="9">
        <v>7420</v>
      </c>
      <c r="J8" s="25">
        <f t="shared" si="0"/>
        <v>1187.2</v>
      </c>
      <c r="K8" s="25">
        <f t="shared" si="1"/>
        <v>51.94</v>
      </c>
      <c r="L8" s="25">
        <f t="shared" si="2"/>
        <v>645.54</v>
      </c>
      <c r="M8" s="25">
        <f t="shared" si="3"/>
        <v>71.23</v>
      </c>
      <c r="N8" s="12">
        <f t="shared" si="4"/>
        <v>1955.91</v>
      </c>
      <c r="O8" s="25">
        <f t="shared" si="5"/>
        <v>593.6</v>
      </c>
      <c r="P8" s="25">
        <f t="shared" si="6"/>
        <v>22.26</v>
      </c>
      <c r="Q8" s="25">
        <f t="shared" si="7"/>
        <v>148.4</v>
      </c>
      <c r="R8" s="12">
        <v>15</v>
      </c>
      <c r="S8" s="12">
        <f t="shared" si="8"/>
        <v>779.26</v>
      </c>
      <c r="T8" s="25">
        <f t="shared" si="9"/>
        <v>2735.17</v>
      </c>
      <c r="U8" s="12"/>
    </row>
    <row r="9" s="2" customFormat="1" spans="1:21">
      <c r="A9" s="8">
        <v>5</v>
      </c>
      <c r="B9" s="9" t="s">
        <v>35</v>
      </c>
      <c r="C9" s="9" t="s">
        <v>29</v>
      </c>
      <c r="D9" s="10" t="s">
        <v>36</v>
      </c>
      <c r="E9" s="11">
        <v>42125</v>
      </c>
      <c r="F9" s="9">
        <v>6280</v>
      </c>
      <c r="G9" s="9">
        <v>6280</v>
      </c>
      <c r="H9" s="9">
        <v>6280</v>
      </c>
      <c r="I9" s="9">
        <v>6280</v>
      </c>
      <c r="J9" s="25">
        <f t="shared" si="0"/>
        <v>1004.8</v>
      </c>
      <c r="K9" s="25">
        <f t="shared" si="1"/>
        <v>43.96</v>
      </c>
      <c r="L9" s="25">
        <f t="shared" si="2"/>
        <v>546.36</v>
      </c>
      <c r="M9" s="25">
        <f t="shared" si="3"/>
        <v>60.29</v>
      </c>
      <c r="N9" s="12">
        <f t="shared" si="4"/>
        <v>1655.41</v>
      </c>
      <c r="O9" s="25">
        <f t="shared" si="5"/>
        <v>502.4</v>
      </c>
      <c r="P9" s="25">
        <f t="shared" si="6"/>
        <v>18.84</v>
      </c>
      <c r="Q9" s="25">
        <f t="shared" si="7"/>
        <v>125.6</v>
      </c>
      <c r="R9" s="12">
        <v>15</v>
      </c>
      <c r="S9" s="12">
        <f t="shared" si="8"/>
        <v>661.84</v>
      </c>
      <c r="T9" s="25">
        <f t="shared" si="9"/>
        <v>2317.25</v>
      </c>
      <c r="U9" s="12"/>
    </row>
    <row r="10" s="2" customFormat="1" spans="1:21">
      <c r="A10" s="8">
        <v>6</v>
      </c>
      <c r="B10" s="9" t="s">
        <v>37</v>
      </c>
      <c r="C10" s="9" t="s">
        <v>26</v>
      </c>
      <c r="D10" s="10" t="s">
        <v>38</v>
      </c>
      <c r="E10" s="11">
        <v>42156</v>
      </c>
      <c r="F10" s="9">
        <v>4260</v>
      </c>
      <c r="G10" s="9">
        <v>4260</v>
      </c>
      <c r="H10" s="9">
        <v>4260</v>
      </c>
      <c r="I10" s="9">
        <v>4260</v>
      </c>
      <c r="J10" s="25">
        <f t="shared" si="0"/>
        <v>681.6</v>
      </c>
      <c r="K10" s="25">
        <f t="shared" si="1"/>
        <v>29.82</v>
      </c>
      <c r="L10" s="25">
        <f t="shared" si="2"/>
        <v>370.62</v>
      </c>
      <c r="M10" s="25">
        <f t="shared" si="3"/>
        <v>40.9</v>
      </c>
      <c r="N10" s="12">
        <f t="shared" si="4"/>
        <v>1122.94</v>
      </c>
      <c r="O10" s="25">
        <f t="shared" si="5"/>
        <v>340.8</v>
      </c>
      <c r="P10" s="25">
        <f t="shared" si="6"/>
        <v>12.78</v>
      </c>
      <c r="Q10" s="25">
        <f t="shared" si="7"/>
        <v>85.2</v>
      </c>
      <c r="R10" s="12">
        <v>15</v>
      </c>
      <c r="S10" s="12">
        <f t="shared" si="8"/>
        <v>453.78</v>
      </c>
      <c r="T10" s="25">
        <f t="shared" si="9"/>
        <v>1576.72</v>
      </c>
      <c r="U10" s="12"/>
    </row>
    <row r="11" s="2" customFormat="1" spans="1:21">
      <c r="A11" s="8">
        <v>7</v>
      </c>
      <c r="B11" s="9" t="s">
        <v>39</v>
      </c>
      <c r="C11" s="9" t="s">
        <v>26</v>
      </c>
      <c r="D11" s="10" t="s">
        <v>40</v>
      </c>
      <c r="E11" s="11">
        <v>42186</v>
      </c>
      <c r="F11" s="9">
        <v>5740</v>
      </c>
      <c r="G11" s="9">
        <v>5740</v>
      </c>
      <c r="H11" s="9">
        <v>5740</v>
      </c>
      <c r="I11" s="9">
        <v>5740</v>
      </c>
      <c r="J11" s="25">
        <f t="shared" si="0"/>
        <v>918.4</v>
      </c>
      <c r="K11" s="25">
        <f t="shared" si="1"/>
        <v>40.18</v>
      </c>
      <c r="L11" s="25">
        <f t="shared" si="2"/>
        <v>499.38</v>
      </c>
      <c r="M11" s="25">
        <f t="shared" si="3"/>
        <v>55.1</v>
      </c>
      <c r="N11" s="12">
        <f t="shared" si="4"/>
        <v>1513.06</v>
      </c>
      <c r="O11" s="25">
        <f t="shared" si="5"/>
        <v>459.2</v>
      </c>
      <c r="P11" s="25">
        <f t="shared" si="6"/>
        <v>17.22</v>
      </c>
      <c r="Q11" s="25">
        <f t="shared" si="7"/>
        <v>114.8</v>
      </c>
      <c r="R11" s="12">
        <v>15</v>
      </c>
      <c r="S11" s="12">
        <f t="shared" si="8"/>
        <v>606.22</v>
      </c>
      <c r="T11" s="25">
        <f t="shared" si="9"/>
        <v>2119.28</v>
      </c>
      <c r="U11" s="12"/>
    </row>
    <row r="12" s="2" customFormat="1" spans="1:21">
      <c r="A12" s="8">
        <v>8</v>
      </c>
      <c r="B12" s="9" t="s">
        <v>41</v>
      </c>
      <c r="C12" s="9" t="s">
        <v>26</v>
      </c>
      <c r="D12" s="10" t="s">
        <v>42</v>
      </c>
      <c r="E12" s="11">
        <v>42217</v>
      </c>
      <c r="F12" s="9">
        <v>8500</v>
      </c>
      <c r="G12" s="9">
        <v>8500</v>
      </c>
      <c r="H12" s="9">
        <v>8500</v>
      </c>
      <c r="I12" s="9">
        <v>8500</v>
      </c>
      <c r="J12" s="25">
        <f t="shared" si="0"/>
        <v>1360</v>
      </c>
      <c r="K12" s="25">
        <f t="shared" si="1"/>
        <v>59.5</v>
      </c>
      <c r="L12" s="25">
        <f t="shared" si="2"/>
        <v>739.5</v>
      </c>
      <c r="M12" s="25">
        <f t="shared" si="3"/>
        <v>81.6</v>
      </c>
      <c r="N12" s="12">
        <f t="shared" si="4"/>
        <v>2240.6</v>
      </c>
      <c r="O12" s="25">
        <f t="shared" si="5"/>
        <v>680</v>
      </c>
      <c r="P12" s="25">
        <f t="shared" si="6"/>
        <v>25.5</v>
      </c>
      <c r="Q12" s="25">
        <f t="shared" si="7"/>
        <v>170</v>
      </c>
      <c r="R12" s="12">
        <v>15</v>
      </c>
      <c r="S12" s="12">
        <f t="shared" si="8"/>
        <v>890.5</v>
      </c>
      <c r="T12" s="25">
        <f t="shared" si="9"/>
        <v>3131.1</v>
      </c>
      <c r="U12" s="12"/>
    </row>
    <row r="13" s="2" customFormat="1" spans="1:21">
      <c r="A13" s="8">
        <v>9</v>
      </c>
      <c r="B13" s="9" t="s">
        <v>43</v>
      </c>
      <c r="C13" s="9" t="s">
        <v>26</v>
      </c>
      <c r="D13" s="10" t="s">
        <v>44</v>
      </c>
      <c r="E13" s="11">
        <v>42309</v>
      </c>
      <c r="F13" s="9">
        <v>5580</v>
      </c>
      <c r="G13" s="9">
        <v>5580</v>
      </c>
      <c r="H13" s="9">
        <v>5580</v>
      </c>
      <c r="I13" s="9">
        <v>5580</v>
      </c>
      <c r="J13" s="25">
        <f t="shared" si="0"/>
        <v>892.8</v>
      </c>
      <c r="K13" s="25">
        <f t="shared" si="1"/>
        <v>39.06</v>
      </c>
      <c r="L13" s="25">
        <f t="shared" si="2"/>
        <v>485.46</v>
      </c>
      <c r="M13" s="25">
        <f t="shared" si="3"/>
        <v>53.57</v>
      </c>
      <c r="N13" s="12">
        <f t="shared" si="4"/>
        <v>1470.89</v>
      </c>
      <c r="O13" s="25">
        <f t="shared" si="5"/>
        <v>446.4</v>
      </c>
      <c r="P13" s="25">
        <f t="shared" si="6"/>
        <v>16.74</v>
      </c>
      <c r="Q13" s="25">
        <f t="shared" si="7"/>
        <v>111.6</v>
      </c>
      <c r="R13" s="12">
        <v>15</v>
      </c>
      <c r="S13" s="12">
        <f t="shared" si="8"/>
        <v>589.74</v>
      </c>
      <c r="T13" s="25">
        <f t="shared" si="9"/>
        <v>2060.63</v>
      </c>
      <c r="U13" s="12"/>
    </row>
    <row r="14" s="2" customFormat="1" spans="1:21">
      <c r="A14" s="8">
        <v>10</v>
      </c>
      <c r="B14" s="9" t="s">
        <v>45</v>
      </c>
      <c r="C14" s="9" t="s">
        <v>26</v>
      </c>
      <c r="D14" s="10" t="s">
        <v>46</v>
      </c>
      <c r="E14" s="11">
        <v>42309</v>
      </c>
      <c r="F14" s="9">
        <v>4560</v>
      </c>
      <c r="G14" s="9">
        <v>4560</v>
      </c>
      <c r="H14" s="9">
        <v>4560</v>
      </c>
      <c r="I14" s="9">
        <v>4560</v>
      </c>
      <c r="J14" s="25">
        <f t="shared" si="0"/>
        <v>729.6</v>
      </c>
      <c r="K14" s="25">
        <f t="shared" si="1"/>
        <v>31.92</v>
      </c>
      <c r="L14" s="25">
        <f t="shared" si="2"/>
        <v>396.72</v>
      </c>
      <c r="M14" s="25">
        <f t="shared" si="3"/>
        <v>43.78</v>
      </c>
      <c r="N14" s="12">
        <f t="shared" si="4"/>
        <v>1202.02</v>
      </c>
      <c r="O14" s="25">
        <f t="shared" si="5"/>
        <v>364.8</v>
      </c>
      <c r="P14" s="25">
        <f t="shared" si="6"/>
        <v>13.68</v>
      </c>
      <c r="Q14" s="25">
        <f t="shared" si="7"/>
        <v>91.2</v>
      </c>
      <c r="R14" s="12">
        <v>15</v>
      </c>
      <c r="S14" s="12">
        <f t="shared" si="8"/>
        <v>484.68</v>
      </c>
      <c r="T14" s="25">
        <f t="shared" si="9"/>
        <v>1686.7</v>
      </c>
      <c r="U14" s="12"/>
    </row>
    <row r="15" s="2" customFormat="1" spans="1:21">
      <c r="A15" s="8">
        <v>11</v>
      </c>
      <c r="B15" s="9" t="s">
        <v>47</v>
      </c>
      <c r="C15" s="9" t="s">
        <v>26</v>
      </c>
      <c r="D15" s="10" t="s">
        <v>48</v>
      </c>
      <c r="E15" s="11">
        <v>42339</v>
      </c>
      <c r="F15" s="9">
        <v>4100</v>
      </c>
      <c r="G15" s="9">
        <v>4100</v>
      </c>
      <c r="H15" s="9">
        <v>4100</v>
      </c>
      <c r="I15" s="9">
        <v>4100</v>
      </c>
      <c r="J15" s="25">
        <f t="shared" si="0"/>
        <v>656</v>
      </c>
      <c r="K15" s="25">
        <f t="shared" si="1"/>
        <v>28.7</v>
      </c>
      <c r="L15" s="25">
        <f t="shared" si="2"/>
        <v>356.7</v>
      </c>
      <c r="M15" s="25">
        <f t="shared" si="3"/>
        <v>39.36</v>
      </c>
      <c r="N15" s="12">
        <f t="shared" si="4"/>
        <v>1080.76</v>
      </c>
      <c r="O15" s="25">
        <f t="shared" si="5"/>
        <v>328</v>
      </c>
      <c r="P15" s="25">
        <f t="shared" si="6"/>
        <v>12.3</v>
      </c>
      <c r="Q15" s="25">
        <f t="shared" si="7"/>
        <v>82</v>
      </c>
      <c r="R15" s="12">
        <v>15</v>
      </c>
      <c r="S15" s="12">
        <f t="shared" si="8"/>
        <v>437.3</v>
      </c>
      <c r="T15" s="25">
        <f t="shared" si="9"/>
        <v>1518.06</v>
      </c>
      <c r="U15" s="12"/>
    </row>
    <row r="16" s="2" customFormat="1" spans="1:21">
      <c r="A16" s="8">
        <v>12</v>
      </c>
      <c r="B16" s="9" t="s">
        <v>49</v>
      </c>
      <c r="C16" s="9" t="s">
        <v>26</v>
      </c>
      <c r="D16" s="10" t="s">
        <v>50</v>
      </c>
      <c r="E16" s="11">
        <v>42339</v>
      </c>
      <c r="F16" s="9">
        <v>4440</v>
      </c>
      <c r="G16" s="9">
        <v>4440</v>
      </c>
      <c r="H16" s="9">
        <v>4440</v>
      </c>
      <c r="I16" s="9">
        <v>4440</v>
      </c>
      <c r="J16" s="25">
        <f t="shared" si="0"/>
        <v>710.4</v>
      </c>
      <c r="K16" s="25">
        <f t="shared" si="1"/>
        <v>31.08</v>
      </c>
      <c r="L16" s="25">
        <f t="shared" si="2"/>
        <v>386.28</v>
      </c>
      <c r="M16" s="25">
        <f t="shared" si="3"/>
        <v>42.62</v>
      </c>
      <c r="N16" s="12">
        <f t="shared" si="4"/>
        <v>1170.38</v>
      </c>
      <c r="O16" s="25">
        <f t="shared" si="5"/>
        <v>355.2</v>
      </c>
      <c r="P16" s="25">
        <f t="shared" si="6"/>
        <v>13.32</v>
      </c>
      <c r="Q16" s="25">
        <f t="shared" si="7"/>
        <v>88.8</v>
      </c>
      <c r="R16" s="12">
        <v>15</v>
      </c>
      <c r="S16" s="12">
        <f t="shared" si="8"/>
        <v>472.32</v>
      </c>
      <c r="T16" s="25">
        <f t="shared" si="9"/>
        <v>1642.7</v>
      </c>
      <c r="U16" s="12"/>
    </row>
    <row r="17" s="2" customFormat="1" spans="1:21">
      <c r="A17" s="8">
        <v>13</v>
      </c>
      <c r="B17" s="9" t="s">
        <v>51</v>
      </c>
      <c r="C17" s="9" t="s">
        <v>26</v>
      </c>
      <c r="D17" s="10" t="s">
        <v>52</v>
      </c>
      <c r="E17" s="11">
        <v>42370</v>
      </c>
      <c r="F17" s="9">
        <v>5000</v>
      </c>
      <c r="G17" s="9">
        <v>5000</v>
      </c>
      <c r="H17" s="9">
        <v>5000</v>
      </c>
      <c r="I17" s="9">
        <v>5000</v>
      </c>
      <c r="J17" s="25">
        <f t="shared" si="0"/>
        <v>800</v>
      </c>
      <c r="K17" s="25">
        <f t="shared" si="1"/>
        <v>35</v>
      </c>
      <c r="L17" s="25">
        <f t="shared" si="2"/>
        <v>435</v>
      </c>
      <c r="M17" s="25">
        <f t="shared" si="3"/>
        <v>48</v>
      </c>
      <c r="N17" s="12">
        <f t="shared" si="4"/>
        <v>1318</v>
      </c>
      <c r="O17" s="25">
        <f t="shared" si="5"/>
        <v>400</v>
      </c>
      <c r="P17" s="25">
        <f t="shared" si="6"/>
        <v>15</v>
      </c>
      <c r="Q17" s="25">
        <f t="shared" si="7"/>
        <v>100</v>
      </c>
      <c r="R17" s="12">
        <v>15</v>
      </c>
      <c r="S17" s="12">
        <f t="shared" si="8"/>
        <v>530</v>
      </c>
      <c r="T17" s="25">
        <f t="shared" si="9"/>
        <v>1848</v>
      </c>
      <c r="U17" s="12"/>
    </row>
    <row r="18" s="2" customFormat="1" spans="1:21">
      <c r="A18" s="8">
        <v>14</v>
      </c>
      <c r="B18" s="9" t="s">
        <v>53</v>
      </c>
      <c r="C18" s="12" t="s">
        <v>26</v>
      </c>
      <c r="D18" s="13" t="s">
        <v>54</v>
      </c>
      <c r="E18" s="11">
        <v>42370</v>
      </c>
      <c r="F18" s="9">
        <v>4760</v>
      </c>
      <c r="G18" s="9">
        <v>4760</v>
      </c>
      <c r="H18" s="9">
        <v>4760</v>
      </c>
      <c r="I18" s="9">
        <v>4760</v>
      </c>
      <c r="J18" s="25">
        <f t="shared" si="0"/>
        <v>761.6</v>
      </c>
      <c r="K18" s="25">
        <f t="shared" si="1"/>
        <v>33.32</v>
      </c>
      <c r="L18" s="25">
        <f t="shared" si="2"/>
        <v>414.12</v>
      </c>
      <c r="M18" s="25">
        <f t="shared" si="3"/>
        <v>45.7</v>
      </c>
      <c r="N18" s="12">
        <f t="shared" si="4"/>
        <v>1254.74</v>
      </c>
      <c r="O18" s="25">
        <f t="shared" si="5"/>
        <v>380.8</v>
      </c>
      <c r="P18" s="25">
        <f t="shared" si="6"/>
        <v>14.28</v>
      </c>
      <c r="Q18" s="25">
        <f t="shared" si="7"/>
        <v>95.2</v>
      </c>
      <c r="R18" s="12">
        <v>15</v>
      </c>
      <c r="S18" s="12">
        <f t="shared" si="8"/>
        <v>505.28</v>
      </c>
      <c r="T18" s="25">
        <f t="shared" si="9"/>
        <v>1760.02</v>
      </c>
      <c r="U18" s="12"/>
    </row>
    <row r="19" s="2" customFormat="1" spans="1:21">
      <c r="A19" s="8">
        <v>15</v>
      </c>
      <c r="B19" s="9" t="s">
        <v>55</v>
      </c>
      <c r="C19" s="12" t="s">
        <v>26</v>
      </c>
      <c r="D19" s="13" t="s">
        <v>56</v>
      </c>
      <c r="E19" s="14">
        <v>42401</v>
      </c>
      <c r="F19" s="9">
        <v>4520</v>
      </c>
      <c r="G19" s="9">
        <v>4520</v>
      </c>
      <c r="H19" s="9">
        <v>4520</v>
      </c>
      <c r="I19" s="9">
        <v>4520</v>
      </c>
      <c r="J19" s="25">
        <f t="shared" si="0"/>
        <v>723.2</v>
      </c>
      <c r="K19" s="25">
        <f t="shared" si="1"/>
        <v>31.64</v>
      </c>
      <c r="L19" s="25">
        <f t="shared" si="2"/>
        <v>393.24</v>
      </c>
      <c r="M19" s="25">
        <f t="shared" si="3"/>
        <v>43.39</v>
      </c>
      <c r="N19" s="12">
        <f t="shared" si="4"/>
        <v>1191.47</v>
      </c>
      <c r="O19" s="25">
        <f t="shared" si="5"/>
        <v>361.6</v>
      </c>
      <c r="P19" s="25">
        <f t="shared" si="6"/>
        <v>13.56</v>
      </c>
      <c r="Q19" s="25">
        <f t="shared" si="7"/>
        <v>90.4</v>
      </c>
      <c r="R19" s="12">
        <v>15</v>
      </c>
      <c r="S19" s="12">
        <f t="shared" si="8"/>
        <v>480.56</v>
      </c>
      <c r="T19" s="25">
        <f t="shared" si="9"/>
        <v>1672.03</v>
      </c>
      <c r="U19" s="12"/>
    </row>
    <row r="20" s="2" customFormat="1" spans="1:21">
      <c r="A20" s="8">
        <v>16</v>
      </c>
      <c r="B20" s="9" t="s">
        <v>57</v>
      </c>
      <c r="C20" s="12" t="s">
        <v>26</v>
      </c>
      <c r="D20" s="13" t="s">
        <v>58</v>
      </c>
      <c r="E20" s="11">
        <v>42401</v>
      </c>
      <c r="F20" s="9">
        <v>4820</v>
      </c>
      <c r="G20" s="9">
        <v>4820</v>
      </c>
      <c r="H20" s="9">
        <v>4820</v>
      </c>
      <c r="I20" s="9">
        <v>4820</v>
      </c>
      <c r="J20" s="25">
        <f t="shared" si="0"/>
        <v>771.2</v>
      </c>
      <c r="K20" s="25">
        <f t="shared" si="1"/>
        <v>33.74</v>
      </c>
      <c r="L20" s="25">
        <f t="shared" si="2"/>
        <v>419.34</v>
      </c>
      <c r="M20" s="25">
        <f t="shared" si="3"/>
        <v>46.27</v>
      </c>
      <c r="N20" s="12">
        <f t="shared" si="4"/>
        <v>1270.55</v>
      </c>
      <c r="O20" s="25">
        <f t="shared" si="5"/>
        <v>385.6</v>
      </c>
      <c r="P20" s="25">
        <f t="shared" si="6"/>
        <v>14.46</v>
      </c>
      <c r="Q20" s="25">
        <f t="shared" si="7"/>
        <v>96.4</v>
      </c>
      <c r="R20" s="12">
        <v>15</v>
      </c>
      <c r="S20" s="12">
        <f t="shared" si="8"/>
        <v>511.46</v>
      </c>
      <c r="T20" s="25">
        <f t="shared" si="9"/>
        <v>1782.01</v>
      </c>
      <c r="U20" s="12"/>
    </row>
    <row r="21" s="2" customFormat="1" spans="1:21">
      <c r="A21" s="8">
        <v>17</v>
      </c>
      <c r="B21" s="9" t="s">
        <v>59</v>
      </c>
      <c r="C21" s="12" t="s">
        <v>26</v>
      </c>
      <c r="D21" s="13" t="s">
        <v>60</v>
      </c>
      <c r="E21" s="11">
        <v>42401</v>
      </c>
      <c r="F21" s="9">
        <v>4060</v>
      </c>
      <c r="G21" s="9">
        <v>4060</v>
      </c>
      <c r="H21" s="9">
        <v>4060</v>
      </c>
      <c r="I21" s="9">
        <v>4060</v>
      </c>
      <c r="J21" s="25">
        <f t="shared" si="0"/>
        <v>649.6</v>
      </c>
      <c r="K21" s="25">
        <f t="shared" si="1"/>
        <v>28.42</v>
      </c>
      <c r="L21" s="25">
        <f t="shared" si="2"/>
        <v>353.22</v>
      </c>
      <c r="M21" s="25">
        <f t="shared" si="3"/>
        <v>38.98</v>
      </c>
      <c r="N21" s="12">
        <f t="shared" si="4"/>
        <v>1070.22</v>
      </c>
      <c r="O21" s="25">
        <f t="shared" si="5"/>
        <v>324.8</v>
      </c>
      <c r="P21" s="25">
        <f t="shared" si="6"/>
        <v>12.18</v>
      </c>
      <c r="Q21" s="25">
        <f t="shared" si="7"/>
        <v>81.2</v>
      </c>
      <c r="R21" s="12">
        <v>15</v>
      </c>
      <c r="S21" s="12">
        <f t="shared" si="8"/>
        <v>433.18</v>
      </c>
      <c r="T21" s="25">
        <f t="shared" si="9"/>
        <v>1503.4</v>
      </c>
      <c r="U21" s="12"/>
    </row>
    <row r="22" s="2" customFormat="1" spans="1:21">
      <c r="A22" s="8">
        <v>18</v>
      </c>
      <c r="B22" s="15" t="s">
        <v>61</v>
      </c>
      <c r="C22" s="12" t="s">
        <v>26</v>
      </c>
      <c r="D22" s="13" t="s">
        <v>62</v>
      </c>
      <c r="E22" s="11">
        <v>42401</v>
      </c>
      <c r="F22" s="9">
        <v>4360</v>
      </c>
      <c r="G22" s="9">
        <v>4360</v>
      </c>
      <c r="H22" s="9">
        <v>4360</v>
      </c>
      <c r="I22" s="9">
        <v>4360</v>
      </c>
      <c r="J22" s="25">
        <f t="shared" si="0"/>
        <v>697.6</v>
      </c>
      <c r="K22" s="25">
        <f t="shared" si="1"/>
        <v>30.52</v>
      </c>
      <c r="L22" s="25">
        <f t="shared" si="2"/>
        <v>379.32</v>
      </c>
      <c r="M22" s="25">
        <f t="shared" si="3"/>
        <v>41.86</v>
      </c>
      <c r="N22" s="12">
        <f t="shared" si="4"/>
        <v>1149.3</v>
      </c>
      <c r="O22" s="25">
        <f t="shared" si="5"/>
        <v>348.8</v>
      </c>
      <c r="P22" s="25">
        <f t="shared" si="6"/>
        <v>13.08</v>
      </c>
      <c r="Q22" s="25">
        <f t="shared" si="7"/>
        <v>87.2</v>
      </c>
      <c r="R22" s="12">
        <v>15</v>
      </c>
      <c r="S22" s="12">
        <f t="shared" si="8"/>
        <v>464.08</v>
      </c>
      <c r="T22" s="25">
        <f t="shared" si="9"/>
        <v>1613.38</v>
      </c>
      <c r="U22" s="12"/>
    </row>
    <row r="23" s="2" customFormat="1" spans="1:21">
      <c r="A23" s="8">
        <v>19</v>
      </c>
      <c r="B23" s="9" t="s">
        <v>63</v>
      </c>
      <c r="C23" s="12" t="s">
        <v>26</v>
      </c>
      <c r="D23" s="13" t="s">
        <v>64</v>
      </c>
      <c r="E23" s="11">
        <v>42491</v>
      </c>
      <c r="F23" s="9">
        <v>5680</v>
      </c>
      <c r="G23" s="9">
        <v>5680</v>
      </c>
      <c r="H23" s="9">
        <v>5680</v>
      </c>
      <c r="I23" s="9">
        <v>5680</v>
      </c>
      <c r="J23" s="25">
        <f t="shared" si="0"/>
        <v>908.8</v>
      </c>
      <c r="K23" s="25">
        <f t="shared" si="1"/>
        <v>39.76</v>
      </c>
      <c r="L23" s="25">
        <f t="shared" si="2"/>
        <v>494.16</v>
      </c>
      <c r="M23" s="25">
        <f t="shared" si="3"/>
        <v>54.53</v>
      </c>
      <c r="N23" s="12">
        <f t="shared" si="4"/>
        <v>1497.25</v>
      </c>
      <c r="O23" s="25">
        <f t="shared" si="5"/>
        <v>454.4</v>
      </c>
      <c r="P23" s="25">
        <f t="shared" si="6"/>
        <v>17.04</v>
      </c>
      <c r="Q23" s="25">
        <f t="shared" si="7"/>
        <v>113.6</v>
      </c>
      <c r="R23" s="12">
        <v>15</v>
      </c>
      <c r="S23" s="12">
        <f t="shared" si="8"/>
        <v>600.04</v>
      </c>
      <c r="T23" s="25">
        <f t="shared" si="9"/>
        <v>2097.29</v>
      </c>
      <c r="U23" s="12"/>
    </row>
    <row r="24" s="2" customFormat="1" spans="1:21">
      <c r="A24" s="8">
        <v>20</v>
      </c>
      <c r="B24" s="9" t="s">
        <v>65</v>
      </c>
      <c r="C24" s="12" t="s">
        <v>26</v>
      </c>
      <c r="D24" s="13" t="s">
        <v>66</v>
      </c>
      <c r="E24" s="11">
        <v>42491</v>
      </c>
      <c r="F24" s="9">
        <v>6180</v>
      </c>
      <c r="G24" s="9">
        <v>6180</v>
      </c>
      <c r="H24" s="9">
        <v>6180</v>
      </c>
      <c r="I24" s="9">
        <v>6180</v>
      </c>
      <c r="J24" s="25">
        <f t="shared" si="0"/>
        <v>988.8</v>
      </c>
      <c r="K24" s="25">
        <f t="shared" si="1"/>
        <v>43.26</v>
      </c>
      <c r="L24" s="25">
        <f t="shared" si="2"/>
        <v>537.66</v>
      </c>
      <c r="M24" s="25">
        <f t="shared" si="3"/>
        <v>59.33</v>
      </c>
      <c r="N24" s="12">
        <f t="shared" si="4"/>
        <v>1629.05</v>
      </c>
      <c r="O24" s="25">
        <f t="shared" si="5"/>
        <v>494.4</v>
      </c>
      <c r="P24" s="25">
        <f t="shared" si="6"/>
        <v>18.54</v>
      </c>
      <c r="Q24" s="25">
        <f t="shared" si="7"/>
        <v>123.6</v>
      </c>
      <c r="R24" s="12">
        <v>15</v>
      </c>
      <c r="S24" s="12">
        <f t="shared" si="8"/>
        <v>651.54</v>
      </c>
      <c r="T24" s="25">
        <f t="shared" si="9"/>
        <v>2280.59</v>
      </c>
      <c r="U24" s="12"/>
    </row>
    <row r="25" s="2" customFormat="1" spans="1:21">
      <c r="A25" s="8">
        <v>21</v>
      </c>
      <c r="B25" s="9" t="s">
        <v>67</v>
      </c>
      <c r="C25" s="12" t="s">
        <v>26</v>
      </c>
      <c r="D25" s="13" t="s">
        <v>68</v>
      </c>
      <c r="E25" s="11">
        <v>42491</v>
      </c>
      <c r="F25" s="9">
        <v>5160</v>
      </c>
      <c r="G25" s="9">
        <v>5160</v>
      </c>
      <c r="H25" s="9">
        <v>5160</v>
      </c>
      <c r="I25" s="9">
        <v>5160</v>
      </c>
      <c r="J25" s="25">
        <f t="shared" si="0"/>
        <v>825.6</v>
      </c>
      <c r="K25" s="25">
        <f t="shared" si="1"/>
        <v>36.12</v>
      </c>
      <c r="L25" s="25">
        <f t="shared" si="2"/>
        <v>448.92</v>
      </c>
      <c r="M25" s="25">
        <f t="shared" si="3"/>
        <v>49.54</v>
      </c>
      <c r="N25" s="12">
        <f t="shared" si="4"/>
        <v>1360.18</v>
      </c>
      <c r="O25" s="25">
        <f t="shared" si="5"/>
        <v>412.8</v>
      </c>
      <c r="P25" s="25">
        <f t="shared" si="6"/>
        <v>15.48</v>
      </c>
      <c r="Q25" s="25">
        <f t="shared" si="7"/>
        <v>103.2</v>
      </c>
      <c r="R25" s="12">
        <v>15</v>
      </c>
      <c r="S25" s="12">
        <f t="shared" si="8"/>
        <v>546.48</v>
      </c>
      <c r="T25" s="25">
        <f t="shared" si="9"/>
        <v>1906.66</v>
      </c>
      <c r="U25" s="12"/>
    </row>
    <row r="26" s="2" customFormat="1" spans="1:21">
      <c r="A26" s="8">
        <v>22</v>
      </c>
      <c r="B26" s="9" t="s">
        <v>69</v>
      </c>
      <c r="C26" s="12" t="s">
        <v>26</v>
      </c>
      <c r="D26" s="13" t="s">
        <v>70</v>
      </c>
      <c r="E26" s="11">
        <v>42552</v>
      </c>
      <c r="F26" s="9">
        <v>4560</v>
      </c>
      <c r="G26" s="9">
        <v>4560</v>
      </c>
      <c r="H26" s="9">
        <v>4560</v>
      </c>
      <c r="I26" s="9">
        <v>4560</v>
      </c>
      <c r="J26" s="25">
        <f t="shared" si="0"/>
        <v>729.6</v>
      </c>
      <c r="K26" s="25">
        <f t="shared" si="1"/>
        <v>31.92</v>
      </c>
      <c r="L26" s="25">
        <f t="shared" si="2"/>
        <v>396.72</v>
      </c>
      <c r="M26" s="25">
        <f t="shared" si="3"/>
        <v>43.78</v>
      </c>
      <c r="N26" s="12">
        <f t="shared" si="4"/>
        <v>1202.02</v>
      </c>
      <c r="O26" s="25">
        <f t="shared" si="5"/>
        <v>364.8</v>
      </c>
      <c r="P26" s="25">
        <f t="shared" si="6"/>
        <v>13.68</v>
      </c>
      <c r="Q26" s="25">
        <f t="shared" si="7"/>
        <v>91.2</v>
      </c>
      <c r="R26" s="12">
        <v>15</v>
      </c>
      <c r="S26" s="12">
        <f t="shared" si="8"/>
        <v>484.68</v>
      </c>
      <c r="T26" s="25">
        <f t="shared" si="9"/>
        <v>1686.7</v>
      </c>
      <c r="U26" s="12"/>
    </row>
    <row r="27" s="2" customFormat="1" spans="1:21">
      <c r="A27" s="8">
        <v>23</v>
      </c>
      <c r="B27" s="9" t="s">
        <v>71</v>
      </c>
      <c r="C27" s="12" t="s">
        <v>26</v>
      </c>
      <c r="D27" s="13" t="s">
        <v>72</v>
      </c>
      <c r="E27" s="11">
        <v>42583</v>
      </c>
      <c r="F27" s="9">
        <v>4100</v>
      </c>
      <c r="G27" s="9">
        <v>4100</v>
      </c>
      <c r="H27" s="9">
        <v>4100</v>
      </c>
      <c r="I27" s="9">
        <v>4100</v>
      </c>
      <c r="J27" s="25">
        <f t="shared" si="0"/>
        <v>656</v>
      </c>
      <c r="K27" s="25">
        <f t="shared" si="1"/>
        <v>28.7</v>
      </c>
      <c r="L27" s="25">
        <f t="shared" si="2"/>
        <v>356.7</v>
      </c>
      <c r="M27" s="25">
        <f t="shared" si="3"/>
        <v>39.36</v>
      </c>
      <c r="N27" s="12">
        <f t="shared" si="4"/>
        <v>1080.76</v>
      </c>
      <c r="O27" s="25">
        <f t="shared" si="5"/>
        <v>328</v>
      </c>
      <c r="P27" s="25">
        <f t="shared" si="6"/>
        <v>12.3</v>
      </c>
      <c r="Q27" s="25">
        <f t="shared" si="7"/>
        <v>82</v>
      </c>
      <c r="R27" s="12">
        <v>15</v>
      </c>
      <c r="S27" s="12">
        <f t="shared" si="8"/>
        <v>437.3</v>
      </c>
      <c r="T27" s="25">
        <f t="shared" si="9"/>
        <v>1518.06</v>
      </c>
      <c r="U27" s="12"/>
    </row>
    <row r="28" s="2" customFormat="1" spans="1:21">
      <c r="A28" s="8">
        <v>24</v>
      </c>
      <c r="B28" s="9" t="s">
        <v>73</v>
      </c>
      <c r="C28" s="12" t="s">
        <v>26</v>
      </c>
      <c r="D28" s="13" t="s">
        <v>74</v>
      </c>
      <c r="E28" s="11">
        <v>42614</v>
      </c>
      <c r="F28" s="9">
        <v>6340</v>
      </c>
      <c r="G28" s="9">
        <v>6340</v>
      </c>
      <c r="H28" s="9">
        <v>6340</v>
      </c>
      <c r="I28" s="9">
        <v>6340</v>
      </c>
      <c r="J28" s="25">
        <f t="shared" si="0"/>
        <v>1014.4</v>
      </c>
      <c r="K28" s="25">
        <f t="shared" si="1"/>
        <v>44.38</v>
      </c>
      <c r="L28" s="25">
        <f t="shared" si="2"/>
        <v>551.58</v>
      </c>
      <c r="M28" s="25">
        <f t="shared" si="3"/>
        <v>60.86</v>
      </c>
      <c r="N28" s="12">
        <f t="shared" si="4"/>
        <v>1671.22</v>
      </c>
      <c r="O28" s="25">
        <f t="shared" si="5"/>
        <v>507.2</v>
      </c>
      <c r="P28" s="25">
        <f t="shared" si="6"/>
        <v>19.02</v>
      </c>
      <c r="Q28" s="25">
        <f t="shared" si="7"/>
        <v>126.8</v>
      </c>
      <c r="R28" s="12">
        <v>15</v>
      </c>
      <c r="S28" s="12">
        <f t="shared" si="8"/>
        <v>668.02</v>
      </c>
      <c r="T28" s="25">
        <f t="shared" si="9"/>
        <v>2339.24</v>
      </c>
      <c r="U28" s="12"/>
    </row>
    <row r="29" s="2" customFormat="1" spans="1:21">
      <c r="A29" s="8">
        <v>25</v>
      </c>
      <c r="B29" s="9" t="s">
        <v>75</v>
      </c>
      <c r="C29" s="12" t="s">
        <v>26</v>
      </c>
      <c r="D29" s="13" t="s">
        <v>76</v>
      </c>
      <c r="E29" s="11">
        <v>42614</v>
      </c>
      <c r="F29" s="9">
        <v>4380</v>
      </c>
      <c r="G29" s="9">
        <v>4380</v>
      </c>
      <c r="H29" s="9">
        <v>4380</v>
      </c>
      <c r="I29" s="9">
        <v>4380</v>
      </c>
      <c r="J29" s="25">
        <f t="shared" si="0"/>
        <v>700.8</v>
      </c>
      <c r="K29" s="25">
        <f t="shared" si="1"/>
        <v>30.66</v>
      </c>
      <c r="L29" s="25">
        <f t="shared" si="2"/>
        <v>381.06</v>
      </c>
      <c r="M29" s="25">
        <f t="shared" si="3"/>
        <v>42.05</v>
      </c>
      <c r="N29" s="12">
        <f t="shared" si="4"/>
        <v>1154.57</v>
      </c>
      <c r="O29" s="25">
        <f t="shared" si="5"/>
        <v>350.4</v>
      </c>
      <c r="P29" s="25">
        <f t="shared" si="6"/>
        <v>13.14</v>
      </c>
      <c r="Q29" s="25">
        <f t="shared" si="7"/>
        <v>87.6</v>
      </c>
      <c r="R29" s="12">
        <v>15</v>
      </c>
      <c r="S29" s="12">
        <f t="shared" si="8"/>
        <v>466.14</v>
      </c>
      <c r="T29" s="25">
        <f t="shared" si="9"/>
        <v>1620.71</v>
      </c>
      <c r="U29" s="12"/>
    </row>
    <row r="30" s="2" customFormat="1" spans="1:21">
      <c r="A30" s="8">
        <v>26</v>
      </c>
      <c r="B30" s="9" t="s">
        <v>77</v>
      </c>
      <c r="C30" s="12" t="s">
        <v>26</v>
      </c>
      <c r="D30" s="13" t="s">
        <v>78</v>
      </c>
      <c r="E30" s="11">
        <v>42644</v>
      </c>
      <c r="F30" s="9">
        <v>4460</v>
      </c>
      <c r="G30" s="9">
        <v>4460</v>
      </c>
      <c r="H30" s="9">
        <v>4460</v>
      </c>
      <c r="I30" s="9">
        <v>4460</v>
      </c>
      <c r="J30" s="25">
        <f t="shared" si="0"/>
        <v>713.6</v>
      </c>
      <c r="K30" s="25">
        <f t="shared" si="1"/>
        <v>31.22</v>
      </c>
      <c r="L30" s="25">
        <f t="shared" si="2"/>
        <v>388.02</v>
      </c>
      <c r="M30" s="25">
        <f t="shared" si="3"/>
        <v>42.82</v>
      </c>
      <c r="N30" s="12">
        <f t="shared" si="4"/>
        <v>1175.66</v>
      </c>
      <c r="O30" s="25">
        <f t="shared" si="5"/>
        <v>356.8</v>
      </c>
      <c r="P30" s="25">
        <f t="shared" si="6"/>
        <v>13.38</v>
      </c>
      <c r="Q30" s="25">
        <f t="shared" si="7"/>
        <v>89.2</v>
      </c>
      <c r="R30" s="12">
        <v>15</v>
      </c>
      <c r="S30" s="12">
        <f t="shared" si="8"/>
        <v>474.38</v>
      </c>
      <c r="T30" s="25">
        <f t="shared" si="9"/>
        <v>1650.04</v>
      </c>
      <c r="U30" s="12"/>
    </row>
    <row r="31" s="2" customFormat="1" spans="1:21">
      <c r="A31" s="8">
        <v>27</v>
      </c>
      <c r="B31" s="9" t="s">
        <v>79</v>
      </c>
      <c r="C31" s="12" t="s">
        <v>26</v>
      </c>
      <c r="D31" s="13" t="s">
        <v>80</v>
      </c>
      <c r="E31" s="11">
        <v>42705</v>
      </c>
      <c r="F31" s="15">
        <v>4053</v>
      </c>
      <c r="G31" s="15">
        <v>4053</v>
      </c>
      <c r="H31" s="15">
        <v>3945</v>
      </c>
      <c r="I31" s="15">
        <v>4053</v>
      </c>
      <c r="J31" s="25">
        <f t="shared" si="0"/>
        <v>648.48</v>
      </c>
      <c r="K31" s="25">
        <f t="shared" si="1"/>
        <v>28.37</v>
      </c>
      <c r="L31" s="25">
        <f t="shared" si="2"/>
        <v>343.22</v>
      </c>
      <c r="M31" s="25">
        <f t="shared" si="3"/>
        <v>38.91</v>
      </c>
      <c r="N31" s="12">
        <f t="shared" si="4"/>
        <v>1058.98</v>
      </c>
      <c r="O31" s="25">
        <f t="shared" si="5"/>
        <v>324.24</v>
      </c>
      <c r="P31" s="25">
        <f t="shared" si="6"/>
        <v>12.16</v>
      </c>
      <c r="Q31" s="25">
        <f t="shared" si="7"/>
        <v>78.9</v>
      </c>
      <c r="R31" s="12">
        <v>15</v>
      </c>
      <c r="S31" s="12">
        <f t="shared" si="8"/>
        <v>430.3</v>
      </c>
      <c r="T31" s="25">
        <f t="shared" si="9"/>
        <v>1489.28</v>
      </c>
      <c r="U31" s="16"/>
    </row>
    <row r="32" s="2" customFormat="1" spans="1:21">
      <c r="A32" s="8">
        <v>28</v>
      </c>
      <c r="B32" s="15" t="s">
        <v>81</v>
      </c>
      <c r="C32" s="12" t="s">
        <v>26</v>
      </c>
      <c r="D32" s="13" t="s">
        <v>82</v>
      </c>
      <c r="E32" s="11">
        <v>42705</v>
      </c>
      <c r="F32" s="15">
        <v>4053</v>
      </c>
      <c r="G32" s="15">
        <v>4053</v>
      </c>
      <c r="H32" s="15">
        <v>3945</v>
      </c>
      <c r="I32" s="15">
        <v>4053</v>
      </c>
      <c r="J32" s="25">
        <f t="shared" si="0"/>
        <v>648.48</v>
      </c>
      <c r="K32" s="25">
        <f t="shared" si="1"/>
        <v>28.37</v>
      </c>
      <c r="L32" s="25">
        <f t="shared" si="2"/>
        <v>343.22</v>
      </c>
      <c r="M32" s="26">
        <f t="shared" si="3"/>
        <v>38.91</v>
      </c>
      <c r="N32" s="12">
        <f t="shared" si="4"/>
        <v>1058.98</v>
      </c>
      <c r="O32" s="25">
        <f t="shared" si="5"/>
        <v>324.24</v>
      </c>
      <c r="P32" s="25">
        <f t="shared" si="6"/>
        <v>12.16</v>
      </c>
      <c r="Q32" s="25">
        <f t="shared" si="7"/>
        <v>78.9</v>
      </c>
      <c r="R32" s="12">
        <v>15</v>
      </c>
      <c r="S32" s="12">
        <f t="shared" si="8"/>
        <v>430.3</v>
      </c>
      <c r="T32" s="25">
        <f t="shared" si="9"/>
        <v>1489.28</v>
      </c>
      <c r="U32" s="16"/>
    </row>
    <row r="33" s="2" customFormat="1" spans="1:21">
      <c r="A33" s="8">
        <v>29</v>
      </c>
      <c r="B33" s="9" t="s">
        <v>83</v>
      </c>
      <c r="C33" s="12" t="s">
        <v>26</v>
      </c>
      <c r="D33" s="16" t="s">
        <v>84</v>
      </c>
      <c r="E33" s="11">
        <v>42887</v>
      </c>
      <c r="F33" s="9">
        <v>5140</v>
      </c>
      <c r="G33" s="9">
        <v>5140</v>
      </c>
      <c r="H33" s="9">
        <v>5140</v>
      </c>
      <c r="I33" s="9">
        <v>5140</v>
      </c>
      <c r="J33" s="25">
        <f t="shared" si="0"/>
        <v>822.4</v>
      </c>
      <c r="K33" s="25">
        <f t="shared" si="1"/>
        <v>35.98</v>
      </c>
      <c r="L33" s="25">
        <f t="shared" si="2"/>
        <v>447.18</v>
      </c>
      <c r="M33" s="25">
        <f t="shared" si="3"/>
        <v>49.34</v>
      </c>
      <c r="N33" s="12">
        <f t="shared" si="4"/>
        <v>1354.9</v>
      </c>
      <c r="O33" s="25">
        <f t="shared" si="5"/>
        <v>411.2</v>
      </c>
      <c r="P33" s="25">
        <f t="shared" si="6"/>
        <v>15.42</v>
      </c>
      <c r="Q33" s="25">
        <f t="shared" si="7"/>
        <v>102.8</v>
      </c>
      <c r="R33" s="12">
        <v>15</v>
      </c>
      <c r="S33" s="12">
        <f t="shared" si="8"/>
        <v>544.42</v>
      </c>
      <c r="T33" s="25">
        <f t="shared" si="9"/>
        <v>1899.32</v>
      </c>
      <c r="U33" s="12"/>
    </row>
    <row r="34" s="2" customFormat="1" spans="1:21">
      <c r="A34" s="8">
        <v>30</v>
      </c>
      <c r="B34" s="9" t="s">
        <v>85</v>
      </c>
      <c r="C34" s="12" t="s">
        <v>29</v>
      </c>
      <c r="D34" s="16" t="s">
        <v>86</v>
      </c>
      <c r="E34" s="11">
        <v>42979</v>
      </c>
      <c r="F34" s="9">
        <v>5500</v>
      </c>
      <c r="G34" s="9">
        <v>5500</v>
      </c>
      <c r="H34" s="9">
        <v>5500</v>
      </c>
      <c r="I34" s="9">
        <v>5500</v>
      </c>
      <c r="J34" s="25">
        <f t="shared" si="0"/>
        <v>880</v>
      </c>
      <c r="K34" s="25">
        <f t="shared" si="1"/>
        <v>38.5</v>
      </c>
      <c r="L34" s="25">
        <f t="shared" si="2"/>
        <v>478.5</v>
      </c>
      <c r="M34" s="25">
        <f t="shared" si="3"/>
        <v>52.8</v>
      </c>
      <c r="N34" s="12">
        <f t="shared" si="4"/>
        <v>1449.8</v>
      </c>
      <c r="O34" s="25">
        <f t="shared" si="5"/>
        <v>440</v>
      </c>
      <c r="P34" s="25">
        <f t="shared" si="6"/>
        <v>16.5</v>
      </c>
      <c r="Q34" s="25">
        <f t="shared" si="7"/>
        <v>110</v>
      </c>
      <c r="R34" s="12">
        <v>15</v>
      </c>
      <c r="S34" s="12">
        <f t="shared" si="8"/>
        <v>581.5</v>
      </c>
      <c r="T34" s="25">
        <f t="shared" si="9"/>
        <v>2031.3</v>
      </c>
      <c r="U34" s="12"/>
    </row>
    <row r="35" s="2" customFormat="1" spans="1:21">
      <c r="A35" s="8">
        <v>31</v>
      </c>
      <c r="B35" s="9" t="s">
        <v>87</v>
      </c>
      <c r="C35" s="12" t="s">
        <v>26</v>
      </c>
      <c r="D35" s="16" t="s">
        <v>88</v>
      </c>
      <c r="E35" s="11">
        <v>43101</v>
      </c>
      <c r="F35" s="9">
        <v>5020</v>
      </c>
      <c r="G35" s="9">
        <v>5020</v>
      </c>
      <c r="H35" s="9">
        <v>5020</v>
      </c>
      <c r="I35" s="9">
        <v>5020</v>
      </c>
      <c r="J35" s="25">
        <f t="shared" si="0"/>
        <v>803.2</v>
      </c>
      <c r="K35" s="25">
        <f t="shared" si="1"/>
        <v>35.14</v>
      </c>
      <c r="L35" s="25">
        <f t="shared" si="2"/>
        <v>436.74</v>
      </c>
      <c r="M35" s="25">
        <f t="shared" si="3"/>
        <v>48.19</v>
      </c>
      <c r="N35" s="12">
        <f t="shared" si="4"/>
        <v>1323.27</v>
      </c>
      <c r="O35" s="25">
        <f t="shared" si="5"/>
        <v>401.6</v>
      </c>
      <c r="P35" s="25">
        <f t="shared" si="6"/>
        <v>15.06</v>
      </c>
      <c r="Q35" s="25">
        <f t="shared" si="7"/>
        <v>100.4</v>
      </c>
      <c r="R35" s="12">
        <v>15</v>
      </c>
      <c r="S35" s="12">
        <f t="shared" si="8"/>
        <v>532.06</v>
      </c>
      <c r="T35" s="25">
        <f t="shared" si="9"/>
        <v>1855.33</v>
      </c>
      <c r="U35" s="12"/>
    </row>
    <row r="36" s="2" customFormat="1" spans="1:21">
      <c r="A36" s="8">
        <v>32</v>
      </c>
      <c r="B36" s="9" t="s">
        <v>89</v>
      </c>
      <c r="C36" s="12" t="s">
        <v>26</v>
      </c>
      <c r="D36" s="16" t="s">
        <v>90</v>
      </c>
      <c r="E36" s="11">
        <v>43132</v>
      </c>
      <c r="F36" s="9">
        <v>4540</v>
      </c>
      <c r="G36" s="9">
        <v>4540</v>
      </c>
      <c r="H36" s="9">
        <v>4540</v>
      </c>
      <c r="I36" s="9">
        <v>4540</v>
      </c>
      <c r="J36" s="25">
        <f t="shared" si="0"/>
        <v>726.4</v>
      </c>
      <c r="K36" s="25">
        <f t="shared" si="1"/>
        <v>31.78</v>
      </c>
      <c r="L36" s="25">
        <f t="shared" si="2"/>
        <v>394.98</v>
      </c>
      <c r="M36" s="25">
        <f t="shared" si="3"/>
        <v>43.58</v>
      </c>
      <c r="N36" s="12">
        <f t="shared" si="4"/>
        <v>1196.74</v>
      </c>
      <c r="O36" s="25">
        <f t="shared" si="5"/>
        <v>363.2</v>
      </c>
      <c r="P36" s="25">
        <f t="shared" si="6"/>
        <v>13.62</v>
      </c>
      <c r="Q36" s="25">
        <f t="shared" si="7"/>
        <v>90.8</v>
      </c>
      <c r="R36" s="12">
        <v>15</v>
      </c>
      <c r="S36" s="12">
        <f t="shared" si="8"/>
        <v>482.62</v>
      </c>
      <c r="T36" s="25">
        <f t="shared" si="9"/>
        <v>1679.36</v>
      </c>
      <c r="U36" s="16"/>
    </row>
    <row r="37" s="2" customFormat="1" spans="1:21">
      <c r="A37" s="8">
        <v>33</v>
      </c>
      <c r="B37" s="9" t="s">
        <v>91</v>
      </c>
      <c r="C37" s="12" t="s">
        <v>26</v>
      </c>
      <c r="D37" s="16" t="s">
        <v>92</v>
      </c>
      <c r="E37" s="11">
        <v>43132</v>
      </c>
      <c r="F37" s="9">
        <v>6320</v>
      </c>
      <c r="G37" s="9">
        <v>6320</v>
      </c>
      <c r="H37" s="9">
        <v>6320</v>
      </c>
      <c r="I37" s="9">
        <v>6320</v>
      </c>
      <c r="J37" s="25">
        <f t="shared" si="0"/>
        <v>1011.2</v>
      </c>
      <c r="K37" s="25">
        <f t="shared" si="1"/>
        <v>44.24</v>
      </c>
      <c r="L37" s="25">
        <f t="shared" si="2"/>
        <v>549.84</v>
      </c>
      <c r="M37" s="25">
        <f t="shared" si="3"/>
        <v>60.67</v>
      </c>
      <c r="N37" s="12">
        <f t="shared" si="4"/>
        <v>1665.95</v>
      </c>
      <c r="O37" s="25">
        <f t="shared" si="5"/>
        <v>505.6</v>
      </c>
      <c r="P37" s="25">
        <f t="shared" si="6"/>
        <v>18.96</v>
      </c>
      <c r="Q37" s="25">
        <f t="shared" si="7"/>
        <v>126.4</v>
      </c>
      <c r="R37" s="12">
        <v>15</v>
      </c>
      <c r="S37" s="12">
        <f t="shared" si="8"/>
        <v>665.96</v>
      </c>
      <c r="T37" s="25">
        <f t="shared" si="9"/>
        <v>2331.91</v>
      </c>
      <c r="U37" s="16"/>
    </row>
    <row r="38" s="2" customFormat="1" spans="1:21">
      <c r="A38" s="8">
        <v>34</v>
      </c>
      <c r="B38" s="9" t="s">
        <v>93</v>
      </c>
      <c r="C38" s="12" t="s">
        <v>26</v>
      </c>
      <c r="D38" s="16" t="s">
        <v>94</v>
      </c>
      <c r="E38" s="14">
        <v>43132</v>
      </c>
      <c r="F38" s="9">
        <v>5000</v>
      </c>
      <c r="G38" s="9">
        <v>5000</v>
      </c>
      <c r="H38" s="9">
        <v>5000</v>
      </c>
      <c r="I38" s="9">
        <v>5000</v>
      </c>
      <c r="J38" s="25">
        <f t="shared" si="0"/>
        <v>800</v>
      </c>
      <c r="K38" s="25">
        <f t="shared" si="1"/>
        <v>35</v>
      </c>
      <c r="L38" s="25">
        <f t="shared" si="2"/>
        <v>435</v>
      </c>
      <c r="M38" s="25">
        <f t="shared" si="3"/>
        <v>48</v>
      </c>
      <c r="N38" s="12">
        <f t="shared" si="4"/>
        <v>1318</v>
      </c>
      <c r="O38" s="25">
        <f t="shared" si="5"/>
        <v>400</v>
      </c>
      <c r="P38" s="25">
        <f t="shared" si="6"/>
        <v>15</v>
      </c>
      <c r="Q38" s="25">
        <f t="shared" si="7"/>
        <v>100</v>
      </c>
      <c r="R38" s="12">
        <v>15</v>
      </c>
      <c r="S38" s="12">
        <f t="shared" si="8"/>
        <v>530</v>
      </c>
      <c r="T38" s="25">
        <f t="shared" si="9"/>
        <v>1848</v>
      </c>
      <c r="U38" s="12"/>
    </row>
    <row r="39" s="2" customFormat="1" spans="1:21">
      <c r="A39" s="8">
        <v>35</v>
      </c>
      <c r="B39" s="9" t="s">
        <v>95</v>
      </c>
      <c r="C39" s="12" t="s">
        <v>26</v>
      </c>
      <c r="D39" s="13" t="s">
        <v>96</v>
      </c>
      <c r="E39" s="11">
        <v>42583</v>
      </c>
      <c r="F39" s="9">
        <v>13000</v>
      </c>
      <c r="G39" s="9">
        <v>13000</v>
      </c>
      <c r="H39" s="9">
        <v>13000</v>
      </c>
      <c r="I39" s="9">
        <v>13000</v>
      </c>
      <c r="J39" s="25">
        <f t="shared" si="0"/>
        <v>2080</v>
      </c>
      <c r="K39" s="25">
        <f t="shared" si="1"/>
        <v>91</v>
      </c>
      <c r="L39" s="25">
        <f t="shared" si="2"/>
        <v>1131</v>
      </c>
      <c r="M39" s="25">
        <f t="shared" si="3"/>
        <v>124.8</v>
      </c>
      <c r="N39" s="12">
        <f t="shared" si="4"/>
        <v>3426.8</v>
      </c>
      <c r="O39" s="25">
        <f t="shared" si="5"/>
        <v>1040</v>
      </c>
      <c r="P39" s="25">
        <f t="shared" si="6"/>
        <v>39</v>
      </c>
      <c r="Q39" s="25">
        <f t="shared" si="7"/>
        <v>260</v>
      </c>
      <c r="R39" s="12">
        <v>15</v>
      </c>
      <c r="S39" s="12">
        <f t="shared" si="8"/>
        <v>1354</v>
      </c>
      <c r="T39" s="25">
        <f t="shared" si="9"/>
        <v>4780.8</v>
      </c>
      <c r="U39" s="12"/>
    </row>
    <row r="40" s="2" customFormat="1" spans="1:21">
      <c r="A40" s="8">
        <v>36</v>
      </c>
      <c r="B40" s="9" t="s">
        <v>97</v>
      </c>
      <c r="C40" s="12" t="s">
        <v>26</v>
      </c>
      <c r="D40" s="10" t="s">
        <v>98</v>
      </c>
      <c r="E40" s="11">
        <v>43282</v>
      </c>
      <c r="F40" s="9">
        <v>4760</v>
      </c>
      <c r="G40" s="9">
        <v>4760</v>
      </c>
      <c r="H40" s="9">
        <v>4760</v>
      </c>
      <c r="I40" s="9">
        <v>4760</v>
      </c>
      <c r="J40" s="25">
        <f t="shared" si="0"/>
        <v>761.6</v>
      </c>
      <c r="K40" s="25">
        <f t="shared" si="1"/>
        <v>33.32</v>
      </c>
      <c r="L40" s="25">
        <f t="shared" si="2"/>
        <v>414.12</v>
      </c>
      <c r="M40" s="25">
        <f t="shared" si="3"/>
        <v>45.7</v>
      </c>
      <c r="N40" s="12">
        <f t="shared" si="4"/>
        <v>1254.74</v>
      </c>
      <c r="O40" s="25">
        <f t="shared" si="5"/>
        <v>380.8</v>
      </c>
      <c r="P40" s="25">
        <f t="shared" si="6"/>
        <v>14.28</v>
      </c>
      <c r="Q40" s="25">
        <f t="shared" si="7"/>
        <v>95.2</v>
      </c>
      <c r="R40" s="12">
        <v>15</v>
      </c>
      <c r="S40" s="12">
        <f t="shared" si="8"/>
        <v>505.28</v>
      </c>
      <c r="T40" s="25">
        <f t="shared" si="9"/>
        <v>1760.02</v>
      </c>
      <c r="U40" s="12"/>
    </row>
    <row r="41" s="2" customFormat="1" spans="1:21">
      <c r="A41" s="8">
        <v>37</v>
      </c>
      <c r="B41" s="9" t="s">
        <v>99</v>
      </c>
      <c r="C41" s="9" t="s">
        <v>29</v>
      </c>
      <c r="D41" s="10" t="s">
        <v>100</v>
      </c>
      <c r="E41" s="11">
        <v>43709</v>
      </c>
      <c r="F41" s="9">
        <v>4600</v>
      </c>
      <c r="G41" s="9">
        <v>4600</v>
      </c>
      <c r="H41" s="9">
        <v>4600</v>
      </c>
      <c r="I41" s="9">
        <v>4600</v>
      </c>
      <c r="J41" s="25">
        <f t="shared" si="0"/>
        <v>736</v>
      </c>
      <c r="K41" s="25">
        <f t="shared" si="1"/>
        <v>32.2</v>
      </c>
      <c r="L41" s="25">
        <f t="shared" si="2"/>
        <v>400.2</v>
      </c>
      <c r="M41" s="25">
        <f t="shared" si="3"/>
        <v>44.16</v>
      </c>
      <c r="N41" s="12">
        <f t="shared" si="4"/>
        <v>1212.56</v>
      </c>
      <c r="O41" s="25">
        <f t="shared" si="5"/>
        <v>368</v>
      </c>
      <c r="P41" s="25">
        <f t="shared" si="6"/>
        <v>13.8</v>
      </c>
      <c r="Q41" s="25">
        <f t="shared" si="7"/>
        <v>92</v>
      </c>
      <c r="R41" s="12">
        <v>15</v>
      </c>
      <c r="S41" s="12">
        <f t="shared" si="8"/>
        <v>488.8</v>
      </c>
      <c r="T41" s="25">
        <f t="shared" si="9"/>
        <v>1701.36</v>
      </c>
      <c r="U41" s="12"/>
    </row>
    <row r="42" s="2" customFormat="1" spans="1:21">
      <c r="A42" s="8">
        <v>38</v>
      </c>
      <c r="B42" s="9" t="s">
        <v>101</v>
      </c>
      <c r="C42" s="12" t="s">
        <v>26</v>
      </c>
      <c r="D42" s="16" t="s">
        <v>102</v>
      </c>
      <c r="E42" s="11">
        <v>43800</v>
      </c>
      <c r="F42" s="9">
        <v>4380</v>
      </c>
      <c r="G42" s="9">
        <v>4380</v>
      </c>
      <c r="H42" s="9">
        <v>4380</v>
      </c>
      <c r="I42" s="9">
        <v>4380</v>
      </c>
      <c r="J42" s="25">
        <f t="shared" si="0"/>
        <v>700.8</v>
      </c>
      <c r="K42" s="25">
        <f t="shared" si="1"/>
        <v>30.66</v>
      </c>
      <c r="L42" s="25">
        <f t="shared" si="2"/>
        <v>381.06</v>
      </c>
      <c r="M42" s="25">
        <f t="shared" si="3"/>
        <v>42.05</v>
      </c>
      <c r="N42" s="12">
        <f t="shared" si="4"/>
        <v>1154.57</v>
      </c>
      <c r="O42" s="25">
        <f t="shared" si="5"/>
        <v>350.4</v>
      </c>
      <c r="P42" s="25">
        <f t="shared" si="6"/>
        <v>13.14</v>
      </c>
      <c r="Q42" s="25">
        <f t="shared" si="7"/>
        <v>87.6</v>
      </c>
      <c r="R42" s="12">
        <v>15</v>
      </c>
      <c r="S42" s="12">
        <f t="shared" si="8"/>
        <v>466.14</v>
      </c>
      <c r="T42" s="25">
        <f t="shared" si="9"/>
        <v>1620.71</v>
      </c>
      <c r="U42" s="16"/>
    </row>
    <row r="43" s="2" customFormat="1" spans="1:21">
      <c r="A43" s="8">
        <v>39</v>
      </c>
      <c r="B43" s="9" t="s">
        <v>103</v>
      </c>
      <c r="C43" s="12" t="s">
        <v>26</v>
      </c>
      <c r="D43" s="16" t="s">
        <v>104</v>
      </c>
      <c r="E43" s="11">
        <v>43800</v>
      </c>
      <c r="F43" s="9">
        <v>4440</v>
      </c>
      <c r="G43" s="9">
        <v>4440</v>
      </c>
      <c r="H43" s="9">
        <v>4440</v>
      </c>
      <c r="I43" s="9">
        <v>4440</v>
      </c>
      <c r="J43" s="25">
        <f t="shared" si="0"/>
        <v>710.4</v>
      </c>
      <c r="K43" s="25">
        <f t="shared" si="1"/>
        <v>31.08</v>
      </c>
      <c r="L43" s="25">
        <f t="shared" si="2"/>
        <v>386.28</v>
      </c>
      <c r="M43" s="25">
        <f t="shared" si="3"/>
        <v>42.62</v>
      </c>
      <c r="N43" s="12">
        <f t="shared" si="4"/>
        <v>1170.38</v>
      </c>
      <c r="O43" s="25">
        <f t="shared" si="5"/>
        <v>355.2</v>
      </c>
      <c r="P43" s="25">
        <f t="shared" si="6"/>
        <v>13.32</v>
      </c>
      <c r="Q43" s="25">
        <f t="shared" si="7"/>
        <v>88.8</v>
      </c>
      <c r="R43" s="12">
        <v>15</v>
      </c>
      <c r="S43" s="12">
        <f t="shared" si="8"/>
        <v>472.32</v>
      </c>
      <c r="T43" s="25">
        <f t="shared" si="9"/>
        <v>1642.7</v>
      </c>
      <c r="U43" s="16"/>
    </row>
    <row r="44" s="2" customFormat="1" spans="1:21">
      <c r="A44" s="8">
        <v>40</v>
      </c>
      <c r="B44" s="9" t="s">
        <v>105</v>
      </c>
      <c r="C44" s="12" t="s">
        <v>26</v>
      </c>
      <c r="D44" s="16" t="s">
        <v>106</v>
      </c>
      <c r="E44" s="11">
        <v>43800</v>
      </c>
      <c r="F44" s="9">
        <v>4440</v>
      </c>
      <c r="G44" s="9">
        <v>4440</v>
      </c>
      <c r="H44" s="9">
        <v>4440</v>
      </c>
      <c r="I44" s="9">
        <v>4440</v>
      </c>
      <c r="J44" s="25">
        <f t="shared" si="0"/>
        <v>710.4</v>
      </c>
      <c r="K44" s="25">
        <f t="shared" si="1"/>
        <v>31.08</v>
      </c>
      <c r="L44" s="25">
        <f t="shared" si="2"/>
        <v>386.28</v>
      </c>
      <c r="M44" s="25">
        <f t="shared" si="3"/>
        <v>42.62</v>
      </c>
      <c r="N44" s="12">
        <f t="shared" si="4"/>
        <v>1170.38</v>
      </c>
      <c r="O44" s="25">
        <f t="shared" si="5"/>
        <v>355.2</v>
      </c>
      <c r="P44" s="25">
        <f t="shared" si="6"/>
        <v>13.32</v>
      </c>
      <c r="Q44" s="25">
        <f t="shared" si="7"/>
        <v>88.8</v>
      </c>
      <c r="R44" s="12">
        <v>15</v>
      </c>
      <c r="S44" s="12">
        <f t="shared" si="8"/>
        <v>472.32</v>
      </c>
      <c r="T44" s="25">
        <f t="shared" si="9"/>
        <v>1642.7</v>
      </c>
      <c r="U44" s="16"/>
    </row>
    <row r="45" s="2" customFormat="1" spans="1:21">
      <c r="A45" s="8">
        <v>41</v>
      </c>
      <c r="B45" s="9" t="s">
        <v>107</v>
      </c>
      <c r="C45" s="12" t="s">
        <v>26</v>
      </c>
      <c r="D45" s="16" t="s">
        <v>108</v>
      </c>
      <c r="E45" s="11">
        <v>43800</v>
      </c>
      <c r="F45" s="9">
        <v>5820</v>
      </c>
      <c r="G45" s="9">
        <v>5820</v>
      </c>
      <c r="H45" s="9">
        <v>5820</v>
      </c>
      <c r="I45" s="9">
        <v>5820</v>
      </c>
      <c r="J45" s="25">
        <f t="shared" si="0"/>
        <v>931.2</v>
      </c>
      <c r="K45" s="25">
        <f t="shared" si="1"/>
        <v>40.74</v>
      </c>
      <c r="L45" s="25">
        <f t="shared" si="2"/>
        <v>506.34</v>
      </c>
      <c r="M45" s="25">
        <f t="shared" si="3"/>
        <v>55.87</v>
      </c>
      <c r="N45" s="12">
        <f t="shared" si="4"/>
        <v>1534.15</v>
      </c>
      <c r="O45" s="25">
        <f t="shared" si="5"/>
        <v>465.6</v>
      </c>
      <c r="P45" s="25">
        <f t="shared" si="6"/>
        <v>17.46</v>
      </c>
      <c r="Q45" s="25">
        <f t="shared" si="7"/>
        <v>116.4</v>
      </c>
      <c r="R45" s="12">
        <v>15</v>
      </c>
      <c r="S45" s="12">
        <f t="shared" si="8"/>
        <v>614.46</v>
      </c>
      <c r="T45" s="25">
        <f t="shared" si="9"/>
        <v>2148.61</v>
      </c>
      <c r="U45" s="16"/>
    </row>
    <row r="46" s="2" customFormat="1" spans="1:21">
      <c r="A46" s="8">
        <v>42</v>
      </c>
      <c r="B46" s="9" t="s">
        <v>109</v>
      </c>
      <c r="C46" s="12" t="s">
        <v>26</v>
      </c>
      <c r="D46" s="16" t="s">
        <v>110</v>
      </c>
      <c r="E46" s="11">
        <v>43800</v>
      </c>
      <c r="F46" s="9">
        <v>6100</v>
      </c>
      <c r="G46" s="9">
        <v>6100</v>
      </c>
      <c r="H46" s="9">
        <v>6100</v>
      </c>
      <c r="I46" s="9">
        <v>6100</v>
      </c>
      <c r="J46" s="25">
        <f t="shared" si="0"/>
        <v>976</v>
      </c>
      <c r="K46" s="25">
        <f t="shared" si="1"/>
        <v>42.7</v>
      </c>
      <c r="L46" s="25">
        <f t="shared" si="2"/>
        <v>530.7</v>
      </c>
      <c r="M46" s="25">
        <f t="shared" si="3"/>
        <v>58.56</v>
      </c>
      <c r="N46" s="12">
        <f t="shared" si="4"/>
        <v>1607.96</v>
      </c>
      <c r="O46" s="25">
        <f t="shared" si="5"/>
        <v>488</v>
      </c>
      <c r="P46" s="25">
        <f t="shared" si="6"/>
        <v>18.3</v>
      </c>
      <c r="Q46" s="25">
        <f t="shared" si="7"/>
        <v>122</v>
      </c>
      <c r="R46" s="12">
        <v>15</v>
      </c>
      <c r="S46" s="12">
        <f t="shared" si="8"/>
        <v>643.3</v>
      </c>
      <c r="T46" s="25">
        <f t="shared" si="9"/>
        <v>2251.26</v>
      </c>
      <c r="U46" s="16"/>
    </row>
    <row r="47" s="2" customFormat="1" spans="1:21">
      <c r="A47" s="8">
        <v>43</v>
      </c>
      <c r="B47" s="9" t="s">
        <v>111</v>
      </c>
      <c r="C47" s="12" t="s">
        <v>26</v>
      </c>
      <c r="D47" s="16" t="s">
        <v>112</v>
      </c>
      <c r="E47" s="11">
        <v>43800</v>
      </c>
      <c r="F47" s="9">
        <v>4220</v>
      </c>
      <c r="G47" s="9">
        <v>4220</v>
      </c>
      <c r="H47" s="9">
        <v>4220</v>
      </c>
      <c r="I47" s="9">
        <v>4220</v>
      </c>
      <c r="J47" s="25">
        <f t="shared" si="0"/>
        <v>675.2</v>
      </c>
      <c r="K47" s="25">
        <f t="shared" si="1"/>
        <v>29.54</v>
      </c>
      <c r="L47" s="25">
        <f t="shared" si="2"/>
        <v>367.14</v>
      </c>
      <c r="M47" s="25">
        <f t="shared" si="3"/>
        <v>40.51</v>
      </c>
      <c r="N47" s="12">
        <f t="shared" si="4"/>
        <v>1112.39</v>
      </c>
      <c r="O47" s="25">
        <f t="shared" si="5"/>
        <v>337.6</v>
      </c>
      <c r="P47" s="25">
        <f t="shared" si="6"/>
        <v>12.66</v>
      </c>
      <c r="Q47" s="25">
        <f t="shared" si="7"/>
        <v>84.4</v>
      </c>
      <c r="R47" s="12">
        <v>15</v>
      </c>
      <c r="S47" s="12">
        <f t="shared" si="8"/>
        <v>449.66</v>
      </c>
      <c r="T47" s="25">
        <f t="shared" si="9"/>
        <v>1562.05</v>
      </c>
      <c r="U47" s="16"/>
    </row>
    <row r="48" s="2" customFormat="1" spans="1:21">
      <c r="A48" s="8">
        <v>44</v>
      </c>
      <c r="B48" s="9" t="s">
        <v>113</v>
      </c>
      <c r="C48" s="12" t="s">
        <v>26</v>
      </c>
      <c r="D48" s="16" t="s">
        <v>114</v>
      </c>
      <c r="E48" s="11">
        <v>43800</v>
      </c>
      <c r="F48" s="9">
        <v>4360</v>
      </c>
      <c r="G48" s="9">
        <v>4360</v>
      </c>
      <c r="H48" s="9">
        <v>4360</v>
      </c>
      <c r="I48" s="9">
        <v>4360</v>
      </c>
      <c r="J48" s="25">
        <f t="shared" si="0"/>
        <v>697.6</v>
      </c>
      <c r="K48" s="25">
        <f t="shared" si="1"/>
        <v>30.52</v>
      </c>
      <c r="L48" s="25">
        <f t="shared" si="2"/>
        <v>379.32</v>
      </c>
      <c r="M48" s="25">
        <f t="shared" si="3"/>
        <v>41.86</v>
      </c>
      <c r="N48" s="12">
        <f t="shared" si="4"/>
        <v>1149.3</v>
      </c>
      <c r="O48" s="25">
        <f t="shared" si="5"/>
        <v>348.8</v>
      </c>
      <c r="P48" s="25">
        <f t="shared" si="6"/>
        <v>13.08</v>
      </c>
      <c r="Q48" s="25">
        <f t="shared" si="7"/>
        <v>87.2</v>
      </c>
      <c r="R48" s="12">
        <v>15</v>
      </c>
      <c r="S48" s="12">
        <f t="shared" si="8"/>
        <v>464.08</v>
      </c>
      <c r="T48" s="25">
        <f t="shared" si="9"/>
        <v>1613.38</v>
      </c>
      <c r="U48" s="16"/>
    </row>
    <row r="49" s="2" customFormat="1" spans="1:21">
      <c r="A49" s="8">
        <v>45</v>
      </c>
      <c r="B49" s="15" t="s">
        <v>115</v>
      </c>
      <c r="C49" s="9" t="s">
        <v>26</v>
      </c>
      <c r="D49" s="10" t="s">
        <v>116</v>
      </c>
      <c r="E49" s="11">
        <v>42278</v>
      </c>
      <c r="F49" s="9">
        <v>5260</v>
      </c>
      <c r="G49" s="9">
        <v>5260</v>
      </c>
      <c r="H49" s="9">
        <v>5260</v>
      </c>
      <c r="I49" s="9">
        <v>5260</v>
      </c>
      <c r="J49" s="25">
        <f t="shared" si="0"/>
        <v>841.6</v>
      </c>
      <c r="K49" s="25">
        <f t="shared" si="1"/>
        <v>36.82</v>
      </c>
      <c r="L49" s="25">
        <f t="shared" si="2"/>
        <v>457.62</v>
      </c>
      <c r="M49" s="25">
        <f t="shared" si="3"/>
        <v>50.5</v>
      </c>
      <c r="N49" s="12">
        <f t="shared" si="4"/>
        <v>1386.54</v>
      </c>
      <c r="O49" s="25">
        <f t="shared" si="5"/>
        <v>420.8</v>
      </c>
      <c r="P49" s="25">
        <f t="shared" si="6"/>
        <v>15.78</v>
      </c>
      <c r="Q49" s="25">
        <f t="shared" si="7"/>
        <v>105.2</v>
      </c>
      <c r="R49" s="12">
        <v>15</v>
      </c>
      <c r="S49" s="12">
        <f t="shared" si="8"/>
        <v>556.78</v>
      </c>
      <c r="T49" s="25">
        <f t="shared" si="9"/>
        <v>1943.32</v>
      </c>
      <c r="U49" s="12"/>
    </row>
    <row r="50" s="2" customFormat="1" spans="1:21">
      <c r="A50" s="8">
        <v>46</v>
      </c>
      <c r="B50" s="9" t="s">
        <v>117</v>
      </c>
      <c r="C50" s="12" t="s">
        <v>26</v>
      </c>
      <c r="D50" s="17" t="s">
        <v>118</v>
      </c>
      <c r="E50" s="11">
        <v>44743</v>
      </c>
      <c r="F50" s="9">
        <v>13000</v>
      </c>
      <c r="G50" s="9">
        <v>13000</v>
      </c>
      <c r="H50" s="9">
        <v>13000</v>
      </c>
      <c r="I50" s="9">
        <v>13000</v>
      </c>
      <c r="J50" s="25">
        <f t="shared" si="0"/>
        <v>2080</v>
      </c>
      <c r="K50" s="25">
        <f t="shared" si="1"/>
        <v>91</v>
      </c>
      <c r="L50" s="25">
        <f t="shared" si="2"/>
        <v>1131</v>
      </c>
      <c r="M50" s="25">
        <f t="shared" si="3"/>
        <v>124.8</v>
      </c>
      <c r="N50" s="12">
        <f t="shared" si="4"/>
        <v>3426.8</v>
      </c>
      <c r="O50" s="25">
        <f t="shared" si="5"/>
        <v>1040</v>
      </c>
      <c r="P50" s="25">
        <f t="shared" si="6"/>
        <v>39</v>
      </c>
      <c r="Q50" s="25">
        <f t="shared" si="7"/>
        <v>260</v>
      </c>
      <c r="R50" s="12">
        <v>15</v>
      </c>
      <c r="S50" s="12">
        <f t="shared" si="8"/>
        <v>1354</v>
      </c>
      <c r="T50" s="25">
        <f t="shared" si="9"/>
        <v>4780.8</v>
      </c>
      <c r="U50" s="12"/>
    </row>
    <row r="51" s="2" customFormat="1" spans="1:21">
      <c r="A51" s="8">
        <v>47</v>
      </c>
      <c r="B51" s="9" t="s">
        <v>119</v>
      </c>
      <c r="C51" s="12" t="s">
        <v>26</v>
      </c>
      <c r="D51" s="17" t="s">
        <v>120</v>
      </c>
      <c r="E51" s="11">
        <v>44774</v>
      </c>
      <c r="F51" s="9">
        <v>5700</v>
      </c>
      <c r="G51" s="9">
        <v>5700</v>
      </c>
      <c r="H51" s="9">
        <v>5700</v>
      </c>
      <c r="I51" s="9">
        <v>5700</v>
      </c>
      <c r="J51" s="25">
        <f t="shared" si="0"/>
        <v>912</v>
      </c>
      <c r="K51" s="25">
        <f t="shared" si="1"/>
        <v>39.9</v>
      </c>
      <c r="L51" s="25">
        <f t="shared" si="2"/>
        <v>495.9</v>
      </c>
      <c r="M51" s="25">
        <f t="shared" si="3"/>
        <v>54.72</v>
      </c>
      <c r="N51" s="12">
        <f t="shared" si="4"/>
        <v>1502.52</v>
      </c>
      <c r="O51" s="25">
        <f t="shared" si="5"/>
        <v>456</v>
      </c>
      <c r="P51" s="25">
        <f t="shared" si="6"/>
        <v>17.1</v>
      </c>
      <c r="Q51" s="25">
        <f t="shared" si="7"/>
        <v>114</v>
      </c>
      <c r="R51" s="12">
        <v>15</v>
      </c>
      <c r="S51" s="12">
        <f t="shared" si="8"/>
        <v>602.1</v>
      </c>
      <c r="T51" s="25">
        <f t="shared" si="9"/>
        <v>2104.62</v>
      </c>
      <c r="U51" s="12"/>
    </row>
    <row r="52" s="2" customFormat="1" spans="1:21">
      <c r="A52" s="8">
        <v>48</v>
      </c>
      <c r="B52" s="9" t="s">
        <v>121</v>
      </c>
      <c r="C52" s="12" t="s">
        <v>29</v>
      </c>
      <c r="D52" s="9" t="s">
        <v>122</v>
      </c>
      <c r="E52" s="11">
        <v>44835</v>
      </c>
      <c r="F52" s="9">
        <v>5100</v>
      </c>
      <c r="G52" s="9">
        <v>5100</v>
      </c>
      <c r="H52" s="9">
        <v>5100</v>
      </c>
      <c r="I52" s="9">
        <v>5100</v>
      </c>
      <c r="J52" s="25">
        <f t="shared" si="0"/>
        <v>816</v>
      </c>
      <c r="K52" s="25">
        <f t="shared" si="1"/>
        <v>35.7</v>
      </c>
      <c r="L52" s="25">
        <f t="shared" si="2"/>
        <v>443.7</v>
      </c>
      <c r="M52" s="25">
        <f t="shared" si="3"/>
        <v>48.96</v>
      </c>
      <c r="N52" s="12">
        <f t="shared" si="4"/>
        <v>1344.36</v>
      </c>
      <c r="O52" s="25">
        <f t="shared" si="5"/>
        <v>408</v>
      </c>
      <c r="P52" s="25">
        <f t="shared" si="6"/>
        <v>15.3</v>
      </c>
      <c r="Q52" s="25">
        <f t="shared" si="7"/>
        <v>102</v>
      </c>
      <c r="R52" s="12">
        <v>15</v>
      </c>
      <c r="S52" s="12">
        <f t="shared" si="8"/>
        <v>540.3</v>
      </c>
      <c r="T52" s="25">
        <f t="shared" si="9"/>
        <v>1884.66</v>
      </c>
      <c r="U52" s="12"/>
    </row>
    <row r="53" s="2" customFormat="1" spans="1:21">
      <c r="A53" s="8">
        <v>49</v>
      </c>
      <c r="B53" s="9" t="s">
        <v>123</v>
      </c>
      <c r="C53" s="12" t="s">
        <v>26</v>
      </c>
      <c r="D53" s="34" t="s">
        <v>124</v>
      </c>
      <c r="E53" s="11">
        <v>44958</v>
      </c>
      <c r="F53" s="9">
        <v>5800</v>
      </c>
      <c r="G53" s="9">
        <v>5800</v>
      </c>
      <c r="H53" s="9">
        <v>5800</v>
      </c>
      <c r="I53" s="9">
        <v>5800</v>
      </c>
      <c r="J53" s="25">
        <f t="shared" si="0"/>
        <v>928</v>
      </c>
      <c r="K53" s="25">
        <f t="shared" si="1"/>
        <v>40.6</v>
      </c>
      <c r="L53" s="25">
        <f t="shared" si="2"/>
        <v>504.6</v>
      </c>
      <c r="M53" s="25">
        <f t="shared" si="3"/>
        <v>55.68</v>
      </c>
      <c r="N53" s="12">
        <f t="shared" si="4"/>
        <v>1528.88</v>
      </c>
      <c r="O53" s="25">
        <f t="shared" si="5"/>
        <v>464</v>
      </c>
      <c r="P53" s="25">
        <f t="shared" si="6"/>
        <v>17.4</v>
      </c>
      <c r="Q53" s="25">
        <f t="shared" si="7"/>
        <v>116</v>
      </c>
      <c r="R53" s="12">
        <v>15</v>
      </c>
      <c r="S53" s="12">
        <f t="shared" si="8"/>
        <v>612.4</v>
      </c>
      <c r="T53" s="25">
        <f t="shared" si="9"/>
        <v>2141.28</v>
      </c>
      <c r="U53" s="12"/>
    </row>
    <row r="54" s="2" customFormat="1" spans="1:21">
      <c r="A54" s="8">
        <v>50</v>
      </c>
      <c r="B54" s="9" t="s">
        <v>125</v>
      </c>
      <c r="C54" s="12" t="s">
        <v>29</v>
      </c>
      <c r="D54" s="9" t="s">
        <v>126</v>
      </c>
      <c r="E54" s="11">
        <v>44760</v>
      </c>
      <c r="F54" s="9">
        <v>4200</v>
      </c>
      <c r="G54" s="9">
        <v>4200</v>
      </c>
      <c r="H54" s="9">
        <v>4200</v>
      </c>
      <c r="I54" s="9">
        <v>4200</v>
      </c>
      <c r="J54" s="25">
        <f t="shared" si="0"/>
        <v>672</v>
      </c>
      <c r="K54" s="25">
        <f t="shared" si="1"/>
        <v>29.4</v>
      </c>
      <c r="L54" s="25">
        <f t="shared" si="2"/>
        <v>365.4</v>
      </c>
      <c r="M54" s="25">
        <f t="shared" si="3"/>
        <v>40.32</v>
      </c>
      <c r="N54" s="12">
        <f t="shared" si="4"/>
        <v>1107.12</v>
      </c>
      <c r="O54" s="25">
        <f t="shared" si="5"/>
        <v>336</v>
      </c>
      <c r="P54" s="25">
        <f t="shared" si="6"/>
        <v>12.6</v>
      </c>
      <c r="Q54" s="25">
        <f t="shared" si="7"/>
        <v>84</v>
      </c>
      <c r="R54" s="12">
        <v>15</v>
      </c>
      <c r="S54" s="12">
        <f t="shared" si="8"/>
        <v>447.6</v>
      </c>
      <c r="T54" s="25">
        <f t="shared" si="9"/>
        <v>1554.72</v>
      </c>
      <c r="U54" s="12"/>
    </row>
    <row r="55" s="2" customFormat="1" spans="1:21">
      <c r="A55" s="8">
        <v>51</v>
      </c>
      <c r="B55" s="9" t="s">
        <v>127</v>
      </c>
      <c r="C55" s="18" t="s">
        <v>29</v>
      </c>
      <c r="D55" s="17" t="s">
        <v>128</v>
      </c>
      <c r="E55" s="11">
        <v>44783</v>
      </c>
      <c r="F55" s="18">
        <v>4053</v>
      </c>
      <c r="G55" s="18">
        <v>4053</v>
      </c>
      <c r="H55" s="18">
        <v>4053</v>
      </c>
      <c r="I55" s="18">
        <v>4053</v>
      </c>
      <c r="J55" s="25">
        <f t="shared" si="0"/>
        <v>648.48</v>
      </c>
      <c r="K55" s="25">
        <f t="shared" si="1"/>
        <v>28.37</v>
      </c>
      <c r="L55" s="25">
        <f t="shared" si="2"/>
        <v>352.61</v>
      </c>
      <c r="M55" s="25">
        <f t="shared" si="3"/>
        <v>38.91</v>
      </c>
      <c r="N55" s="12">
        <f t="shared" si="4"/>
        <v>1068.37</v>
      </c>
      <c r="O55" s="25">
        <f t="shared" si="5"/>
        <v>324.24</v>
      </c>
      <c r="P55" s="25">
        <f t="shared" si="6"/>
        <v>12.16</v>
      </c>
      <c r="Q55" s="25">
        <f t="shared" si="7"/>
        <v>81.06</v>
      </c>
      <c r="R55" s="12">
        <v>15</v>
      </c>
      <c r="S55" s="12">
        <f t="shared" si="8"/>
        <v>432.46</v>
      </c>
      <c r="T55" s="25">
        <f t="shared" si="9"/>
        <v>1500.83</v>
      </c>
      <c r="U55" s="31"/>
    </row>
    <row r="56" s="2" customFormat="1" spans="1:21">
      <c r="A56" s="8">
        <v>52</v>
      </c>
      <c r="B56" s="9" t="s">
        <v>129</v>
      </c>
      <c r="C56" s="12" t="s">
        <v>26</v>
      </c>
      <c r="D56" s="35" t="s">
        <v>130</v>
      </c>
      <c r="E56" s="11" t="s">
        <v>131</v>
      </c>
      <c r="F56" s="18">
        <v>4053</v>
      </c>
      <c r="G56" s="18">
        <v>4053</v>
      </c>
      <c r="H56" s="18">
        <v>3945</v>
      </c>
      <c r="I56" s="18">
        <v>4053</v>
      </c>
      <c r="J56" s="25">
        <f t="shared" si="0"/>
        <v>648.48</v>
      </c>
      <c r="K56" s="25">
        <f t="shared" si="1"/>
        <v>28.37</v>
      </c>
      <c r="L56" s="25">
        <f t="shared" si="2"/>
        <v>343.22</v>
      </c>
      <c r="M56" s="25">
        <f t="shared" si="3"/>
        <v>38.91</v>
      </c>
      <c r="N56" s="12">
        <f t="shared" si="4"/>
        <v>1058.98</v>
      </c>
      <c r="O56" s="25">
        <f t="shared" si="5"/>
        <v>324.24</v>
      </c>
      <c r="P56" s="25">
        <f t="shared" si="6"/>
        <v>12.16</v>
      </c>
      <c r="Q56" s="25">
        <f t="shared" si="7"/>
        <v>78.9</v>
      </c>
      <c r="R56" s="12">
        <v>15</v>
      </c>
      <c r="S56" s="12">
        <f t="shared" si="8"/>
        <v>430.3</v>
      </c>
      <c r="T56" s="25">
        <f t="shared" si="9"/>
        <v>1489.28</v>
      </c>
      <c r="U56" s="31"/>
    </row>
    <row r="57" s="2" customFormat="1" spans="1:21">
      <c r="A57" s="19" t="s">
        <v>132</v>
      </c>
      <c r="B57" s="19"/>
      <c r="C57" s="19"/>
      <c r="D57" s="19"/>
      <c r="E57" s="19">
        <v>52</v>
      </c>
      <c r="F57" s="9"/>
      <c r="G57" s="9"/>
      <c r="H57" s="9"/>
      <c r="I57" s="9"/>
      <c r="J57" s="25"/>
      <c r="K57" s="25"/>
      <c r="L57" s="25"/>
      <c r="M57" s="25"/>
      <c r="N57" s="12"/>
      <c r="O57" s="25"/>
      <c r="P57" s="25"/>
      <c r="Q57" s="25"/>
      <c r="R57" s="12"/>
      <c r="S57" s="15"/>
      <c r="T57" s="26"/>
      <c r="U57" s="12"/>
    </row>
    <row r="58" s="2" customFormat="1" spans="1:21">
      <c r="A58" s="19" t="s">
        <v>133</v>
      </c>
      <c r="B58" s="19"/>
      <c r="C58" s="19"/>
      <c r="D58" s="19"/>
      <c r="E58" s="19">
        <v>0</v>
      </c>
      <c r="F58" s="19"/>
      <c r="G58" s="19"/>
      <c r="H58" s="19"/>
      <c r="I58" s="9"/>
      <c r="J58" s="27">
        <f t="shared" ref="J58:Q58" si="10">SUM(J5:J57)</f>
        <v>46286.72</v>
      </c>
      <c r="K58" s="27">
        <f t="shared" si="10"/>
        <v>2025.04</v>
      </c>
      <c r="L58" s="27">
        <f t="shared" si="10"/>
        <v>25140.23</v>
      </c>
      <c r="M58" s="27">
        <f t="shared" si="10"/>
        <v>2777.23</v>
      </c>
      <c r="N58" s="27">
        <f t="shared" si="10"/>
        <v>76229.22</v>
      </c>
      <c r="O58" s="27">
        <f t="shared" si="10"/>
        <v>23143.36</v>
      </c>
      <c r="P58" s="27">
        <f t="shared" si="10"/>
        <v>867.88</v>
      </c>
      <c r="Q58" s="27">
        <f t="shared" si="10"/>
        <v>5779.36</v>
      </c>
      <c r="R58" s="32"/>
      <c r="S58" s="33">
        <f>SUM(S5:S57)</f>
        <v>30570.6</v>
      </c>
      <c r="T58" s="27">
        <f>SUM(T5:T57)</f>
        <v>106799.82</v>
      </c>
      <c r="U58" s="32"/>
    </row>
  </sheetData>
  <mergeCells count="17">
    <mergeCell ref="A1:U1"/>
    <mergeCell ref="F2:I2"/>
    <mergeCell ref="F3:I3"/>
    <mergeCell ref="A57:D57"/>
    <mergeCell ref="A58:D58"/>
    <mergeCell ref="A2:A4"/>
    <mergeCell ref="B2:B4"/>
    <mergeCell ref="C2:C4"/>
    <mergeCell ref="D2:D4"/>
    <mergeCell ref="E2:E4"/>
    <mergeCell ref="N2:N4"/>
    <mergeCell ref="R2:R4"/>
    <mergeCell ref="S2:S4"/>
    <mergeCell ref="T2:T4"/>
    <mergeCell ref="U2:U4"/>
    <mergeCell ref="J2:M3"/>
    <mergeCell ref="O2:Q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裘梁锋</dc:creator>
  <cp:lastModifiedBy>恒大御景天下陈子豪15096399551</cp:lastModifiedBy>
  <dcterms:created xsi:type="dcterms:W3CDTF">2024-05-15T15:52:00Z</dcterms:created>
  <dcterms:modified xsi:type="dcterms:W3CDTF">2024-05-15T08:56:47Z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D9AC3753DE664C5FA44A146E4B0A997D_11</vt:lpwstr>
  </property>
  <property fmtid="{D5CDD505-2E9C-101B-9397-08002B2CF9AE}" pid="3" name="KSOProductBuildVer">
    <vt:lpwstr>2052-12.1.0.16729</vt:lpwstr>
  </property>
</Properties>
</file>