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<sst xmlns="http://schemas.openxmlformats.org/spreadsheetml/2006/main" count="38" uniqueCount="33">
  <si>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序号</t>
  </si>
  <si>
    <t>姓名</t>
  </si>
  <si>
    <t>部门</t>
  </si>
  <si>
    <t>岗位</t>
  </si>
  <si>
    <t>23年应税金额</t>
  </si>
  <si>
    <t>22年应税金额</t>
  </si>
  <si>
    <t>21年应税金额</t>
  </si>
  <si>
    <t>合计应税金额</t>
  </si>
  <si>
    <t>23实发金额</t>
  </si>
  <si>
    <t>22实发金额</t>
  </si>
  <si>
    <t>21实发金额</t>
  </si>
  <si>
    <t>应交税费</t>
  </si>
  <si>
    <t xml:space="preserve">应发金额 </t>
  </si>
  <si>
    <t>曾超</t>
  </si>
  <si>
    <t>制造</t>
  </si>
  <si>
    <t>科长</t>
  </si>
  <si>
    <t>周继菊</t>
  </si>
  <si>
    <t>综合</t>
  </si>
  <si>
    <t>谭文波</t>
  </si>
  <si>
    <t>质量</t>
  </si>
  <si>
    <t>杨辉</t>
  </si>
  <si>
    <t>财务</t>
  </si>
  <si>
    <t>陈文君</t>
  </si>
  <si>
    <t>出纳</t>
  </si>
  <si>
    <t>郭林凤</t>
  </si>
  <si>
    <t>生管</t>
  </si>
  <si>
    <t>采购</t>
  </si>
  <si>
    <t>陈义</t>
  </si>
  <si>
    <t>工段长</t>
  </si>
  <si>
    <t>肖逍</t>
  </si>
  <si>
    <t>运营</t>
  </si>
  <si>
    <t>生产计划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</si>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</sst>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43" fontId="3" fillId="0" borderId="5" xfId="0" applyNumberFormat="1" applyFont="1" applyFill="1" applyBorder="1" applyAlignment="1">
      <alignment horizontal="center" vertical="center" wrapText="1"/>
    </xf>
    <xf numFmtId="43" fontId="0" fillId="0" borderId="5" xfId="0" applyNumberFormat="1" applyFont="1" applyBorder="1">
      <alignment vertical="center"/>
    </xf>
    <xf numFmtId="43" fontId="4" fillId="0" borderId="5" xfId="0" applyNumberFormat="1" applyFont="1" applyBorder="1">
      <alignment vertical="center"/>
    </xf>
    <xf numFmtId="0" fontId="3" fillId="2" borderId="7" xfId="0" applyFont="1" applyFill="1" applyBorder="1" applyAlignment="1">
      <alignment horizontal="center" vertical="center" shrinkToFit="1"/>
    </xf>
    <xf numFmtId="0" fontId="1" fillId="0" borderId="5" xfId="0" applyFont="1" applyBorder="1">
      <alignment vertical="center"/>
    </xf>
    <xf numFmtId="43" fontId="1" fillId="0" borderId="5" xfId="0" applyNumberFormat="1" applyFont="1" applyBorder="1">
      <alignment vertical="center"/>
    </xf>
    <xf numFmtId="43" fontId="5" fillId="0" borderId="5" xfId="0" applyNumberFormat="1" applyFont="1" applyBorder="1">
      <alignment vertical="center"/>
    </xf>
    <xf numFmtId="0" fontId="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tabSelected="1" workbookViewId="0">
      <selection activeCell="K1" sqref="K1:K2"/>
    </sheetView>
  </sheetViews>
  <sheetFormatPr defaultColWidth="9" defaultRowHeight="13.5"/>
  <cols>
    <col min="5" max="7" width="12.625"/>
    <col min="8" max="8" width="15.375"/>
    <col min="9" max="11" width="13.75"/>
    <col min="12" max="12" width="12.625"/>
    <col min="13" max="13" width="15.375"/>
  </cols>
  <sheetData>
    <row r="1" s="1" customFormat="1" ht="34" customHeight="1" spans="1:24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X1" s="20"/>
    </row>
    <row r="2" s="1" customFormat="1" ht="34" customHeight="1" spans="1:24">
      <c r="A2" s="6"/>
      <c r="B2" s="7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X2" s="20"/>
    </row>
    <row r="3" s="1" customFormat="1" ht="34" customHeight="1" spans="1:24">
      <c r="A3" s="10">
        <v>1</v>
      </c>
      <c r="B3" s="11" t="s">
        <v>13</v>
      </c>
      <c r="C3" s="12" t="s">
        <v>14</v>
      </c>
      <c r="D3" s="12" t="s">
        <v>15</v>
      </c>
      <c r="E3" s="13">
        <v>4609.59708333333</v>
      </c>
      <c r="F3" s="14">
        <v>6860.46</v>
      </c>
      <c r="G3" s="14">
        <v>7202.65</v>
      </c>
      <c r="H3" s="15">
        <f>ROUND(SUM(E3:G3),2)</f>
        <v>18672.71</v>
      </c>
      <c r="I3" s="14">
        <f>E3*0.97</f>
        <v>4471.30917083333</v>
      </c>
      <c r="J3" s="14">
        <f>F3*0.97</f>
        <v>6654.6462</v>
      </c>
      <c r="K3" s="14">
        <f>G3*0.97</f>
        <v>6986.5705</v>
      </c>
      <c r="L3" s="14">
        <f>H3*0.03</f>
        <v>560.1813</v>
      </c>
      <c r="M3" s="15">
        <f>ROUND(H3-L3,2)</f>
        <v>18112.53</v>
      </c>
      <c r="X3" s="20"/>
    </row>
    <row r="4" s="1" customFormat="1" ht="34" customHeight="1" spans="1:24">
      <c r="A4" s="10">
        <v>2</v>
      </c>
      <c r="B4" s="11" t="s">
        <v>16</v>
      </c>
      <c r="C4" s="12" t="s">
        <v>17</v>
      </c>
      <c r="D4" s="12" t="s">
        <v>15</v>
      </c>
      <c r="E4" s="13">
        <v>4510.91875</v>
      </c>
      <c r="F4" s="14">
        <v>8596.9</v>
      </c>
      <c r="G4" s="14">
        <v>8391.2</v>
      </c>
      <c r="H4" s="15">
        <f t="shared" ref="H4:H10" si="0">ROUND(SUM(E4:G4),2)</f>
        <v>21499.02</v>
      </c>
      <c r="I4" s="14">
        <f t="shared" ref="I4:I10" si="1">E4*0.97</f>
        <v>4375.5911875</v>
      </c>
      <c r="J4" s="14">
        <f t="shared" ref="J4:J10" si="2">F4*0.97</f>
        <v>8338.993</v>
      </c>
      <c r="K4" s="14">
        <f t="shared" ref="K4:K10" si="3">G4*0.97</f>
        <v>8139.464</v>
      </c>
      <c r="L4" s="14">
        <f>H4*0.03</f>
        <v>644.9706</v>
      </c>
      <c r="M4" s="15">
        <f t="shared" ref="M4:M10" si="4">ROUND(H4-L4,2)</f>
        <v>20854.05</v>
      </c>
      <c r="X4" s="20"/>
    </row>
    <row r="5" s="1" customFormat="1" ht="34" customHeight="1" spans="1:24">
      <c r="A5" s="10">
        <v>3</v>
      </c>
      <c r="B5" s="11" t="s">
        <v>18</v>
      </c>
      <c r="C5" s="12" t="s">
        <v>19</v>
      </c>
      <c r="D5" s="12" t="s">
        <v>15</v>
      </c>
      <c r="E5" s="13">
        <v>4797.52625</v>
      </c>
      <c r="F5" s="14">
        <v>7263.64</v>
      </c>
      <c r="G5" s="14">
        <v>8064.8</v>
      </c>
      <c r="H5" s="15">
        <f t="shared" si="0"/>
        <v>20125.97</v>
      </c>
      <c r="I5" s="14">
        <f t="shared" si="1"/>
        <v>4653.6004625</v>
      </c>
      <c r="J5" s="14">
        <f t="shared" si="2"/>
        <v>7045.7308</v>
      </c>
      <c r="K5" s="14">
        <f t="shared" si="3"/>
        <v>7822.856</v>
      </c>
      <c r="L5" s="14">
        <f>H5*0.03</f>
        <v>603.7791</v>
      </c>
      <c r="M5" s="15">
        <f t="shared" si="4"/>
        <v>19522.19</v>
      </c>
      <c r="X5" s="20"/>
    </row>
    <row r="6" s="1" customFormat="1" ht="34" customHeight="1" spans="1:24">
      <c r="A6" s="10">
        <v>4</v>
      </c>
      <c r="B6" s="11" t="s">
        <v>20</v>
      </c>
      <c r="C6" s="12" t="s">
        <v>21</v>
      </c>
      <c r="D6" s="12" t="s">
        <v>15</v>
      </c>
      <c r="E6" s="13">
        <v>3820.155</v>
      </c>
      <c r="F6" s="14">
        <v>7053.72</v>
      </c>
      <c r="G6" s="14">
        <v>6671.53</v>
      </c>
      <c r="H6" s="15">
        <f t="shared" si="0"/>
        <v>17545.41</v>
      </c>
      <c r="I6" s="14">
        <f t="shared" si="1"/>
        <v>3705.55035</v>
      </c>
      <c r="J6" s="14">
        <f t="shared" si="2"/>
        <v>6842.1084</v>
      </c>
      <c r="K6" s="14">
        <f t="shared" si="3"/>
        <v>6471.3841</v>
      </c>
      <c r="L6" s="14">
        <f>H6*0.03</f>
        <v>526.3623</v>
      </c>
      <c r="M6" s="15">
        <f t="shared" si="4"/>
        <v>17019.05</v>
      </c>
      <c r="X6" s="20"/>
    </row>
    <row r="7" s="1" customFormat="1" ht="34" customHeight="1" spans="1:24">
      <c r="A7" s="10">
        <v>6</v>
      </c>
      <c r="B7" s="16" t="s">
        <v>22</v>
      </c>
      <c r="C7" s="12" t="s">
        <v>21</v>
      </c>
      <c r="D7" s="12" t="s">
        <v>23</v>
      </c>
      <c r="E7" s="13">
        <v>2722.5</v>
      </c>
      <c r="F7" s="14">
        <v>3930.93</v>
      </c>
      <c r="G7" s="14">
        <v>4657.5</v>
      </c>
      <c r="H7" s="15">
        <f t="shared" si="0"/>
        <v>11310.93</v>
      </c>
      <c r="I7" s="14">
        <f t="shared" si="1"/>
        <v>2640.825</v>
      </c>
      <c r="J7" s="14">
        <f t="shared" si="2"/>
        <v>3813.0021</v>
      </c>
      <c r="K7" s="14">
        <f t="shared" si="3"/>
        <v>4517.775</v>
      </c>
      <c r="L7" s="14">
        <f>H7*0.03</f>
        <v>339.3279</v>
      </c>
      <c r="M7" s="15">
        <f t="shared" si="4"/>
        <v>10971.6</v>
      </c>
      <c r="X7" s="20"/>
    </row>
    <row r="8" s="1" customFormat="1" ht="34" customHeight="1" spans="1:24">
      <c r="A8" s="10">
        <v>7</v>
      </c>
      <c r="B8" s="16" t="s">
        <v>24</v>
      </c>
      <c r="C8" s="12" t="s">
        <v>25</v>
      </c>
      <c r="D8" s="12" t="s">
        <v>26</v>
      </c>
      <c r="E8" s="13">
        <v>2577.5</v>
      </c>
      <c r="F8" s="14">
        <v>3914.63</v>
      </c>
      <c r="G8" s="14">
        <v>4453.2</v>
      </c>
      <c r="H8" s="15">
        <f t="shared" si="0"/>
        <v>10945.33</v>
      </c>
      <c r="I8" s="14">
        <f t="shared" si="1"/>
        <v>2500.175</v>
      </c>
      <c r="J8" s="14">
        <f t="shared" si="2"/>
        <v>3797.1911</v>
      </c>
      <c r="K8" s="14">
        <f t="shared" si="3"/>
        <v>4319.604</v>
      </c>
      <c r="L8" s="14">
        <f>H8*0.03</f>
        <v>328.3599</v>
      </c>
      <c r="M8" s="15">
        <f t="shared" si="4"/>
        <v>10616.97</v>
      </c>
      <c r="X8" s="20"/>
    </row>
    <row r="9" s="1" customFormat="1" ht="34" customHeight="1" spans="1:24">
      <c r="A9" s="10">
        <v>8</v>
      </c>
      <c r="B9" s="16" t="s">
        <v>27</v>
      </c>
      <c r="C9" s="12" t="s">
        <v>14</v>
      </c>
      <c r="D9" s="12" t="s">
        <v>28</v>
      </c>
      <c r="E9" s="13">
        <v>3610.505</v>
      </c>
      <c r="F9" s="14">
        <v>4329.72</v>
      </c>
      <c r="G9" s="14">
        <v>5238</v>
      </c>
      <c r="H9" s="15">
        <f t="shared" si="0"/>
        <v>13178.23</v>
      </c>
      <c r="I9" s="14">
        <f t="shared" si="1"/>
        <v>3502.18985</v>
      </c>
      <c r="J9" s="14">
        <f t="shared" si="2"/>
        <v>4199.8284</v>
      </c>
      <c r="K9" s="14">
        <f t="shared" si="3"/>
        <v>5080.86</v>
      </c>
      <c r="L9" s="14">
        <f>H9*0.03</f>
        <v>395.3469</v>
      </c>
      <c r="M9" s="15">
        <f t="shared" si="4"/>
        <v>12782.88</v>
      </c>
      <c r="X9" s="20"/>
    </row>
    <row r="10" s="1" customFormat="1" ht="34" customHeight="1" spans="1:24">
      <c r="A10" s="10">
        <v>9</v>
      </c>
      <c r="B10" s="16" t="s">
        <v>29</v>
      </c>
      <c r="C10" s="12" t="s">
        <v>30</v>
      </c>
      <c r="D10" s="12" t="s">
        <v>31</v>
      </c>
      <c r="E10" s="13">
        <v>2197.38583333333</v>
      </c>
      <c r="F10" s="14"/>
      <c r="G10" s="14"/>
      <c r="H10" s="15">
        <f t="shared" si="0"/>
        <v>2197.39</v>
      </c>
      <c r="I10" s="14">
        <f t="shared" si="1"/>
        <v>2131.46425833333</v>
      </c>
      <c r="J10" s="14">
        <f t="shared" si="2"/>
        <v>0</v>
      </c>
      <c r="K10" s="14">
        <f t="shared" si="3"/>
        <v>0</v>
      </c>
      <c r="L10" s="14">
        <f>H10*0.03</f>
        <v>65.9217</v>
      </c>
      <c r="M10" s="15">
        <f t="shared" si="4"/>
        <v>2131.47</v>
      </c>
      <c r="X10" s="20"/>
    </row>
    <row r="11" s="1" customFormat="1" ht="34" customHeight="1" spans="1:13">
      <c r="A11" s="17"/>
      <c r="B11" s="17" t="s">
        <v>32</v>
      </c>
      <c r="C11" s="17"/>
      <c r="D11" s="17"/>
      <c r="E11" s="18">
        <f>SUM(E3:E10)</f>
        <v>28846.0879166667</v>
      </c>
      <c r="F11" s="18">
        <f>SUM(F3:F10)</f>
        <v>41950</v>
      </c>
      <c r="G11" s="18">
        <f>SUM(G3:G10)</f>
        <v>44678.88</v>
      </c>
      <c r="H11" s="19">
        <f>SUM(H3:H10)</f>
        <v>115474.99</v>
      </c>
      <c r="I11" s="18"/>
      <c r="J11" s="18"/>
      <c r="K11" s="18"/>
      <c r="L11" s="18">
        <f>SUM(L3:L10)</f>
        <v>3464.2497</v>
      </c>
      <c r="M11" s="19">
        <f>SUM(M3:M10)</f>
        <v>112010.74</v>
      </c>
    </row>
    <row r="12" spans="3:3">
      <c r="C12">
        <v>0.97</v>
      </c>
    </row>
  </sheetData>
  <mergeCells count="13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周继菊</cp:lastModifiedBy>
  <dcterms:created xsi:type="dcterms:W3CDTF">2024-05-27T01:42:25Z</dcterms:created>
  <dcterms:modified xsi:type="dcterms:W3CDTF">2024-05-27T02:09:59Z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C38A1494C468483B8918B2EF177E1179_11</vt:lpwstr>
  </property>
  <property fmtid="{D5CDD505-2E9C-101B-9397-08002B2CF9AE}" pid="3" name="KSOProductBuildVer">
    <vt:lpwstr>2052-12.1.0.16929</vt:lpwstr>
  </property>
</Properties>
</file>