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<sst xmlns="http://schemas.openxmlformats.org/spreadsheetml/2006/main" count="79" uniqueCount="67">
  <si>
    <t>成都光华智能汽车部件有限公司2023年绩效奖金明细表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</si>
  <si>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</si>
  <si>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</si>
  <si>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</si>
  <si>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</si>
  <si>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</si>
  <si>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</si>
  <si>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</si>
  <si>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2023年工资明细</t>
  </si>
  <si>
    <t>工作月份</t>
  </si>
  <si>
    <t>应发奖金</t>
  </si>
  <si>
    <t>2023年度绩效</t>
  </si>
  <si>
    <t>应税金额</t>
  </si>
  <si>
    <t xml:space="preserve">
个税</t>
  </si>
  <si>
    <t>实发奖金</t>
  </si>
  <si>
    <t>备注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</si>
  <si>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</si>
  <si>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</si>
  <si>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</si>
  <si>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</si>
  <si>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</si>
  <si>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</si>
  <si>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</si>
  <si>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</si>
  <si>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</si>
  <si>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</si>
  <si>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</si>
  <si>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</si>
  <si>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曾超</t>
  </si>
  <si>
    <t>制造</t>
  </si>
  <si>
    <t>科长</t>
  </si>
  <si>
    <t>511025198611141414</t>
  </si>
  <si>
    <t>6217903100009286469</t>
  </si>
  <si>
    <t>周继菊</t>
  </si>
  <si>
    <t>综合</t>
  </si>
  <si>
    <t>513401198901276424</t>
  </si>
  <si>
    <t>6216693100007496686</t>
  </si>
  <si>
    <t>12</t>
  </si>
  <si>
    <t>谭文波</t>
  </si>
  <si>
    <t>质量</t>
  </si>
  <si>
    <t>510622198204014517</t>
  </si>
  <si>
    <t>6216603100007119121</t>
  </si>
  <si>
    <t>杨辉</t>
  </si>
  <si>
    <t>财务</t>
  </si>
  <si>
    <t>511025198308102623</t>
  </si>
  <si>
    <t>6217903100032985160</t>
  </si>
  <si>
    <t>车月</t>
  </si>
  <si>
    <t>工程师</t>
  </si>
  <si>
    <t>510183199310080032</t>
  </si>
  <si>
    <t>6217903100027512045</t>
  </si>
  <si>
    <t>陈文君</t>
  </si>
  <si>
    <t>出纳</t>
  </si>
  <si>
    <t>511324199404276003</t>
  </si>
  <si>
    <t>6215683100023258072</t>
  </si>
  <si>
    <t>郭林凤</t>
  </si>
  <si>
    <t>生管</t>
  </si>
  <si>
    <t>采购</t>
  </si>
  <si>
    <t>632801198810060589</t>
  </si>
  <si>
    <t>6215683100023267917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</si>
  <si>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</si>
  <si>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</si>
  <si>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</si>
  <si>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</si>
  <si>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肖逍</t>
  </si>
  <si>
    <t>运营</t>
  </si>
  <si>
    <t>生产计划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</si>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</sst>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/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176" fontId="4" fillId="0" borderId="0" xfId="0" applyNumberFormat="1" applyFont="1" applyFill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  <xf numFmtId="177" fontId="6" fillId="0" borderId="6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2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"/>
  <sheetViews>
    <sheetView tabSelected="1" workbookViewId="0">
      <selection activeCell="K20" sqref="K20"/>
    </sheetView>
  </sheetViews>
  <sheetFormatPr defaultColWidth="9" defaultRowHeight="13.5"/>
  <cols>
    <col min="1" max="1" width="3.75" style="3" customWidth="1"/>
    <col min="2" max="2" width="6.625" style="3" customWidth="1"/>
    <col min="3" max="3" width="7.25" style="3" customWidth="1"/>
    <col min="4" max="4" width="9.5" style="3" customWidth="1"/>
    <col min="5" max="5" width="18" style="4" customWidth="1"/>
    <col min="6" max="6" width="18.25" style="4" customWidth="1"/>
    <col min="7" max="7" width="11.125" style="3" hidden="1" customWidth="1"/>
    <col min="8" max="19" width="7.625" style="5" customWidth="1"/>
    <col min="20" max="20" width="5.75" style="3" customWidth="1"/>
    <col min="21" max="21" width="8.625" style="3" customWidth="1"/>
    <col min="22" max="22" width="8.625" style="6" customWidth="1"/>
    <col min="23" max="23" width="9.5" style="7" customWidth="1"/>
    <col min="24" max="24" width="8" style="3" customWidth="1"/>
    <col min="25" max="25" width="9.375" style="6" customWidth="1"/>
    <col min="26" max="26" width="9.25833333333333" style="3" customWidth="1"/>
    <col min="27" max="16384" width="9" style="3"/>
  </cols>
  <sheetData>
    <row r="1" s="1" customFormat="1" ht="42.75" customHeight="1" spans="1: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28"/>
      <c r="X1" s="8"/>
      <c r="Y1" s="8"/>
      <c r="Z1" s="8"/>
    </row>
    <row r="2" s="1" customFormat="1" ht="21.95" customHeight="1" spans="5:25">
      <c r="E2" s="9"/>
      <c r="F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29"/>
      <c r="W2" s="30"/>
      <c r="Y2" s="29"/>
    </row>
    <row r="3" s="2" customFormat="1" ht="26.25" customHeight="1" spans="1:29">
      <c r="A3" s="11" t="s">
        <v>1</v>
      </c>
      <c r="B3" s="12" t="s">
        <v>2</v>
      </c>
      <c r="C3" s="13" t="s">
        <v>3</v>
      </c>
      <c r="D3" s="13" t="s">
        <v>4</v>
      </c>
      <c r="E3" s="14" t="s">
        <v>5</v>
      </c>
      <c r="F3" s="14" t="s">
        <v>6</v>
      </c>
      <c r="G3" s="13" t="s">
        <v>7</v>
      </c>
      <c r="H3" s="15" t="s">
        <v>8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31"/>
      <c r="T3" s="13" t="s">
        <v>9</v>
      </c>
      <c r="U3" s="12" t="s">
        <v>10</v>
      </c>
      <c r="V3" s="13" t="s">
        <v>11</v>
      </c>
      <c r="W3" s="32" t="s">
        <v>12</v>
      </c>
      <c r="X3" s="12" t="s">
        <v>13</v>
      </c>
      <c r="Y3" s="12" t="s">
        <v>14</v>
      </c>
      <c r="Z3" s="36" t="s">
        <v>15</v>
      </c>
      <c r="AC3" s="37"/>
    </row>
    <row r="4" s="2" customFormat="1" ht="43.5" customHeight="1" spans="1:26">
      <c r="A4" s="16"/>
      <c r="B4" s="17"/>
      <c r="C4" s="18"/>
      <c r="D4" s="18"/>
      <c r="E4" s="19"/>
      <c r="F4" s="19"/>
      <c r="G4" s="18"/>
      <c r="H4" s="13" t="s">
        <v>16</v>
      </c>
      <c r="I4" s="13" t="s">
        <v>17</v>
      </c>
      <c r="J4" s="13" t="s">
        <v>18</v>
      </c>
      <c r="K4" s="13" t="s">
        <v>19</v>
      </c>
      <c r="L4" s="13" t="s">
        <v>20</v>
      </c>
      <c r="M4" s="13" t="s">
        <v>21</v>
      </c>
      <c r="N4" s="13" t="s">
        <v>22</v>
      </c>
      <c r="O4" s="13" t="s">
        <v>23</v>
      </c>
      <c r="P4" s="13" t="s">
        <v>24</v>
      </c>
      <c r="Q4" s="13" t="s">
        <v>25</v>
      </c>
      <c r="R4" s="13" t="s">
        <v>26</v>
      </c>
      <c r="S4" s="13" t="s">
        <v>27</v>
      </c>
      <c r="T4" s="18"/>
      <c r="U4" s="17"/>
      <c r="V4" s="18"/>
      <c r="W4" s="33"/>
      <c r="X4" s="17"/>
      <c r="Y4" s="17"/>
      <c r="Z4" s="38"/>
    </row>
    <row r="5" s="2" customFormat="1" ht="30" customHeight="1" spans="1:26">
      <c r="A5" s="20">
        <v>1</v>
      </c>
      <c r="B5" s="21" t="s">
        <v>28</v>
      </c>
      <c r="C5" s="22" t="s">
        <v>29</v>
      </c>
      <c r="D5" s="22" t="s">
        <v>30</v>
      </c>
      <c r="E5" s="23" t="s">
        <v>31</v>
      </c>
      <c r="F5" s="23" t="s">
        <v>32</v>
      </c>
      <c r="G5" s="23"/>
      <c r="H5" s="24">
        <v>8647.33</v>
      </c>
      <c r="I5" s="24">
        <v>8636.65</v>
      </c>
      <c r="J5" s="24">
        <v>8646</v>
      </c>
      <c r="K5" s="24">
        <v>8648.67</v>
      </c>
      <c r="L5" s="24">
        <v>10277.98</v>
      </c>
      <c r="M5" s="24">
        <v>8794.83</v>
      </c>
      <c r="N5" s="24">
        <v>9533.15</v>
      </c>
      <c r="O5" s="24">
        <v>9505.72</v>
      </c>
      <c r="P5" s="24">
        <v>9550</v>
      </c>
      <c r="Q5" s="24">
        <v>9450</v>
      </c>
      <c r="R5" s="24">
        <v>9470</v>
      </c>
      <c r="S5" s="24">
        <v>9470</v>
      </c>
      <c r="T5" s="23">
        <v>12</v>
      </c>
      <c r="U5" s="34">
        <f t="shared" ref="U5:U9" si="0">(S5+R5+Q5+P5+O5+N5+M5+L5+K5+J5+I5+H5)/T5/12*12</f>
        <v>9219.19416666667</v>
      </c>
      <c r="V5" s="35">
        <v>50</v>
      </c>
      <c r="W5" s="34">
        <f t="shared" ref="W5:W9" si="1">(U5*V5)/100</f>
        <v>4609.59708333333</v>
      </c>
      <c r="X5" s="34">
        <f t="shared" ref="X5:X9" si="2">W5*0.03</f>
        <v>138.2879125</v>
      </c>
      <c r="Y5" s="39">
        <f t="shared" ref="Y5:Y9" si="3">W5-X5</f>
        <v>4471.30917083333</v>
      </c>
      <c r="Z5" s="35"/>
    </row>
    <row r="6" s="2" customFormat="1" ht="30" customHeight="1" spans="1:26">
      <c r="A6" s="20">
        <v>2</v>
      </c>
      <c r="B6" s="21" t="s">
        <v>33</v>
      </c>
      <c r="C6" s="22" t="s">
        <v>34</v>
      </c>
      <c r="D6" s="22" t="s">
        <v>30</v>
      </c>
      <c r="E6" s="23" t="s">
        <v>35</v>
      </c>
      <c r="F6" s="23" t="s">
        <v>36</v>
      </c>
      <c r="G6" s="23"/>
      <c r="H6" s="24">
        <v>9066.6</v>
      </c>
      <c r="I6" s="24">
        <v>9125.25</v>
      </c>
      <c r="J6" s="24">
        <v>9104.64</v>
      </c>
      <c r="K6" s="24">
        <v>9130</v>
      </c>
      <c r="L6" s="24">
        <v>9130</v>
      </c>
      <c r="M6" s="24">
        <v>9150</v>
      </c>
      <c r="N6" s="24">
        <v>9150</v>
      </c>
      <c r="O6" s="24">
        <v>7705.56</v>
      </c>
      <c r="P6" s="24">
        <v>9150</v>
      </c>
      <c r="Q6" s="24">
        <v>9250</v>
      </c>
      <c r="R6" s="24">
        <v>9150</v>
      </c>
      <c r="S6" s="24">
        <v>9150</v>
      </c>
      <c r="T6" s="23" t="s">
        <v>37</v>
      </c>
      <c r="U6" s="34">
        <f t="shared" si="0"/>
        <v>9021.8375</v>
      </c>
      <c r="V6" s="35">
        <v>50</v>
      </c>
      <c r="W6" s="34">
        <f t="shared" si="1"/>
        <v>4510.91875</v>
      </c>
      <c r="X6" s="34">
        <f t="shared" si="2"/>
        <v>135.3275625</v>
      </c>
      <c r="Y6" s="39">
        <f t="shared" si="3"/>
        <v>4375.5911875</v>
      </c>
      <c r="Z6" s="35"/>
    </row>
    <row r="7" s="2" customFormat="1" ht="30" customHeight="1" spans="1:26">
      <c r="A7" s="20">
        <v>3</v>
      </c>
      <c r="B7" s="21" t="s">
        <v>38</v>
      </c>
      <c r="C7" s="22" t="s">
        <v>39</v>
      </c>
      <c r="D7" s="22" t="s">
        <v>30</v>
      </c>
      <c r="E7" s="23" t="s">
        <v>40</v>
      </c>
      <c r="F7" s="23" t="s">
        <v>41</v>
      </c>
      <c r="G7" s="23"/>
      <c r="H7" s="24">
        <v>9126.15</v>
      </c>
      <c r="I7" s="24">
        <v>9123.66</v>
      </c>
      <c r="J7" s="24">
        <v>9098.3</v>
      </c>
      <c r="K7" s="24">
        <v>9142</v>
      </c>
      <c r="L7" s="24">
        <v>9214.41</v>
      </c>
      <c r="M7" s="24">
        <v>9596.55</v>
      </c>
      <c r="N7" s="24">
        <v>9950</v>
      </c>
      <c r="O7" s="24">
        <v>10089.56</v>
      </c>
      <c r="P7" s="24">
        <v>9950</v>
      </c>
      <c r="Q7" s="24">
        <v>9950</v>
      </c>
      <c r="R7" s="24">
        <v>9950</v>
      </c>
      <c r="S7" s="24">
        <v>9950</v>
      </c>
      <c r="T7" s="23" t="s">
        <v>37</v>
      </c>
      <c r="U7" s="34">
        <f t="shared" si="0"/>
        <v>9595.0525</v>
      </c>
      <c r="V7" s="35">
        <v>50</v>
      </c>
      <c r="W7" s="34">
        <f t="shared" si="1"/>
        <v>4797.52625</v>
      </c>
      <c r="X7" s="34">
        <f t="shared" si="2"/>
        <v>143.9257875</v>
      </c>
      <c r="Y7" s="39">
        <f t="shared" si="3"/>
        <v>4653.6004625</v>
      </c>
      <c r="Z7" s="35"/>
    </row>
    <row r="8" s="2" customFormat="1" ht="30" customHeight="1" spans="1:26">
      <c r="A8" s="20">
        <v>4</v>
      </c>
      <c r="B8" s="21" t="s">
        <v>42</v>
      </c>
      <c r="C8" s="22" t="s">
        <v>43</v>
      </c>
      <c r="D8" s="22" t="s">
        <v>30</v>
      </c>
      <c r="E8" s="23" t="s">
        <v>44</v>
      </c>
      <c r="F8" s="23" t="s">
        <v>45</v>
      </c>
      <c r="G8" s="23"/>
      <c r="H8" s="24">
        <v>7600.15</v>
      </c>
      <c r="I8" s="24">
        <v>7600.15</v>
      </c>
      <c r="J8" s="24">
        <v>7610.3</v>
      </c>
      <c r="K8" s="24">
        <v>7610.3</v>
      </c>
      <c r="L8" s="24">
        <v>7630</v>
      </c>
      <c r="M8" s="24">
        <v>7630</v>
      </c>
      <c r="N8" s="24">
        <v>7670</v>
      </c>
      <c r="O8" s="24">
        <v>7716.21</v>
      </c>
      <c r="P8" s="24">
        <v>7630</v>
      </c>
      <c r="Q8" s="24">
        <v>7730</v>
      </c>
      <c r="R8" s="24">
        <v>7630</v>
      </c>
      <c r="S8" s="24">
        <v>7626.61</v>
      </c>
      <c r="T8" s="23" t="s">
        <v>37</v>
      </c>
      <c r="U8" s="34">
        <f t="shared" si="0"/>
        <v>7640.31</v>
      </c>
      <c r="V8" s="35">
        <v>50</v>
      </c>
      <c r="W8" s="34">
        <f t="shared" si="1"/>
        <v>3820.155</v>
      </c>
      <c r="X8" s="34">
        <f t="shared" si="2"/>
        <v>114.60465</v>
      </c>
      <c r="Y8" s="39">
        <f t="shared" si="3"/>
        <v>3705.55035</v>
      </c>
      <c r="Z8" s="35"/>
    </row>
    <row r="9" s="2" customFormat="1" ht="30" customHeight="1" spans="1:26">
      <c r="A9" s="20">
        <v>5</v>
      </c>
      <c r="B9" s="25" t="s">
        <v>46</v>
      </c>
      <c r="C9" s="22" t="s">
        <v>39</v>
      </c>
      <c r="D9" s="22" t="s">
        <v>47</v>
      </c>
      <c r="E9" s="23" t="s">
        <v>48</v>
      </c>
      <c r="F9" s="23" t="s">
        <v>49</v>
      </c>
      <c r="G9" s="23"/>
      <c r="H9" s="22">
        <v>6838</v>
      </c>
      <c r="I9" s="22">
        <v>6802</v>
      </c>
      <c r="J9" s="22">
        <v>7074</v>
      </c>
      <c r="K9" s="22">
        <v>6894</v>
      </c>
      <c r="L9" s="22">
        <v>7714.76</v>
      </c>
      <c r="M9" s="24">
        <v>7248.28</v>
      </c>
      <c r="N9" s="24">
        <v>7306.21</v>
      </c>
      <c r="O9" s="24">
        <v>6946.21</v>
      </c>
      <c r="P9" s="24">
        <v>7150</v>
      </c>
      <c r="Q9" s="24">
        <v>7834</v>
      </c>
      <c r="R9" s="24">
        <v>7634</v>
      </c>
      <c r="S9" s="24">
        <v>9147</v>
      </c>
      <c r="T9" s="23" t="s">
        <v>37</v>
      </c>
      <c r="U9" s="34">
        <f t="shared" si="0"/>
        <v>7382.37166666667</v>
      </c>
      <c r="V9" s="35">
        <v>50</v>
      </c>
      <c r="W9" s="34">
        <f t="shared" si="1"/>
        <v>3691.18583333333</v>
      </c>
      <c r="X9" s="34">
        <f t="shared" si="2"/>
        <v>110.735575</v>
      </c>
      <c r="Y9" s="39">
        <f t="shared" si="3"/>
        <v>3580.45025833333</v>
      </c>
      <c r="Z9" s="35"/>
    </row>
    <row r="10" s="2" customFormat="1" ht="30" customHeight="1" spans="1:26">
      <c r="A10" s="20">
        <v>6</v>
      </c>
      <c r="B10" s="26" t="s">
        <v>50</v>
      </c>
      <c r="C10" s="22" t="s">
        <v>43</v>
      </c>
      <c r="D10" s="22" t="s">
        <v>51</v>
      </c>
      <c r="E10" s="23" t="s">
        <v>52</v>
      </c>
      <c r="F10" s="23" t="s">
        <v>53</v>
      </c>
      <c r="G10" s="23"/>
      <c r="H10" s="24">
        <v>5410</v>
      </c>
      <c r="I10" s="24">
        <v>5410</v>
      </c>
      <c r="J10" s="24">
        <v>5430</v>
      </c>
      <c r="K10" s="24">
        <v>5430</v>
      </c>
      <c r="L10" s="24">
        <v>5430</v>
      </c>
      <c r="M10" s="24">
        <v>5450</v>
      </c>
      <c r="N10" s="24">
        <v>5430</v>
      </c>
      <c r="O10" s="24">
        <v>5530</v>
      </c>
      <c r="P10" s="24">
        <v>5430</v>
      </c>
      <c r="Q10" s="24">
        <v>5530</v>
      </c>
      <c r="R10" s="24">
        <v>5430</v>
      </c>
      <c r="S10" s="24">
        <v>5430</v>
      </c>
      <c r="T10" s="23" t="s">
        <v>37</v>
      </c>
      <c r="U10" s="34">
        <f>(S10+R10+Q10+P10+O10+N10+M10+L10+K10+J10+I10+H10)/T10/12*12</f>
        <v>5445</v>
      </c>
      <c r="V10" s="35">
        <v>50</v>
      </c>
      <c r="W10" s="34">
        <f>(U10*V10)/100</f>
        <v>2722.5</v>
      </c>
      <c r="X10" s="34">
        <f>W10*0.03</f>
        <v>81.675</v>
      </c>
      <c r="Y10" s="39">
        <f>W10-X10</f>
        <v>2640.825</v>
      </c>
      <c r="Z10" s="35"/>
    </row>
    <row r="11" s="2" customFormat="1" ht="30" customHeight="1" spans="1:26">
      <c r="A11" s="20">
        <v>7</v>
      </c>
      <c r="B11" s="26" t="s">
        <v>54</v>
      </c>
      <c r="C11" s="22" t="s">
        <v>55</v>
      </c>
      <c r="D11" s="22" t="s">
        <v>56</v>
      </c>
      <c r="E11" s="23" t="s">
        <v>57</v>
      </c>
      <c r="F11" s="23" t="s">
        <v>58</v>
      </c>
      <c r="G11" s="23"/>
      <c r="H11" s="24">
        <v>5110</v>
      </c>
      <c r="I11" s="24">
        <v>5110</v>
      </c>
      <c r="J11" s="24">
        <v>5130</v>
      </c>
      <c r="K11" s="24">
        <v>5130</v>
      </c>
      <c r="L11" s="24">
        <v>5130</v>
      </c>
      <c r="M11" s="24">
        <v>5130</v>
      </c>
      <c r="N11" s="24">
        <v>5290</v>
      </c>
      <c r="O11" s="24">
        <v>5130</v>
      </c>
      <c r="P11" s="24">
        <v>5130</v>
      </c>
      <c r="Q11" s="24">
        <v>5310</v>
      </c>
      <c r="R11" s="24">
        <v>5130</v>
      </c>
      <c r="S11" s="24">
        <v>5130</v>
      </c>
      <c r="T11" s="23" t="s">
        <v>37</v>
      </c>
      <c r="U11" s="34">
        <f>(S11+R11+Q11+P11+O11+N11+M11+L11+K11+J11+I11+H11)/T11/12*12</f>
        <v>5155</v>
      </c>
      <c r="V11" s="35">
        <v>50</v>
      </c>
      <c r="W11" s="34">
        <f>(U11*V11)/100</f>
        <v>2577.5</v>
      </c>
      <c r="X11" s="34">
        <f>W11*0.03</f>
        <v>77.325</v>
      </c>
      <c r="Y11" s="39">
        <f>W11-X11</f>
        <v>2500.175</v>
      </c>
      <c r="Z11" s="35"/>
    </row>
    <row r="12" s="2" customFormat="1" ht="30" customHeight="1" spans="1:26">
      <c r="A12" s="20">
        <v>8</v>
      </c>
      <c r="B12" s="26" t="s">
        <v>59</v>
      </c>
      <c r="C12" s="22" t="s">
        <v>29</v>
      </c>
      <c r="D12" s="22" t="s">
        <v>60</v>
      </c>
      <c r="E12" s="23" t="s">
        <v>61</v>
      </c>
      <c r="F12" s="23" t="s">
        <v>62</v>
      </c>
      <c r="G12" s="23"/>
      <c r="H12" s="24">
        <v>6658</v>
      </c>
      <c r="I12" s="24">
        <v>6658</v>
      </c>
      <c r="J12" s="24">
        <v>6660</v>
      </c>
      <c r="K12" s="24">
        <v>6660</v>
      </c>
      <c r="L12" s="24">
        <v>8518.62</v>
      </c>
      <c r="M12" s="24">
        <v>8067.93</v>
      </c>
      <c r="N12" s="24">
        <v>7548.97</v>
      </c>
      <c r="O12" s="24">
        <v>6480</v>
      </c>
      <c r="P12" s="24">
        <v>6980</v>
      </c>
      <c r="Q12" s="24">
        <v>6680</v>
      </c>
      <c r="R12" s="24">
        <v>6885.17</v>
      </c>
      <c r="S12" s="24">
        <v>8855.43</v>
      </c>
      <c r="T12" s="23" t="s">
        <v>37</v>
      </c>
      <c r="U12" s="34">
        <f>(S12+R12+Q12+P12+O12+N12+M12+L12+K12+J12+I12+H12)/T12/12*12</f>
        <v>7221.01</v>
      </c>
      <c r="V12" s="35">
        <v>50</v>
      </c>
      <c r="W12" s="34">
        <f>(U12*V12)/100</f>
        <v>3610.505</v>
      </c>
      <c r="X12" s="34">
        <f>W12*0.03</f>
        <v>108.31515</v>
      </c>
      <c r="Y12" s="39">
        <f>W12-X12</f>
        <v>3502.18985</v>
      </c>
      <c r="Z12" s="35"/>
    </row>
    <row r="13" s="2" customFormat="1" ht="30" customHeight="1" spans="1:26">
      <c r="A13" s="20">
        <v>9</v>
      </c>
      <c r="B13" s="26" t="s">
        <v>63</v>
      </c>
      <c r="C13" s="22" t="s">
        <v>64</v>
      </c>
      <c r="D13" s="22" t="s">
        <v>65</v>
      </c>
      <c r="E13" s="23"/>
      <c r="F13" s="23"/>
      <c r="G13" s="23"/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4">
        <v>0</v>
      </c>
      <c r="N13" s="24">
        <v>2674.72</v>
      </c>
      <c r="O13" s="24">
        <v>3493.91</v>
      </c>
      <c r="P13" s="24">
        <v>4300</v>
      </c>
      <c r="Q13" s="24">
        <v>5300</v>
      </c>
      <c r="R13" s="24">
        <v>5300</v>
      </c>
      <c r="S13" s="24">
        <v>5300</v>
      </c>
      <c r="T13" s="23" t="s">
        <v>66</v>
      </c>
      <c r="U13" s="34">
        <f>(S13+R13+Q13+P13+O13+N13+M13+L13+K13+J13+I13+H13)/T13/12*12</f>
        <v>4394.77166666667</v>
      </c>
      <c r="V13" s="35">
        <v>50</v>
      </c>
      <c r="W13" s="34">
        <f>(U13*V13)/100</f>
        <v>2197.38583333333</v>
      </c>
      <c r="X13" s="34">
        <f>W13*0.03</f>
        <v>65.921575</v>
      </c>
      <c r="Y13" s="39">
        <f>W13-X13</f>
        <v>2131.46425833333</v>
      </c>
      <c r="Z13" s="35"/>
    </row>
    <row r="14" ht="20" customHeight="1" spans="25:25">
      <c r="Y14" s="6">
        <f>SUM(Y5:Y13)</f>
        <v>31561.1555375</v>
      </c>
    </row>
  </sheetData>
  <mergeCells count="16">
    <mergeCell ref="A1:Z1"/>
    <mergeCell ref="H3:S3"/>
    <mergeCell ref="A3:A4"/>
    <mergeCell ref="B3:B4"/>
    <mergeCell ref="C3:C4"/>
    <mergeCell ref="D3:D4"/>
    <mergeCell ref="E3:E4"/>
    <mergeCell ref="F3:F4"/>
    <mergeCell ref="G3:G4"/>
    <mergeCell ref="T3:T4"/>
    <mergeCell ref="U3:U4"/>
    <mergeCell ref="V3:V4"/>
    <mergeCell ref="W3:W4"/>
    <mergeCell ref="X3:X4"/>
    <mergeCell ref="Y3:Y4"/>
    <mergeCell ref="Z3:Z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周继菊</cp:lastModifiedBy>
  <dcterms:created xsi:type="dcterms:W3CDTF">2023-05-12T11:15:00Z</dcterms:created>
  <dcterms:modified xsi:type="dcterms:W3CDTF">2024-02-21T12:09:14Z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0385E16D87AE4F2B93614D648B55468E_12</vt:lpwstr>
  </property>
</Properties>
</file>