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4"/>
  </bookViews>
  <sheets>
    <sheet name="总清单" sheetId="1" r:id="rId1"/>
    <sheet name="签字会签档首页" sheetId="9" r:id="rId2"/>
    <sheet name="驾驶员首页" sheetId="4" r:id="rId3"/>
    <sheet name="驾驶员座椅总成EBOM清单 " sheetId="7" r:id="rId4"/>
    <sheet name="副驾驶员首页" sheetId="6" r:id="rId5"/>
    <sheet name="副驾驶员座总成EBOM清单" sheetId="5" r:id="rId6"/>
    <sheet name="新开件汇总" sheetId="8" r:id="rId7"/>
  </sheets>
  <definedNames>
    <definedName name="_xlnm._FilterDatabase" localSheetId="3" hidden="1">'驾驶员座椅总成EBOM清单 '!$A$9:$AK$131</definedName>
    <definedName name="_xlnm._FilterDatabase" localSheetId="5" hidden="1">副驾驶员座总成EBOM清单!$A$9:$AK$119</definedName>
    <definedName name="_xlnm.Print_Area" localSheetId="5">副驾驶员座总成EBOM清单!$A$1:$AK$119</definedName>
    <definedName name="_xlnm.Print_Area" localSheetId="2">驾驶员首页!$A$1:$AB$43</definedName>
    <definedName name="_xlnm.Print_Area" localSheetId="3">'驾驶员座椅总成EBOM清单 '!$A$1:$AK$131</definedName>
    <definedName name="_xlnm.Print_Area" localSheetId="0">总清单!$A$1:$D$6</definedName>
    <definedName name="_xlnm.Print_Titles" localSheetId="5">副驾驶员座总成EBOM清单!$8:$9</definedName>
    <definedName name="_xlnm.Print_Titles" localSheetId="3">'驾驶员座椅总成EBOM清单 '!$8:$9</definedName>
    <definedName name="_xlnm.Print_Area" localSheetId="1">签字会签档首页!$A$1:$E$8</definedName>
  </definedNames>
  <calcPr calcId="144525"/>
</workbook>
</file>

<file path=xl/comments1.xml><?xml version="1.0" encoding="utf-8"?>
<comments xmlns="http://schemas.openxmlformats.org/spreadsheetml/2006/main">
  <authors>
    <author>wangyangguang</author>
  </authors>
  <commentList>
    <comment ref="M74" authorId="0">
      <text>
        <r>
          <rPr>
            <sz val="9"/>
            <rFont val="宋体"/>
            <charset val="134"/>
          </rPr>
          <t xml:space="preserve">轴套变更：
支腿前轴套内径统一φ12；
SBS0010134零件号不再
使用
</t>
        </r>
      </text>
    </comment>
    <comment ref="M95" authorId="0">
      <text>
        <r>
          <rPr>
            <sz val="9"/>
            <rFont val="宋体"/>
            <charset val="134"/>
          </rPr>
          <t xml:space="preserve">不通风
</t>
        </r>
      </text>
    </comment>
  </commentList>
</comments>
</file>

<file path=xl/sharedStrings.xml><?xml version="1.0" encoding="utf-8"?>
<sst xmlns="http://schemas.openxmlformats.org/spreadsheetml/2006/main" count="3770" uniqueCount="587">
  <si>
    <t>EVC3-奥杰项目座椅</t>
  </si>
  <si>
    <t>序号</t>
  </si>
  <si>
    <t>零件号</t>
  </si>
  <si>
    <t>零部件名称</t>
  </si>
  <si>
    <t>配置</t>
  </si>
  <si>
    <t>X168100000004
SBS0010125</t>
  </si>
  <si>
    <t>驾驶员座总成</t>
  </si>
  <si>
    <t>标配</t>
  </si>
  <si>
    <t>X168100000003
SBS0010126</t>
  </si>
  <si>
    <t>副驾驶员座总成</t>
  </si>
  <si>
    <t>X168100000008
SBS0010249</t>
  </si>
  <si>
    <t>乘客左侧装饰罩总成</t>
  </si>
  <si>
    <t>选装</t>
  </si>
  <si>
    <t>X168100000009
SBS0010250</t>
  </si>
  <si>
    <t>乘客右侧装饰罩总成</t>
  </si>
  <si>
    <t>编号：GR-21-01-23</t>
  </si>
  <si>
    <t>版本：G
识别号：GR/ZY/BOM-2023.9.1</t>
  </si>
  <si>
    <t>车型</t>
  </si>
  <si>
    <t>EVC3-奥杰</t>
  </si>
  <si>
    <t>驾驶员座椅总成EBOM清单(首页 )</t>
  </si>
  <si>
    <t>编制</t>
  </si>
  <si>
    <t>审核</t>
  </si>
  <si>
    <t>标准化</t>
  </si>
  <si>
    <t>批准</t>
  </si>
  <si>
    <t>页次</t>
  </si>
  <si>
    <t>日 期</t>
  </si>
  <si>
    <t>1/1</t>
  </si>
  <si>
    <t>2023.9.1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</si>
  <si>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</si>
  <si>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</si>
  <si>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</si>
  <si>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</si>
  <si>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</si>
  <si>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</si>
  <si>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</si>
  <si>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</si>
  <si>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座椅总成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</si>
  <si>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</si>
  <si>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</si>
  <si>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</si>
  <si>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</si>
  <si>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</si>
  <si>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</si>
  <si>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</si>
  <si>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</si>
  <si>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</si>
  <si>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2021.6.22</t>
  </si>
  <si>
    <t>A</t>
  </si>
  <si>
    <t>初次下发</t>
  </si>
  <si>
    <t>2022.5.22</t>
  </si>
  <si>
    <t>A01</t>
  </si>
  <si>
    <t>SBS0010116</t>
  </si>
  <si>
    <t>主驾左支腿前轴套</t>
  </si>
  <si>
    <t>支腿前轴套变更</t>
  </si>
  <si>
    <t>外购改自制(VAVE)</t>
  </si>
  <si>
    <t>ECR0007844</t>
  </si>
  <si>
    <t>2022.6.1</t>
  </si>
  <si>
    <t>B</t>
  </si>
  <si>
    <t>SBS0010102</t>
  </si>
  <si>
    <t>主驾驶支腿上支撑管</t>
  </si>
  <si>
    <t>原材料变更
(矩形管原材料40*20*t2.5变更为40*20*t2.0）</t>
  </si>
  <si>
    <t>设备加工能力不足
(VAVE)</t>
  </si>
  <si>
    <t>河北反馈
ECR0007905</t>
  </si>
  <si>
    <t>SBS0010103</t>
  </si>
  <si>
    <t>主驾驶U型支腿(左)</t>
  </si>
  <si>
    <t>SBS0010106</t>
  </si>
  <si>
    <t>主驾驶支腿加强管</t>
  </si>
  <si>
    <t>SBS0010271</t>
  </si>
  <si>
    <t>主驾驶支腿上支撑管（右）</t>
  </si>
  <si>
    <t>SBS0010270</t>
  </si>
  <si>
    <t>主驾驶U型支腿(右)</t>
  </si>
  <si>
    <t>X182200000002
SLT0011502</t>
  </si>
  <si>
    <t>锁扣总成（带报警）</t>
  </si>
  <si>
    <t>新增</t>
  </si>
  <si>
    <t>由客户安装转为河北工厂安装</t>
  </si>
  <si>
    <t>客户输入</t>
  </si>
  <si>
    <t>2022.8.12</t>
  </si>
  <si>
    <t>C</t>
  </si>
  <si>
    <t>6801141X2001A</t>
  </si>
  <si>
    <t>驾驶员坐垫前横梁</t>
  </si>
  <si>
    <t>材料变更spcc</t>
  </si>
  <si>
    <t>内部</t>
  </si>
  <si>
    <t>ECR0008166</t>
  </si>
  <si>
    <t>6801151X2001A</t>
  </si>
  <si>
    <t>驾驶员坐垫后横梁</t>
  </si>
  <si>
    <t>D</t>
  </si>
  <si>
    <t>BFA0000760（Q12618）</t>
  </si>
  <si>
    <t>不锈钢开口型抽芯铆钉</t>
  </si>
  <si>
    <t>删除该零件</t>
  </si>
  <si>
    <t>钢丝固定方式变更</t>
  </si>
  <si>
    <t>ECR0008603</t>
  </si>
  <si>
    <t>BFA0010037</t>
  </si>
  <si>
    <t>内梅花盘头三角牙自攻钉</t>
  </si>
  <si>
    <t>新增件号</t>
  </si>
  <si>
    <t>6801104X2001A</t>
  </si>
  <si>
    <t>驾驶员旁侧板固定支架</t>
  </si>
  <si>
    <t>钣金件扩孔</t>
  </si>
  <si>
    <t>6801631X2001A</t>
  </si>
  <si>
    <t>驾驶员调角器下连接板-左侧</t>
  </si>
  <si>
    <t>6801107X2001A</t>
  </si>
  <si>
    <t>驾驶员旁侧板固定钢丝</t>
  </si>
  <si>
    <t>钢丝扩孔</t>
  </si>
  <si>
    <t>F</t>
  </si>
  <si>
    <t>X168100000008</t>
  </si>
  <si>
    <t>主驾遮蔽护板总成</t>
  </si>
  <si>
    <t>新增客户件号，BOM层级变更</t>
  </si>
  <si>
    <t>ECR0009551</t>
  </si>
  <si>
    <t>G</t>
  </si>
  <si>
    <t>SBS0010578</t>
  </si>
  <si>
    <t>主驾护板亮白PE标签</t>
  </si>
  <si>
    <t>护板新增标签</t>
  </si>
  <si>
    <t>H</t>
  </si>
  <si>
    <t>TAT0010192</t>
  </si>
  <si>
    <t>奥杰支腿防护袋</t>
  </si>
  <si>
    <t>内部输入</t>
  </si>
  <si>
    <t>支腿防护袋加大</t>
  </si>
  <si>
    <t>ECR0010403</t>
  </si>
  <si>
    <r>
      <rPr>
        <b/>
        <sz val="14"/>
        <color theme="1" tint="0.0499893185216834"/>
        <rFont val="宋体"/>
        <charset val="134"/>
      </rPr>
      <t>设计</t>
    </r>
    <r>
      <rPr>
        <b/>
        <sz val="14"/>
        <color theme="1" tint="0.0499893185216834"/>
        <rFont val="Arial"/>
        <charset val="134"/>
      </rPr>
      <t>:</t>
    </r>
  </si>
  <si>
    <t>校核：</t>
  </si>
  <si>
    <t>标准化：</t>
  </si>
  <si>
    <t>EVC3-奥杰驾驶员座椅总成EBOM清单</t>
  </si>
  <si>
    <t>会签：</t>
  </si>
  <si>
    <r>
      <rPr>
        <b/>
        <sz val="14"/>
        <color theme="1" tint="0.0499893185216834"/>
        <rFont val="宋体"/>
        <charset val="134"/>
      </rPr>
      <t>批准</t>
    </r>
    <r>
      <rPr>
        <b/>
        <sz val="14"/>
        <color theme="1" tint="0.0499893185216834"/>
        <rFont val="Arial"/>
        <charset val="134"/>
      </rPr>
      <t xml:space="preserve">: </t>
    </r>
  </si>
  <si>
    <t>日期：2023.9.1</t>
  </si>
  <si>
    <t>规格型号</t>
  </si>
  <si>
    <t>版本：G</t>
  </si>
  <si>
    <r>
      <rPr>
        <b/>
        <sz val="14"/>
        <color theme="1" tint="0.0499893185216834"/>
        <rFont val="宋体"/>
        <charset val="134"/>
      </rPr>
      <t>说明：</t>
    </r>
    <r>
      <rPr>
        <sz val="14"/>
        <color theme="1" tint="0.0499893185216834"/>
        <rFont val="宋体"/>
        <charset val="134"/>
      </rPr>
      <t>1.新增遮蔽护板客户件号，主、副驾遮蔽护板总成不再与座椅配套供货，客户会另下发采购订单，单独结算。</t>
    </r>
    <r>
      <rPr>
        <sz val="14"/>
        <color rgb="FFFF0000"/>
        <rFont val="宋体"/>
        <charset val="134"/>
      </rPr>
      <t>护板增加标识</t>
    </r>
    <r>
      <rPr>
        <b/>
        <sz val="14"/>
        <color theme="1" tint="0.0499893185216834"/>
        <rFont val="宋体"/>
        <charset val="134"/>
      </rPr>
      <t xml:space="preserve">
     </t>
    </r>
  </si>
  <si>
    <t>重量</t>
  </si>
  <si>
    <t>价格</t>
  </si>
  <si>
    <t>装配等级</t>
  </si>
  <si>
    <t>来源</t>
  </si>
  <si>
    <t>零件描述</t>
  </si>
  <si>
    <t>重要度</t>
  </si>
  <si>
    <t>单位</t>
  </si>
  <si>
    <t>设计图示</t>
  </si>
  <si>
    <t>数据版本</t>
  </si>
  <si>
    <t>图纸号</t>
  </si>
  <si>
    <r>
      <rPr>
        <sz val="11"/>
        <color theme="1" tint="0.0499893185216834"/>
        <rFont val="宋体"/>
        <charset val="134"/>
      </rPr>
      <t>图纸版本</t>
    </r>
  </si>
  <si>
    <t>是否申请新零件号</t>
  </si>
  <si>
    <r>
      <rPr>
        <sz val="11"/>
        <color theme="1" tint="0.0499893185216834"/>
        <rFont val="宋体"/>
        <charset val="134"/>
      </rPr>
      <t>沿用件</t>
    </r>
    <r>
      <rPr>
        <sz val="11"/>
        <color theme="1" tint="0.0499893185216834"/>
        <rFont val="Arial"/>
        <charset val="134"/>
      </rPr>
      <t xml:space="preserve">            Y/N</t>
    </r>
  </si>
  <si>
    <r>
      <rPr>
        <sz val="11"/>
        <color theme="1" tint="0.0499893185216834"/>
        <rFont val="宋体"/>
        <charset val="134"/>
      </rPr>
      <t>零件类别</t>
    </r>
  </si>
  <si>
    <t>材料</t>
  </si>
  <si>
    <t>材料标准</t>
  </si>
  <si>
    <t>轮廓尺寸
(长*宽*高)</t>
  </si>
  <si>
    <t>设计重量
（Kg）</t>
  </si>
  <si>
    <t>表面处理</t>
  </si>
  <si>
    <t>工艺规格</t>
  </si>
  <si>
    <t>工艺用量
（Kg）</t>
  </si>
  <si>
    <t>焊接长度
（cm）</t>
  </si>
  <si>
    <r>
      <rPr>
        <sz val="11"/>
        <color theme="1" tint="0.0499893185216834"/>
        <rFont val="宋体"/>
        <charset val="134"/>
        <scheme val="minor"/>
      </rPr>
      <t>涂装面积
（m</t>
    </r>
    <r>
      <rPr>
        <vertAlign val="superscript"/>
        <sz val="11"/>
        <color theme="1" tint="0.0499893185216834"/>
        <rFont val="宋体"/>
        <charset val="134"/>
        <scheme val="minor"/>
      </rPr>
      <t>2</t>
    </r>
    <r>
      <rPr>
        <sz val="11"/>
        <color theme="1" tint="0.0499893185216834"/>
        <rFont val="宋体"/>
        <charset val="134"/>
        <scheme val="minor"/>
      </rPr>
      <t>）</t>
    </r>
  </si>
  <si>
    <t>外购/ 自制</t>
  </si>
  <si>
    <r>
      <rPr>
        <sz val="11"/>
        <color theme="1" tint="0.0499893185216834"/>
        <rFont val="宋体"/>
        <charset val="134"/>
      </rPr>
      <t>备注</t>
    </r>
  </si>
  <si>
    <t>用量</t>
  </si>
  <si>
    <t>驾驶员座椅总成</t>
  </si>
  <si>
    <t>座椅总成新开</t>
  </si>
  <si>
    <t>个</t>
  </si>
  <si>
    <t>Y</t>
  </si>
  <si>
    <t>N</t>
  </si>
  <si>
    <t>总成件</t>
  </si>
  <si>
    <t>ASSY</t>
  </si>
  <si>
    <t>— —</t>
  </si>
  <si>
    <t>SBS0010127</t>
  </si>
  <si>
    <t>驾驶员座椅靠背总成</t>
  </si>
  <si>
    <t>驾驶员座椅靠背总成新开</t>
  </si>
  <si>
    <t>N/A</t>
  </si>
  <si>
    <t>SBS0010129</t>
  </si>
  <si>
    <t>驾驶员靠背泡沫及护面总成</t>
  </si>
  <si>
    <t>驾驶员靠背泡沫及护面总成新开</t>
  </si>
  <si>
    <t>SBS0010259</t>
  </si>
  <si>
    <t>驾驶员靠背泡沫总成</t>
  </si>
  <si>
    <t>借用AA95</t>
  </si>
  <si>
    <t>分总成</t>
  </si>
  <si>
    <t>SBS0010261</t>
  </si>
  <si>
    <t>驾驶员靠背泡沫本体</t>
  </si>
  <si>
    <t>PUR 60kg/㎥</t>
  </si>
  <si>
    <t>60kg/㎥</t>
  </si>
  <si>
    <t>SLT0001092</t>
  </si>
  <si>
    <t>钢丝2.5*220</t>
  </si>
  <si>
    <t>钢丝</t>
  </si>
  <si>
    <t>60 Φ2.5</t>
  </si>
  <si>
    <t>GB/T 342
GB/T 699</t>
  </si>
  <si>
    <t>SLT0001093</t>
  </si>
  <si>
    <t>钢丝2.5*270</t>
  </si>
  <si>
    <t>SLT0000264</t>
  </si>
  <si>
    <t>钢丝2.5*320</t>
  </si>
  <si>
    <t>6805328X2001A</t>
  </si>
  <si>
    <t>驾驶员靠背泡沫无纺布</t>
  </si>
  <si>
    <t>无纺布</t>
  </si>
  <si>
    <t>100g/㎡</t>
  </si>
  <si>
    <t>SBS0010121</t>
  </si>
  <si>
    <t>驾驶员靠背护面总成</t>
  </si>
  <si>
    <t>靠背护面新开</t>
  </si>
  <si>
    <t>GHRC00001</t>
  </si>
  <si>
    <t>C型钉</t>
  </si>
  <si>
    <t>SBS0010130</t>
  </si>
  <si>
    <t>驾驶员靠背骨架总成</t>
  </si>
  <si>
    <t>骨架新开</t>
  </si>
  <si>
    <t>6801610X2001A</t>
  </si>
  <si>
    <t>驾驶员靠背上骨架焊接总成</t>
  </si>
  <si>
    <t>6804571X2001A</t>
  </si>
  <si>
    <t>驾驶员调角器焊接总成</t>
  </si>
  <si>
    <t>6801723X2001A</t>
  </si>
  <si>
    <t>驾驶员调角器上连接板总成</t>
  </si>
  <si>
    <t>6801621X2001A</t>
  </si>
  <si>
    <t>驾驶员调角器上连接板</t>
  </si>
  <si>
    <t>借用BA95</t>
  </si>
  <si>
    <t>钣金件</t>
  </si>
  <si>
    <t>QStE500TM 2.5</t>
  </si>
  <si>
    <t>Q/BQB 301
Q/BQB 310</t>
  </si>
  <si>
    <t>116.5*15.5*270.5</t>
  </si>
  <si>
    <t>6801622X2001A</t>
  </si>
  <si>
    <t>前排靠背复位卷簧限位支架</t>
  </si>
  <si>
    <t>SPFH590 3.0</t>
  </si>
  <si>
    <t>19.5*30.5*13</t>
  </si>
  <si>
    <t>6801633X2001A</t>
  </si>
  <si>
    <t>调角器限位支架</t>
  </si>
  <si>
    <t>35*11*33.5</t>
  </si>
  <si>
    <t>6801630X2001A</t>
  </si>
  <si>
    <t>驾驶员调角器下连接板总成</t>
  </si>
  <si>
    <t>驾驶员调角器下连接板</t>
  </si>
  <si>
    <t>QStE500TM 3.5</t>
  </si>
  <si>
    <t>190*50*195.5</t>
  </si>
  <si>
    <t>6801634X2001A</t>
  </si>
  <si>
    <t>前排靠背复位卷簧安装支架</t>
  </si>
  <si>
    <t>SAPH440 4.0</t>
  </si>
  <si>
    <t>26*54*6</t>
  </si>
  <si>
    <t>6801635X2001A</t>
  </si>
  <si>
    <t>调角器下连接板上加强板</t>
  </si>
  <si>
    <t>89*12*71</t>
  </si>
  <si>
    <t>6801637X2001A</t>
  </si>
  <si>
    <t>调角器下连接板下加强板</t>
  </si>
  <si>
    <t>59*36*5.5</t>
  </si>
  <si>
    <t>6804520X2001A</t>
  </si>
  <si>
    <t>左侧手动调角器总成（含芯轴）</t>
  </si>
  <si>
    <t>6801639X2001A</t>
  </si>
  <si>
    <t>驾驶员靠背弯管螺接总成</t>
  </si>
  <si>
    <t>6801640X2001A</t>
  </si>
  <si>
    <t>驾驶员靠背弯管总成</t>
  </si>
  <si>
    <t>6801641X2001A</t>
  </si>
  <si>
    <t>驾驶员靠背弯管</t>
  </si>
  <si>
    <t>管材</t>
  </si>
  <si>
    <t>B340LA φ25×2.0</t>
  </si>
  <si>
    <t>Q/BQB 401
Q/BQB 419</t>
  </si>
  <si>
    <t>174.5*405*725.5</t>
  </si>
  <si>
    <t>6801642X2001A</t>
  </si>
  <si>
    <t>驾驶员靠背弯管加强管</t>
  </si>
  <si>
    <t>Q195 φ20×1.5</t>
  </si>
  <si>
    <t>74*20.5*180</t>
  </si>
  <si>
    <t>1B180-6805009</t>
  </si>
  <si>
    <t>司机背右旋转阶梯螺栓</t>
  </si>
  <si>
    <t>借用M4-2060</t>
  </si>
  <si>
    <t>紧固件</t>
  </si>
  <si>
    <t>φ20 45</t>
  </si>
  <si>
    <t>20*21*20</t>
  </si>
  <si>
    <t>6801110X2001A</t>
  </si>
  <si>
    <t>驾驶员座垫右侧安装板总成</t>
  </si>
  <si>
    <t>321721801400</t>
  </si>
  <si>
    <t>中排独立软带轴承</t>
  </si>
  <si>
    <t>借用M60</t>
  </si>
  <si>
    <t>DC01 0.5</t>
  </si>
  <si>
    <t>20*3.5*20</t>
  </si>
  <si>
    <t>6801111X2001A</t>
  </si>
  <si>
    <t>驾驶员座垫右侧安装板</t>
  </si>
  <si>
    <t>190*60.5*195</t>
  </si>
  <si>
    <t>QC /T712</t>
  </si>
  <si>
    <t>7/16'螺母</t>
  </si>
  <si>
    <t>标准件</t>
  </si>
  <si>
    <t>Q40208</t>
  </si>
  <si>
    <t>大垫圈</t>
  </si>
  <si>
    <t>8</t>
  </si>
  <si>
    <t>24*2*24</t>
  </si>
  <si>
    <t>Q395B08</t>
  </si>
  <si>
    <t>盖型螺母</t>
  </si>
  <si>
    <t>M8</t>
  </si>
  <si>
    <t>15*15*13</t>
  </si>
  <si>
    <t>6801611X2001A</t>
  </si>
  <si>
    <t>驾驶员靠背下弯管</t>
  </si>
  <si>
    <t>Q235 φ20×1.5</t>
  </si>
  <si>
    <t>GB/T 708
GB/T 700</t>
  </si>
  <si>
    <t>54*361*138</t>
  </si>
  <si>
    <t>6801655X2001A</t>
  </si>
  <si>
    <t>驾驶员靠背支撑钢丝总成</t>
  </si>
  <si>
    <t>6801661X2001A</t>
  </si>
  <si>
    <t>驾驶员靠背支撑钢丝A</t>
  </si>
  <si>
    <t>线材</t>
  </si>
  <si>
    <t>Q235 φ5</t>
  </si>
  <si>
    <t>GB/T 342
GB/T 700</t>
  </si>
  <si>
    <t>8.5*370*37</t>
  </si>
  <si>
    <t>6801662X2001A</t>
  </si>
  <si>
    <t>驾驶员靠背支撑钢丝B</t>
  </si>
  <si>
    <t>12*380*27</t>
  </si>
  <si>
    <t>6801663X2001A</t>
  </si>
  <si>
    <t>驾驶员靠背支撑钢丝C</t>
  </si>
  <si>
    <t>160*21.5*542</t>
  </si>
  <si>
    <t>6801664X2001A</t>
  </si>
  <si>
    <t>驾驶员靠背支撑钢丝D</t>
  </si>
  <si>
    <t>5*156*5</t>
  </si>
  <si>
    <t>6801665X2001A</t>
  </si>
  <si>
    <t>驾驶员靠背支撑钢丝E</t>
  </si>
  <si>
    <t>6801671X2001A</t>
  </si>
  <si>
    <t>驾驶员头枕支撑杆</t>
  </si>
  <si>
    <t>Q235 φ8</t>
  </si>
  <si>
    <t>160*100*30</t>
  </si>
  <si>
    <t>6801613X2001A</t>
  </si>
  <si>
    <t>驾驶员头枕加强钢丝</t>
  </si>
  <si>
    <t>200*80*80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</si>
  <si>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</si>
  <si>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</si>
  <si>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</si>
  <si>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</si>
  <si>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</si>
  <si>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</si>
  <si>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</si>
  <si>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SBS0010351</t>
  </si>
  <si>
    <t>驾驶员座垫后横梁总成</t>
  </si>
  <si>
    <t>驾驶员座垫后横梁</t>
  </si>
  <si>
    <t>SPCC φ22×1.5</t>
  </si>
  <si>
    <t>GB/T 13793
GB/T 700</t>
  </si>
  <si>
    <t>25*434*45</t>
  </si>
  <si>
    <t>6801103X2001A</t>
  </si>
  <si>
    <t>驾驶员座垫固定支架</t>
  </si>
  <si>
    <t>QStE420TM 2.0</t>
  </si>
  <si>
    <t>65*32*22</t>
  </si>
  <si>
    <t>SLT0010193</t>
  </si>
  <si>
    <t>气管接线头固定钢丝</t>
  </si>
  <si>
    <t>6801636X2001A</t>
  </si>
  <si>
    <t>靠背调角器涡簧</t>
  </si>
  <si>
    <t>曲簧</t>
  </si>
  <si>
    <t>65Mn</t>
  </si>
  <si>
    <t>GB/T1222</t>
  </si>
  <si>
    <t>68.5*8*84</t>
  </si>
  <si>
    <t>SBS0010124</t>
  </si>
  <si>
    <t>驾驶员滑轨总成</t>
  </si>
  <si>
    <t>移除AA95地脚</t>
  </si>
  <si>
    <t>电泳</t>
  </si>
  <si>
    <t>6801101X2001A</t>
  </si>
  <si>
    <t>驾驶员U型把手</t>
  </si>
  <si>
    <t>Q235 φ10</t>
  </si>
  <si>
    <t>141*379*11</t>
  </si>
  <si>
    <t>6801140X2001A</t>
  </si>
  <si>
    <t>驾驶员座垫前横梁总成</t>
  </si>
  <si>
    <t>驾驶员座垫前横管</t>
  </si>
  <si>
    <t xml:space="preserve">SPCC φ22×1.5
</t>
  </si>
  <si>
    <t>25*347*25</t>
  </si>
  <si>
    <t>6801142X2001A</t>
  </si>
  <si>
    <t>驾驶员座垫滑轨前搭接支架</t>
  </si>
  <si>
    <t xml:space="preserve"> QStE420TM 2.5</t>
  </si>
  <si>
    <t>85*45.5*33</t>
  </si>
  <si>
    <t>Q195 2.0</t>
  </si>
  <si>
    <t>60*60*25</t>
  </si>
  <si>
    <t>SBS0010136</t>
  </si>
  <si>
    <t>主驾支腿焊接总成</t>
  </si>
  <si>
    <t>新开</t>
  </si>
  <si>
    <t>喷涂</t>
  </si>
  <si>
    <t>SBS0010099</t>
  </si>
  <si>
    <t>主驾驶左支腿焊接总成</t>
  </si>
  <si>
    <t>Q235 40*20*2.0</t>
  </si>
  <si>
    <t>410*40*20</t>
  </si>
  <si>
    <t>433.6*40*188.5</t>
  </si>
  <si>
    <t>120.4*40*168.5</t>
  </si>
  <si>
    <t>SBS0010115</t>
  </si>
  <si>
    <t>支腿上固定轴套</t>
  </si>
  <si>
    <t>新开，机加件</t>
  </si>
  <si>
    <t>机加件</t>
  </si>
  <si>
    <t>35#</t>
  </si>
  <si>
    <t>16*16*28</t>
  </si>
  <si>
    <t>新开，外购改自制</t>
  </si>
  <si>
    <t>20#</t>
  </si>
  <si>
    <t>28*28*36</t>
  </si>
  <si>
    <t>SBS0010133</t>
  </si>
  <si>
    <t>主驾支腿后轴套</t>
  </si>
  <si>
    <t>SBS0010257</t>
  </si>
  <si>
    <t>胎压钣金焊接总成</t>
  </si>
  <si>
    <t>SBS0010258</t>
  </si>
  <si>
    <t>胎压钣金总成</t>
  </si>
  <si>
    <t>Q235 t=2</t>
  </si>
  <si>
    <t>20*30*20</t>
  </si>
  <si>
    <t>Q370C06</t>
  </si>
  <si>
    <t>焊接螺母M6</t>
  </si>
  <si>
    <t>SBS0010119</t>
  </si>
  <si>
    <t>主驾右支腿焊接总成</t>
  </si>
  <si>
    <t>390*40*20</t>
  </si>
  <si>
    <t>SBS0010144</t>
  </si>
  <si>
    <t>支腿固定连接方管</t>
  </si>
  <si>
    <t>SBS0010138</t>
  </si>
  <si>
    <t>Q235 20*10*1.5</t>
  </si>
  <si>
    <t>5*385*5</t>
  </si>
  <si>
    <t>Q150B0825</t>
  </si>
  <si>
    <t>六角头螺栓</t>
  </si>
  <si>
    <t>座框安装螺栓</t>
  </si>
  <si>
    <t>M8*25</t>
  </si>
  <si>
    <t>发黑</t>
  </si>
  <si>
    <t>Q40108</t>
  </si>
  <si>
    <t>平垫圈</t>
  </si>
  <si>
    <t>座框安装垫片</t>
  </si>
  <si>
    <t>SBS0010132</t>
  </si>
  <si>
    <t>驾驶员座椅座垫总成</t>
  </si>
  <si>
    <t>SBS0010131</t>
  </si>
  <si>
    <t>驾驶员座垫泡沫及护面总成</t>
  </si>
  <si>
    <t>SBS0010260</t>
  </si>
  <si>
    <t>驾驶员座垫泡沫总成</t>
  </si>
  <si>
    <t>SBS0010262</t>
  </si>
  <si>
    <t>驾驶员座垫泡沫本体</t>
  </si>
  <si>
    <t>泡沫</t>
  </si>
  <si>
    <t>PUR,65kg/m³</t>
  </si>
  <si>
    <t>65kg/m³</t>
  </si>
  <si>
    <t>SBS0000740</t>
  </si>
  <si>
    <t>钢丝2.5*160</t>
  </si>
  <si>
    <t>60 φ2.5</t>
  </si>
  <si>
    <t>SBS0001093</t>
  </si>
  <si>
    <t>250*φ2</t>
  </si>
  <si>
    <t>6803225X2001A</t>
  </si>
  <si>
    <t>驾驶员座垫泡沫无纺布</t>
  </si>
  <si>
    <t>SBS0010122</t>
  </si>
  <si>
    <t>驾驶员座垫护面总成</t>
  </si>
  <si>
    <t>护面新开</t>
  </si>
  <si>
    <t>6801130X2001A</t>
  </si>
  <si>
    <t>驾驶员座垫框架总成</t>
  </si>
  <si>
    <t>6801131X2001A</t>
  </si>
  <si>
    <t>驾驶员座垫框架左侧钢丝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</si>
  <si>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</si>
  <si>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</si>
  <si>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</si>
  <si>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</si>
  <si>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</si>
  <si>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</si>
  <si>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</si>
  <si>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</si>
  <si>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</si>
  <si>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</si>
  <si>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</si>
  <si>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</si>
  <si>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</si>
  <si>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</si>
  <si>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</si>
  <si>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</si>
  <si>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</si>
  <si>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</si>
  <si>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</si>
  <si>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</si>
  <si>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</si>
  <si>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</si>
  <si>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</si>
  <si>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</si>
  <si>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</si>
  <si>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</si>
  <si>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</si>
  <si>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</si>
  <si>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</si>
  <si>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</si>
  <si>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244*30.5*55</t>
  </si>
  <si>
    <t>6803232X2001A</t>
  </si>
  <si>
    <t>驾驶员左侧护板</t>
  </si>
  <si>
    <t>塑料件</t>
  </si>
  <si>
    <t>2.5
PP-TP15</t>
  </si>
  <si>
    <t>6803201X2001A</t>
  </si>
  <si>
    <t>驾驶员右侧护板</t>
  </si>
  <si>
    <t>Q12618</t>
  </si>
  <si>
    <t>主驾驶旁侧板固定钢丝固定</t>
  </si>
  <si>
    <t>M3*12</t>
  </si>
  <si>
    <t>固定护板钢丝
借用H6</t>
  </si>
  <si>
    <t>c</t>
  </si>
  <si>
    <t>M5*10</t>
  </si>
  <si>
    <t>BFA0000096</t>
  </si>
  <si>
    <t>Q2724295十字槽盘头自攻螺钉</t>
  </si>
  <si>
    <t>旁侧板固定</t>
  </si>
  <si>
    <t>ST4.2*9.5</t>
  </si>
  <si>
    <t>镀黑锌</t>
  </si>
  <si>
    <t>BQB40-6807121</t>
  </si>
  <si>
    <t>弹簧钢丝</t>
  </si>
  <si>
    <t>借用B40</t>
  </si>
  <si>
    <t>6803202X2001A</t>
  </si>
  <si>
    <t>驾驶员调角器手柄</t>
  </si>
  <si>
    <t>2.5
PA6+GF30</t>
  </si>
  <si>
    <t>Q33008F31</t>
  </si>
  <si>
    <t>全金属六角法兰面锁紧螺母</t>
  </si>
  <si>
    <t>座框安装螺母</t>
  </si>
  <si>
    <t>SLT0000340</t>
  </si>
  <si>
    <t>k1司机座包装膜窄车</t>
  </si>
  <si>
    <t>PE袋</t>
  </si>
  <si>
    <t>SLT0000341</t>
  </si>
  <si>
    <t>支腿防护包装袋</t>
  </si>
  <si>
    <t>泡沫袋</t>
  </si>
  <si>
    <t>60*80</t>
  </si>
  <si>
    <t>沿用客户件号</t>
  </si>
  <si>
    <t>SHT0002650</t>
  </si>
  <si>
    <t>亮白PET标签</t>
  </si>
  <si>
    <t>X168100000008
SBS0010516</t>
  </si>
  <si>
    <t>SBS0010249</t>
  </si>
  <si>
    <t>SBS0010253</t>
  </si>
  <si>
    <t>主驾支腿遮蔽PP板</t>
  </si>
  <si>
    <t>PP</t>
  </si>
  <si>
    <t>SBS0010255</t>
  </si>
  <si>
    <t>主驾遮蔽护板表皮总成</t>
  </si>
  <si>
    <t>PVC</t>
  </si>
  <si>
    <t>X168100000008标识</t>
  </si>
  <si>
    <t>BCL0010009</t>
  </si>
  <si>
    <t>靠背板固定卡扣</t>
  </si>
  <si>
    <t>借用H6</t>
  </si>
  <si>
    <t>副驾驶员座椅总成EBOM清单(首页 )</t>
  </si>
  <si>
    <t>副驾驶员座椅总成</t>
  </si>
  <si>
    <t>20230901</t>
  </si>
  <si>
    <t>SBS0010579</t>
  </si>
  <si>
    <t>副驾护板亮白PE标签</t>
  </si>
  <si>
    <t>副驾支腿护板增加标签</t>
  </si>
  <si>
    <t>20240506</t>
  </si>
  <si>
    <t>SBS0010104</t>
  </si>
  <si>
    <t>副驾驶支腿上支撑管</t>
  </si>
  <si>
    <t>SBS0010105</t>
  </si>
  <si>
    <t>副驾驶U型支腿(右)</t>
  </si>
  <si>
    <t>SBS0010107</t>
  </si>
  <si>
    <t>副驾驶支腿加强管</t>
  </si>
  <si>
    <t>SBS0010272</t>
  </si>
  <si>
    <t>副驾驶支腿上支撑管（左）</t>
  </si>
  <si>
    <t>SBS0010269</t>
  </si>
  <si>
    <t>副驾驶U型支腿(左)</t>
  </si>
  <si>
    <t>X182200000003
SLT0011503</t>
  </si>
  <si>
    <t>锁扣总成</t>
  </si>
  <si>
    <t>原材料变更SPCC</t>
  </si>
  <si>
    <t>SBS0010246</t>
  </si>
  <si>
    <t>左侧手动调角器总成（不含芯轴）</t>
  </si>
  <si>
    <t>取消</t>
  </si>
  <si>
    <t>VAVE</t>
  </si>
  <si>
    <t>ECR0008205</t>
  </si>
  <si>
    <t>SBS0010293</t>
  </si>
  <si>
    <t>左侧上下连接板连接轴</t>
  </si>
  <si>
    <t>新开，新增</t>
  </si>
  <si>
    <t>X168100000009</t>
  </si>
  <si>
    <t>副驾遮蔽护板总成</t>
  </si>
  <si>
    <t>EVC3-奥杰副驾驶员座椅总成EBOM清单</t>
  </si>
  <si>
    <t>版本  G</t>
  </si>
  <si>
    <r>
      <rPr>
        <b/>
        <sz val="14"/>
        <color theme="1" tint="0.0499893185216834"/>
        <rFont val="宋体"/>
        <charset val="134"/>
      </rPr>
      <t>说明：</t>
    </r>
    <r>
      <rPr>
        <sz val="14"/>
        <color theme="1" tint="0.0499893185216834"/>
        <rFont val="宋体"/>
        <charset val="134"/>
      </rPr>
      <t>1.新增遮蔽护板客户件号，主、副驾遮蔽护板总成不再与座椅配套供货，客户会另下发采购订单，单独结算。</t>
    </r>
    <r>
      <rPr>
        <sz val="14"/>
        <color rgb="FFFF0000"/>
        <rFont val="宋体"/>
        <charset val="134"/>
      </rPr>
      <t>护板增加标识</t>
    </r>
  </si>
  <si>
    <t>X16800000003
SBS0010126</t>
  </si>
  <si>
    <t>SBS0010135</t>
  </si>
  <si>
    <t>副驾驶员座椅靠背总成</t>
  </si>
  <si>
    <t>副驾驶员靠背泡沫及护面总成</t>
  </si>
  <si>
    <t>60 Φ2</t>
  </si>
  <si>
    <t>副驾驶员靠背护面总成</t>
  </si>
  <si>
    <t>靠背护面新开，</t>
  </si>
  <si>
    <t>SBS0010123</t>
  </si>
  <si>
    <t>副驾驶员靠背骨架总成</t>
  </si>
  <si>
    <t>SBS0010142</t>
  </si>
  <si>
    <t>副驾驶员靠背上骨架焊接总成</t>
  </si>
  <si>
    <t>SBS0010141</t>
  </si>
  <si>
    <t>副驾驶员调角器焊接总成</t>
  </si>
  <si>
    <t>SBS0010140</t>
  </si>
  <si>
    <t>副驾驶员调角器上连接板总成</t>
  </si>
  <si>
    <t>SBS0010143</t>
  </si>
  <si>
    <t>副驾驶员调角器下连接板总成-左侧</t>
  </si>
  <si>
    <t>Ø32*22</t>
  </si>
  <si>
    <t>SBS0010112</t>
  </si>
  <si>
    <t>副驾驶员座垫右侧安装板总成</t>
  </si>
  <si>
    <t>SBS0010111</t>
  </si>
  <si>
    <t>副驾驶员座垫右侧安装板</t>
  </si>
  <si>
    <t>SBS0010137</t>
  </si>
  <si>
    <t>副驾支腿焊接总成</t>
  </si>
  <si>
    <t>SBS0010100</t>
  </si>
  <si>
    <t>副驾左支腿焊接总成</t>
  </si>
  <si>
    <t>420*40*20</t>
  </si>
  <si>
    <t>501.5*40*220.5</t>
  </si>
  <si>
    <t>138.9*40*200.5</t>
  </si>
  <si>
    <t>借用主驾轴套</t>
  </si>
  <si>
    <t>SBS0010120</t>
  </si>
  <si>
    <t>副驾右支腿焊接总成</t>
  </si>
  <si>
    <t>副驾驶员座椅座垫总成</t>
  </si>
  <si>
    <t>副驾驶员座垫泡沫及护面总成</t>
  </si>
  <si>
    <t>60 φ2</t>
  </si>
  <si>
    <t>副驾驶员座垫护面总成</t>
  </si>
  <si>
    <t>SBS0010139</t>
  </si>
  <si>
    <t>副驾驶员左侧护板</t>
  </si>
  <si>
    <t>X168100000009
SBS0010517</t>
  </si>
  <si>
    <t>SBS0010250</t>
  </si>
  <si>
    <t>副驾支腿遮蔽护板总成</t>
  </si>
  <si>
    <t>SBS0010254</t>
  </si>
  <si>
    <t>副驾遮蔽PP板</t>
  </si>
  <si>
    <t>SBS0010256</t>
  </si>
  <si>
    <t>副驾护板表皮总成</t>
  </si>
  <si>
    <t>X168100000009标识</t>
  </si>
  <si>
    <t>新开件清单图纸</t>
  </si>
  <si>
    <t>在 J6F(BA95/J7F)左侧手动调角器总成(6804520X2001A)基础上取消芯轴，新增图号为SBS0010246（左侧手动调角器总成（不含芯轴）），出厂角度及其他参数不变。</t>
  </si>
  <si>
    <t>新开-移除AA95地脚</t>
  </si>
  <si>
    <t>新开-副驾不可调节，切掉调角器芯盘外漏芯轴</t>
  </si>
  <si>
    <t>借用虎V项目-已下设变
设变内容：钣金件由腰型孔改为圆孔</t>
  </si>
  <si>
    <t>借用虎V项目-已下设变
设变内容：无安全带限位点以及取消锁扣安装孔</t>
  </si>
  <si>
    <t>主驾驶U型支腿</t>
  </si>
  <si>
    <t>副驾驶U型支腿</t>
  </si>
  <si>
    <t>借用虎V项目-已下设变
设变内容：手柄φ46的圆孔取消以及左侧护板，开φ20的孔，用于安装安全带锁扣。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</si>
</sst>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);[Red]\(0.0000\)"/>
    <numFmt numFmtId="178" formatCode="0.000_);[Red]\(0.000\)"/>
    <numFmt numFmtId="179" formatCode="0.0_ "/>
    <numFmt numFmtId="180" formatCode="0.0000_ "/>
  </numFmts>
  <fonts count="8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11"/>
      <color theme="1" tint="0.0499893185216834"/>
      <name val="Arial"/>
      <charset val="134"/>
    </font>
    <font>
      <sz val="11"/>
      <color theme="1" tint="0.0499893185216834"/>
      <name val="宋体"/>
      <charset val="134"/>
    </font>
    <font>
      <sz val="11"/>
      <color theme="1" tint="0.0499893185216834"/>
      <name val="宋体"/>
      <charset val="134"/>
      <scheme val="minor"/>
    </font>
    <font>
      <strike/>
      <sz val="11"/>
      <color theme="1" tint="0.0499893185216834"/>
      <name val="Arial"/>
      <charset val="134"/>
    </font>
    <font>
      <strike/>
      <sz val="11"/>
      <color theme="1" tint="0.05"/>
      <name val="宋体"/>
      <charset val="134"/>
      <scheme val="minor"/>
    </font>
    <font>
      <sz val="11"/>
      <color theme="1" tint="0.0499893185216834"/>
      <name val="微软雅黑"/>
      <charset val="134"/>
    </font>
    <font>
      <b/>
      <sz val="14"/>
      <color theme="1" tint="0.0499893185216834"/>
      <name val="宋体"/>
      <charset val="134"/>
    </font>
    <font>
      <b/>
      <sz val="14"/>
      <color theme="1" tint="0.0499893185216834"/>
      <name val="Arial"/>
      <charset val="134"/>
    </font>
    <font>
      <sz val="10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ajor"/>
    </font>
    <font>
      <strike/>
      <sz val="10"/>
      <color theme="1" tint="0.0499893185216834"/>
      <name val="宋体"/>
      <charset val="134"/>
      <scheme val="minor"/>
    </font>
    <font>
      <strike/>
      <sz val="10"/>
      <color theme="1" tint="0.0499893185216834"/>
      <name val="宋体"/>
      <charset val="134"/>
      <scheme val="major"/>
    </font>
    <font>
      <strike/>
      <sz val="11"/>
      <color theme="1" tint="0.05"/>
      <name val="宋体"/>
      <charset val="134"/>
    </font>
    <font>
      <strike/>
      <sz val="10"/>
      <color theme="1" tint="0.05"/>
      <name val="宋体"/>
      <charset val="134"/>
      <scheme val="minor"/>
    </font>
    <font>
      <strike/>
      <sz val="10"/>
      <color theme="1" tint="0.05"/>
      <name val="宋体"/>
      <charset val="134"/>
      <scheme val="major"/>
    </font>
    <font>
      <b/>
      <sz val="14"/>
      <color theme="1" tint="0.0499893185216834"/>
      <name val="微软雅黑"/>
      <charset val="134"/>
    </font>
    <font>
      <b/>
      <sz val="20"/>
      <color theme="1" tint="0.0499893185216834"/>
      <name val="微软雅黑"/>
      <charset val="134"/>
    </font>
    <font>
      <b/>
      <sz val="20"/>
      <color theme="1" tint="0.0499893185216834"/>
      <name val="宋体"/>
      <charset val="134"/>
    </font>
    <font>
      <sz val="10"/>
      <color theme="1" tint="0.0499893185216834"/>
      <name val="微软雅黑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trike/>
      <sz val="10"/>
      <color theme="1" tint="0.05"/>
      <name val="微软雅黑"/>
      <charset val="134"/>
    </font>
    <font>
      <sz val="10"/>
      <color theme="1" tint="0.0499893185216834"/>
      <name val="宋体"/>
      <charset val="134"/>
    </font>
    <font>
      <sz val="10"/>
      <name val="宋体"/>
      <charset val="134"/>
    </font>
    <font>
      <strike/>
      <sz val="10"/>
      <color theme="1" tint="0.05"/>
      <name val="宋体"/>
      <charset val="134"/>
    </font>
    <font>
      <sz val="6"/>
      <color theme="1" tint="0.0499893185216834"/>
      <name val="微软雅黑"/>
      <charset val="134"/>
    </font>
    <font>
      <b/>
      <sz val="10"/>
      <color theme="1" tint="0.0499893185216834"/>
      <name val="微软雅黑"/>
      <charset val="134"/>
    </font>
    <font>
      <sz val="10"/>
      <color theme="1" tint="0.0499893185216834"/>
      <name val="Arial"/>
      <charset val="134"/>
    </font>
    <font>
      <sz val="12"/>
      <name val="微软雅黑"/>
      <charset val="134"/>
    </font>
    <font>
      <sz val="11"/>
      <name val="微软雅黑"/>
      <charset val="134"/>
    </font>
    <font>
      <sz val="10.5"/>
      <color theme="1"/>
      <name val="微软雅黑"/>
      <charset val="134"/>
    </font>
    <font>
      <sz val="9"/>
      <color rgb="FF000000"/>
      <name val="微软雅黑"/>
      <charset val="134"/>
    </font>
    <font>
      <sz val="10.5"/>
      <color rgb="FF000000"/>
      <name val="微软雅黑"/>
      <charset val="134"/>
    </font>
    <font>
      <strike/>
      <sz val="10"/>
      <name val="微软雅黑"/>
      <charset val="134"/>
    </font>
    <font>
      <strike/>
      <sz val="10"/>
      <name val="宋体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sz val="18"/>
      <name val="微软雅黑"/>
      <charset val="134"/>
    </font>
    <font>
      <b/>
      <sz val="24"/>
      <name val="微软雅黑"/>
      <charset val="134"/>
    </font>
    <font>
      <sz val="15"/>
      <name val="微软雅黑"/>
      <charset val="134"/>
    </font>
    <font>
      <b/>
      <sz val="18"/>
      <name val="微软雅黑"/>
      <charset val="134"/>
    </font>
    <font>
      <sz val="12"/>
      <name val="宋体"/>
      <charset val="134"/>
    </font>
    <font>
      <sz val="12"/>
      <color theme="1" tint="0.0499893185216834"/>
      <name val="宋体"/>
      <charset val="134"/>
    </font>
    <font>
      <sz val="12"/>
      <color theme="1"/>
      <name val="宋体"/>
      <charset val="134"/>
    </font>
    <font>
      <sz val="9"/>
      <name val="微软雅黑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sz val="14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26"/>
      <color theme="1"/>
      <name val="微软雅黑"/>
      <charset val="134"/>
    </font>
    <font>
      <sz val="22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6"/>
    </font>
    <font>
      <b/>
      <sz val="10"/>
      <name val="Arial"/>
      <charset val="134"/>
    </font>
    <font>
      <sz val="10"/>
      <name val="Arial"/>
      <charset val="134"/>
    </font>
    <font>
      <sz val="14"/>
      <color theme="1" tint="0.0499893185216834"/>
      <name val="宋体"/>
      <charset val="134"/>
    </font>
    <font>
      <sz val="14"/>
      <color rgb="FFFF0000"/>
      <name val="宋体"/>
      <charset val="134"/>
    </font>
    <font>
      <vertAlign val="superscript"/>
      <sz val="11"/>
      <color theme="1" tint="0.0499893185216834"/>
      <name val="宋体"/>
      <charset val="134"/>
      <scheme val="minor"/>
    </font>
    <font>
      <sz val="9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6" borderId="21" applyNumberFormat="0" applyAlignment="0" applyProtection="0">
      <alignment vertical="center"/>
    </xf>
    <xf numFmtId="0" fontId="70" fillId="17" borderId="22" applyNumberFormat="0" applyAlignment="0" applyProtection="0">
      <alignment vertical="center"/>
    </xf>
    <xf numFmtId="0" fontId="71" fillId="17" borderId="21" applyNumberFormat="0" applyAlignment="0" applyProtection="0">
      <alignment vertical="center"/>
    </xf>
    <xf numFmtId="0" fontId="72" fillId="18" borderId="23" applyNumberFormat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40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79" fillId="43" borderId="0" applyNumberFormat="0" applyBorder="0" applyAlignment="0" applyProtection="0">
      <alignment vertical="center"/>
    </xf>
    <xf numFmtId="0" fontId="79" fillId="44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47" fillId="0" borderId="0"/>
    <xf numFmtId="0" fontId="80" fillId="0" borderId="1" applyNumberFormat="0" applyFill="0" applyBorder="0" applyAlignment="0" applyProtection="0">
      <alignment vertical="center"/>
    </xf>
    <xf numFmtId="0" fontId="81" fillId="0" borderId="0"/>
    <xf numFmtId="0" fontId="47" fillId="0" borderId="0"/>
    <xf numFmtId="0" fontId="47" fillId="0" borderId="0"/>
    <xf numFmtId="0" fontId="82" fillId="0" borderId="0" applyNumberFormat="0" applyFill="0" applyBorder="0" applyAlignment="0" applyProtection="0">
      <alignment vertical="center"/>
    </xf>
    <xf numFmtId="0" fontId="83" fillId="0" borderId="0"/>
    <xf numFmtId="0" fontId="47" fillId="0" borderId="0"/>
  </cellStyleXfs>
  <cellXfs count="47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5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 vertical="center"/>
    </xf>
    <xf numFmtId="0" fontId="6" fillId="0" borderId="0" xfId="50" applyFont="1" applyFill="1" applyBorder="1" applyAlignment="1" applyProtection="1">
      <alignment horizontal="center" vertical="center" wrapText="1"/>
      <protection locked="0"/>
    </xf>
    <xf numFmtId="0" fontId="6" fillId="2" borderId="0" xfId="50" applyFont="1" applyFill="1" applyBorder="1" applyAlignment="1" applyProtection="1">
      <alignment horizontal="center" vertical="center" wrapText="1"/>
      <protection locked="0"/>
    </xf>
    <xf numFmtId="0" fontId="7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6" fillId="4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56" applyNumberFormat="1" applyFont="1" applyFill="1" applyAlignment="1" applyProtection="1">
      <alignment horizontal="center" vertical="center" wrapText="1"/>
      <protection locked="0"/>
    </xf>
    <xf numFmtId="0" fontId="9" fillId="6" borderId="0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6" fillId="7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56" applyNumberFormat="1" applyFont="1" applyFill="1" applyAlignment="1" applyProtection="1">
      <alignment horizontal="center" vertical="center" wrapText="1"/>
      <protection locked="0"/>
    </xf>
    <xf numFmtId="0" fontId="6" fillId="4" borderId="0" xfId="56" applyNumberFormat="1" applyFont="1" applyFill="1" applyAlignment="1" applyProtection="1">
      <alignment horizontal="center" vertical="center" wrapText="1"/>
      <protection locked="0"/>
    </xf>
    <xf numFmtId="0" fontId="6" fillId="8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56" applyNumberFormat="1" applyFont="1" applyFill="1" applyAlignment="1" applyProtection="1">
      <alignment horizontal="center" vertical="center" wrapText="1"/>
      <protection locked="0"/>
    </xf>
    <xf numFmtId="0" fontId="6" fillId="0" borderId="0" xfId="56" applyNumberFormat="1" applyFont="1" applyFill="1" applyAlignment="1" applyProtection="1">
      <alignment horizontal="center" vertical="center" wrapText="1"/>
      <protection locked="0"/>
    </xf>
    <xf numFmtId="0" fontId="6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56" applyNumberFormat="1" applyFont="1" applyFill="1" applyBorder="1" applyAlignment="1" applyProtection="1">
      <alignment horizontal="left" vertical="center" wrapText="1"/>
      <protection locked="0"/>
    </xf>
    <xf numFmtId="0" fontId="6" fillId="9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56" applyFont="1" applyFill="1" applyBorder="1" applyAlignment="1" applyProtection="1">
      <alignment horizontal="center" vertical="center" wrapText="1"/>
      <protection locked="0"/>
    </xf>
    <xf numFmtId="0" fontId="11" fillId="3" borderId="0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56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56" applyFont="1" applyFill="1" applyBorder="1" applyAlignment="1" applyProtection="1">
      <alignment horizontal="left" vertical="center"/>
      <protection locked="0"/>
    </xf>
    <xf numFmtId="0" fontId="13" fillId="0" borderId="4" xfId="56" applyFont="1" applyFill="1" applyBorder="1" applyAlignment="1" applyProtection="1">
      <alignment horizontal="left" vertical="center"/>
      <protection locked="0"/>
    </xf>
    <xf numFmtId="0" fontId="13" fillId="0" borderId="5" xfId="56" applyFont="1" applyFill="1" applyBorder="1" applyAlignment="1" applyProtection="1">
      <alignment horizontal="left" vertical="center"/>
      <protection locked="0"/>
    </xf>
    <xf numFmtId="0" fontId="12" fillId="0" borderId="4" xfId="56" applyFont="1" applyFill="1" applyBorder="1" applyAlignment="1" applyProtection="1">
      <alignment horizontal="left" vertical="center"/>
      <protection locked="0"/>
    </xf>
    <xf numFmtId="0" fontId="12" fillId="0" borderId="1" xfId="56" applyFont="1" applyFill="1" applyBorder="1" applyAlignment="1" applyProtection="1">
      <alignment horizontal="left" vertical="center"/>
      <protection locked="0"/>
    </xf>
    <xf numFmtId="0" fontId="13" fillId="0" borderId="1" xfId="56" applyFont="1" applyFill="1" applyBorder="1" applyAlignment="1" applyProtection="1">
      <alignment horizontal="left" vertical="center" wrapText="1"/>
      <protection locked="0"/>
    </xf>
    <xf numFmtId="0" fontId="12" fillId="0" borderId="1" xfId="56" applyFont="1" applyFill="1" applyBorder="1" applyAlignment="1" applyProtection="1">
      <alignment horizontal="left" vertical="center" wrapText="1"/>
      <protection locked="0"/>
    </xf>
    <xf numFmtId="0" fontId="12" fillId="0" borderId="6" xfId="56" applyFont="1" applyFill="1" applyBorder="1" applyAlignment="1" applyProtection="1">
      <alignment horizontal="left" vertical="top" wrapText="1"/>
      <protection locked="0"/>
    </xf>
    <xf numFmtId="0" fontId="12" fillId="0" borderId="7" xfId="56" applyFont="1" applyFill="1" applyBorder="1" applyAlignment="1" applyProtection="1">
      <alignment horizontal="left" vertical="top" wrapText="1"/>
      <protection locked="0"/>
    </xf>
    <xf numFmtId="0" fontId="12" fillId="0" borderId="3" xfId="56" applyFont="1" applyFill="1" applyBorder="1" applyAlignment="1" applyProtection="1">
      <alignment horizontal="left" vertical="top" wrapText="1"/>
      <protection locked="0"/>
    </xf>
    <xf numFmtId="0" fontId="12" fillId="0" borderId="4" xfId="56" applyFont="1" applyFill="1" applyBorder="1" applyAlignment="1" applyProtection="1">
      <alignment horizontal="left" vertical="top" wrapText="1"/>
      <protection locked="0"/>
    </xf>
    <xf numFmtId="0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1" xfId="5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6" fillId="0" borderId="1" xfId="56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1" xfId="50" applyNumberFormat="1" applyFont="1" applyFill="1" applyBorder="1" applyAlignment="1" applyProtection="1">
      <alignment horizontal="center" vertical="center" wrapText="1"/>
    </xf>
    <xf numFmtId="0" fontId="19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2" fillId="0" borderId="5" xfId="56" applyFont="1" applyFill="1" applyBorder="1" applyAlignment="1" applyProtection="1">
      <alignment horizontal="left" vertical="center"/>
      <protection locked="0"/>
    </xf>
    <xf numFmtId="0" fontId="21" fillId="0" borderId="11" xfId="56" applyFont="1" applyFill="1" applyBorder="1" applyAlignment="1" applyProtection="1">
      <alignment horizontal="left" vertical="center" wrapText="1"/>
      <protection locked="0"/>
    </xf>
    <xf numFmtId="0" fontId="22" fillId="0" borderId="12" xfId="56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6" applyFont="1" applyFill="1" applyBorder="1" applyAlignment="1" applyProtection="1">
      <alignment horizontal="left" vertical="center"/>
      <protection locked="0"/>
    </xf>
    <xf numFmtId="0" fontId="21" fillId="0" borderId="1" xfId="56" applyFont="1" applyFill="1" applyBorder="1" applyAlignment="1" applyProtection="1">
      <alignment horizontal="left" vertical="center" wrapText="1"/>
      <protection locked="0"/>
    </xf>
    <xf numFmtId="0" fontId="21" fillId="0" borderId="7" xfId="56" applyFont="1" applyFill="1" applyBorder="1" applyAlignment="1" applyProtection="1">
      <alignment horizontal="left" vertical="top" wrapText="1"/>
      <protection locked="0"/>
    </xf>
    <xf numFmtId="0" fontId="21" fillId="0" borderId="13" xfId="56" applyFont="1" applyFill="1" applyBorder="1" applyAlignment="1" applyProtection="1">
      <alignment horizontal="left" vertical="top" wrapText="1"/>
      <protection locked="0"/>
    </xf>
    <xf numFmtId="0" fontId="21" fillId="0" borderId="4" xfId="56" applyFont="1" applyFill="1" applyBorder="1" applyAlignment="1" applyProtection="1">
      <alignment horizontal="left" vertical="top" wrapText="1"/>
      <protection locked="0"/>
    </xf>
    <xf numFmtId="0" fontId="21" fillId="0" borderId="5" xfId="56" applyFont="1" applyFill="1" applyBorder="1" applyAlignment="1" applyProtection="1">
      <alignment horizontal="left" vertical="top" wrapText="1"/>
      <protection locked="0"/>
    </xf>
    <xf numFmtId="0" fontId="22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6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56" applyNumberFormat="1" applyFont="1" applyFill="1" applyBorder="1" applyAlignment="1" applyProtection="1">
      <alignment horizontal="center" vertical="center" wrapText="1"/>
      <protection locked="0"/>
    </xf>
    <xf numFmtId="49" fontId="11" fillId="0" borderId="11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11" xfId="56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4" fillId="0" borderId="11" xfId="50" applyFont="1" applyFill="1" applyBorder="1" applyAlignment="1" applyProtection="1">
      <alignment horizontal="left" vertical="center" wrapText="1" shrinkToFit="1"/>
      <protection locked="0"/>
    </xf>
    <xf numFmtId="0" fontId="24" fillId="0" borderId="11" xfId="50" applyFont="1" applyFill="1" applyBorder="1" applyAlignment="1" applyProtection="1">
      <alignment horizontal="left" vertical="center" wrapText="1" shrinkToFit="1"/>
    </xf>
    <xf numFmtId="0" fontId="1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3" applyNumberFormat="1" applyFont="1" applyFill="1" applyBorder="1" applyAlignment="1">
      <alignment horizontal="center" vertical="center" wrapText="1"/>
    </xf>
    <xf numFmtId="0" fontId="14" fillId="0" borderId="1" xfId="56" applyNumberFormat="1" applyFont="1" applyFill="1" applyBorder="1" applyAlignment="1" applyProtection="1">
      <alignment horizontal="left" vertical="center" wrapText="1"/>
      <protection locked="0"/>
    </xf>
    <xf numFmtId="49" fontId="2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left" vertical="center" wrapText="1"/>
    </xf>
    <xf numFmtId="0" fontId="14" fillId="7" borderId="1" xfId="56" applyNumberFormat="1" applyFont="1" applyFill="1" applyBorder="1" applyAlignment="1" applyProtection="1">
      <alignment horizontal="left" vertical="center" wrapText="1"/>
      <protection locked="0"/>
    </xf>
    <xf numFmtId="176" fontId="25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" xfId="0" applyNumberFormat="1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center" vertical="center"/>
    </xf>
    <xf numFmtId="0" fontId="14" fillId="0" borderId="11" xfId="56" applyNumberFormat="1" applyFont="1" applyFill="1" applyBorder="1" applyAlignment="1" applyProtection="1">
      <alignment horizontal="left" vertical="center" wrapText="1"/>
      <protection locked="0"/>
    </xf>
    <xf numFmtId="49" fontId="24" fillId="0" borderId="11" xfId="0" applyNumberFormat="1" applyFont="1" applyFill="1" applyBorder="1" applyAlignment="1">
      <alignment horizontal="center" vertical="center" wrapText="1"/>
    </xf>
    <xf numFmtId="176" fontId="24" fillId="0" borderId="11" xfId="0" applyNumberFormat="1" applyFont="1" applyFill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1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6" applyNumberFormat="1" applyFont="1" applyFill="1" applyBorder="1" applyAlignment="1" applyProtection="1">
      <alignment horizontal="left" vertical="center" wrapText="1"/>
      <protection locked="0"/>
    </xf>
    <xf numFmtId="176" fontId="24" fillId="7" borderId="1" xfId="0" applyNumberFormat="1" applyFont="1" applyFill="1" applyBorder="1" applyAlignment="1">
      <alignment horizontal="center" vertical="center" wrapText="1"/>
    </xf>
    <xf numFmtId="0" fontId="1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6" applyNumberFormat="1" applyFont="1" applyFill="1" applyBorder="1" applyAlignment="1" applyProtection="1">
      <alignment horizontal="left" vertical="center" wrapText="1"/>
      <protection locked="0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1" xfId="50" applyFont="1" applyFill="1" applyBorder="1" applyAlignment="1" applyProtection="1">
      <alignment horizontal="left" vertical="center" wrapText="1" shrinkToFit="1"/>
      <protection locked="0"/>
    </xf>
    <xf numFmtId="0" fontId="19" fillId="0" borderId="1" xfId="0" applyFont="1" applyFill="1" applyBorder="1" applyAlignment="1">
      <alignment horizontal="center" vertical="center"/>
    </xf>
    <xf numFmtId="0" fontId="24" fillId="0" borderId="1" xfId="50" applyFont="1" applyFill="1" applyBorder="1" applyAlignment="1" applyProtection="1">
      <alignment horizontal="left" vertical="center" wrapText="1" shrinkToFit="1"/>
      <protection locked="0"/>
    </xf>
    <xf numFmtId="0" fontId="2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54" applyNumberFormat="1" applyFont="1" applyFill="1" applyBorder="1" applyAlignment="1">
      <alignment horizontal="center" vertical="center" wrapText="1"/>
    </xf>
    <xf numFmtId="49" fontId="28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6" fillId="7" borderId="1" xfId="56" applyFont="1" applyFill="1" applyBorder="1" applyAlignment="1" applyProtection="1">
      <alignment horizontal="center" vertical="center" wrapText="1"/>
      <protection locked="0"/>
    </xf>
    <xf numFmtId="49" fontId="26" fillId="7" borderId="1" xfId="54" applyNumberFormat="1" applyFont="1" applyFill="1" applyBorder="1" applyAlignment="1">
      <alignment horizontal="center" vertical="center" wrapText="1"/>
    </xf>
    <xf numFmtId="49" fontId="29" fillId="7" borderId="1" xfId="56" applyNumberFormat="1" applyFont="1" applyFill="1" applyBorder="1" applyAlignment="1" applyProtection="1">
      <alignment horizontal="center" vertical="center" wrapText="1"/>
      <protection locked="0"/>
    </xf>
    <xf numFmtId="49" fontId="25" fillId="7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49" fontId="7" fillId="7" borderId="11" xfId="56" applyNumberFormat="1" applyFont="1" applyFill="1" applyBorder="1" applyAlignment="1" applyProtection="1">
      <alignment horizontal="center" vertical="center" wrapText="1"/>
      <protection locked="0"/>
    </xf>
    <xf numFmtId="49" fontId="14" fillId="7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/>
    </xf>
    <xf numFmtId="0" fontId="14" fillId="0" borderId="11" xfId="56" applyFont="1" applyFill="1" applyBorder="1" applyAlignment="1" applyProtection="1">
      <alignment horizontal="center" vertical="center" wrapText="1"/>
      <protection locked="0"/>
    </xf>
    <xf numFmtId="49" fontId="14" fillId="0" borderId="11" xfId="54" applyNumberFormat="1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54" applyNumberFormat="1" applyFont="1" applyFill="1" applyBorder="1" applyAlignment="1">
      <alignment horizontal="center" vertical="center" wrapText="1"/>
    </xf>
    <xf numFmtId="49" fontId="19" fillId="0" borderId="1" xfId="54" applyNumberFormat="1" applyFont="1" applyFill="1" applyBorder="1" applyAlignment="1">
      <alignment horizontal="center" vertical="center" wrapText="1"/>
    </xf>
    <xf numFmtId="49" fontId="30" fillId="0" borderId="1" xfId="56" applyNumberFormat="1" applyFont="1" applyFill="1" applyBorder="1" applyAlignment="1" applyProtection="1">
      <alignment horizontal="center" vertical="center" wrapText="1"/>
      <protection locked="0"/>
    </xf>
    <xf numFmtId="176" fontId="27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0" borderId="11" xfId="56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177" fontId="11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49" fontId="7" fillId="0" borderId="11" xfId="50" applyNumberFormat="1" applyFont="1" applyFill="1" applyBorder="1" applyAlignment="1" applyProtection="1">
      <alignment horizontal="center" vertical="center" wrapText="1"/>
      <protection locked="0"/>
    </xf>
    <xf numFmtId="177" fontId="11" fillId="0" borderId="11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49" fontId="28" fillId="0" borderId="11" xfId="50" applyNumberFormat="1" applyFont="1" applyFill="1" applyBorder="1" applyAlignment="1" applyProtection="1">
      <alignment horizontal="center" vertical="center" wrapText="1"/>
      <protection locked="0"/>
    </xf>
    <xf numFmtId="177" fontId="24" fillId="0" borderId="11" xfId="56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24" fillId="0" borderId="1" xfId="0" applyNumberFormat="1" applyFont="1" applyFill="1" applyBorder="1" applyAlignment="1">
      <alignment horizontal="center" vertical="center" wrapText="1"/>
    </xf>
    <xf numFmtId="0" fontId="28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24" fillId="0" borderId="1" xfId="0" applyNumberFormat="1" applyFont="1" applyFill="1" applyBorder="1" applyAlignment="1">
      <alignment horizontal="center" vertical="center"/>
    </xf>
    <xf numFmtId="178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56" applyFont="1" applyFill="1" applyBorder="1" applyAlignment="1" applyProtection="1">
      <alignment horizontal="center" vertical="center" wrapText="1"/>
      <protection locked="0"/>
    </xf>
    <xf numFmtId="0" fontId="28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56" applyFont="1" applyFill="1" applyBorder="1" applyAlignment="1" applyProtection="1">
      <alignment horizontal="center" vertical="center" wrapText="1"/>
      <protection locked="0"/>
    </xf>
    <xf numFmtId="0" fontId="24" fillId="7" borderId="1" xfId="56" applyFont="1" applyFill="1" applyBorder="1" applyAlignment="1" applyProtection="1">
      <alignment horizontal="center" vertical="center" wrapText="1"/>
      <protection locked="0"/>
    </xf>
    <xf numFmtId="177" fontId="24" fillId="7" borderId="1" xfId="0" applyNumberFormat="1" applyFont="1" applyFill="1" applyBorder="1" applyAlignment="1">
      <alignment horizontal="center" vertical="center" wrapText="1"/>
    </xf>
    <xf numFmtId="0" fontId="28" fillId="7" borderId="11" xfId="56" applyNumberFormat="1" applyFont="1" applyFill="1" applyBorder="1" applyAlignment="1" applyProtection="1">
      <alignment horizontal="center" vertical="center" wrapText="1"/>
      <protection locked="0"/>
    </xf>
    <xf numFmtId="0" fontId="28" fillId="7" borderId="1" xfId="56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Fill="1" applyBorder="1" applyAlignment="1">
      <alignment horizontal="center" vertical="center" wrapText="1"/>
    </xf>
    <xf numFmtId="0" fontId="24" fillId="0" borderId="11" xfId="50" applyNumberFormat="1" applyFont="1" applyFill="1" applyBorder="1" applyAlignment="1" applyProtection="1">
      <alignment horizontal="center" vertical="center" wrapText="1"/>
      <protection locked="0"/>
    </xf>
    <xf numFmtId="177" fontId="24" fillId="0" borderId="1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7" fillId="0" borderId="1" xfId="56" applyFont="1" applyFill="1" applyBorder="1" applyAlignment="1" applyProtection="1">
      <alignment horizontal="center" vertical="center" wrapText="1"/>
      <protection locked="0"/>
    </xf>
    <xf numFmtId="177" fontId="27" fillId="0" borderId="1" xfId="0" applyNumberFormat="1" applyFont="1" applyFill="1" applyBorder="1" applyAlignment="1">
      <alignment horizontal="center" vertical="center" wrapText="1"/>
    </xf>
    <xf numFmtId="0" fontId="30" fillId="0" borderId="1" xfId="56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Fill="1" applyBorder="1" applyAlignment="1">
      <alignment horizontal="center" vertical="center" wrapText="1"/>
    </xf>
    <xf numFmtId="0" fontId="23" fillId="0" borderId="14" xfId="56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Fill="1" applyBorder="1" applyAlignment="1">
      <alignment horizontal="left" vertical="center" wrapText="1"/>
    </xf>
    <xf numFmtId="0" fontId="7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center" vertical="center" wrapText="1"/>
      <protection locked="0"/>
    </xf>
    <xf numFmtId="177" fontId="2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6" applyFont="1" applyFill="1" applyBorder="1" applyAlignment="1" applyProtection="1">
      <alignment horizontal="center" vertical="center" wrapText="1"/>
      <protection locked="0"/>
    </xf>
    <xf numFmtId="0" fontId="3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0" applyFont="1" applyFill="1" applyBorder="1" applyAlignment="1" applyProtection="1">
      <alignment horizontal="center" vertical="center" wrapText="1" shrinkToFit="1"/>
      <protection locked="0"/>
    </xf>
    <xf numFmtId="0" fontId="11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56" applyFont="1" applyFill="1" applyBorder="1" applyAlignment="1" applyProtection="1">
      <alignment horizontal="center" vertical="center" wrapText="1"/>
      <protection locked="0"/>
    </xf>
    <xf numFmtId="0" fontId="7" fillId="0" borderId="11" xfId="56" applyFont="1" applyFill="1" applyBorder="1" applyAlignment="1" applyProtection="1">
      <alignment horizontal="center" vertical="center" wrapText="1"/>
      <protection locked="0"/>
    </xf>
    <xf numFmtId="0" fontId="6" fillId="0" borderId="11" xfId="50" applyFont="1" applyFill="1" applyBorder="1" applyAlignment="1" applyProtection="1">
      <alignment horizontal="center" vertical="center" wrapText="1" shrinkToFit="1"/>
      <protection locked="0"/>
    </xf>
    <xf numFmtId="0" fontId="33" fillId="0" borderId="11" xfId="56" applyFont="1" applyFill="1" applyBorder="1" applyAlignment="1" applyProtection="1">
      <alignment horizontal="center" vertical="center" wrapText="1"/>
      <protection locked="0"/>
    </xf>
    <xf numFmtId="0" fontId="28" fillId="0" borderId="11" xfId="56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 shrinkToFit="1"/>
      <protection locked="0"/>
    </xf>
    <xf numFmtId="178" fontId="14" fillId="7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7" borderId="11" xfId="50" applyFont="1" applyFill="1" applyBorder="1" applyAlignment="1" applyProtection="1">
      <alignment horizontal="center" vertical="center" wrapText="1" shrinkToFit="1"/>
      <protection locked="0"/>
    </xf>
    <xf numFmtId="0" fontId="24" fillId="7" borderId="1" xfId="0" applyFont="1" applyFill="1" applyBorder="1" applyAlignment="1">
      <alignment horizontal="center" vertical="center" wrapText="1"/>
    </xf>
    <xf numFmtId="178" fontId="14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 wrapText="1" shrinkToFit="1"/>
      <protection locked="0"/>
    </xf>
    <xf numFmtId="178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0" applyFont="1" applyFill="1" applyBorder="1" applyAlignment="1" applyProtection="1">
      <alignment horizontal="center" vertical="center" wrapText="1" shrinkToFit="1"/>
      <protection locked="0"/>
    </xf>
    <xf numFmtId="0" fontId="30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50" applyFont="1" applyFill="1" applyBorder="1" applyAlignment="1" applyProtection="1">
      <alignment horizontal="left" vertical="center" wrapText="1"/>
      <protection locked="0"/>
    </xf>
    <xf numFmtId="0" fontId="27" fillId="0" borderId="1" xfId="50" applyFont="1" applyFill="1" applyBorder="1" applyAlignment="1" applyProtection="1">
      <alignment horizontal="left" vertical="center" wrapText="1" shrinkToFit="1"/>
      <protection locked="0"/>
    </xf>
    <xf numFmtId="0" fontId="19" fillId="0" borderId="1" xfId="53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50" applyFont="1" applyFill="1" applyBorder="1" applyAlignment="1" applyProtection="1">
      <alignment vertical="center" wrapText="1" shrinkToFit="1"/>
      <protection locked="0"/>
    </xf>
    <xf numFmtId="0" fontId="34" fillId="0" borderId="1" xfId="53" applyNumberFormat="1" applyFont="1" applyFill="1" applyBorder="1" applyAlignment="1">
      <alignment horizontal="center" vertical="center" wrapText="1"/>
    </xf>
    <xf numFmtId="0" fontId="14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8" xfId="50" applyFont="1" applyFill="1" applyBorder="1" applyAlignment="1" applyProtection="1">
      <alignment horizontal="left" vertical="center" wrapText="1" shrinkToFit="1"/>
      <protection locked="0"/>
    </xf>
    <xf numFmtId="0" fontId="14" fillId="0" borderId="15" xfId="53" applyNumberFormat="1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49" fontId="24" fillId="10" borderId="1" xfId="0" applyNumberFormat="1" applyFont="1" applyFill="1" applyBorder="1" applyAlignment="1">
      <alignment horizontal="left" vertical="center" wrapText="1"/>
    </xf>
    <xf numFmtId="0" fontId="14" fillId="10" borderId="1" xfId="53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left" vertical="center" wrapText="1"/>
    </xf>
    <xf numFmtId="0" fontId="14" fillId="2" borderId="15" xfId="53" applyNumberFormat="1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49" fontId="24" fillId="11" borderId="1" xfId="0" applyNumberFormat="1" applyFont="1" applyFill="1" applyBorder="1" applyAlignment="1">
      <alignment horizontal="left" vertical="center" wrapText="1"/>
    </xf>
    <xf numFmtId="0" fontId="14" fillId="11" borderId="15" xfId="53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9" fontId="1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50" applyFont="1" applyFill="1" applyBorder="1" applyAlignment="1" applyProtection="1">
      <alignment horizontal="center" vertical="center" wrapText="1"/>
      <protection locked="0"/>
    </xf>
    <xf numFmtId="49" fontId="18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56" applyFont="1" applyFill="1" applyBorder="1" applyAlignment="1" applyProtection="1">
      <alignment horizontal="center" vertical="center" wrapText="1"/>
      <protection locked="0"/>
    </xf>
    <xf numFmtId="49" fontId="3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/>
    </xf>
    <xf numFmtId="0" fontId="14" fillId="10" borderId="1" xfId="56" applyFont="1" applyFill="1" applyBorder="1" applyAlignment="1" applyProtection="1">
      <alignment horizontal="center" vertical="center" wrapText="1"/>
      <protection locked="0"/>
    </xf>
    <xf numFmtId="49" fontId="14" fillId="10" borderId="1" xfId="0" applyNumberFormat="1" applyFont="1" applyFill="1" applyBorder="1" applyAlignment="1">
      <alignment horizontal="center" vertical="center" wrapText="1"/>
    </xf>
    <xf numFmtId="0" fontId="14" fillId="2" borderId="1" xfId="56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0" borderId="8" xfId="56" applyFont="1" applyFill="1" applyBorder="1" applyAlignment="1" applyProtection="1">
      <alignment horizontal="center" vertical="center" wrapText="1"/>
      <protection locked="0"/>
    </xf>
    <xf numFmtId="0" fontId="14" fillId="11" borderId="1" xfId="56" applyFont="1" applyFill="1" applyBorder="1" applyAlignment="1" applyProtection="1">
      <alignment horizontal="center" vertical="center" wrapText="1"/>
      <protection locked="0"/>
    </xf>
    <xf numFmtId="49" fontId="14" fillId="11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left" vertical="center" wrapText="1"/>
    </xf>
    <xf numFmtId="180" fontId="34" fillId="0" borderId="1" xfId="0" applyNumberFormat="1" applyFont="1" applyFill="1" applyBorder="1" applyAlignment="1">
      <alignment horizontal="center" vertical="center"/>
    </xf>
    <xf numFmtId="177" fontId="39" fillId="0" borderId="1" xfId="0" applyNumberFormat="1" applyFont="1" applyFill="1" applyBorder="1" applyAlignment="1">
      <alignment horizontal="center" vertical="center" wrapText="1"/>
    </xf>
    <xf numFmtId="0" fontId="40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51" applyFont="1" applyFill="1" applyAlignment="1">
      <alignment vertical="center"/>
    </xf>
    <xf numFmtId="0" fontId="41" fillId="0" borderId="0" xfId="51" applyFont="1" applyAlignment="1">
      <alignment vertical="center"/>
    </xf>
    <xf numFmtId="0" fontId="34" fillId="0" borderId="0" xfId="51" applyFont="1" applyFill="1" applyAlignment="1">
      <alignment vertical="center"/>
    </xf>
    <xf numFmtId="0" fontId="34" fillId="0" borderId="0" xfId="51" applyFont="1" applyAlignment="1">
      <alignment vertical="center"/>
    </xf>
    <xf numFmtId="0" fontId="34" fillId="0" borderId="2" xfId="51" applyFont="1" applyBorder="1" applyAlignment="1">
      <alignment horizontal="center" vertical="center"/>
    </xf>
    <xf numFmtId="0" fontId="42" fillId="0" borderId="0" xfId="51" applyFont="1" applyFill="1" applyAlignment="1">
      <alignment horizontal="left" vertical="center"/>
    </xf>
    <xf numFmtId="0" fontId="42" fillId="12" borderId="1" xfId="51" applyFont="1" applyFill="1" applyBorder="1" applyAlignment="1">
      <alignment horizontal="center" vertical="center" wrapText="1"/>
    </xf>
    <xf numFmtId="0" fontId="43" fillId="12" borderId="1" xfId="51" applyFont="1" applyFill="1" applyBorder="1" applyAlignment="1">
      <alignment horizontal="center" vertical="center"/>
    </xf>
    <xf numFmtId="0" fontId="44" fillId="0" borderId="1" xfId="51" applyFont="1" applyFill="1" applyBorder="1" applyAlignment="1">
      <alignment horizontal="center" vertical="center" wrapText="1"/>
    </xf>
    <xf numFmtId="0" fontId="44" fillId="0" borderId="1" xfId="51" applyFont="1" applyFill="1" applyBorder="1" applyAlignment="1">
      <alignment horizontal="center" vertical="center"/>
    </xf>
    <xf numFmtId="0" fontId="34" fillId="0" borderId="1" xfId="52" applyFont="1" applyFill="1" applyBorder="1" applyAlignment="1">
      <alignment horizontal="center" vertical="center" wrapText="1"/>
    </xf>
    <xf numFmtId="0" fontId="34" fillId="0" borderId="1" xfId="52" applyFont="1" applyBorder="1" applyAlignment="1">
      <alignment horizontal="center" vertical="center"/>
    </xf>
    <xf numFmtId="176" fontId="34" fillId="0" borderId="1" xfId="0" applyNumberFormat="1" applyFont="1" applyFill="1" applyBorder="1" applyAlignment="1">
      <alignment horizontal="center" vertical="center" wrapText="1"/>
    </xf>
    <xf numFmtId="176" fontId="45" fillId="0" borderId="1" xfId="0" applyNumberFormat="1" applyFont="1" applyFill="1" applyBorder="1" applyAlignment="1">
      <alignment horizontal="center" vertical="center" wrapText="1"/>
    </xf>
    <xf numFmtId="0" fontId="45" fillId="0" borderId="1" xfId="52" applyFont="1" applyBorder="1" applyAlignment="1">
      <alignment horizontal="center" vertical="center"/>
    </xf>
    <xf numFmtId="0" fontId="46" fillId="0" borderId="9" xfId="51" applyFont="1" applyFill="1" applyBorder="1" applyAlignment="1">
      <alignment horizontal="center" vertical="center"/>
    </xf>
    <xf numFmtId="0" fontId="46" fillId="0" borderId="10" xfId="51" applyFont="1" applyFill="1" applyBorder="1" applyAlignment="1">
      <alignment horizontal="center" vertical="center"/>
    </xf>
    <xf numFmtId="0" fontId="34" fillId="0" borderId="1" xfId="51" applyFont="1" applyFill="1" applyBorder="1" applyAlignment="1">
      <alignment vertical="center"/>
    </xf>
    <xf numFmtId="0" fontId="34" fillId="0" borderId="1" xfId="51" applyFont="1" applyFill="1" applyBorder="1" applyAlignment="1">
      <alignment horizontal="center" vertical="center"/>
    </xf>
    <xf numFmtId="0" fontId="47" fillId="0" borderId="1" xfId="51" applyFont="1" applyFill="1" applyBorder="1" applyAlignment="1">
      <alignment horizontal="center" vertical="center"/>
    </xf>
    <xf numFmtId="0" fontId="47" fillId="0" borderId="1" xfId="51" applyFont="1" applyFill="1" applyBorder="1" applyAlignment="1">
      <alignment vertical="center"/>
    </xf>
    <xf numFmtId="0" fontId="47" fillId="13" borderId="1" xfId="51" applyFont="1" applyFill="1" applyBorder="1" applyAlignment="1">
      <alignment horizontal="center" vertical="center"/>
    </xf>
    <xf numFmtId="49" fontId="48" fillId="13" borderId="1" xfId="0" applyNumberFormat="1" applyFont="1" applyFill="1" applyBorder="1" applyAlignment="1">
      <alignment horizontal="center" vertical="center" wrapText="1"/>
    </xf>
    <xf numFmtId="0" fontId="48" fillId="13" borderId="1" xfId="0" applyFont="1" applyFill="1" applyBorder="1" applyAlignment="1">
      <alignment horizontal="center" vertical="center" wrapText="1"/>
    </xf>
    <xf numFmtId="0" fontId="47" fillId="10" borderId="1" xfId="51" applyFont="1" applyFill="1" applyBorder="1" applyAlignment="1">
      <alignment horizontal="center" vertical="center"/>
    </xf>
    <xf numFmtId="49" fontId="48" fillId="10" borderId="1" xfId="0" applyNumberFormat="1" applyFont="1" applyFill="1" applyBorder="1" applyAlignment="1">
      <alignment horizontal="center" vertical="center" wrapText="1"/>
    </xf>
    <xf numFmtId="0" fontId="48" fillId="10" borderId="1" xfId="0" applyFont="1" applyFill="1" applyBorder="1" applyAlignment="1">
      <alignment horizontal="center" vertical="center" wrapText="1"/>
    </xf>
    <xf numFmtId="0" fontId="47" fillId="10" borderId="6" xfId="51" applyFont="1" applyFill="1" applyBorder="1" applyAlignment="1">
      <alignment horizontal="center" vertical="center" wrapText="1"/>
    </xf>
    <xf numFmtId="0" fontId="47" fillId="10" borderId="12" xfId="51" applyFont="1" applyFill="1" applyBorder="1" applyAlignment="1">
      <alignment horizontal="center" vertical="center"/>
    </xf>
    <xf numFmtId="0" fontId="47" fillId="10" borderId="3" xfId="51" applyFont="1" applyFill="1" applyBorder="1" applyAlignment="1">
      <alignment horizontal="center" vertical="center"/>
    </xf>
    <xf numFmtId="0" fontId="49" fillId="10" borderId="9" xfId="0" applyFont="1" applyFill="1" applyBorder="1" applyAlignment="1">
      <alignment horizontal="center" vertical="center" wrapText="1"/>
    </xf>
    <xf numFmtId="0" fontId="49" fillId="10" borderId="15" xfId="0" applyFont="1" applyFill="1" applyBorder="1" applyAlignment="1">
      <alignment horizontal="center" vertical="center" wrapText="1"/>
    </xf>
    <xf numFmtId="0" fontId="47" fillId="10" borderId="1" xfId="0" applyFont="1" applyFill="1" applyBorder="1" applyAlignment="1">
      <alignment horizontal="center" vertical="center" wrapText="1"/>
    </xf>
    <xf numFmtId="0" fontId="47" fillId="14" borderId="1" xfId="51" applyFont="1" applyFill="1" applyBorder="1" applyAlignment="1">
      <alignment horizontal="center" vertical="center"/>
    </xf>
    <xf numFmtId="176" fontId="47" fillId="14" borderId="1" xfId="55" applyNumberFormat="1" applyFont="1" applyFill="1" applyBorder="1" applyAlignment="1">
      <alignment horizontal="center" vertical="center" wrapText="1"/>
    </xf>
    <xf numFmtId="0" fontId="47" fillId="14" borderId="1" xfId="0" applyFont="1" applyFill="1" applyBorder="1" applyAlignment="1">
      <alignment horizontal="left" vertical="center" wrapText="1"/>
    </xf>
    <xf numFmtId="0" fontId="47" fillId="6" borderId="1" xfId="51" applyFont="1" applyFill="1" applyBorder="1" applyAlignment="1">
      <alignment horizontal="center" vertical="center"/>
    </xf>
    <xf numFmtId="0" fontId="50" fillId="6" borderId="1" xfId="51" applyFont="1" applyFill="1" applyBorder="1" applyAlignment="1">
      <alignment horizontal="center" vertical="center" wrapText="1"/>
    </xf>
    <xf numFmtId="0" fontId="47" fillId="6" borderId="9" xfId="51" applyFont="1" applyFill="1" applyBorder="1" applyAlignment="1">
      <alignment vertical="center"/>
    </xf>
    <xf numFmtId="49" fontId="47" fillId="6" borderId="9" xfId="0" applyNumberFormat="1" applyFont="1" applyFill="1" applyBorder="1" applyAlignment="1">
      <alignment horizontal="center" vertical="center" wrapText="1"/>
    </xf>
    <xf numFmtId="49" fontId="47" fillId="6" borderId="15" xfId="0" applyNumberFormat="1" applyFont="1" applyFill="1" applyBorder="1" applyAlignment="1">
      <alignment horizontal="center" vertical="center" wrapText="1"/>
    </xf>
    <xf numFmtId="176" fontId="47" fillId="6" borderId="1" xfId="55" applyNumberFormat="1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left" vertical="center" wrapText="1"/>
    </xf>
    <xf numFmtId="0" fontId="51" fillId="6" borderId="1" xfId="0" applyFont="1" applyFill="1" applyBorder="1" applyAlignment="1">
      <alignment horizontal="left" vertical="center" wrapText="1"/>
    </xf>
    <xf numFmtId="0" fontId="47" fillId="2" borderId="1" xfId="51" applyFont="1" applyFill="1" applyBorder="1" applyAlignment="1">
      <alignment horizontal="center" vertical="center"/>
    </xf>
    <xf numFmtId="176" fontId="47" fillId="2" borderId="1" xfId="55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left" vertical="center" wrapText="1"/>
    </xf>
    <xf numFmtId="0" fontId="34" fillId="0" borderId="1" xfId="52" applyFont="1" applyBorder="1" applyAlignment="1">
      <alignment horizontal="center" vertical="center" wrapText="1"/>
    </xf>
    <xf numFmtId="0" fontId="45" fillId="0" borderId="1" xfId="52" applyFont="1" applyBorder="1" applyAlignment="1">
      <alignment horizontal="center" vertical="center" wrapText="1"/>
    </xf>
    <xf numFmtId="0" fontId="34" fillId="11" borderId="1" xfId="51" applyFont="1" applyFill="1" applyBorder="1" applyAlignment="1">
      <alignment horizontal="center" vertical="center"/>
    </xf>
    <xf numFmtId="0" fontId="47" fillId="10" borderId="7" xfId="51" applyFont="1" applyFill="1" applyBorder="1" applyAlignment="1">
      <alignment horizontal="center" vertical="center"/>
    </xf>
    <xf numFmtId="0" fontId="47" fillId="10" borderId="13" xfId="51" applyFont="1" applyFill="1" applyBorder="1" applyAlignment="1">
      <alignment horizontal="center" vertical="center"/>
    </xf>
    <xf numFmtId="0" fontId="47" fillId="10" borderId="8" xfId="51" applyFont="1" applyFill="1" applyBorder="1" applyAlignment="1">
      <alignment horizontal="center" vertical="center" wrapText="1"/>
    </xf>
    <xf numFmtId="0" fontId="47" fillId="10" borderId="0" xfId="51" applyFont="1" applyFill="1" applyAlignment="1">
      <alignment horizontal="center" vertical="center"/>
    </xf>
    <xf numFmtId="0" fontId="47" fillId="10" borderId="14" xfId="51" applyFont="1" applyFill="1" applyBorder="1" applyAlignment="1">
      <alignment horizontal="center" vertical="center"/>
    </xf>
    <xf numFmtId="0" fontId="47" fillId="10" borderId="16" xfId="51" applyFont="1" applyFill="1" applyBorder="1" applyAlignment="1">
      <alignment horizontal="center" vertical="center"/>
    </xf>
    <xf numFmtId="0" fontId="47" fillId="10" borderId="4" xfId="51" applyFont="1" applyFill="1" applyBorder="1" applyAlignment="1">
      <alignment horizontal="center" vertical="center"/>
    </xf>
    <xf numFmtId="0" fontId="47" fillId="10" borderId="5" xfId="51" applyFont="1" applyFill="1" applyBorder="1" applyAlignment="1">
      <alignment horizontal="center" vertical="center"/>
    </xf>
    <xf numFmtId="0" fontId="47" fillId="10" borderId="11" xfId="51" applyFont="1" applyFill="1" applyBorder="1" applyAlignment="1">
      <alignment horizontal="center" vertical="center"/>
    </xf>
    <xf numFmtId="0" fontId="51" fillId="2" borderId="1" xfId="51" applyFont="1" applyFill="1" applyBorder="1" applyAlignment="1">
      <alignment horizontal="center" vertical="center"/>
    </xf>
    <xf numFmtId="0" fontId="52" fillId="0" borderId="0" xfId="51" applyFont="1" applyFill="1" applyBorder="1" applyAlignment="1">
      <alignment horizontal="center" vertical="center"/>
    </xf>
    <xf numFmtId="0" fontId="42" fillId="0" borderId="14" xfId="51" applyFont="1" applyFill="1" applyBorder="1" applyAlignment="1">
      <alignment horizontal="left" vertical="center"/>
    </xf>
    <xf numFmtId="0" fontId="53" fillId="0" borderId="1" xfId="51" applyFont="1" applyFill="1" applyBorder="1" applyAlignment="1">
      <alignment horizontal="center" vertical="center"/>
    </xf>
    <xf numFmtId="0" fontId="54" fillId="0" borderId="1" xfId="51" applyFont="1" applyFill="1" applyBorder="1" applyAlignment="1">
      <alignment horizontal="center" vertical="center"/>
    </xf>
    <xf numFmtId="49" fontId="34" fillId="11" borderId="1" xfId="51" applyNumberFormat="1" applyFont="1" applyFill="1" applyBorder="1" applyAlignment="1">
      <alignment horizontal="center" vertical="center"/>
    </xf>
    <xf numFmtId="0" fontId="34" fillId="11" borderId="1" xfId="51" applyFont="1" applyFill="1" applyBorder="1" applyAlignment="1">
      <alignment horizontal="left" vertical="center"/>
    </xf>
    <xf numFmtId="49" fontId="34" fillId="0" borderId="1" xfId="51" applyNumberFormat="1" applyFont="1" applyFill="1" applyBorder="1" applyAlignment="1">
      <alignment horizontal="center" vertical="center"/>
    </xf>
    <xf numFmtId="0" fontId="34" fillId="0" borderId="1" xfId="51" applyFont="1" applyFill="1" applyBorder="1" applyAlignment="1">
      <alignment horizontal="left" vertical="center" wrapText="1"/>
    </xf>
    <xf numFmtId="0" fontId="25" fillId="0" borderId="1" xfId="51" applyFont="1" applyFill="1" applyBorder="1" applyAlignment="1">
      <alignment horizontal="left" vertical="center" wrapText="1"/>
    </xf>
    <xf numFmtId="0" fontId="35" fillId="0" borderId="1" xfId="51" applyFont="1" applyFill="1" applyBorder="1" applyAlignment="1">
      <alignment horizontal="left" vertical="center" wrapText="1"/>
    </xf>
    <xf numFmtId="0" fontId="34" fillId="0" borderId="1" xfId="51" applyFont="1" applyFill="1" applyBorder="1" applyAlignment="1">
      <alignment horizontal="left" vertical="center"/>
    </xf>
    <xf numFmtId="0" fontId="34" fillId="0" borderId="1" xfId="52" applyFont="1" applyFill="1" applyBorder="1" applyAlignment="1">
      <alignment horizontal="left" vertical="center"/>
    </xf>
    <xf numFmtId="0" fontId="34" fillId="0" borderId="1" xfId="51" applyFont="1" applyBorder="1" applyAlignment="1">
      <alignment vertical="center"/>
    </xf>
    <xf numFmtId="0" fontId="52" fillId="0" borderId="1" xfId="51" applyFont="1" applyFill="1" applyBorder="1" applyAlignment="1">
      <alignment horizontal="center" vertical="center"/>
    </xf>
    <xf numFmtId="49" fontId="52" fillId="0" borderId="0" xfId="51" applyNumberFormat="1" applyFont="1" applyFill="1" applyBorder="1" applyAlignment="1">
      <alignment horizontal="center" vertical="center"/>
    </xf>
    <xf numFmtId="0" fontId="52" fillId="0" borderId="0" xfId="51" applyFont="1" applyFill="1" applyBorder="1" applyAlignment="1">
      <alignment horizontal="left" vertical="center"/>
    </xf>
    <xf numFmtId="0" fontId="55" fillId="0" borderId="0" xfId="51" applyFont="1" applyFill="1" applyBorder="1" applyAlignment="1">
      <alignment horizontal="left" vertical="center" wrapText="1"/>
    </xf>
    <xf numFmtId="0" fontId="55" fillId="0" borderId="0" xfId="51" applyFont="1" applyFill="1" applyBorder="1" applyAlignment="1">
      <alignment vertical="center"/>
    </xf>
    <xf numFmtId="0" fontId="41" fillId="0" borderId="0" xfId="51" applyFont="1" applyFill="1" applyBorder="1" applyAlignment="1">
      <alignment vertical="center"/>
    </xf>
    <xf numFmtId="0" fontId="53" fillId="0" borderId="1" xfId="52" applyFont="1" applyFill="1" applyBorder="1" applyAlignment="1">
      <alignment horizontal="center" vertical="center"/>
    </xf>
    <xf numFmtId="0" fontId="41" fillId="0" borderId="0" xfId="51" applyFont="1" applyFill="1" applyBorder="1" applyAlignment="1">
      <alignment vertical="center" wrapText="1"/>
    </xf>
    <xf numFmtId="0" fontId="41" fillId="0" borderId="0" xfId="51" applyFont="1" applyBorder="1" applyAlignment="1">
      <alignment vertical="center"/>
    </xf>
    <xf numFmtId="14" fontId="53" fillId="0" borderId="1" xfId="51" applyNumberFormat="1" applyFont="1" applyFill="1" applyBorder="1" applyAlignment="1">
      <alignment horizontal="center" vertical="center" shrinkToFit="1"/>
    </xf>
    <xf numFmtId="49" fontId="54" fillId="0" borderId="1" xfId="51" applyNumberFormat="1" applyFont="1" applyFill="1" applyBorder="1" applyAlignment="1">
      <alignment horizontal="center" vertical="center" shrinkToFit="1"/>
    </xf>
    <xf numFmtId="49" fontId="54" fillId="0" borderId="1" xfId="51" applyNumberFormat="1" applyFont="1" applyBorder="1" applyAlignment="1">
      <alignment horizontal="center" vertical="center" shrinkToFit="1"/>
    </xf>
    <xf numFmtId="0" fontId="34" fillId="0" borderId="1" xfId="51" applyFont="1" applyBorder="1" applyAlignment="1">
      <alignment horizontal="center" vertical="center"/>
    </xf>
    <xf numFmtId="0" fontId="45" fillId="0" borderId="1" xfId="51" applyFont="1" applyBorder="1" applyAlignment="1">
      <alignment horizontal="center" vertical="center"/>
    </xf>
    <xf numFmtId="0" fontId="46" fillId="0" borderId="15" xfId="51" applyFont="1" applyFill="1" applyBorder="1" applyAlignment="1">
      <alignment horizontal="center" vertical="center"/>
    </xf>
    <xf numFmtId="0" fontId="26" fillId="0" borderId="0" xfId="51" applyFont="1" applyFill="1" applyBorder="1" applyAlignment="1">
      <alignment horizontal="center" vertical="center"/>
    </xf>
    <xf numFmtId="0" fontId="56" fillId="0" borderId="0" xfId="5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>
      <alignment vertical="center"/>
    </xf>
    <xf numFmtId="0" fontId="12" fillId="0" borderId="9" xfId="56" applyFont="1" applyFill="1" applyBorder="1" applyAlignment="1" applyProtection="1">
      <alignment horizontal="left" vertical="center" wrapText="1"/>
      <protection locked="0"/>
    </xf>
    <xf numFmtId="0" fontId="12" fillId="0" borderId="10" xfId="56" applyFont="1" applyFill="1" applyBorder="1" applyAlignment="1" applyProtection="1">
      <alignment horizontal="left" vertical="center" wrapText="1"/>
      <protection locked="0"/>
    </xf>
    <xf numFmtId="0" fontId="18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5" xfId="56" applyFont="1" applyFill="1" applyBorder="1" applyAlignment="1" applyProtection="1">
      <alignment horizontal="left" vertical="center" wrapText="1"/>
      <protection locked="0"/>
    </xf>
    <xf numFmtId="176" fontId="24" fillId="14" borderId="1" xfId="0" applyNumberFormat="1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11" xfId="50" applyFont="1" applyFill="1" applyBorder="1" applyAlignment="1" applyProtection="1">
      <alignment horizontal="left" vertical="center" wrapText="1" shrinkToFit="1"/>
      <protection locked="0"/>
    </xf>
    <xf numFmtId="0" fontId="14" fillId="14" borderId="1" xfId="0" applyFont="1" applyFill="1" applyBorder="1" applyAlignment="1">
      <alignment horizontal="center" vertical="center"/>
    </xf>
    <xf numFmtId="0" fontId="14" fillId="14" borderId="1" xfId="56" applyFont="1" applyFill="1" applyBorder="1" applyAlignment="1" applyProtection="1">
      <alignment horizontal="center" vertical="center" wrapText="1"/>
      <protection locked="0"/>
    </xf>
    <xf numFmtId="49" fontId="14" fillId="14" borderId="1" xfId="54" applyNumberFormat="1" applyFont="1" applyFill="1" applyBorder="1" applyAlignment="1">
      <alignment horizontal="center" vertical="center" wrapText="1"/>
    </xf>
    <xf numFmtId="0" fontId="28" fillId="14" borderId="1" xfId="50" applyFont="1" applyFill="1" applyBorder="1" applyAlignment="1" applyProtection="1">
      <alignment horizontal="center" vertical="center" wrapText="1"/>
      <protection locked="0"/>
    </xf>
    <xf numFmtId="49" fontId="24" fillId="14" borderId="1" xfId="0" applyNumberFormat="1" applyFont="1" applyFill="1" applyBorder="1" applyAlignment="1">
      <alignment horizontal="center" vertical="center" wrapText="1"/>
    </xf>
    <xf numFmtId="49" fontId="14" fillId="14" borderId="1" xfId="0" applyNumberFormat="1" applyFont="1" applyFill="1" applyBorder="1" applyAlignment="1">
      <alignment horizontal="center" vertical="center" wrapText="1"/>
    </xf>
    <xf numFmtId="49" fontId="7" fillId="14" borderId="11" xfId="56" applyNumberFormat="1" applyFont="1" applyFill="1" applyBorder="1" applyAlignment="1" applyProtection="1">
      <alignment horizontal="center" vertical="center" wrapText="1"/>
      <protection locked="0"/>
    </xf>
    <xf numFmtId="49" fontId="14" fillId="14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14" borderId="1" xfId="0" applyFont="1" applyFill="1" applyBorder="1" applyAlignment="1">
      <alignment horizontal="center" vertical="center" wrapText="1"/>
    </xf>
    <xf numFmtId="0" fontId="14" fillId="4" borderId="1" xfId="56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56" applyNumberFormat="1" applyFont="1" applyFill="1" applyBorder="1" applyAlignment="1" applyProtection="1">
      <alignment horizontal="center" vertical="center" wrapText="1"/>
      <protection locked="0"/>
    </xf>
    <xf numFmtId="49" fontId="24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50" applyFont="1" applyFill="1" applyBorder="1" applyAlignment="1" applyProtection="1">
      <alignment horizontal="left" vertical="center" wrapText="1" shrinkToFit="1"/>
      <protection locked="0"/>
    </xf>
    <xf numFmtId="0" fontId="14" fillId="4" borderId="1" xfId="53" applyNumberFormat="1" applyFont="1" applyFill="1" applyBorder="1" applyAlignment="1">
      <alignment horizontal="center" vertical="center" wrapText="1"/>
    </xf>
    <xf numFmtId="49" fontId="24" fillId="10" borderId="1" xfId="0" applyNumberFormat="1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0" borderId="1" xfId="50" applyFont="1" applyFill="1" applyBorder="1" applyAlignment="1" applyProtection="1">
      <alignment horizontal="left" vertical="center" wrapText="1" shrinkToFit="1"/>
      <protection locked="0"/>
    </xf>
    <xf numFmtId="49" fontId="24" fillId="8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1" xfId="50" applyFont="1" applyFill="1" applyBorder="1" applyAlignment="1" applyProtection="1">
      <alignment horizontal="left" vertical="center" wrapText="1" shrinkToFit="1"/>
      <protection locked="0"/>
    </xf>
    <xf numFmtId="0" fontId="14" fillId="8" borderId="1" xfId="53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14" fillId="4" borderId="1" xfId="56" applyNumberFormat="1" applyFont="1" applyFill="1" applyBorder="1" applyAlignment="1" applyProtection="1">
      <alignment horizontal="left" vertical="center" wrapText="1"/>
      <protection locked="0"/>
    </xf>
    <xf numFmtId="0" fontId="24" fillId="4" borderId="1" xfId="0" applyNumberFormat="1" applyFont="1" applyFill="1" applyBorder="1" applyAlignment="1">
      <alignment horizontal="left"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1" xfId="50" applyFont="1" applyFill="1" applyBorder="1" applyAlignment="1" applyProtection="1">
      <alignment vertical="center" wrapText="1" shrinkToFit="1"/>
      <protection locked="0"/>
    </xf>
    <xf numFmtId="0" fontId="34" fillId="2" borderId="1" xfId="53" applyNumberFormat="1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4" fillId="2" borderId="1" xfId="53" applyNumberFormat="1" applyFont="1" applyFill="1" applyBorder="1" applyAlignment="1">
      <alignment horizontal="center" vertical="center" wrapText="1"/>
    </xf>
    <xf numFmtId="49" fontId="14" fillId="4" borderId="1" xfId="56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50" applyFont="1" applyFill="1" applyBorder="1" applyAlignment="1" applyProtection="1">
      <alignment horizontal="center" vertical="center" wrapText="1"/>
      <protection locked="0"/>
    </xf>
    <xf numFmtId="49" fontId="14" fillId="4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56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/>
    </xf>
    <xf numFmtId="49" fontId="14" fillId="10" borderId="1" xfId="56" applyNumberFormat="1" applyFont="1" applyFill="1" applyBorder="1" applyAlignment="1" applyProtection="1">
      <alignment horizontal="center" vertical="center" wrapText="1"/>
      <protection locked="0"/>
    </xf>
    <xf numFmtId="0" fontId="14" fillId="8" borderId="1" xfId="56" applyFont="1" applyFill="1" applyBorder="1" applyAlignment="1" applyProtection="1">
      <alignment horizontal="center" vertical="center" wrapText="1"/>
      <protection locked="0"/>
    </xf>
    <xf numFmtId="49" fontId="14" fillId="8" borderId="1" xfId="56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54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34" fillId="2" borderId="1" xfId="56" applyFont="1" applyFill="1" applyBorder="1" applyAlignment="1" applyProtection="1">
      <alignment horizontal="center" vertical="center" wrapText="1"/>
      <protection locked="0"/>
    </xf>
    <xf numFmtId="49" fontId="34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7" fontId="24" fillId="4" borderId="1" xfId="0" applyNumberFormat="1" applyFont="1" applyFill="1" applyBorder="1" applyAlignment="1">
      <alignment horizontal="center" vertical="center" wrapText="1"/>
    </xf>
    <xf numFmtId="0" fontId="28" fillId="4" borderId="1" xfId="56" applyNumberFormat="1" applyFont="1" applyFill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left" vertical="center" wrapText="1"/>
    </xf>
    <xf numFmtId="180" fontId="34" fillId="2" borderId="1" xfId="0" applyNumberFormat="1" applyFont="1" applyFill="1" applyBorder="1" applyAlignment="1">
      <alignment horizontal="center" vertical="center"/>
    </xf>
    <xf numFmtId="178" fontId="14" fillId="4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50" applyFont="1" applyFill="1" applyBorder="1" applyAlignment="1" applyProtection="1">
      <alignment horizontal="center" vertical="center" wrapText="1" shrinkToFit="1"/>
      <protection locked="0"/>
    </xf>
    <xf numFmtId="0" fontId="24" fillId="4" borderId="1" xfId="56" applyNumberFormat="1" applyFont="1" applyFill="1" applyBorder="1" applyAlignment="1" applyProtection="1">
      <alignment horizontal="center" vertical="center" wrapText="1"/>
      <protection locked="0"/>
    </xf>
    <xf numFmtId="0" fontId="37" fillId="2" borderId="1" xfId="0" applyFont="1" applyFill="1" applyBorder="1" applyAlignment="1">
      <alignment horizontal="center" vertical="center" wrapText="1"/>
    </xf>
    <xf numFmtId="0" fontId="14" fillId="11" borderId="1" xfId="53" applyNumberFormat="1" applyFont="1" applyFill="1" applyBorder="1" applyAlignment="1">
      <alignment horizontal="center" vertical="center" wrapText="1"/>
    </xf>
    <xf numFmtId="0" fontId="55" fillId="0" borderId="17" xfId="51" applyFont="1" applyFill="1" applyBorder="1" applyAlignment="1">
      <alignment horizontal="center" vertical="center" wrapText="1"/>
    </xf>
    <xf numFmtId="0" fontId="42" fillId="0" borderId="11" xfId="51" applyFont="1" applyFill="1" applyBorder="1" applyAlignment="1">
      <alignment vertical="center" wrapText="1"/>
    </xf>
    <xf numFmtId="0" fontId="42" fillId="0" borderId="11" xfId="51" applyFont="1" applyFill="1" applyBorder="1" applyAlignment="1">
      <alignment vertical="center"/>
    </xf>
    <xf numFmtId="0" fontId="42" fillId="0" borderId="1" xfId="51" applyFont="1" applyFill="1" applyBorder="1" applyAlignment="1">
      <alignment vertical="center"/>
    </xf>
    <xf numFmtId="0" fontId="44" fillId="0" borderId="6" xfId="51" applyFont="1" applyFill="1" applyBorder="1" applyAlignment="1">
      <alignment horizontal="center" vertical="center" wrapText="1"/>
    </xf>
    <xf numFmtId="0" fontId="44" fillId="0" borderId="7" xfId="51" applyFont="1" applyFill="1" applyBorder="1" applyAlignment="1">
      <alignment horizontal="center" vertical="center" wrapText="1"/>
    </xf>
    <xf numFmtId="0" fontId="44" fillId="0" borderId="3" xfId="51" applyFont="1" applyFill="1" applyBorder="1" applyAlignment="1">
      <alignment horizontal="center" vertical="center" wrapText="1"/>
    </xf>
    <xf numFmtId="0" fontId="44" fillId="0" borderId="4" xfId="51" applyFont="1" applyFill="1" applyBorder="1" applyAlignment="1">
      <alignment horizontal="center" vertical="center" wrapText="1"/>
    </xf>
    <xf numFmtId="0" fontId="54" fillId="0" borderId="1" xfId="52" applyFont="1" applyBorder="1" applyAlignment="1">
      <alignment horizontal="center" vertical="center"/>
    </xf>
    <xf numFmtId="0" fontId="55" fillId="0" borderId="9" xfId="51" applyFont="1" applyFill="1" applyBorder="1" applyAlignment="1">
      <alignment horizontal="center" vertical="center"/>
    </xf>
    <xf numFmtId="0" fontId="55" fillId="0" borderId="10" xfId="51" applyFont="1" applyFill="1" applyBorder="1" applyAlignment="1">
      <alignment horizontal="center" vertical="center"/>
    </xf>
    <xf numFmtId="0" fontId="47" fillId="10" borderId="12" xfId="51" applyFont="1" applyFill="1" applyBorder="1" applyAlignment="1">
      <alignment horizontal="center" vertical="center" wrapText="1"/>
    </xf>
    <xf numFmtId="0" fontId="47" fillId="10" borderId="3" xfId="51" applyFont="1" applyFill="1" applyBorder="1" applyAlignment="1">
      <alignment horizontal="center" vertical="center" wrapText="1"/>
    </xf>
    <xf numFmtId="0" fontId="57" fillId="10" borderId="1" xfId="0" applyFont="1" applyFill="1" applyBorder="1" applyAlignment="1">
      <alignment horizontal="center" vertical="center" wrapText="1"/>
    </xf>
    <xf numFmtId="0" fontId="47" fillId="14" borderId="11" xfId="51" applyFont="1" applyFill="1" applyBorder="1" applyAlignment="1">
      <alignment horizontal="center" vertical="center"/>
    </xf>
    <xf numFmtId="0" fontId="47" fillId="14" borderId="1" xfId="51" applyFont="1" applyFill="1" applyBorder="1" applyAlignment="1">
      <alignment horizontal="left" vertical="center"/>
    </xf>
    <xf numFmtId="0" fontId="47" fillId="6" borderId="9" xfId="51" applyFont="1" applyFill="1" applyBorder="1" applyAlignment="1">
      <alignment horizontal="center" vertical="center"/>
    </xf>
    <xf numFmtId="0" fontId="47" fillId="2" borderId="1" xfId="51" applyFont="1" applyFill="1" applyBorder="1" applyAlignment="1">
      <alignment horizontal="left" vertical="center"/>
    </xf>
    <xf numFmtId="0" fontId="47" fillId="11" borderId="1" xfId="51" applyFont="1" applyFill="1" applyBorder="1" applyAlignment="1">
      <alignment horizontal="center" vertical="center"/>
    </xf>
    <xf numFmtId="0" fontId="47" fillId="11" borderId="1" xfId="51" applyFont="1" applyFill="1" applyBorder="1" applyAlignment="1">
      <alignment horizontal="left" vertical="center"/>
    </xf>
    <xf numFmtId="0" fontId="47" fillId="0" borderId="1" xfId="51" applyFont="1" applyFill="1" applyBorder="1" applyAlignment="1">
      <alignment horizontal="left" vertical="center"/>
    </xf>
    <xf numFmtId="0" fontId="34" fillId="0" borderId="1" xfId="52" applyFont="1" applyBorder="1" applyAlignment="1">
      <alignment horizontal="left" vertical="center" wrapText="1"/>
    </xf>
    <xf numFmtId="0" fontId="47" fillId="10" borderId="7" xfId="51" applyFont="1" applyFill="1" applyBorder="1" applyAlignment="1">
      <alignment horizontal="center" vertical="center" wrapText="1"/>
    </xf>
    <xf numFmtId="0" fontId="47" fillId="10" borderId="13" xfId="51" applyFont="1" applyFill="1" applyBorder="1" applyAlignment="1">
      <alignment horizontal="center" vertical="center" wrapText="1"/>
    </xf>
    <xf numFmtId="0" fontId="47" fillId="10" borderId="0" xfId="51" applyFont="1" applyFill="1" applyAlignment="1">
      <alignment horizontal="center" vertical="center" wrapText="1"/>
    </xf>
    <xf numFmtId="0" fontId="47" fillId="10" borderId="14" xfId="51" applyFont="1" applyFill="1" applyBorder="1" applyAlignment="1">
      <alignment horizontal="center" vertical="center" wrapText="1"/>
    </xf>
    <xf numFmtId="0" fontId="47" fillId="10" borderId="4" xfId="51" applyFont="1" applyFill="1" applyBorder="1" applyAlignment="1">
      <alignment horizontal="center" vertical="center" wrapText="1"/>
    </xf>
    <xf numFmtId="0" fontId="47" fillId="10" borderId="5" xfId="51" applyFont="1" applyFill="1" applyBorder="1" applyAlignment="1">
      <alignment horizontal="center" vertical="center" wrapText="1"/>
    </xf>
    <xf numFmtId="0" fontId="47" fillId="6" borderId="10" xfId="51" applyFont="1" applyFill="1" applyBorder="1" applyAlignment="1">
      <alignment horizontal="center" vertical="center"/>
    </xf>
    <xf numFmtId="0" fontId="47" fillId="6" borderId="15" xfId="51" applyFont="1" applyFill="1" applyBorder="1" applyAlignment="1">
      <alignment horizontal="center" vertical="center"/>
    </xf>
    <xf numFmtId="0" fontId="55" fillId="0" borderId="11" xfId="51" applyFont="1" applyFill="1" applyBorder="1" applyAlignment="1">
      <alignment horizontal="left" vertical="top" wrapText="1"/>
    </xf>
    <xf numFmtId="0" fontId="55" fillId="0" borderId="1" xfId="51" applyFont="1" applyFill="1" applyBorder="1" applyAlignment="1">
      <alignment horizontal="left" vertical="top" wrapText="1"/>
    </xf>
    <xf numFmtId="0" fontId="44" fillId="0" borderId="13" xfId="51" applyFont="1" applyFill="1" applyBorder="1" applyAlignment="1">
      <alignment horizontal="center" vertical="center" wrapText="1"/>
    </xf>
    <xf numFmtId="0" fontId="44" fillId="0" borderId="5" xfId="51" applyFont="1" applyFill="1" applyBorder="1" applyAlignment="1">
      <alignment horizontal="center" vertical="center" wrapText="1"/>
    </xf>
    <xf numFmtId="0" fontId="34" fillId="0" borderId="1" xfId="51" applyFont="1" applyFill="1" applyBorder="1" applyAlignment="1">
      <alignment horizontal="center" vertical="center" wrapText="1"/>
    </xf>
    <xf numFmtId="0" fontId="34" fillId="0" borderId="1" xfId="51" applyFont="1" applyBorder="1" applyAlignment="1">
      <alignment horizontal="left" vertical="center"/>
    </xf>
    <xf numFmtId="0" fontId="55" fillId="0" borderId="15" xfId="51" applyFont="1" applyFill="1" applyBorder="1" applyAlignment="1">
      <alignment horizontal="center" vertical="center"/>
    </xf>
    <xf numFmtId="0" fontId="34" fillId="0" borderId="0" xfId="51" applyFont="1" applyFill="1" applyBorder="1" applyAlignment="1">
      <alignment vertical="center"/>
    </xf>
    <xf numFmtId="0" fontId="47" fillId="3" borderId="1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59" fillId="3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9" fillId="3" borderId="0" xfId="0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BOM_Level_Below3" xfId="50"/>
    <cellStyle name="常规 5 2" xfId="51"/>
    <cellStyle name="常规 2 2" xfId="52"/>
    <cellStyle name="常规 10" xfId="53"/>
    <cellStyle name="BOM_Level_1" xfId="54"/>
    <cellStyle name="常规 5" xfId="55"/>
    <cellStyle name="样式 1" xfId="56"/>
  </cellStyles>
  <dxfs count="7"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3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4.png"/><Relationship Id="rId98" Type="http://schemas.openxmlformats.org/officeDocument/2006/relationships/image" Target="../media/image103.png"/><Relationship Id="rId97" Type="http://schemas.openxmlformats.org/officeDocument/2006/relationships/image" Target="../media/image102.png"/><Relationship Id="rId96" Type="http://schemas.openxmlformats.org/officeDocument/2006/relationships/image" Target="../media/image101.png"/><Relationship Id="rId95" Type="http://schemas.openxmlformats.org/officeDocument/2006/relationships/image" Target="../media/image100.png"/><Relationship Id="rId94" Type="http://schemas.openxmlformats.org/officeDocument/2006/relationships/image" Target="../media/image99.png"/><Relationship Id="rId93" Type="http://schemas.openxmlformats.org/officeDocument/2006/relationships/image" Target="../media/image98.emf"/><Relationship Id="rId92" Type="http://schemas.openxmlformats.org/officeDocument/2006/relationships/image" Target="../media/image97.png"/><Relationship Id="rId91" Type="http://schemas.openxmlformats.org/officeDocument/2006/relationships/image" Target="../media/image96.emf"/><Relationship Id="rId90" Type="http://schemas.openxmlformats.org/officeDocument/2006/relationships/image" Target="../media/image95.emf"/><Relationship Id="rId9" Type="http://schemas.openxmlformats.org/officeDocument/2006/relationships/image" Target="../media/image14.emf"/><Relationship Id="rId89" Type="http://schemas.openxmlformats.org/officeDocument/2006/relationships/image" Target="../media/image94.emf"/><Relationship Id="rId88" Type="http://schemas.openxmlformats.org/officeDocument/2006/relationships/image" Target="../media/image93.emf"/><Relationship Id="rId87" Type="http://schemas.openxmlformats.org/officeDocument/2006/relationships/image" Target="../media/image92.emf"/><Relationship Id="rId86" Type="http://schemas.openxmlformats.org/officeDocument/2006/relationships/image" Target="../media/image91.wmf"/><Relationship Id="rId85" Type="http://schemas.openxmlformats.org/officeDocument/2006/relationships/image" Target="../media/image90.wmf"/><Relationship Id="rId84" Type="http://schemas.openxmlformats.org/officeDocument/2006/relationships/image" Target="../media/image89.wmf"/><Relationship Id="rId83" Type="http://schemas.openxmlformats.org/officeDocument/2006/relationships/image" Target="../media/image88.wmf"/><Relationship Id="rId82" Type="http://schemas.openxmlformats.org/officeDocument/2006/relationships/image" Target="../media/image87.wmf"/><Relationship Id="rId81" Type="http://schemas.openxmlformats.org/officeDocument/2006/relationships/image" Target="../media/image86.wmf"/><Relationship Id="rId80" Type="http://schemas.openxmlformats.org/officeDocument/2006/relationships/image" Target="../media/image85.wmf"/><Relationship Id="rId8" Type="http://schemas.openxmlformats.org/officeDocument/2006/relationships/image" Target="../media/image13.emf"/><Relationship Id="rId79" Type="http://schemas.openxmlformats.org/officeDocument/2006/relationships/image" Target="../media/image84.wmf"/><Relationship Id="rId78" Type="http://schemas.openxmlformats.org/officeDocument/2006/relationships/image" Target="../media/image83.wmf"/><Relationship Id="rId77" Type="http://schemas.openxmlformats.org/officeDocument/2006/relationships/image" Target="../media/image82.wmf"/><Relationship Id="rId76" Type="http://schemas.openxmlformats.org/officeDocument/2006/relationships/image" Target="../media/image81.wmf"/><Relationship Id="rId75" Type="http://schemas.openxmlformats.org/officeDocument/2006/relationships/image" Target="../media/image80.wmf"/><Relationship Id="rId74" Type="http://schemas.openxmlformats.org/officeDocument/2006/relationships/image" Target="../media/image79.wmf"/><Relationship Id="rId73" Type="http://schemas.openxmlformats.org/officeDocument/2006/relationships/image" Target="../media/image78.wmf"/><Relationship Id="rId72" Type="http://schemas.openxmlformats.org/officeDocument/2006/relationships/image" Target="../media/image77.jpeg"/><Relationship Id="rId71" Type="http://schemas.openxmlformats.org/officeDocument/2006/relationships/image" Target="../media/image76.wmf"/><Relationship Id="rId70" Type="http://schemas.openxmlformats.org/officeDocument/2006/relationships/image" Target="../media/image75.wmf"/><Relationship Id="rId7" Type="http://schemas.openxmlformats.org/officeDocument/2006/relationships/image" Target="../media/image12.emf"/><Relationship Id="rId69" Type="http://schemas.openxmlformats.org/officeDocument/2006/relationships/image" Target="../media/image74.wmf"/><Relationship Id="rId68" Type="http://schemas.openxmlformats.org/officeDocument/2006/relationships/image" Target="../media/image73.emf"/><Relationship Id="rId67" Type="http://schemas.openxmlformats.org/officeDocument/2006/relationships/image" Target="../media/image72.emf"/><Relationship Id="rId66" Type="http://schemas.openxmlformats.org/officeDocument/2006/relationships/image" Target="../media/image71.emf"/><Relationship Id="rId65" Type="http://schemas.openxmlformats.org/officeDocument/2006/relationships/image" Target="../media/image70.emf"/><Relationship Id="rId64" Type="http://schemas.openxmlformats.org/officeDocument/2006/relationships/image" Target="../media/image69.emf"/><Relationship Id="rId63" Type="http://schemas.openxmlformats.org/officeDocument/2006/relationships/image" Target="../media/image68.emf"/><Relationship Id="rId62" Type="http://schemas.openxmlformats.org/officeDocument/2006/relationships/image" Target="../media/image67.emf"/><Relationship Id="rId61" Type="http://schemas.openxmlformats.org/officeDocument/2006/relationships/image" Target="../media/image66.emf"/><Relationship Id="rId60" Type="http://schemas.openxmlformats.org/officeDocument/2006/relationships/image" Target="../media/image65.emf"/><Relationship Id="rId6" Type="http://schemas.openxmlformats.org/officeDocument/2006/relationships/image" Target="../media/image11.emf"/><Relationship Id="rId59" Type="http://schemas.openxmlformats.org/officeDocument/2006/relationships/image" Target="../media/image64.emf"/><Relationship Id="rId58" Type="http://schemas.openxmlformats.org/officeDocument/2006/relationships/image" Target="../media/image63.emf"/><Relationship Id="rId57" Type="http://schemas.openxmlformats.org/officeDocument/2006/relationships/image" Target="../media/image62.emf"/><Relationship Id="rId56" Type="http://schemas.openxmlformats.org/officeDocument/2006/relationships/image" Target="../media/image61.emf"/><Relationship Id="rId55" Type="http://schemas.openxmlformats.org/officeDocument/2006/relationships/image" Target="../media/image60.emf"/><Relationship Id="rId54" Type="http://schemas.openxmlformats.org/officeDocument/2006/relationships/image" Target="../media/image59.emf"/><Relationship Id="rId53" Type="http://schemas.openxmlformats.org/officeDocument/2006/relationships/image" Target="../media/image58.emf"/><Relationship Id="rId52" Type="http://schemas.openxmlformats.org/officeDocument/2006/relationships/image" Target="../media/image57.emf"/><Relationship Id="rId51" Type="http://schemas.openxmlformats.org/officeDocument/2006/relationships/image" Target="../media/image56.emf"/><Relationship Id="rId50" Type="http://schemas.openxmlformats.org/officeDocument/2006/relationships/image" Target="../media/image55.emf"/><Relationship Id="rId5" Type="http://schemas.openxmlformats.org/officeDocument/2006/relationships/image" Target="../media/image10.emf"/><Relationship Id="rId49" Type="http://schemas.openxmlformats.org/officeDocument/2006/relationships/image" Target="../media/image54.emf"/><Relationship Id="rId48" Type="http://schemas.openxmlformats.org/officeDocument/2006/relationships/image" Target="../media/image53.emf"/><Relationship Id="rId47" Type="http://schemas.openxmlformats.org/officeDocument/2006/relationships/image" Target="../media/image52.emf"/><Relationship Id="rId46" Type="http://schemas.openxmlformats.org/officeDocument/2006/relationships/image" Target="../media/image51.emf"/><Relationship Id="rId45" Type="http://schemas.openxmlformats.org/officeDocument/2006/relationships/image" Target="../media/image50.emf"/><Relationship Id="rId44" Type="http://schemas.openxmlformats.org/officeDocument/2006/relationships/image" Target="../media/image49.emf"/><Relationship Id="rId43" Type="http://schemas.openxmlformats.org/officeDocument/2006/relationships/image" Target="../media/image48.emf"/><Relationship Id="rId42" Type="http://schemas.openxmlformats.org/officeDocument/2006/relationships/image" Target="../media/image47.emf"/><Relationship Id="rId41" Type="http://schemas.openxmlformats.org/officeDocument/2006/relationships/image" Target="../media/image46.emf"/><Relationship Id="rId40" Type="http://schemas.openxmlformats.org/officeDocument/2006/relationships/image" Target="../media/image45.emf"/><Relationship Id="rId4" Type="http://schemas.openxmlformats.org/officeDocument/2006/relationships/image" Target="../media/image9.emf"/><Relationship Id="rId39" Type="http://schemas.openxmlformats.org/officeDocument/2006/relationships/image" Target="../media/image44.emf"/><Relationship Id="rId38" Type="http://schemas.openxmlformats.org/officeDocument/2006/relationships/image" Target="../media/image43.emf"/><Relationship Id="rId37" Type="http://schemas.openxmlformats.org/officeDocument/2006/relationships/image" Target="../media/image42.emf"/><Relationship Id="rId36" Type="http://schemas.openxmlformats.org/officeDocument/2006/relationships/image" Target="../media/image41.emf"/><Relationship Id="rId35" Type="http://schemas.openxmlformats.org/officeDocument/2006/relationships/image" Target="../media/image40.emf"/><Relationship Id="rId34" Type="http://schemas.openxmlformats.org/officeDocument/2006/relationships/image" Target="../media/image39.emf"/><Relationship Id="rId33" Type="http://schemas.openxmlformats.org/officeDocument/2006/relationships/image" Target="../media/image38.emf"/><Relationship Id="rId32" Type="http://schemas.openxmlformats.org/officeDocument/2006/relationships/image" Target="../media/image37.emf"/><Relationship Id="rId31" Type="http://schemas.openxmlformats.org/officeDocument/2006/relationships/image" Target="../media/image36.emf"/><Relationship Id="rId30" Type="http://schemas.openxmlformats.org/officeDocument/2006/relationships/image" Target="../media/image35.emf"/><Relationship Id="rId3" Type="http://schemas.openxmlformats.org/officeDocument/2006/relationships/image" Target="../media/image8.emf"/><Relationship Id="rId29" Type="http://schemas.openxmlformats.org/officeDocument/2006/relationships/image" Target="../media/image34.emf"/><Relationship Id="rId28" Type="http://schemas.openxmlformats.org/officeDocument/2006/relationships/image" Target="../media/image33.emf"/><Relationship Id="rId27" Type="http://schemas.openxmlformats.org/officeDocument/2006/relationships/image" Target="../media/image32.emf"/><Relationship Id="rId26" Type="http://schemas.openxmlformats.org/officeDocument/2006/relationships/image" Target="../media/image31.emf"/><Relationship Id="rId25" Type="http://schemas.openxmlformats.org/officeDocument/2006/relationships/image" Target="../media/image30.emf"/><Relationship Id="rId24" Type="http://schemas.openxmlformats.org/officeDocument/2006/relationships/image" Target="../media/image29.emf"/><Relationship Id="rId23" Type="http://schemas.openxmlformats.org/officeDocument/2006/relationships/image" Target="../media/image28.emf"/><Relationship Id="rId22" Type="http://schemas.openxmlformats.org/officeDocument/2006/relationships/image" Target="../media/image27.emf"/><Relationship Id="rId21" Type="http://schemas.openxmlformats.org/officeDocument/2006/relationships/image" Target="../media/image26.emf"/><Relationship Id="rId20" Type="http://schemas.openxmlformats.org/officeDocument/2006/relationships/image" Target="../media/image25.emf"/><Relationship Id="rId2" Type="http://schemas.openxmlformats.org/officeDocument/2006/relationships/image" Target="../media/image7.emf"/><Relationship Id="rId19" Type="http://schemas.openxmlformats.org/officeDocument/2006/relationships/image" Target="../media/image24.emf"/><Relationship Id="rId18" Type="http://schemas.openxmlformats.org/officeDocument/2006/relationships/image" Target="../media/image23.emf"/><Relationship Id="rId17" Type="http://schemas.openxmlformats.org/officeDocument/2006/relationships/image" Target="../media/image22.emf"/><Relationship Id="rId16" Type="http://schemas.openxmlformats.org/officeDocument/2006/relationships/image" Target="../media/image21.emf"/><Relationship Id="rId15" Type="http://schemas.openxmlformats.org/officeDocument/2006/relationships/image" Target="../media/image20.emf"/><Relationship Id="rId14" Type="http://schemas.openxmlformats.org/officeDocument/2006/relationships/image" Target="../media/image19.emf"/><Relationship Id="rId13" Type="http://schemas.openxmlformats.org/officeDocument/2006/relationships/image" Target="../media/image18.emf"/><Relationship Id="rId12" Type="http://schemas.openxmlformats.org/officeDocument/2006/relationships/image" Target="../media/image17.emf"/><Relationship Id="rId11" Type="http://schemas.openxmlformats.org/officeDocument/2006/relationships/image" Target="../media/image16.emf"/><Relationship Id="rId101" Type="http://schemas.openxmlformats.org/officeDocument/2006/relationships/image" Target="../media/image106.png"/><Relationship Id="rId100" Type="http://schemas.openxmlformats.org/officeDocument/2006/relationships/image" Target="../media/image105.wmf"/><Relationship Id="rId10" Type="http://schemas.openxmlformats.org/officeDocument/2006/relationships/image" Target="../media/image15.emf"/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7.wmf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emf"/><Relationship Id="rId88" Type="http://schemas.openxmlformats.org/officeDocument/2006/relationships/image" Target="../media/image106.png"/><Relationship Id="rId87" Type="http://schemas.openxmlformats.org/officeDocument/2006/relationships/image" Target="../media/image105.wmf"/><Relationship Id="rId86" Type="http://schemas.openxmlformats.org/officeDocument/2006/relationships/image" Target="../media/image31.emf"/><Relationship Id="rId85" Type="http://schemas.openxmlformats.org/officeDocument/2006/relationships/image" Target="../media/image121.wmf"/><Relationship Id="rId84" Type="http://schemas.openxmlformats.org/officeDocument/2006/relationships/image" Target="../media/image120.wmf"/><Relationship Id="rId83" Type="http://schemas.openxmlformats.org/officeDocument/2006/relationships/image" Target="../media/image104.png"/><Relationship Id="rId82" Type="http://schemas.openxmlformats.org/officeDocument/2006/relationships/image" Target="../media/image119.png"/><Relationship Id="rId81" Type="http://schemas.openxmlformats.org/officeDocument/2006/relationships/image" Target="../media/image118.png"/><Relationship Id="rId80" Type="http://schemas.openxmlformats.org/officeDocument/2006/relationships/image" Target="../media/image117.png"/><Relationship Id="rId8" Type="http://schemas.openxmlformats.org/officeDocument/2006/relationships/image" Target="../media/image13.emf"/><Relationship Id="rId79" Type="http://schemas.openxmlformats.org/officeDocument/2006/relationships/image" Target="../media/image99.png"/><Relationship Id="rId78" Type="http://schemas.openxmlformats.org/officeDocument/2006/relationships/image" Target="../media/image116.png"/><Relationship Id="rId77" Type="http://schemas.openxmlformats.org/officeDocument/2006/relationships/image" Target="../media/image39.emf"/><Relationship Id="rId76" Type="http://schemas.openxmlformats.org/officeDocument/2006/relationships/image" Target="../media/image115.png"/><Relationship Id="rId75" Type="http://schemas.openxmlformats.org/officeDocument/2006/relationships/image" Target="../media/image96.emf"/><Relationship Id="rId74" Type="http://schemas.openxmlformats.org/officeDocument/2006/relationships/image" Target="../media/image114.emf"/><Relationship Id="rId73" Type="http://schemas.openxmlformats.org/officeDocument/2006/relationships/image" Target="../media/image93.emf"/><Relationship Id="rId72" Type="http://schemas.openxmlformats.org/officeDocument/2006/relationships/image" Target="../media/image113.wmf"/><Relationship Id="rId71" Type="http://schemas.openxmlformats.org/officeDocument/2006/relationships/image" Target="../media/image112.wmf"/><Relationship Id="rId70" Type="http://schemas.openxmlformats.org/officeDocument/2006/relationships/image" Target="../media/image91.wmf"/><Relationship Id="rId7" Type="http://schemas.openxmlformats.org/officeDocument/2006/relationships/image" Target="../media/image12.emf"/><Relationship Id="rId69" Type="http://schemas.openxmlformats.org/officeDocument/2006/relationships/image" Target="../media/image90.wmf"/><Relationship Id="rId68" Type="http://schemas.openxmlformats.org/officeDocument/2006/relationships/image" Target="../media/image111.wmf"/><Relationship Id="rId67" Type="http://schemas.openxmlformats.org/officeDocument/2006/relationships/image" Target="../media/image89.wmf"/><Relationship Id="rId66" Type="http://schemas.openxmlformats.org/officeDocument/2006/relationships/image" Target="../media/image110.wmf"/><Relationship Id="rId65" Type="http://schemas.openxmlformats.org/officeDocument/2006/relationships/image" Target="../media/image109.wmf"/><Relationship Id="rId64" Type="http://schemas.openxmlformats.org/officeDocument/2006/relationships/image" Target="../media/image108.wmf"/><Relationship Id="rId63" Type="http://schemas.openxmlformats.org/officeDocument/2006/relationships/image" Target="../media/image83.wmf"/><Relationship Id="rId62" Type="http://schemas.openxmlformats.org/officeDocument/2006/relationships/image" Target="../media/image82.wmf"/><Relationship Id="rId61" Type="http://schemas.openxmlformats.org/officeDocument/2006/relationships/image" Target="../media/image80.wmf"/><Relationship Id="rId60" Type="http://schemas.openxmlformats.org/officeDocument/2006/relationships/image" Target="../media/image76.wmf"/><Relationship Id="rId6" Type="http://schemas.openxmlformats.org/officeDocument/2006/relationships/image" Target="../media/image11.emf"/><Relationship Id="rId59" Type="http://schemas.openxmlformats.org/officeDocument/2006/relationships/image" Target="../media/image75.wmf"/><Relationship Id="rId58" Type="http://schemas.openxmlformats.org/officeDocument/2006/relationships/image" Target="../media/image74.wmf"/><Relationship Id="rId57" Type="http://schemas.openxmlformats.org/officeDocument/2006/relationships/image" Target="../media/image73.emf"/><Relationship Id="rId56" Type="http://schemas.openxmlformats.org/officeDocument/2006/relationships/image" Target="../media/image72.emf"/><Relationship Id="rId55" Type="http://schemas.openxmlformats.org/officeDocument/2006/relationships/image" Target="../media/image71.emf"/><Relationship Id="rId54" Type="http://schemas.openxmlformats.org/officeDocument/2006/relationships/image" Target="../media/image69.emf"/><Relationship Id="rId53" Type="http://schemas.openxmlformats.org/officeDocument/2006/relationships/image" Target="../media/image68.emf"/><Relationship Id="rId52" Type="http://schemas.openxmlformats.org/officeDocument/2006/relationships/image" Target="../media/image67.emf"/><Relationship Id="rId51" Type="http://schemas.openxmlformats.org/officeDocument/2006/relationships/image" Target="../media/image66.emf"/><Relationship Id="rId50" Type="http://schemas.openxmlformats.org/officeDocument/2006/relationships/image" Target="../media/image65.emf"/><Relationship Id="rId5" Type="http://schemas.openxmlformats.org/officeDocument/2006/relationships/image" Target="../media/image10.emf"/><Relationship Id="rId49" Type="http://schemas.openxmlformats.org/officeDocument/2006/relationships/image" Target="../media/image63.emf"/><Relationship Id="rId48" Type="http://schemas.openxmlformats.org/officeDocument/2006/relationships/image" Target="../media/image62.emf"/><Relationship Id="rId47" Type="http://schemas.openxmlformats.org/officeDocument/2006/relationships/image" Target="../media/image60.emf"/><Relationship Id="rId46" Type="http://schemas.openxmlformats.org/officeDocument/2006/relationships/image" Target="../media/image59.emf"/><Relationship Id="rId45" Type="http://schemas.openxmlformats.org/officeDocument/2006/relationships/image" Target="../media/image58.emf"/><Relationship Id="rId44" Type="http://schemas.openxmlformats.org/officeDocument/2006/relationships/image" Target="../media/image56.emf"/><Relationship Id="rId43" Type="http://schemas.openxmlformats.org/officeDocument/2006/relationships/image" Target="../media/image55.emf"/><Relationship Id="rId42" Type="http://schemas.openxmlformats.org/officeDocument/2006/relationships/image" Target="../media/image53.emf"/><Relationship Id="rId41" Type="http://schemas.openxmlformats.org/officeDocument/2006/relationships/image" Target="../media/image52.emf"/><Relationship Id="rId40" Type="http://schemas.openxmlformats.org/officeDocument/2006/relationships/image" Target="../media/image51.emf"/><Relationship Id="rId4" Type="http://schemas.openxmlformats.org/officeDocument/2006/relationships/image" Target="../media/image9.emf"/><Relationship Id="rId39" Type="http://schemas.openxmlformats.org/officeDocument/2006/relationships/image" Target="../media/image50.emf"/><Relationship Id="rId38" Type="http://schemas.openxmlformats.org/officeDocument/2006/relationships/image" Target="../media/image49.emf"/><Relationship Id="rId37" Type="http://schemas.openxmlformats.org/officeDocument/2006/relationships/image" Target="../media/image48.emf"/><Relationship Id="rId36" Type="http://schemas.openxmlformats.org/officeDocument/2006/relationships/image" Target="../media/image47.emf"/><Relationship Id="rId35" Type="http://schemas.openxmlformats.org/officeDocument/2006/relationships/image" Target="../media/image46.emf"/><Relationship Id="rId34" Type="http://schemas.openxmlformats.org/officeDocument/2006/relationships/image" Target="../media/image44.emf"/><Relationship Id="rId33" Type="http://schemas.openxmlformats.org/officeDocument/2006/relationships/image" Target="../media/image43.emf"/><Relationship Id="rId32" Type="http://schemas.openxmlformats.org/officeDocument/2006/relationships/image" Target="../media/image42.emf"/><Relationship Id="rId31" Type="http://schemas.openxmlformats.org/officeDocument/2006/relationships/image" Target="../media/image41.emf"/><Relationship Id="rId30" Type="http://schemas.openxmlformats.org/officeDocument/2006/relationships/image" Target="../media/image40.emf"/><Relationship Id="rId3" Type="http://schemas.openxmlformats.org/officeDocument/2006/relationships/image" Target="../media/image8.emf"/><Relationship Id="rId29" Type="http://schemas.openxmlformats.org/officeDocument/2006/relationships/image" Target="../media/image38.emf"/><Relationship Id="rId28" Type="http://schemas.openxmlformats.org/officeDocument/2006/relationships/image" Target="../media/image36.emf"/><Relationship Id="rId27" Type="http://schemas.openxmlformats.org/officeDocument/2006/relationships/image" Target="../media/image35.emf"/><Relationship Id="rId26" Type="http://schemas.openxmlformats.org/officeDocument/2006/relationships/image" Target="../media/image34.emf"/><Relationship Id="rId25" Type="http://schemas.openxmlformats.org/officeDocument/2006/relationships/image" Target="../media/image33.emf"/><Relationship Id="rId24" Type="http://schemas.openxmlformats.org/officeDocument/2006/relationships/image" Target="../media/image32.emf"/><Relationship Id="rId23" Type="http://schemas.openxmlformats.org/officeDocument/2006/relationships/image" Target="../media/image29.emf"/><Relationship Id="rId22" Type="http://schemas.openxmlformats.org/officeDocument/2006/relationships/image" Target="../media/image28.emf"/><Relationship Id="rId21" Type="http://schemas.openxmlformats.org/officeDocument/2006/relationships/image" Target="../media/image27.emf"/><Relationship Id="rId20" Type="http://schemas.openxmlformats.org/officeDocument/2006/relationships/image" Target="../media/image26.emf"/><Relationship Id="rId2" Type="http://schemas.openxmlformats.org/officeDocument/2006/relationships/image" Target="../media/image7.emf"/><Relationship Id="rId19" Type="http://schemas.openxmlformats.org/officeDocument/2006/relationships/image" Target="../media/image24.emf"/><Relationship Id="rId18" Type="http://schemas.openxmlformats.org/officeDocument/2006/relationships/image" Target="../media/image23.emf"/><Relationship Id="rId17" Type="http://schemas.openxmlformats.org/officeDocument/2006/relationships/image" Target="../media/image22.emf"/><Relationship Id="rId16" Type="http://schemas.openxmlformats.org/officeDocument/2006/relationships/image" Target="../media/image21.emf"/><Relationship Id="rId15" Type="http://schemas.openxmlformats.org/officeDocument/2006/relationships/image" Target="../media/image20.emf"/><Relationship Id="rId14" Type="http://schemas.openxmlformats.org/officeDocument/2006/relationships/image" Target="../media/image19.emf"/><Relationship Id="rId13" Type="http://schemas.openxmlformats.org/officeDocument/2006/relationships/image" Target="../media/image18.emf"/><Relationship Id="rId12" Type="http://schemas.openxmlformats.org/officeDocument/2006/relationships/image" Target="../media/image17.emf"/><Relationship Id="rId11" Type="http://schemas.openxmlformats.org/officeDocument/2006/relationships/image" Target="../media/image16.emf"/><Relationship Id="rId10" Type="http://schemas.openxmlformats.org/officeDocument/2006/relationships/image" Target="../media/image15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58.emf"/><Relationship Id="rId8" Type="http://schemas.openxmlformats.org/officeDocument/2006/relationships/image" Target="../media/image94.emf"/><Relationship Id="rId7" Type="http://schemas.openxmlformats.org/officeDocument/2006/relationships/image" Target="../media/image125.emf"/><Relationship Id="rId6" Type="http://schemas.openxmlformats.org/officeDocument/2006/relationships/image" Target="../media/image114.emf"/><Relationship Id="rId5" Type="http://schemas.openxmlformats.org/officeDocument/2006/relationships/image" Target="../media/image124.emf"/><Relationship Id="rId4" Type="http://schemas.openxmlformats.org/officeDocument/2006/relationships/image" Target="../media/image123.emf"/><Relationship Id="rId3" Type="http://schemas.openxmlformats.org/officeDocument/2006/relationships/image" Target="../media/image92.emf"/><Relationship Id="rId22" Type="http://schemas.openxmlformats.org/officeDocument/2006/relationships/image" Target="../media/image43.emf"/><Relationship Id="rId21" Type="http://schemas.openxmlformats.org/officeDocument/2006/relationships/image" Target="../media/image6.emf"/><Relationship Id="rId20" Type="http://schemas.openxmlformats.org/officeDocument/2006/relationships/image" Target="../media/image111.wmf"/><Relationship Id="rId2" Type="http://schemas.openxmlformats.org/officeDocument/2006/relationships/image" Target="../media/image122.emf"/><Relationship Id="rId19" Type="http://schemas.openxmlformats.org/officeDocument/2006/relationships/image" Target="../media/image63.emf"/><Relationship Id="rId18" Type="http://schemas.openxmlformats.org/officeDocument/2006/relationships/image" Target="../media/image108.wmf"/><Relationship Id="rId17" Type="http://schemas.openxmlformats.org/officeDocument/2006/relationships/image" Target="../media/image109.wmf"/><Relationship Id="rId16" Type="http://schemas.openxmlformats.org/officeDocument/2006/relationships/image" Target="../media/image62.emf"/><Relationship Id="rId15" Type="http://schemas.openxmlformats.org/officeDocument/2006/relationships/image" Target="../media/image91.wmf"/><Relationship Id="rId14" Type="http://schemas.openxmlformats.org/officeDocument/2006/relationships/image" Target="../media/image90.wmf"/><Relationship Id="rId13" Type="http://schemas.openxmlformats.org/officeDocument/2006/relationships/image" Target="../media/image82.wmf"/><Relationship Id="rId12" Type="http://schemas.openxmlformats.org/officeDocument/2006/relationships/image" Target="../media/image83.wmf"/><Relationship Id="rId11" Type="http://schemas.openxmlformats.org/officeDocument/2006/relationships/image" Target="../media/image84.wmf"/><Relationship Id="rId10" Type="http://schemas.openxmlformats.org/officeDocument/2006/relationships/image" Target="../media/image81.wmf"/><Relationship Id="rId1" Type="http://schemas.openxmlformats.org/officeDocument/2006/relationships/image" Target="../media/image85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134302</xdr:colOff>
      <xdr:row>0</xdr:row>
      <xdr:rowOff>57467</xdr:rowOff>
    </xdr:from>
    <xdr:to>
      <xdr:col>11</xdr:col>
      <xdr:colOff>227647</xdr:colOff>
      <xdr:row>24</xdr:row>
      <xdr:rowOff>36512</xdr:rowOff>
    </xdr:to>
    <xdr:pic>
      <xdr:nvPicPr>
        <xdr:cNvPr id="2" name="图片 1" descr="-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656715" y="-1465580"/>
          <a:ext cx="7029450" cy="10074910"/>
        </a:xfrm>
        <a:prstGeom prst="rect">
          <a:avLst/>
        </a:prstGeom>
      </xdr:spPr>
    </xdr:pic>
    <xdr:clientData/>
  </xdr:twoCellAnchor>
  <xdr:twoCellAnchor editAs="oneCell">
    <xdr:from>
      <xdr:col>11</xdr:col>
      <xdr:colOff>591185</xdr:colOff>
      <xdr:row>0</xdr:row>
      <xdr:rowOff>66040</xdr:rowOff>
    </xdr:from>
    <xdr:to>
      <xdr:col>26</xdr:col>
      <xdr:colOff>438785</xdr:colOff>
      <xdr:row>25</xdr:row>
      <xdr:rowOff>85090</xdr:rowOff>
    </xdr:to>
    <xdr:pic>
      <xdr:nvPicPr>
        <xdr:cNvPr id="3" name="图片 2" descr="-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2015470" y="-1376045"/>
          <a:ext cx="7250430" cy="10134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152717</xdr:colOff>
      <xdr:row>26</xdr:row>
      <xdr:rowOff>94932</xdr:rowOff>
    </xdr:from>
    <xdr:to>
      <xdr:col>11</xdr:col>
      <xdr:colOff>269557</xdr:colOff>
      <xdr:row>66</xdr:row>
      <xdr:rowOff>106997</xdr:rowOff>
    </xdr:to>
    <xdr:pic>
      <xdr:nvPicPr>
        <xdr:cNvPr id="4" name="图片 3" descr="-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1576070" y="6082665"/>
          <a:ext cx="7251065" cy="10099040"/>
        </a:xfrm>
        <a:prstGeom prst="rect">
          <a:avLst/>
        </a:prstGeom>
      </xdr:spPr>
    </xdr:pic>
    <xdr:clientData/>
  </xdr:twoCellAnchor>
  <xdr:twoCellAnchor editAs="oneCell">
    <xdr:from>
      <xdr:col>11</xdr:col>
      <xdr:colOff>591185</xdr:colOff>
      <xdr:row>27</xdr:row>
      <xdr:rowOff>33020</xdr:rowOff>
    </xdr:from>
    <xdr:to>
      <xdr:col>26</xdr:col>
      <xdr:colOff>438150</xdr:colOff>
      <xdr:row>67</xdr:row>
      <xdr:rowOff>45085</xdr:rowOff>
    </xdr:to>
    <xdr:pic>
      <xdr:nvPicPr>
        <xdr:cNvPr id="5" name="图片 4" descr="-0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2014835" y="6184900"/>
          <a:ext cx="7251065" cy="10133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175895</xdr:colOff>
      <xdr:row>6</xdr:row>
      <xdr:rowOff>95885</xdr:rowOff>
    </xdr:from>
    <xdr:to>
      <xdr:col>2</xdr:col>
      <xdr:colOff>575945</xdr:colOff>
      <xdr:row>11</xdr:row>
      <xdr:rowOff>240030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645" y="2248535"/>
          <a:ext cx="981075" cy="2372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120015</xdr:colOff>
      <xdr:row>28</xdr:row>
      <xdr:rowOff>116840</xdr:rowOff>
    </xdr:from>
    <xdr:to>
      <xdr:col>17</xdr:col>
      <xdr:colOff>428757</xdr:colOff>
      <xdr:row>28</xdr:row>
      <xdr:rowOff>435504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970645" y="1272476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27</xdr:row>
      <xdr:rowOff>83185</xdr:rowOff>
    </xdr:from>
    <xdr:to>
      <xdr:col>17</xdr:col>
      <xdr:colOff>416428</xdr:colOff>
      <xdr:row>27</xdr:row>
      <xdr:rowOff>431566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9004300" y="1218374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24</xdr:row>
      <xdr:rowOff>123190</xdr:rowOff>
    </xdr:from>
    <xdr:to>
      <xdr:col>17</xdr:col>
      <xdr:colOff>389371</xdr:colOff>
      <xdr:row>24</xdr:row>
      <xdr:rowOff>438547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9041130" y="10701655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</xdr:colOff>
      <xdr:row>54</xdr:row>
      <xdr:rowOff>76835</xdr:rowOff>
    </xdr:from>
    <xdr:to>
      <xdr:col>17</xdr:col>
      <xdr:colOff>514112</xdr:colOff>
      <xdr:row>54</xdr:row>
      <xdr:rowOff>375008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63330" y="25876250"/>
          <a:ext cx="50101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24130</xdr:colOff>
      <xdr:row>53</xdr:row>
      <xdr:rowOff>88900</xdr:rowOff>
    </xdr:from>
    <xdr:to>
      <xdr:col>17</xdr:col>
      <xdr:colOff>497094</xdr:colOff>
      <xdr:row>53</xdr:row>
      <xdr:rowOff>371365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4760" y="2538095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49530</xdr:colOff>
      <xdr:row>48</xdr:row>
      <xdr:rowOff>111760</xdr:rowOff>
    </xdr:from>
    <xdr:to>
      <xdr:col>17</xdr:col>
      <xdr:colOff>509358</xdr:colOff>
      <xdr:row>48</xdr:row>
      <xdr:rowOff>404837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8900160" y="22866985"/>
          <a:ext cx="4597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96488</xdr:colOff>
      <xdr:row>49</xdr:row>
      <xdr:rowOff>47601</xdr:rowOff>
    </xdr:from>
    <xdr:to>
      <xdr:col>17</xdr:col>
      <xdr:colOff>499470</xdr:colOff>
      <xdr:row>49</xdr:row>
      <xdr:rowOff>339799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946515" y="2330958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47</xdr:row>
      <xdr:rowOff>100330</xdr:rowOff>
    </xdr:from>
    <xdr:to>
      <xdr:col>17</xdr:col>
      <xdr:colOff>458421</xdr:colOff>
      <xdr:row>47</xdr:row>
      <xdr:rowOff>403891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942705" y="2234819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119727</xdr:colOff>
      <xdr:row>56</xdr:row>
      <xdr:rowOff>32971</xdr:rowOff>
    </xdr:from>
    <xdr:to>
      <xdr:col>17</xdr:col>
      <xdr:colOff>454927</xdr:colOff>
      <xdr:row>56</xdr:row>
      <xdr:rowOff>352848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970010" y="26846530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57</xdr:row>
      <xdr:rowOff>131445</xdr:rowOff>
    </xdr:from>
    <xdr:to>
      <xdr:col>17</xdr:col>
      <xdr:colOff>499111</xdr:colOff>
      <xdr:row>57</xdr:row>
      <xdr:rowOff>399745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8921115" y="27452955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55</xdr:row>
      <xdr:rowOff>65816</xdr:rowOff>
    </xdr:from>
    <xdr:to>
      <xdr:col>17</xdr:col>
      <xdr:colOff>487113</xdr:colOff>
      <xdr:row>55</xdr:row>
      <xdr:rowOff>369380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918575" y="26372185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175895</xdr:colOff>
      <xdr:row>63</xdr:row>
      <xdr:rowOff>121920</xdr:rowOff>
    </xdr:from>
    <xdr:to>
      <xdr:col>17</xdr:col>
      <xdr:colOff>377269</xdr:colOff>
      <xdr:row>63</xdr:row>
      <xdr:rowOff>437711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9026525" y="3048762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64</xdr:row>
      <xdr:rowOff>82550</xdr:rowOff>
    </xdr:from>
    <xdr:to>
      <xdr:col>17</xdr:col>
      <xdr:colOff>417830</xdr:colOff>
      <xdr:row>64</xdr:row>
      <xdr:rowOff>379730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8964295" y="30955615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65</xdr:row>
      <xdr:rowOff>109855</xdr:rowOff>
    </xdr:from>
    <xdr:to>
      <xdr:col>17</xdr:col>
      <xdr:colOff>471609</xdr:colOff>
      <xdr:row>65</xdr:row>
      <xdr:rowOff>386640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8904605" y="31490285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110408</xdr:colOff>
      <xdr:row>66</xdr:row>
      <xdr:rowOff>15386</xdr:rowOff>
    </xdr:from>
    <xdr:to>
      <xdr:col>17</xdr:col>
      <xdr:colOff>380069</xdr:colOff>
      <xdr:row>66</xdr:row>
      <xdr:rowOff>361949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8960485" y="31903035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62</xdr:row>
      <xdr:rowOff>96520</xdr:rowOff>
    </xdr:from>
    <xdr:to>
      <xdr:col>17</xdr:col>
      <xdr:colOff>438741</xdr:colOff>
      <xdr:row>62</xdr:row>
      <xdr:rowOff>351855</xdr:rowOff>
    </xdr:to>
    <xdr:pic>
      <xdr:nvPicPr>
        <xdr:cNvPr id="18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8947785" y="29954855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173990</xdr:colOff>
      <xdr:row>41</xdr:row>
      <xdr:rowOff>139700</xdr:rowOff>
    </xdr:from>
    <xdr:to>
      <xdr:col>17</xdr:col>
      <xdr:colOff>408014</xdr:colOff>
      <xdr:row>41</xdr:row>
      <xdr:rowOff>391700</xdr:rowOff>
    </xdr:to>
    <xdr:pic>
      <xdr:nvPicPr>
        <xdr:cNvPr id="21" name="Picture 2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9024620" y="1934337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51</xdr:row>
      <xdr:rowOff>76200</xdr:rowOff>
    </xdr:from>
    <xdr:to>
      <xdr:col>17</xdr:col>
      <xdr:colOff>452621</xdr:colOff>
      <xdr:row>51</xdr:row>
      <xdr:rowOff>390525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8898255" y="2435352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52</xdr:row>
      <xdr:rowOff>76200</xdr:rowOff>
    </xdr:from>
    <xdr:to>
      <xdr:col>17</xdr:col>
      <xdr:colOff>400050</xdr:colOff>
      <xdr:row>52</xdr:row>
      <xdr:rowOff>387718</xdr:rowOff>
    </xdr:to>
    <xdr:pic>
      <xdr:nvPicPr>
        <xdr:cNvPr id="24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9003030" y="24860885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32</xdr:row>
      <xdr:rowOff>104775</xdr:rowOff>
    </xdr:from>
    <xdr:to>
      <xdr:col>17</xdr:col>
      <xdr:colOff>533400</xdr:colOff>
      <xdr:row>32</xdr:row>
      <xdr:rowOff>424453</xdr:rowOff>
    </xdr:to>
    <xdr:pic>
      <xdr:nvPicPr>
        <xdr:cNvPr id="26" name="Picture 2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8964930" y="1474216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</xdr:colOff>
      <xdr:row>50</xdr:row>
      <xdr:rowOff>111760</xdr:rowOff>
    </xdr:from>
    <xdr:to>
      <xdr:col>17</xdr:col>
      <xdr:colOff>533312</xdr:colOff>
      <xdr:row>50</xdr:row>
      <xdr:rowOff>443983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8862695" y="23881715"/>
          <a:ext cx="52070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30</xdr:row>
      <xdr:rowOff>98425</xdr:rowOff>
    </xdr:from>
    <xdr:to>
      <xdr:col>17</xdr:col>
      <xdr:colOff>390525</xdr:colOff>
      <xdr:row>30</xdr:row>
      <xdr:rowOff>358775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74455" y="1372108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31</xdr:row>
      <xdr:rowOff>127000</xdr:rowOff>
    </xdr:from>
    <xdr:to>
      <xdr:col>17</xdr:col>
      <xdr:colOff>458470</xdr:colOff>
      <xdr:row>31</xdr:row>
      <xdr:rowOff>374650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36355" y="1425702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36195</xdr:colOff>
      <xdr:row>116</xdr:row>
      <xdr:rowOff>117475</xdr:rowOff>
    </xdr:from>
    <xdr:to>
      <xdr:col>17</xdr:col>
      <xdr:colOff>464820</xdr:colOff>
      <xdr:row>116</xdr:row>
      <xdr:rowOff>428625</xdr:rowOff>
    </xdr:to>
    <xdr:pic>
      <xdr:nvPicPr>
        <xdr:cNvPr id="30" name="Picture 11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8886825" y="5737352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88265</xdr:colOff>
      <xdr:row>119</xdr:row>
      <xdr:rowOff>146050</xdr:rowOff>
    </xdr:from>
    <xdr:to>
      <xdr:col>17</xdr:col>
      <xdr:colOff>417195</xdr:colOff>
      <xdr:row>119</xdr:row>
      <xdr:rowOff>441325</xdr:rowOff>
    </xdr:to>
    <xdr:pic>
      <xdr:nvPicPr>
        <xdr:cNvPr id="34" name="Picture 2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8938895" y="5892419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140335</xdr:colOff>
      <xdr:row>117</xdr:row>
      <xdr:rowOff>136525</xdr:rowOff>
    </xdr:from>
    <xdr:to>
      <xdr:col>17</xdr:col>
      <xdr:colOff>411480</xdr:colOff>
      <xdr:row>117</xdr:row>
      <xdr:rowOff>387985</xdr:rowOff>
    </xdr:to>
    <xdr:pic>
      <xdr:nvPicPr>
        <xdr:cNvPr id="35" name="Picture 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8990965" y="5789993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104140</xdr:colOff>
      <xdr:row>115</xdr:row>
      <xdr:rowOff>117475</xdr:rowOff>
    </xdr:from>
    <xdr:to>
      <xdr:col>17</xdr:col>
      <xdr:colOff>437515</xdr:colOff>
      <xdr:row>115</xdr:row>
      <xdr:rowOff>295275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54770" y="56866155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116840</xdr:colOff>
      <xdr:row>100</xdr:row>
      <xdr:rowOff>184150</xdr:rowOff>
    </xdr:from>
    <xdr:to>
      <xdr:col>17</xdr:col>
      <xdr:colOff>504190</xdr:colOff>
      <xdr:row>100</xdr:row>
      <xdr:rowOff>347345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8967470" y="4932235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101</xdr:row>
      <xdr:rowOff>79375</xdr:rowOff>
    </xdr:from>
    <xdr:to>
      <xdr:col>17</xdr:col>
      <xdr:colOff>431800</xdr:colOff>
      <xdr:row>101</xdr:row>
      <xdr:rowOff>338455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8974455" y="4972494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109</xdr:row>
      <xdr:rowOff>98425</xdr:rowOff>
    </xdr:from>
    <xdr:to>
      <xdr:col>17</xdr:col>
      <xdr:colOff>448945</xdr:colOff>
      <xdr:row>109</xdr:row>
      <xdr:rowOff>361315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28735" y="5380291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110</xdr:row>
      <xdr:rowOff>79375</xdr:rowOff>
    </xdr:from>
    <xdr:to>
      <xdr:col>17</xdr:col>
      <xdr:colOff>441325</xdr:colOff>
      <xdr:row>110</xdr:row>
      <xdr:rowOff>382270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55405" y="5429123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35560</xdr:colOff>
      <xdr:row>102</xdr:row>
      <xdr:rowOff>117475</xdr:rowOff>
    </xdr:from>
    <xdr:to>
      <xdr:col>17</xdr:col>
      <xdr:colOff>481965</xdr:colOff>
      <xdr:row>102</xdr:row>
      <xdr:rowOff>368300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8886190" y="50270410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90170</xdr:colOff>
      <xdr:row>93</xdr:row>
      <xdr:rowOff>155575</xdr:rowOff>
    </xdr:from>
    <xdr:to>
      <xdr:col>17</xdr:col>
      <xdr:colOff>528320</xdr:colOff>
      <xdr:row>93</xdr:row>
      <xdr:rowOff>372745</xdr:rowOff>
    </xdr:to>
    <xdr:pic>
      <xdr:nvPicPr>
        <xdr:cNvPr id="45" name="Picture 2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940800" y="4574222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151765</xdr:colOff>
      <xdr:row>108</xdr:row>
      <xdr:rowOff>88900</xdr:rowOff>
    </xdr:from>
    <xdr:to>
      <xdr:col>17</xdr:col>
      <xdr:colOff>410845</xdr:colOff>
      <xdr:row>108</xdr:row>
      <xdr:rowOff>403225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9002395" y="5328602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16</xdr:row>
      <xdr:rowOff>127000</xdr:rowOff>
    </xdr:from>
    <xdr:to>
      <xdr:col>17</xdr:col>
      <xdr:colOff>504825</xdr:colOff>
      <xdr:row>16</xdr:row>
      <xdr:rowOff>378460</xdr:rowOff>
    </xdr:to>
    <xdr:pic>
      <xdr:nvPicPr>
        <xdr:cNvPr id="58" name="Picture 3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907780" y="664654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33</xdr:row>
      <xdr:rowOff>88900</xdr:rowOff>
    </xdr:from>
    <xdr:to>
      <xdr:col>17</xdr:col>
      <xdr:colOff>383540</xdr:colOff>
      <xdr:row>33</xdr:row>
      <xdr:rowOff>420370</xdr:rowOff>
    </xdr:to>
    <xdr:pic>
      <xdr:nvPicPr>
        <xdr:cNvPr id="60" name="Picture 4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989695" y="15233650"/>
          <a:ext cx="2444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34</xdr:row>
      <xdr:rowOff>107950</xdr:rowOff>
    </xdr:from>
    <xdr:to>
      <xdr:col>17</xdr:col>
      <xdr:colOff>368300</xdr:colOff>
      <xdr:row>34</xdr:row>
      <xdr:rowOff>391795</xdr:rowOff>
    </xdr:to>
    <xdr:pic>
      <xdr:nvPicPr>
        <xdr:cNvPr id="61" name="Picture 5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9009380" y="15760065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154940</xdr:colOff>
      <xdr:row>35</xdr:row>
      <xdr:rowOff>107950</xdr:rowOff>
    </xdr:from>
    <xdr:to>
      <xdr:col>17</xdr:col>
      <xdr:colOff>391795</xdr:colOff>
      <xdr:row>35</xdr:row>
      <xdr:rowOff>429260</xdr:rowOff>
    </xdr:to>
    <xdr:pic>
      <xdr:nvPicPr>
        <xdr:cNvPr id="62" name="Picture 5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9005570" y="16267430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36</xdr:row>
      <xdr:rowOff>69850</xdr:rowOff>
    </xdr:from>
    <xdr:to>
      <xdr:col>17</xdr:col>
      <xdr:colOff>446405</xdr:colOff>
      <xdr:row>36</xdr:row>
      <xdr:rowOff>391795</xdr:rowOff>
    </xdr:to>
    <xdr:pic>
      <xdr:nvPicPr>
        <xdr:cNvPr id="63" name="Picture 6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8958580" y="16736695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163195</xdr:colOff>
      <xdr:row>38</xdr:row>
      <xdr:rowOff>107950</xdr:rowOff>
    </xdr:from>
    <xdr:to>
      <xdr:col>17</xdr:col>
      <xdr:colOff>452755</xdr:colOff>
      <xdr:row>38</xdr:row>
      <xdr:rowOff>384175</xdr:rowOff>
    </xdr:to>
    <xdr:pic>
      <xdr:nvPicPr>
        <xdr:cNvPr id="64" name="Picture 7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9013825" y="1778952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40</xdr:row>
      <xdr:rowOff>127000</xdr:rowOff>
    </xdr:from>
    <xdr:to>
      <xdr:col>17</xdr:col>
      <xdr:colOff>428625</xdr:colOff>
      <xdr:row>40</xdr:row>
      <xdr:rowOff>403225</xdr:rowOff>
    </xdr:to>
    <xdr:pic>
      <xdr:nvPicPr>
        <xdr:cNvPr id="65" name="Picture 7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8989695" y="1882330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88900</xdr:colOff>
      <xdr:row>44</xdr:row>
      <xdr:rowOff>117475</xdr:rowOff>
    </xdr:from>
    <xdr:to>
      <xdr:col>17</xdr:col>
      <xdr:colOff>465455</xdr:colOff>
      <xdr:row>44</xdr:row>
      <xdr:rowOff>346075</xdr:rowOff>
    </xdr:to>
    <xdr:pic>
      <xdr:nvPicPr>
        <xdr:cNvPr id="66" name="Picture 8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8939530" y="20843240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61</xdr:row>
      <xdr:rowOff>146050</xdr:rowOff>
    </xdr:from>
    <xdr:to>
      <xdr:col>17</xdr:col>
      <xdr:colOff>485775</xdr:colOff>
      <xdr:row>61</xdr:row>
      <xdr:rowOff>350520</xdr:rowOff>
    </xdr:to>
    <xdr:pic>
      <xdr:nvPicPr>
        <xdr:cNvPr id="68" name="Picture 11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8898255" y="29497020"/>
          <a:ext cx="438150" cy="204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97</xdr:row>
      <xdr:rowOff>117475</xdr:rowOff>
    </xdr:from>
    <xdr:to>
      <xdr:col>17</xdr:col>
      <xdr:colOff>385445</xdr:colOff>
      <xdr:row>97</xdr:row>
      <xdr:rowOff>358775</xdr:rowOff>
    </xdr:to>
    <xdr:pic>
      <xdr:nvPicPr>
        <xdr:cNvPr id="70" name="Picture 1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969375" y="47733585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98</xdr:row>
      <xdr:rowOff>117475</xdr:rowOff>
    </xdr:from>
    <xdr:to>
      <xdr:col>17</xdr:col>
      <xdr:colOff>445135</xdr:colOff>
      <xdr:row>98</xdr:row>
      <xdr:rowOff>393700</xdr:rowOff>
    </xdr:to>
    <xdr:pic>
      <xdr:nvPicPr>
        <xdr:cNvPr id="71" name="Picture 14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991600" y="48240950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99</xdr:row>
      <xdr:rowOff>117475</xdr:rowOff>
    </xdr:from>
    <xdr:to>
      <xdr:col>17</xdr:col>
      <xdr:colOff>391160</xdr:colOff>
      <xdr:row>99</xdr:row>
      <xdr:rowOff>384810</xdr:rowOff>
    </xdr:to>
    <xdr:pic>
      <xdr:nvPicPr>
        <xdr:cNvPr id="72" name="Picture 15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8946515" y="48748315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103</xdr:row>
      <xdr:rowOff>107950</xdr:rowOff>
    </xdr:from>
    <xdr:to>
      <xdr:col>17</xdr:col>
      <xdr:colOff>453390</xdr:colOff>
      <xdr:row>103</xdr:row>
      <xdr:rowOff>317500</xdr:rowOff>
    </xdr:to>
    <xdr:pic>
      <xdr:nvPicPr>
        <xdr:cNvPr id="73" name="Picture 16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8968740" y="5076825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122555</xdr:colOff>
      <xdr:row>104</xdr:row>
      <xdr:rowOff>136525</xdr:rowOff>
    </xdr:from>
    <xdr:to>
      <xdr:col>17</xdr:col>
      <xdr:colOff>488950</xdr:colOff>
      <xdr:row>104</xdr:row>
      <xdr:rowOff>365125</xdr:rowOff>
    </xdr:to>
    <xdr:pic>
      <xdr:nvPicPr>
        <xdr:cNvPr id="74" name="Picture 17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8973185" y="51304190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105</xdr:row>
      <xdr:rowOff>165100</xdr:rowOff>
    </xdr:from>
    <xdr:to>
      <xdr:col>17</xdr:col>
      <xdr:colOff>410845</xdr:colOff>
      <xdr:row>105</xdr:row>
      <xdr:rowOff>374650</xdr:rowOff>
    </xdr:to>
    <xdr:pic>
      <xdr:nvPicPr>
        <xdr:cNvPr id="75" name="Picture 18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8926195" y="5184013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106</xdr:row>
      <xdr:rowOff>117475</xdr:rowOff>
    </xdr:from>
    <xdr:to>
      <xdr:col>17</xdr:col>
      <xdr:colOff>487680</xdr:colOff>
      <xdr:row>106</xdr:row>
      <xdr:rowOff>360680</xdr:rowOff>
    </xdr:to>
    <xdr:pic>
      <xdr:nvPicPr>
        <xdr:cNvPr id="76" name="Picture 19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8947785" y="52299870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50165</xdr:colOff>
      <xdr:row>107</xdr:row>
      <xdr:rowOff>88900</xdr:rowOff>
    </xdr:from>
    <xdr:to>
      <xdr:col>17</xdr:col>
      <xdr:colOff>477520</xdr:colOff>
      <xdr:row>107</xdr:row>
      <xdr:rowOff>355600</xdr:rowOff>
    </xdr:to>
    <xdr:pic>
      <xdr:nvPicPr>
        <xdr:cNvPr id="77" name="Picture 20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8900795" y="52778660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26</xdr:row>
      <xdr:rowOff>117475</xdr:rowOff>
    </xdr:from>
    <xdr:to>
      <xdr:col>17</xdr:col>
      <xdr:colOff>469900</xdr:colOff>
      <xdr:row>26</xdr:row>
      <xdr:rowOff>387985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r:embed="rId49"/>
        <a:srcRect l="28892" t="23682" r="32584" b="30990"/>
        <a:stretch>
          <a:fillRect/>
        </a:stretch>
      </xdr:blipFill>
      <xdr:spPr>
        <a:xfrm>
          <a:off x="8955405" y="11710670"/>
          <a:ext cx="365125" cy="2705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13</xdr:row>
      <xdr:rowOff>127000</xdr:rowOff>
    </xdr:from>
    <xdr:to>
      <xdr:col>17</xdr:col>
      <xdr:colOff>381000</xdr:colOff>
      <xdr:row>13</xdr:row>
      <xdr:rowOff>396875</xdr:rowOff>
    </xdr:to>
    <xdr:pic>
      <xdr:nvPicPr>
        <xdr:cNvPr id="79" name="Picture 13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9022080" y="512445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12</xdr:row>
      <xdr:rowOff>136525</xdr:rowOff>
    </xdr:from>
    <xdr:to>
      <xdr:col>17</xdr:col>
      <xdr:colOff>400050</xdr:colOff>
      <xdr:row>12</xdr:row>
      <xdr:rowOff>406400</xdr:rowOff>
    </xdr:to>
    <xdr:pic>
      <xdr:nvPicPr>
        <xdr:cNvPr id="82" name="Picture 16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9041130" y="462661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17</xdr:row>
      <xdr:rowOff>69850</xdr:rowOff>
    </xdr:from>
    <xdr:to>
      <xdr:col>17</xdr:col>
      <xdr:colOff>394970</xdr:colOff>
      <xdr:row>17</xdr:row>
      <xdr:rowOff>445135</xdr:rowOff>
    </xdr:to>
    <xdr:pic>
      <xdr:nvPicPr>
        <xdr:cNvPr id="84" name="Picture 18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8955405" y="7096760"/>
          <a:ext cx="290195" cy="3752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18</xdr:row>
      <xdr:rowOff>98425</xdr:rowOff>
    </xdr:from>
    <xdr:to>
      <xdr:col>17</xdr:col>
      <xdr:colOff>400050</xdr:colOff>
      <xdr:row>18</xdr:row>
      <xdr:rowOff>429895</xdr:rowOff>
    </xdr:to>
    <xdr:pic>
      <xdr:nvPicPr>
        <xdr:cNvPr id="85" name="Picture 19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8993505" y="7632700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23495</xdr:colOff>
      <xdr:row>88</xdr:row>
      <xdr:rowOff>105410</xdr:rowOff>
    </xdr:from>
    <xdr:to>
      <xdr:col>17</xdr:col>
      <xdr:colOff>366395</xdr:colOff>
      <xdr:row>88</xdr:row>
      <xdr:rowOff>362585</xdr:rowOff>
    </xdr:to>
    <xdr:pic>
      <xdr:nvPicPr>
        <xdr:cNvPr id="87" name="Picture 20"/>
        <xdr:cNvPicPr>
          <a:picLocks noChangeAspect="1" noChangeArrowheads="1"/>
        </xdr:cNvPicPr>
      </xdr:nvPicPr>
      <xdr:blipFill>
        <a:blip r:embed="rId54"/>
        <a:srcRect/>
        <a:stretch>
          <a:fillRect/>
        </a:stretch>
      </xdr:blipFill>
      <xdr:spPr>
        <a:xfrm>
          <a:off x="8874125" y="43155235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89</xdr:row>
      <xdr:rowOff>136525</xdr:rowOff>
    </xdr:from>
    <xdr:to>
      <xdr:col>17</xdr:col>
      <xdr:colOff>430530</xdr:colOff>
      <xdr:row>89</xdr:row>
      <xdr:rowOff>365125</xdr:rowOff>
    </xdr:to>
    <xdr:pic>
      <xdr:nvPicPr>
        <xdr:cNvPr id="89" name="Picture 21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8976360" y="43693715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94</xdr:row>
      <xdr:rowOff>98425</xdr:rowOff>
    </xdr:from>
    <xdr:to>
      <xdr:col>17</xdr:col>
      <xdr:colOff>427990</xdr:colOff>
      <xdr:row>94</xdr:row>
      <xdr:rowOff>354330</xdr:rowOff>
    </xdr:to>
    <xdr:pic>
      <xdr:nvPicPr>
        <xdr:cNvPr id="91" name="Picture 25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8964295" y="4619244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95</xdr:row>
      <xdr:rowOff>79375</xdr:rowOff>
    </xdr:from>
    <xdr:to>
      <xdr:col>17</xdr:col>
      <xdr:colOff>471170</xdr:colOff>
      <xdr:row>95</xdr:row>
      <xdr:rowOff>377825</xdr:rowOff>
    </xdr:to>
    <xdr:pic>
      <xdr:nvPicPr>
        <xdr:cNvPr id="92" name="Picture 26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8955405" y="46680755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112</xdr:row>
      <xdr:rowOff>98425</xdr:rowOff>
    </xdr:from>
    <xdr:to>
      <xdr:col>17</xdr:col>
      <xdr:colOff>449580</xdr:colOff>
      <xdr:row>112</xdr:row>
      <xdr:rowOff>408305</xdr:rowOff>
    </xdr:to>
    <xdr:pic>
      <xdr:nvPicPr>
        <xdr:cNvPr id="93" name="Picture 27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8919210" y="55325010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118</xdr:row>
      <xdr:rowOff>98425</xdr:rowOff>
    </xdr:from>
    <xdr:to>
      <xdr:col>17</xdr:col>
      <xdr:colOff>409575</xdr:colOff>
      <xdr:row>118</xdr:row>
      <xdr:rowOff>338455</xdr:rowOff>
    </xdr:to>
    <xdr:pic>
      <xdr:nvPicPr>
        <xdr:cNvPr id="95" name="Picture 3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8964930" y="58369200"/>
          <a:ext cx="295275" cy="2400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11</xdr:row>
      <xdr:rowOff>88900</xdr:rowOff>
    </xdr:from>
    <xdr:to>
      <xdr:col>17</xdr:col>
      <xdr:colOff>408305</xdr:colOff>
      <xdr:row>11</xdr:row>
      <xdr:rowOff>431800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2555" y="3995420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</xdr:colOff>
      <xdr:row>46</xdr:row>
      <xdr:rowOff>79375</xdr:rowOff>
    </xdr:from>
    <xdr:to>
      <xdr:col>17</xdr:col>
      <xdr:colOff>484800</xdr:colOff>
      <xdr:row>46</xdr:row>
      <xdr:rowOff>374650</xdr:rowOff>
    </xdr:to>
    <xdr:pic>
      <xdr:nvPicPr>
        <xdr:cNvPr id="104" name="Picture 10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>
          <a:off x="8909685" y="21819870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45</xdr:row>
      <xdr:rowOff>117475</xdr:rowOff>
    </xdr:from>
    <xdr:to>
      <xdr:col>17</xdr:col>
      <xdr:colOff>396240</xdr:colOff>
      <xdr:row>45</xdr:row>
      <xdr:rowOff>399415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99220" y="2135060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90</xdr:row>
      <xdr:rowOff>88900</xdr:rowOff>
    </xdr:from>
    <xdr:to>
      <xdr:col>17</xdr:col>
      <xdr:colOff>439420</xdr:colOff>
      <xdr:row>90</xdr:row>
      <xdr:rowOff>346075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83980" y="4415345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135890</xdr:colOff>
      <xdr:row>91</xdr:row>
      <xdr:rowOff>146050</xdr:rowOff>
    </xdr:from>
    <xdr:to>
      <xdr:col>17</xdr:col>
      <xdr:colOff>441960</xdr:colOff>
      <xdr:row>91</xdr:row>
      <xdr:rowOff>403225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86520" y="4471797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113</xdr:row>
      <xdr:rowOff>88900</xdr:rowOff>
    </xdr:from>
    <xdr:to>
      <xdr:col>17</xdr:col>
      <xdr:colOff>468630</xdr:colOff>
      <xdr:row>113</xdr:row>
      <xdr:rowOff>374650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660" y="55822850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127000</xdr:colOff>
      <xdr:row>22</xdr:row>
      <xdr:rowOff>88900</xdr:rowOff>
    </xdr:from>
    <xdr:to>
      <xdr:col>17</xdr:col>
      <xdr:colOff>460375</xdr:colOff>
      <xdr:row>22</xdr:row>
      <xdr:rowOff>424180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77630" y="9652635"/>
          <a:ext cx="33337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23</xdr:row>
      <xdr:rowOff>69850</xdr:rowOff>
    </xdr:from>
    <xdr:to>
      <xdr:col>17</xdr:col>
      <xdr:colOff>448310</xdr:colOff>
      <xdr:row>23</xdr:row>
      <xdr:rowOff>412115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0485" y="10140950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37</xdr:row>
      <xdr:rowOff>107950</xdr:rowOff>
    </xdr:from>
    <xdr:to>
      <xdr:col>17</xdr:col>
      <xdr:colOff>470535</xdr:colOff>
      <xdr:row>37</xdr:row>
      <xdr:rowOff>396875</xdr:rowOff>
    </xdr:to>
    <xdr:pic>
      <xdr:nvPicPr>
        <xdr:cNvPr id="113" name="Picture 18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8940165" y="17282160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39</xdr:row>
      <xdr:rowOff>87630</xdr:rowOff>
    </xdr:from>
    <xdr:to>
      <xdr:col>17</xdr:col>
      <xdr:colOff>410210</xdr:colOff>
      <xdr:row>39</xdr:row>
      <xdr:rowOff>390525</xdr:rowOff>
    </xdr:to>
    <xdr:pic>
      <xdr:nvPicPr>
        <xdr:cNvPr id="114" name="Picture 16079"/>
        <xdr:cNvPicPr>
          <a:picLocks noChangeAspect="1" noChangeArrowheads="1"/>
        </xdr:cNvPicPr>
      </xdr:nvPicPr>
      <xdr:blipFill>
        <a:blip r:embed="rId68" cstate="print"/>
        <a:srcRect/>
        <a:stretch>
          <a:fillRect/>
        </a:stretch>
      </xdr:blipFill>
      <xdr:spPr>
        <a:xfrm>
          <a:off x="9013190" y="1827657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111</xdr:row>
      <xdr:rowOff>142875</xdr:rowOff>
    </xdr:from>
    <xdr:to>
      <xdr:col>17</xdr:col>
      <xdr:colOff>524510</xdr:colOff>
      <xdr:row>111</xdr:row>
      <xdr:rowOff>295910</xdr:rowOff>
    </xdr:to>
    <xdr:pic>
      <xdr:nvPicPr>
        <xdr:cNvPr id="117" name="图片 116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8907780" y="54862095"/>
          <a:ext cx="4673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43</xdr:row>
      <xdr:rowOff>92075</xdr:rowOff>
    </xdr:from>
    <xdr:to>
      <xdr:col>17</xdr:col>
      <xdr:colOff>429260</xdr:colOff>
      <xdr:row>43</xdr:row>
      <xdr:rowOff>375285</xdr:rowOff>
    </xdr:to>
    <xdr:pic>
      <xdr:nvPicPr>
        <xdr:cNvPr id="118" name="图片 117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964930" y="2031047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42</xdr:row>
      <xdr:rowOff>63500</xdr:rowOff>
    </xdr:from>
    <xdr:to>
      <xdr:col>17</xdr:col>
      <xdr:colOff>386715</xdr:colOff>
      <xdr:row>42</xdr:row>
      <xdr:rowOff>379095</xdr:rowOff>
    </xdr:to>
    <xdr:pic>
      <xdr:nvPicPr>
        <xdr:cNvPr id="119" name="图片 11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9012555" y="1977453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59</xdr:row>
      <xdr:rowOff>136525</xdr:rowOff>
    </xdr:from>
    <xdr:to>
      <xdr:col>17</xdr:col>
      <xdr:colOff>487045</xdr:colOff>
      <xdr:row>59</xdr:row>
      <xdr:rowOff>410210</xdr:rowOff>
    </xdr:to>
    <xdr:pic>
      <xdr:nvPicPr>
        <xdr:cNvPr id="120" name="图片 4" descr="微信图片_20191204142201"/>
        <xdr:cNvPicPr>
          <a:picLocks noChangeAspect="1"/>
        </xdr:cNvPicPr>
      </xdr:nvPicPr>
      <xdr:blipFill>
        <a:blip r:embed="rId72"/>
        <a:srcRect l="10605" r="14953" b="14752"/>
        <a:stretch>
          <a:fillRect/>
        </a:stretch>
      </xdr:blipFill>
      <xdr:spPr>
        <a:xfrm>
          <a:off x="8917305" y="2847276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25</xdr:row>
      <xdr:rowOff>107950</xdr:rowOff>
    </xdr:from>
    <xdr:to>
      <xdr:col>17</xdr:col>
      <xdr:colOff>501015</xdr:colOff>
      <xdr:row>25</xdr:row>
      <xdr:rowOff>431165</xdr:rowOff>
    </xdr:to>
    <xdr:pic>
      <xdr:nvPicPr>
        <xdr:cNvPr id="121" name="图片 12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964930" y="1119378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29</xdr:row>
      <xdr:rowOff>155575</xdr:rowOff>
    </xdr:from>
    <xdr:to>
      <xdr:col>17</xdr:col>
      <xdr:colOff>481330</xdr:colOff>
      <xdr:row>29</xdr:row>
      <xdr:rowOff>422910</xdr:rowOff>
    </xdr:to>
    <xdr:pic>
      <xdr:nvPicPr>
        <xdr:cNvPr id="122" name="图片 121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955405" y="1327086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139700</xdr:colOff>
      <xdr:row>58</xdr:row>
      <xdr:rowOff>83185</xdr:rowOff>
    </xdr:from>
    <xdr:to>
      <xdr:col>17</xdr:col>
      <xdr:colOff>401955</xdr:colOff>
      <xdr:row>58</xdr:row>
      <xdr:rowOff>474345</xdr:rowOff>
    </xdr:to>
    <xdr:pic>
      <xdr:nvPicPr>
        <xdr:cNvPr id="123" name="图片 122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990330" y="27912060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55880</xdr:colOff>
      <xdr:row>60</xdr:row>
      <xdr:rowOff>33020</xdr:rowOff>
    </xdr:from>
    <xdr:to>
      <xdr:col>18</xdr:col>
      <xdr:colOff>0</xdr:colOff>
      <xdr:row>60</xdr:row>
      <xdr:rowOff>417195</xdr:rowOff>
    </xdr:to>
    <xdr:pic>
      <xdr:nvPicPr>
        <xdr:cNvPr id="139" name="图片 138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906510" y="28876625"/>
          <a:ext cx="89662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121920</xdr:colOff>
      <xdr:row>74</xdr:row>
      <xdr:rowOff>16510</xdr:rowOff>
    </xdr:from>
    <xdr:to>
      <xdr:col>17</xdr:col>
      <xdr:colOff>467995</xdr:colOff>
      <xdr:row>74</xdr:row>
      <xdr:rowOff>435610</xdr:rowOff>
    </xdr:to>
    <xdr:pic>
      <xdr:nvPicPr>
        <xdr:cNvPr id="156" name="图片 15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972550" y="3596322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84</xdr:row>
      <xdr:rowOff>36195</xdr:rowOff>
    </xdr:from>
    <xdr:to>
      <xdr:col>17</xdr:col>
      <xdr:colOff>509270</xdr:colOff>
      <xdr:row>84</xdr:row>
      <xdr:rowOff>455295</xdr:rowOff>
    </xdr:to>
    <xdr:pic>
      <xdr:nvPicPr>
        <xdr:cNvPr id="157" name="图片 156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9013825" y="4105656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278130</xdr:colOff>
      <xdr:row>71</xdr:row>
      <xdr:rowOff>24765</xdr:rowOff>
    </xdr:from>
    <xdr:to>
      <xdr:col>17</xdr:col>
      <xdr:colOff>472440</xdr:colOff>
      <xdr:row>71</xdr:row>
      <xdr:rowOff>458470</xdr:rowOff>
    </xdr:to>
    <xdr:pic>
      <xdr:nvPicPr>
        <xdr:cNvPr id="158" name="图片 157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128760" y="3444938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79</xdr:row>
      <xdr:rowOff>111125</xdr:rowOff>
    </xdr:from>
    <xdr:to>
      <xdr:col>17</xdr:col>
      <xdr:colOff>555625</xdr:colOff>
      <xdr:row>79</xdr:row>
      <xdr:rowOff>446405</xdr:rowOff>
    </xdr:to>
    <xdr:pic>
      <xdr:nvPicPr>
        <xdr:cNvPr id="160" name="图片 15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915400" y="38594665"/>
          <a:ext cx="49085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263525</xdr:colOff>
      <xdr:row>81</xdr:row>
      <xdr:rowOff>44450</xdr:rowOff>
    </xdr:from>
    <xdr:to>
      <xdr:col>17</xdr:col>
      <xdr:colOff>457835</xdr:colOff>
      <xdr:row>81</xdr:row>
      <xdr:rowOff>478155</xdr:rowOff>
    </xdr:to>
    <xdr:pic>
      <xdr:nvPicPr>
        <xdr:cNvPr id="162" name="图片 161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114155" y="3954272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33020</xdr:colOff>
      <xdr:row>70</xdr:row>
      <xdr:rowOff>28575</xdr:rowOff>
    </xdr:from>
    <xdr:to>
      <xdr:col>17</xdr:col>
      <xdr:colOff>509270</xdr:colOff>
      <xdr:row>70</xdr:row>
      <xdr:rowOff>459740</xdr:rowOff>
    </xdr:to>
    <xdr:pic>
      <xdr:nvPicPr>
        <xdr:cNvPr id="7" name="图片 6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883650" y="33945830"/>
          <a:ext cx="4762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93980</xdr:colOff>
      <xdr:row>80</xdr:row>
      <xdr:rowOff>45720</xdr:rowOff>
    </xdr:from>
    <xdr:to>
      <xdr:col>17</xdr:col>
      <xdr:colOff>548005</xdr:colOff>
      <xdr:row>80</xdr:row>
      <xdr:rowOff>457200</xdr:rowOff>
    </xdr:to>
    <xdr:pic>
      <xdr:nvPicPr>
        <xdr:cNvPr id="19" name="图片 1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944610" y="39036625"/>
          <a:ext cx="45402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59690</xdr:colOff>
      <xdr:row>69</xdr:row>
      <xdr:rowOff>64770</xdr:rowOff>
    </xdr:from>
    <xdr:to>
      <xdr:col>17</xdr:col>
      <xdr:colOff>490855</xdr:colOff>
      <xdr:row>69</xdr:row>
      <xdr:rowOff>373380</xdr:rowOff>
    </xdr:to>
    <xdr:pic>
      <xdr:nvPicPr>
        <xdr:cNvPr id="32" name="图片 3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910320" y="33474660"/>
          <a:ext cx="4311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154305</xdr:colOff>
      <xdr:row>10</xdr:row>
      <xdr:rowOff>26035</xdr:rowOff>
    </xdr:from>
    <xdr:to>
      <xdr:col>17</xdr:col>
      <xdr:colOff>393700</xdr:colOff>
      <xdr:row>10</xdr:row>
      <xdr:rowOff>459105</xdr:rowOff>
    </xdr:to>
    <xdr:pic>
      <xdr:nvPicPr>
        <xdr:cNvPr id="37" name="图片 3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9004935" y="3425190"/>
          <a:ext cx="23939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20</xdr:row>
      <xdr:rowOff>13970</xdr:rowOff>
    </xdr:from>
    <xdr:to>
      <xdr:col>17</xdr:col>
      <xdr:colOff>400050</xdr:colOff>
      <xdr:row>20</xdr:row>
      <xdr:rowOff>455930</xdr:rowOff>
    </xdr:to>
    <xdr:pic>
      <xdr:nvPicPr>
        <xdr:cNvPr id="49" name="图片 48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9005570" y="8562975"/>
          <a:ext cx="24511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153670</xdr:colOff>
      <xdr:row>21</xdr:row>
      <xdr:rowOff>33020</xdr:rowOff>
    </xdr:from>
    <xdr:to>
      <xdr:col>17</xdr:col>
      <xdr:colOff>403860</xdr:colOff>
      <xdr:row>21</xdr:row>
      <xdr:rowOff>482600</xdr:rowOff>
    </xdr:to>
    <xdr:pic>
      <xdr:nvPicPr>
        <xdr:cNvPr id="51" name="图片 50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9004300" y="9089390"/>
          <a:ext cx="25019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51435</xdr:colOff>
      <xdr:row>87</xdr:row>
      <xdr:rowOff>123190</xdr:rowOff>
    </xdr:from>
    <xdr:to>
      <xdr:col>17</xdr:col>
      <xdr:colOff>526415</xdr:colOff>
      <xdr:row>87</xdr:row>
      <xdr:rowOff>410845</xdr:rowOff>
    </xdr:to>
    <xdr:pic>
      <xdr:nvPicPr>
        <xdr:cNvPr id="53" name="图片 52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902065" y="42665650"/>
          <a:ext cx="47498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135255</xdr:colOff>
      <xdr:row>72</xdr:row>
      <xdr:rowOff>54610</xdr:rowOff>
    </xdr:from>
    <xdr:to>
      <xdr:col>17</xdr:col>
      <xdr:colOff>370840</xdr:colOff>
      <xdr:row>72</xdr:row>
      <xdr:rowOff>385445</xdr:rowOff>
    </xdr:to>
    <xdr:pic>
      <xdr:nvPicPr>
        <xdr:cNvPr id="20" name="图片 1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985885" y="34986595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85725</xdr:colOff>
      <xdr:row>85</xdr:row>
      <xdr:rowOff>98425</xdr:rowOff>
    </xdr:from>
    <xdr:to>
      <xdr:col>17</xdr:col>
      <xdr:colOff>419100</xdr:colOff>
      <xdr:row>85</xdr:row>
      <xdr:rowOff>363220</xdr:rowOff>
    </xdr:to>
    <xdr:pic>
      <xdr:nvPicPr>
        <xdr:cNvPr id="33" name="图片 32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936355" y="41626155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119380</xdr:colOff>
      <xdr:row>72</xdr:row>
      <xdr:rowOff>69850</xdr:rowOff>
    </xdr:from>
    <xdr:to>
      <xdr:col>17</xdr:col>
      <xdr:colOff>354965</xdr:colOff>
      <xdr:row>72</xdr:row>
      <xdr:rowOff>400685</xdr:rowOff>
    </xdr:to>
    <xdr:pic>
      <xdr:nvPicPr>
        <xdr:cNvPr id="56" name="图片 5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970010" y="35001835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266700</xdr:colOff>
      <xdr:row>126</xdr:row>
      <xdr:rowOff>114300</xdr:rowOff>
    </xdr:from>
    <xdr:to>
      <xdr:col>17</xdr:col>
      <xdr:colOff>638810</xdr:colOff>
      <xdr:row>126</xdr:row>
      <xdr:rowOff>389255</xdr:rowOff>
    </xdr:to>
    <xdr:pic>
      <xdr:nvPicPr>
        <xdr:cNvPr id="115" name="图片 114"/>
        <xdr:cNvPicPr/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17330" y="6244399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266700</xdr:colOff>
      <xdr:row>127</xdr:row>
      <xdr:rowOff>133350</xdr:rowOff>
    </xdr:from>
    <xdr:to>
      <xdr:col>17</xdr:col>
      <xdr:colOff>638810</xdr:colOff>
      <xdr:row>127</xdr:row>
      <xdr:rowOff>408305</xdr:rowOff>
    </xdr:to>
    <xdr:pic>
      <xdr:nvPicPr>
        <xdr:cNvPr id="116" name="图片 115"/>
        <xdr:cNvPicPr/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17330" y="6297041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266700</xdr:colOff>
      <xdr:row>128</xdr:row>
      <xdr:rowOff>104775</xdr:rowOff>
    </xdr:from>
    <xdr:to>
      <xdr:col>17</xdr:col>
      <xdr:colOff>638810</xdr:colOff>
      <xdr:row>128</xdr:row>
      <xdr:rowOff>379730</xdr:rowOff>
    </xdr:to>
    <xdr:pic>
      <xdr:nvPicPr>
        <xdr:cNvPr id="124" name="图片 123"/>
        <xdr:cNvPicPr/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17330" y="6344920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257175</xdr:colOff>
      <xdr:row>130</xdr:row>
      <xdr:rowOff>57150</xdr:rowOff>
    </xdr:from>
    <xdr:to>
      <xdr:col>17</xdr:col>
      <xdr:colOff>688340</xdr:colOff>
      <xdr:row>130</xdr:row>
      <xdr:rowOff>473710</xdr:rowOff>
    </xdr:to>
    <xdr:pic>
      <xdr:nvPicPr>
        <xdr:cNvPr id="125" name="图片 124"/>
        <xdr:cNvPicPr/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7805" y="64416305"/>
          <a:ext cx="431165" cy="416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47625</xdr:colOff>
      <xdr:row>76</xdr:row>
      <xdr:rowOff>76200</xdr:rowOff>
    </xdr:from>
    <xdr:to>
      <xdr:col>17</xdr:col>
      <xdr:colOff>514350</xdr:colOff>
      <xdr:row>76</xdr:row>
      <xdr:rowOff>448945</xdr:rowOff>
    </xdr:to>
    <xdr:pic>
      <xdr:nvPicPr>
        <xdr:cNvPr id="127" name="图片 126"/>
        <xdr:cNvPicPr/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98255" y="3703764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76200</xdr:colOff>
      <xdr:row>75</xdr:row>
      <xdr:rowOff>47625</xdr:rowOff>
    </xdr:from>
    <xdr:to>
      <xdr:col>17</xdr:col>
      <xdr:colOff>542925</xdr:colOff>
      <xdr:row>75</xdr:row>
      <xdr:rowOff>420370</xdr:rowOff>
    </xdr:to>
    <xdr:pic>
      <xdr:nvPicPr>
        <xdr:cNvPr id="128" name="图片 127"/>
        <xdr:cNvPicPr/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26830" y="3650170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142875</xdr:colOff>
      <xdr:row>9</xdr:row>
      <xdr:rowOff>161925</xdr:rowOff>
    </xdr:from>
    <xdr:to>
      <xdr:col>17</xdr:col>
      <xdr:colOff>439974</xdr:colOff>
      <xdr:row>9</xdr:row>
      <xdr:rowOff>685800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93505" y="2748915"/>
          <a:ext cx="29654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180975</xdr:colOff>
      <xdr:row>82</xdr:row>
      <xdr:rowOff>66675</xdr:rowOff>
    </xdr:from>
    <xdr:to>
      <xdr:col>17</xdr:col>
      <xdr:colOff>487336</xdr:colOff>
      <xdr:row>82</xdr:row>
      <xdr:rowOff>457200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31605" y="40072310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76200</xdr:colOff>
      <xdr:row>124</xdr:row>
      <xdr:rowOff>223277</xdr:rowOff>
    </xdr:from>
    <xdr:to>
      <xdr:col>17</xdr:col>
      <xdr:colOff>809625</xdr:colOff>
      <xdr:row>124</xdr:row>
      <xdr:rowOff>323686</xdr:rowOff>
    </xdr:to>
    <xdr:pic>
      <xdr:nvPicPr>
        <xdr:cNvPr id="131" name="图片 13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926830" y="61537850"/>
          <a:ext cx="733425" cy="100330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77</xdr:row>
      <xdr:rowOff>47625</xdr:rowOff>
    </xdr:from>
    <xdr:to>
      <xdr:col>17</xdr:col>
      <xdr:colOff>516876</xdr:colOff>
      <xdr:row>77</xdr:row>
      <xdr:rowOff>447675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93505" y="37516435"/>
          <a:ext cx="37338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15</xdr:row>
      <xdr:rowOff>98425</xdr:rowOff>
    </xdr:from>
    <xdr:to>
      <xdr:col>17</xdr:col>
      <xdr:colOff>533400</xdr:colOff>
      <xdr:row>15</xdr:row>
      <xdr:rowOff>349885</xdr:rowOff>
    </xdr:to>
    <xdr:pic>
      <xdr:nvPicPr>
        <xdr:cNvPr id="133" name="Picture 3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936355" y="611060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85725</xdr:colOff>
      <xdr:row>14</xdr:row>
      <xdr:rowOff>107950</xdr:rowOff>
    </xdr:from>
    <xdr:to>
      <xdr:col>17</xdr:col>
      <xdr:colOff>533400</xdr:colOff>
      <xdr:row>14</xdr:row>
      <xdr:rowOff>359410</xdr:rowOff>
    </xdr:to>
    <xdr:pic>
      <xdr:nvPicPr>
        <xdr:cNvPr id="134" name="Picture 3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936355" y="561276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193675</xdr:colOff>
      <xdr:row>92</xdr:row>
      <xdr:rowOff>123825</xdr:rowOff>
    </xdr:from>
    <xdr:to>
      <xdr:col>17</xdr:col>
      <xdr:colOff>628650</xdr:colOff>
      <xdr:row>92</xdr:row>
      <xdr:rowOff>340995</xdr:rowOff>
    </xdr:to>
    <xdr:pic>
      <xdr:nvPicPr>
        <xdr:cNvPr id="135" name="Picture 2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9044305" y="45203110"/>
          <a:ext cx="434975" cy="2171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190500</xdr:colOff>
      <xdr:row>73</xdr:row>
      <xdr:rowOff>40640</xdr:rowOff>
    </xdr:from>
    <xdr:to>
      <xdr:col>17</xdr:col>
      <xdr:colOff>581660</xdr:colOff>
      <xdr:row>73</xdr:row>
      <xdr:rowOff>474345</xdr:rowOff>
    </xdr:to>
    <xdr:pic>
      <xdr:nvPicPr>
        <xdr:cNvPr id="22" name="图片 21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041130" y="35479990"/>
          <a:ext cx="39116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200025</xdr:colOff>
      <xdr:row>68</xdr:row>
      <xdr:rowOff>78740</xdr:rowOff>
    </xdr:from>
    <xdr:to>
      <xdr:col>17</xdr:col>
      <xdr:colOff>748665</xdr:colOff>
      <xdr:row>68</xdr:row>
      <xdr:rowOff>438150</xdr:rowOff>
    </xdr:to>
    <xdr:pic>
      <xdr:nvPicPr>
        <xdr:cNvPr id="25" name="图片 24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050655" y="32981265"/>
          <a:ext cx="54864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171450</xdr:colOff>
      <xdr:row>83</xdr:row>
      <xdr:rowOff>40640</xdr:rowOff>
    </xdr:from>
    <xdr:to>
      <xdr:col>17</xdr:col>
      <xdr:colOff>562610</xdr:colOff>
      <xdr:row>83</xdr:row>
      <xdr:rowOff>474345</xdr:rowOff>
    </xdr:to>
    <xdr:pic>
      <xdr:nvPicPr>
        <xdr:cNvPr id="31" name="图片 30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022080" y="40553640"/>
          <a:ext cx="39116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238125</xdr:colOff>
      <xdr:row>67</xdr:row>
      <xdr:rowOff>31115</xdr:rowOff>
    </xdr:from>
    <xdr:to>
      <xdr:col>17</xdr:col>
      <xdr:colOff>752475</xdr:colOff>
      <xdr:row>67</xdr:row>
      <xdr:rowOff>494030</xdr:rowOff>
    </xdr:to>
    <xdr:pic>
      <xdr:nvPicPr>
        <xdr:cNvPr id="46" name="图片 4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9088755" y="32426275"/>
          <a:ext cx="51435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95250</xdr:colOff>
      <xdr:row>78</xdr:row>
      <xdr:rowOff>69215</xdr:rowOff>
    </xdr:from>
    <xdr:to>
      <xdr:col>17</xdr:col>
      <xdr:colOff>746760</xdr:colOff>
      <xdr:row>78</xdr:row>
      <xdr:rowOff>478155</xdr:rowOff>
    </xdr:to>
    <xdr:pic>
      <xdr:nvPicPr>
        <xdr:cNvPr id="48" name="图片 47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945880" y="38045390"/>
          <a:ext cx="651510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123</xdr:row>
      <xdr:rowOff>40640</xdr:rowOff>
    </xdr:from>
    <xdr:to>
      <xdr:col>17</xdr:col>
      <xdr:colOff>782320</xdr:colOff>
      <xdr:row>123</xdr:row>
      <xdr:rowOff>474980</xdr:rowOff>
    </xdr:to>
    <xdr:pic>
      <xdr:nvPicPr>
        <xdr:cNvPr id="38" name="图片 37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907780" y="60848240"/>
          <a:ext cx="72517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147320</xdr:colOff>
      <xdr:row>86</xdr:row>
      <xdr:rowOff>80645</xdr:rowOff>
    </xdr:from>
    <xdr:to>
      <xdr:col>17</xdr:col>
      <xdr:colOff>614680</xdr:colOff>
      <xdr:row>86</xdr:row>
      <xdr:rowOff>455930</xdr:rowOff>
    </xdr:to>
    <xdr:pic>
      <xdr:nvPicPr>
        <xdr:cNvPr id="44" name="图片 43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997950" y="42115740"/>
          <a:ext cx="4673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104140</xdr:colOff>
      <xdr:row>114</xdr:row>
      <xdr:rowOff>117475</xdr:rowOff>
    </xdr:from>
    <xdr:to>
      <xdr:col>17</xdr:col>
      <xdr:colOff>437515</xdr:colOff>
      <xdr:row>114</xdr:row>
      <xdr:rowOff>295275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54770" y="5635879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115</xdr:row>
      <xdr:rowOff>80645</xdr:rowOff>
    </xdr:from>
    <xdr:to>
      <xdr:col>17</xdr:col>
      <xdr:colOff>484505</xdr:colOff>
      <xdr:row>115</xdr:row>
      <xdr:rowOff>444500</xdr:rowOff>
    </xdr:to>
    <xdr:pic>
      <xdr:nvPicPr>
        <xdr:cNvPr id="52" name="图片 51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904605" y="56829325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236855</xdr:colOff>
      <xdr:row>129</xdr:row>
      <xdr:rowOff>137160</xdr:rowOff>
    </xdr:from>
    <xdr:to>
      <xdr:col>17</xdr:col>
      <xdr:colOff>638175</xdr:colOff>
      <xdr:row>129</xdr:row>
      <xdr:rowOff>304800</xdr:rowOff>
    </xdr:to>
    <xdr:pic>
      <xdr:nvPicPr>
        <xdr:cNvPr id="54" name="图片 53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9087485" y="63988950"/>
          <a:ext cx="401320" cy="167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266065</xdr:colOff>
      <xdr:row>6</xdr:row>
      <xdr:rowOff>97155</xdr:rowOff>
    </xdr:from>
    <xdr:to>
      <xdr:col>3</xdr:col>
      <xdr:colOff>295910</xdr:colOff>
      <xdr:row>11</xdr:row>
      <xdr:rowOff>296545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815" y="2440305"/>
          <a:ext cx="1277620" cy="2428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120015</xdr:colOff>
      <xdr:row>25</xdr:row>
      <xdr:rowOff>116840</xdr:rowOff>
    </xdr:from>
    <xdr:to>
      <xdr:col>17</xdr:col>
      <xdr:colOff>428757</xdr:colOff>
      <xdr:row>25</xdr:row>
      <xdr:rowOff>435504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380095" y="10718800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24</xdr:row>
      <xdr:rowOff>83185</xdr:rowOff>
    </xdr:from>
    <xdr:to>
      <xdr:col>17</xdr:col>
      <xdr:colOff>416428</xdr:colOff>
      <xdr:row>24</xdr:row>
      <xdr:rowOff>431566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413750" y="10177780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23</xdr:row>
      <xdr:rowOff>123190</xdr:rowOff>
    </xdr:from>
    <xdr:to>
      <xdr:col>17</xdr:col>
      <xdr:colOff>389371</xdr:colOff>
      <xdr:row>23</xdr:row>
      <xdr:rowOff>438547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450580" y="9710420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</xdr:colOff>
      <xdr:row>50</xdr:row>
      <xdr:rowOff>76835</xdr:rowOff>
    </xdr:from>
    <xdr:to>
      <xdr:col>17</xdr:col>
      <xdr:colOff>514112</xdr:colOff>
      <xdr:row>50</xdr:row>
      <xdr:rowOff>375008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23362920"/>
          <a:ext cx="50101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24130</xdr:colOff>
      <xdr:row>49</xdr:row>
      <xdr:rowOff>88900</xdr:rowOff>
    </xdr:from>
    <xdr:to>
      <xdr:col>17</xdr:col>
      <xdr:colOff>497094</xdr:colOff>
      <xdr:row>49</xdr:row>
      <xdr:rowOff>371365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4210" y="2286762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49530</xdr:colOff>
      <xdr:row>44</xdr:row>
      <xdr:rowOff>111760</xdr:rowOff>
    </xdr:from>
    <xdr:to>
      <xdr:col>17</xdr:col>
      <xdr:colOff>509358</xdr:colOff>
      <xdr:row>44</xdr:row>
      <xdr:rowOff>404837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8309610" y="20353655"/>
          <a:ext cx="4597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96488</xdr:colOff>
      <xdr:row>45</xdr:row>
      <xdr:rowOff>47601</xdr:rowOff>
    </xdr:from>
    <xdr:to>
      <xdr:col>17</xdr:col>
      <xdr:colOff>499470</xdr:colOff>
      <xdr:row>45</xdr:row>
      <xdr:rowOff>339799</xdr:rowOff>
    </xdr:to>
    <xdr:pic>
      <xdr:nvPicPr>
        <xdr:cNvPr id="99" name="图片 9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355965" y="2079625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43</xdr:row>
      <xdr:rowOff>100330</xdr:rowOff>
    </xdr:from>
    <xdr:to>
      <xdr:col>17</xdr:col>
      <xdr:colOff>458421</xdr:colOff>
      <xdr:row>43</xdr:row>
      <xdr:rowOff>403891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352155" y="1983486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119727</xdr:colOff>
      <xdr:row>52</xdr:row>
      <xdr:rowOff>32971</xdr:rowOff>
    </xdr:from>
    <xdr:to>
      <xdr:col>17</xdr:col>
      <xdr:colOff>454927</xdr:colOff>
      <xdr:row>52</xdr:row>
      <xdr:rowOff>352848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379460" y="24333200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53</xdr:row>
      <xdr:rowOff>131445</xdr:rowOff>
    </xdr:from>
    <xdr:to>
      <xdr:col>17</xdr:col>
      <xdr:colOff>499111</xdr:colOff>
      <xdr:row>53</xdr:row>
      <xdr:rowOff>399745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8330565" y="24939625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51</xdr:row>
      <xdr:rowOff>65816</xdr:rowOff>
    </xdr:from>
    <xdr:to>
      <xdr:col>17</xdr:col>
      <xdr:colOff>487113</xdr:colOff>
      <xdr:row>51</xdr:row>
      <xdr:rowOff>369380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328025" y="23858855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175895</xdr:colOff>
      <xdr:row>56</xdr:row>
      <xdr:rowOff>121920</xdr:rowOff>
    </xdr:from>
    <xdr:to>
      <xdr:col>17</xdr:col>
      <xdr:colOff>377269</xdr:colOff>
      <xdr:row>56</xdr:row>
      <xdr:rowOff>437711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8435975" y="26452195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57</xdr:row>
      <xdr:rowOff>82550</xdr:rowOff>
    </xdr:from>
    <xdr:to>
      <xdr:col>17</xdr:col>
      <xdr:colOff>417830</xdr:colOff>
      <xdr:row>57</xdr:row>
      <xdr:rowOff>379730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8373745" y="26920190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64770</xdr:colOff>
      <xdr:row>58</xdr:row>
      <xdr:rowOff>162560</xdr:rowOff>
    </xdr:from>
    <xdr:to>
      <xdr:col>17</xdr:col>
      <xdr:colOff>482404</xdr:colOff>
      <xdr:row>58</xdr:row>
      <xdr:rowOff>439345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8324850" y="27507565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110408</xdr:colOff>
      <xdr:row>59</xdr:row>
      <xdr:rowOff>15386</xdr:rowOff>
    </xdr:from>
    <xdr:to>
      <xdr:col>17</xdr:col>
      <xdr:colOff>380069</xdr:colOff>
      <xdr:row>59</xdr:row>
      <xdr:rowOff>361949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8369935" y="27867610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55</xdr:row>
      <xdr:rowOff>96520</xdr:rowOff>
    </xdr:from>
    <xdr:to>
      <xdr:col>17</xdr:col>
      <xdr:colOff>438741</xdr:colOff>
      <xdr:row>55</xdr:row>
      <xdr:rowOff>351855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8357235" y="2591943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173990</xdr:colOff>
      <xdr:row>37</xdr:row>
      <xdr:rowOff>139700</xdr:rowOff>
    </xdr:from>
    <xdr:to>
      <xdr:col>17</xdr:col>
      <xdr:colOff>408014</xdr:colOff>
      <xdr:row>37</xdr:row>
      <xdr:rowOff>391700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8434070" y="1683004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47</xdr:row>
      <xdr:rowOff>76200</xdr:rowOff>
    </xdr:from>
    <xdr:to>
      <xdr:col>17</xdr:col>
      <xdr:colOff>452621</xdr:colOff>
      <xdr:row>47</xdr:row>
      <xdr:rowOff>390525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8307705" y="2184019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48</xdr:row>
      <xdr:rowOff>76200</xdr:rowOff>
    </xdr:from>
    <xdr:to>
      <xdr:col>17</xdr:col>
      <xdr:colOff>400050</xdr:colOff>
      <xdr:row>48</xdr:row>
      <xdr:rowOff>387718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8412480" y="22347555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</xdr:colOff>
      <xdr:row>46</xdr:row>
      <xdr:rowOff>111760</xdr:rowOff>
    </xdr:from>
    <xdr:to>
      <xdr:col>17</xdr:col>
      <xdr:colOff>533312</xdr:colOff>
      <xdr:row>46</xdr:row>
      <xdr:rowOff>443983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8272145" y="21368385"/>
          <a:ext cx="52070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26</xdr:row>
      <xdr:rowOff>98425</xdr:rowOff>
    </xdr:from>
    <xdr:to>
      <xdr:col>17</xdr:col>
      <xdr:colOff>390525</xdr:colOff>
      <xdr:row>26</xdr:row>
      <xdr:rowOff>359263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3905" y="1120775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27</xdr:row>
      <xdr:rowOff>127000</xdr:rowOff>
    </xdr:from>
    <xdr:to>
      <xdr:col>17</xdr:col>
      <xdr:colOff>458657</xdr:colOff>
      <xdr:row>27</xdr:row>
      <xdr:rowOff>374650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5805" y="1174369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36195</xdr:colOff>
      <xdr:row>106</xdr:row>
      <xdr:rowOff>117475</xdr:rowOff>
    </xdr:from>
    <xdr:to>
      <xdr:col>17</xdr:col>
      <xdr:colOff>464821</xdr:colOff>
      <xdr:row>106</xdr:row>
      <xdr:rowOff>429203</xdr:rowOff>
    </xdr:to>
    <xdr:pic>
      <xdr:nvPicPr>
        <xdr:cNvPr id="118" name="Picture 11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8296275" y="5181600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88265</xdr:colOff>
      <xdr:row>107</xdr:row>
      <xdr:rowOff>146050</xdr:rowOff>
    </xdr:from>
    <xdr:to>
      <xdr:col>17</xdr:col>
      <xdr:colOff>417394</xdr:colOff>
      <xdr:row>107</xdr:row>
      <xdr:rowOff>441653</xdr:rowOff>
    </xdr:to>
    <xdr:pic>
      <xdr:nvPicPr>
        <xdr:cNvPr id="149" name="Picture 23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8348345" y="5235194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116840</xdr:colOff>
      <xdr:row>90</xdr:row>
      <xdr:rowOff>184150</xdr:rowOff>
    </xdr:from>
    <xdr:to>
      <xdr:col>17</xdr:col>
      <xdr:colOff>504409</xdr:colOff>
      <xdr:row>90</xdr:row>
      <xdr:rowOff>347839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8376920" y="4376483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91</xdr:row>
      <xdr:rowOff>79375</xdr:rowOff>
    </xdr:from>
    <xdr:to>
      <xdr:col>17</xdr:col>
      <xdr:colOff>432151</xdr:colOff>
      <xdr:row>91</xdr:row>
      <xdr:rowOff>338850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8383905" y="4416742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99</xdr:row>
      <xdr:rowOff>98425</xdr:rowOff>
    </xdr:from>
    <xdr:to>
      <xdr:col>17</xdr:col>
      <xdr:colOff>449504</xdr:colOff>
      <xdr:row>99</xdr:row>
      <xdr:rowOff>361781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8185" y="4824539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100</xdr:row>
      <xdr:rowOff>79375</xdr:rowOff>
    </xdr:from>
    <xdr:to>
      <xdr:col>17</xdr:col>
      <xdr:colOff>441814</xdr:colOff>
      <xdr:row>100</xdr:row>
      <xdr:rowOff>382679</xdr:rowOff>
    </xdr:to>
    <xdr:pic>
      <xdr:nvPicPr>
        <xdr:cNvPr id="163" name="图片 162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4855" y="4873371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35560</xdr:colOff>
      <xdr:row>92</xdr:row>
      <xdr:rowOff>117475</xdr:rowOff>
    </xdr:from>
    <xdr:to>
      <xdr:col>17</xdr:col>
      <xdr:colOff>482502</xdr:colOff>
      <xdr:row>92</xdr:row>
      <xdr:rowOff>368880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8295640" y="44712890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98</xdr:row>
      <xdr:rowOff>88900</xdr:rowOff>
    </xdr:from>
    <xdr:to>
      <xdr:col>17</xdr:col>
      <xdr:colOff>410945</xdr:colOff>
      <xdr:row>98</xdr:row>
      <xdr:rowOff>403225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411845" y="4772850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29</xdr:row>
      <xdr:rowOff>88900</xdr:rowOff>
    </xdr:from>
    <xdr:to>
      <xdr:col>17</xdr:col>
      <xdr:colOff>383540</xdr:colOff>
      <xdr:row>29</xdr:row>
      <xdr:rowOff>420370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8399145" y="12720320"/>
          <a:ext cx="2444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30</xdr:row>
      <xdr:rowOff>107950</xdr:rowOff>
    </xdr:from>
    <xdr:to>
      <xdr:col>17</xdr:col>
      <xdr:colOff>368300</xdr:colOff>
      <xdr:row>30</xdr:row>
      <xdr:rowOff>391896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8418830" y="13246735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154940</xdr:colOff>
      <xdr:row>31</xdr:row>
      <xdr:rowOff>107950</xdr:rowOff>
    </xdr:from>
    <xdr:to>
      <xdr:col>17</xdr:col>
      <xdr:colOff>391795</xdr:colOff>
      <xdr:row>31</xdr:row>
      <xdr:rowOff>429260</xdr:rowOff>
    </xdr:to>
    <xdr:pic>
      <xdr:nvPicPr>
        <xdr:cNvPr id="115" name="Picture 5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8415020" y="13754100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32</xdr:row>
      <xdr:rowOff>69850</xdr:rowOff>
    </xdr:from>
    <xdr:to>
      <xdr:col>17</xdr:col>
      <xdr:colOff>446405</xdr:colOff>
      <xdr:row>32</xdr:row>
      <xdr:rowOff>391795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368030" y="14223365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163195</xdr:colOff>
      <xdr:row>34</xdr:row>
      <xdr:rowOff>107950</xdr:rowOff>
    </xdr:from>
    <xdr:to>
      <xdr:col>17</xdr:col>
      <xdr:colOff>453231</xdr:colOff>
      <xdr:row>34</xdr:row>
      <xdr:rowOff>384175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423275" y="1527619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36</xdr:row>
      <xdr:rowOff>127000</xdr:rowOff>
    </xdr:from>
    <xdr:to>
      <xdr:col>17</xdr:col>
      <xdr:colOff>429101</xdr:colOff>
      <xdr:row>36</xdr:row>
      <xdr:rowOff>403225</xdr:rowOff>
    </xdr:to>
    <xdr:pic>
      <xdr:nvPicPr>
        <xdr:cNvPr id="126" name="Picture 7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399145" y="1630997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88900</xdr:colOff>
      <xdr:row>40</xdr:row>
      <xdr:rowOff>117475</xdr:rowOff>
    </xdr:from>
    <xdr:to>
      <xdr:col>17</xdr:col>
      <xdr:colOff>465818</xdr:colOff>
      <xdr:row>40</xdr:row>
      <xdr:rowOff>346075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348980" y="18329910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87</xdr:row>
      <xdr:rowOff>117475</xdr:rowOff>
    </xdr:from>
    <xdr:to>
      <xdr:col>17</xdr:col>
      <xdr:colOff>385445</xdr:colOff>
      <xdr:row>87</xdr:row>
      <xdr:rowOff>359213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378825" y="42176065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88</xdr:row>
      <xdr:rowOff>117475</xdr:rowOff>
    </xdr:from>
    <xdr:to>
      <xdr:col>17</xdr:col>
      <xdr:colOff>445769</xdr:colOff>
      <xdr:row>88</xdr:row>
      <xdr:rowOff>393746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8401050" y="42683430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89</xdr:row>
      <xdr:rowOff>117475</xdr:rowOff>
    </xdr:from>
    <xdr:to>
      <xdr:col>17</xdr:col>
      <xdr:colOff>391160</xdr:colOff>
      <xdr:row>89</xdr:row>
      <xdr:rowOff>385113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8355965" y="43190795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93</xdr:row>
      <xdr:rowOff>107950</xdr:rowOff>
    </xdr:from>
    <xdr:to>
      <xdr:col>17</xdr:col>
      <xdr:colOff>454006</xdr:colOff>
      <xdr:row>93</xdr:row>
      <xdr:rowOff>317500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8378190" y="4521073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122555</xdr:colOff>
      <xdr:row>94</xdr:row>
      <xdr:rowOff>136525</xdr:rowOff>
    </xdr:from>
    <xdr:to>
      <xdr:col>17</xdr:col>
      <xdr:colOff>488987</xdr:colOff>
      <xdr:row>94</xdr:row>
      <xdr:rowOff>365125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8382635" y="45746670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95</xdr:row>
      <xdr:rowOff>165100</xdr:rowOff>
    </xdr:from>
    <xdr:to>
      <xdr:col>17</xdr:col>
      <xdr:colOff>411461</xdr:colOff>
      <xdr:row>95</xdr:row>
      <xdr:rowOff>374650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8335645" y="4628261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96</xdr:row>
      <xdr:rowOff>117475</xdr:rowOff>
    </xdr:from>
    <xdr:to>
      <xdr:col>17</xdr:col>
      <xdr:colOff>487680</xdr:colOff>
      <xdr:row>96</xdr:row>
      <xdr:rowOff>361105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357235" y="46742350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50165</xdr:colOff>
      <xdr:row>97</xdr:row>
      <xdr:rowOff>88900</xdr:rowOff>
    </xdr:from>
    <xdr:to>
      <xdr:col>17</xdr:col>
      <xdr:colOff>477669</xdr:colOff>
      <xdr:row>97</xdr:row>
      <xdr:rowOff>355600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310245" y="47221140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13</xdr:row>
      <xdr:rowOff>127000</xdr:rowOff>
    </xdr:from>
    <xdr:to>
      <xdr:col>17</xdr:col>
      <xdr:colOff>381000</xdr:colOff>
      <xdr:row>13</xdr:row>
      <xdr:rowOff>397320</xdr:rowOff>
    </xdr:to>
    <xdr:pic>
      <xdr:nvPicPr>
        <xdr:cNvPr id="24" name="Picture 13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8431530" y="464058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12</xdr:row>
      <xdr:rowOff>136525</xdr:rowOff>
    </xdr:from>
    <xdr:to>
      <xdr:col>17</xdr:col>
      <xdr:colOff>400050</xdr:colOff>
      <xdr:row>12</xdr:row>
      <xdr:rowOff>406845</xdr:rowOff>
    </xdr:to>
    <xdr:pic>
      <xdr:nvPicPr>
        <xdr:cNvPr id="29" name="Picture 16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8450580" y="414274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17</xdr:row>
      <xdr:rowOff>98425</xdr:rowOff>
    </xdr:from>
    <xdr:to>
      <xdr:col>17</xdr:col>
      <xdr:colOff>400050</xdr:colOff>
      <xdr:row>17</xdr:row>
      <xdr:rowOff>429895</xdr:rowOff>
    </xdr:to>
    <xdr:pic>
      <xdr:nvPicPr>
        <xdr:cNvPr id="32" name="Picture 19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8402955" y="6641465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90805</xdr:colOff>
      <xdr:row>78</xdr:row>
      <xdr:rowOff>117475</xdr:rowOff>
    </xdr:from>
    <xdr:to>
      <xdr:col>17</xdr:col>
      <xdr:colOff>434184</xdr:colOff>
      <xdr:row>78</xdr:row>
      <xdr:rowOff>374650</xdr:rowOff>
    </xdr:to>
    <xdr:pic>
      <xdr:nvPicPr>
        <xdr:cNvPr id="130" name="Picture 20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8350885" y="37609780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79</xdr:row>
      <xdr:rowOff>136525</xdr:rowOff>
    </xdr:from>
    <xdr:to>
      <xdr:col>17</xdr:col>
      <xdr:colOff>430956</xdr:colOff>
      <xdr:row>79</xdr:row>
      <xdr:rowOff>365125</xdr:rowOff>
    </xdr:to>
    <xdr:pic>
      <xdr:nvPicPr>
        <xdr:cNvPr id="132" name="Picture 21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8385810" y="38136195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85</xdr:row>
      <xdr:rowOff>79375</xdr:rowOff>
    </xdr:from>
    <xdr:to>
      <xdr:col>17</xdr:col>
      <xdr:colOff>471170</xdr:colOff>
      <xdr:row>85</xdr:row>
      <xdr:rowOff>377825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8364855" y="41123235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102</xdr:row>
      <xdr:rowOff>98425</xdr:rowOff>
    </xdr:from>
    <xdr:to>
      <xdr:col>17</xdr:col>
      <xdr:colOff>449580</xdr:colOff>
      <xdr:row>102</xdr:row>
      <xdr:rowOff>408810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8328660" y="49767490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11</xdr:row>
      <xdr:rowOff>88900</xdr:rowOff>
    </xdr:from>
    <xdr:to>
      <xdr:col>17</xdr:col>
      <xdr:colOff>408305</xdr:colOff>
      <xdr:row>11</xdr:row>
      <xdr:rowOff>431800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2005" y="3587750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</xdr:colOff>
      <xdr:row>42</xdr:row>
      <xdr:rowOff>79375</xdr:rowOff>
    </xdr:from>
    <xdr:to>
      <xdr:col>17</xdr:col>
      <xdr:colOff>484800</xdr:colOff>
      <xdr:row>42</xdr:row>
      <xdr:rowOff>374650</xdr:rowOff>
    </xdr:to>
    <xdr:pic>
      <xdr:nvPicPr>
        <xdr:cNvPr id="123" name="Picture 10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8319135" y="19306540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41</xdr:row>
      <xdr:rowOff>117475</xdr:rowOff>
    </xdr:from>
    <xdr:to>
      <xdr:col>17</xdr:col>
      <xdr:colOff>396240</xdr:colOff>
      <xdr:row>41</xdr:row>
      <xdr:rowOff>399820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8670" y="1883727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80</xdr:row>
      <xdr:rowOff>88900</xdr:rowOff>
    </xdr:from>
    <xdr:to>
      <xdr:col>17</xdr:col>
      <xdr:colOff>439691</xdr:colOff>
      <xdr:row>80</xdr:row>
      <xdr:rowOff>346075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3430" y="3859593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135890</xdr:colOff>
      <xdr:row>81</xdr:row>
      <xdr:rowOff>146050</xdr:rowOff>
    </xdr:from>
    <xdr:to>
      <xdr:col>17</xdr:col>
      <xdr:colOff>442231</xdr:colOff>
      <xdr:row>81</xdr:row>
      <xdr:rowOff>403225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5970" y="3916045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103</xdr:row>
      <xdr:rowOff>88900</xdr:rowOff>
    </xdr:from>
    <xdr:to>
      <xdr:col>17</xdr:col>
      <xdr:colOff>469239</xdr:colOff>
      <xdr:row>103</xdr:row>
      <xdr:rowOff>374650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110" y="50265330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22</xdr:row>
      <xdr:rowOff>69850</xdr:rowOff>
    </xdr:from>
    <xdr:to>
      <xdr:col>17</xdr:col>
      <xdr:colOff>448310</xdr:colOff>
      <xdr:row>22</xdr:row>
      <xdr:rowOff>412115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9935" y="9149715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33</xdr:row>
      <xdr:rowOff>107950</xdr:rowOff>
    </xdr:from>
    <xdr:to>
      <xdr:col>17</xdr:col>
      <xdr:colOff>470535</xdr:colOff>
      <xdr:row>33</xdr:row>
      <xdr:rowOff>396875</xdr:rowOff>
    </xdr:to>
    <xdr:pic>
      <xdr:nvPicPr>
        <xdr:cNvPr id="3" name="Picture 18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8349615" y="14768830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35</xdr:row>
      <xdr:rowOff>87630</xdr:rowOff>
    </xdr:from>
    <xdr:to>
      <xdr:col>17</xdr:col>
      <xdr:colOff>410210</xdr:colOff>
      <xdr:row>35</xdr:row>
      <xdr:rowOff>390525</xdr:rowOff>
    </xdr:to>
    <xdr:pic>
      <xdr:nvPicPr>
        <xdr:cNvPr id="5" name="Picture 16079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8422640" y="1576324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101</xdr:row>
      <xdr:rowOff>142875</xdr:rowOff>
    </xdr:from>
    <xdr:to>
      <xdr:col>17</xdr:col>
      <xdr:colOff>524510</xdr:colOff>
      <xdr:row>101</xdr:row>
      <xdr:rowOff>295910</xdr:rowOff>
    </xdr:to>
    <xdr:pic>
      <xdr:nvPicPr>
        <xdr:cNvPr id="12" name="图片 1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317230" y="49304575"/>
          <a:ext cx="4673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39</xdr:row>
      <xdr:rowOff>92075</xdr:rowOff>
    </xdr:from>
    <xdr:to>
      <xdr:col>17</xdr:col>
      <xdr:colOff>429260</xdr:colOff>
      <xdr:row>39</xdr:row>
      <xdr:rowOff>375285</xdr:rowOff>
    </xdr:to>
    <xdr:pic>
      <xdr:nvPicPr>
        <xdr:cNvPr id="13" name="图片 1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374380" y="1779714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38</xdr:row>
      <xdr:rowOff>63500</xdr:rowOff>
    </xdr:from>
    <xdr:to>
      <xdr:col>17</xdr:col>
      <xdr:colOff>386715</xdr:colOff>
      <xdr:row>38</xdr:row>
      <xdr:rowOff>379095</xdr:rowOff>
    </xdr:to>
    <xdr:pic>
      <xdr:nvPicPr>
        <xdr:cNvPr id="14" name="图片 1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422005" y="1726120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139700</xdr:colOff>
      <xdr:row>54</xdr:row>
      <xdr:rowOff>83185</xdr:rowOff>
    </xdr:from>
    <xdr:to>
      <xdr:col>17</xdr:col>
      <xdr:colOff>401955</xdr:colOff>
      <xdr:row>54</xdr:row>
      <xdr:rowOff>474345</xdr:rowOff>
    </xdr:to>
    <xdr:pic>
      <xdr:nvPicPr>
        <xdr:cNvPr id="9" name="图片 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399780" y="25398730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121920</xdr:colOff>
      <xdr:row>67</xdr:row>
      <xdr:rowOff>16510</xdr:rowOff>
    </xdr:from>
    <xdr:to>
      <xdr:col>17</xdr:col>
      <xdr:colOff>467995</xdr:colOff>
      <xdr:row>67</xdr:row>
      <xdr:rowOff>435610</xdr:rowOff>
    </xdr:to>
    <xdr:pic>
      <xdr:nvPicPr>
        <xdr:cNvPr id="41" name="图片 4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382000" y="3192780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74</xdr:row>
      <xdr:rowOff>36195</xdr:rowOff>
    </xdr:from>
    <xdr:to>
      <xdr:col>17</xdr:col>
      <xdr:colOff>509270</xdr:colOff>
      <xdr:row>74</xdr:row>
      <xdr:rowOff>455295</xdr:rowOff>
    </xdr:to>
    <xdr:pic>
      <xdr:nvPicPr>
        <xdr:cNvPr id="42" name="图片 41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423275" y="3549904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278130</xdr:colOff>
      <xdr:row>64</xdr:row>
      <xdr:rowOff>24765</xdr:rowOff>
    </xdr:from>
    <xdr:to>
      <xdr:col>17</xdr:col>
      <xdr:colOff>472440</xdr:colOff>
      <xdr:row>64</xdr:row>
      <xdr:rowOff>458470</xdr:rowOff>
    </xdr:to>
    <xdr:pic>
      <xdr:nvPicPr>
        <xdr:cNvPr id="43" name="图片 4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538210" y="3041396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263525</xdr:colOff>
      <xdr:row>71</xdr:row>
      <xdr:rowOff>44450</xdr:rowOff>
    </xdr:from>
    <xdr:to>
      <xdr:col>17</xdr:col>
      <xdr:colOff>457835</xdr:colOff>
      <xdr:row>71</xdr:row>
      <xdr:rowOff>478155</xdr:rowOff>
    </xdr:to>
    <xdr:pic>
      <xdr:nvPicPr>
        <xdr:cNvPr id="46" name="图片 45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523605" y="3398520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125095</xdr:colOff>
      <xdr:row>63</xdr:row>
      <xdr:rowOff>92075</xdr:rowOff>
    </xdr:from>
    <xdr:to>
      <xdr:col>17</xdr:col>
      <xdr:colOff>461645</xdr:colOff>
      <xdr:row>63</xdr:row>
      <xdr:rowOff>426720</xdr:rowOff>
    </xdr:to>
    <xdr:pic>
      <xdr:nvPicPr>
        <xdr:cNvPr id="60" name="图片 5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8385175" y="29973905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70</xdr:row>
      <xdr:rowOff>65405</xdr:rowOff>
    </xdr:from>
    <xdr:to>
      <xdr:col>17</xdr:col>
      <xdr:colOff>431800</xdr:colOff>
      <xdr:row>70</xdr:row>
      <xdr:rowOff>400050</xdr:rowOff>
    </xdr:to>
    <xdr:pic>
      <xdr:nvPicPr>
        <xdr:cNvPr id="61" name="图片 6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8355330" y="33498790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62</xdr:row>
      <xdr:rowOff>123825</xdr:rowOff>
    </xdr:from>
    <xdr:to>
      <xdr:col>17</xdr:col>
      <xdr:colOff>524510</xdr:colOff>
      <xdr:row>62</xdr:row>
      <xdr:rowOff>389890</xdr:rowOff>
    </xdr:to>
    <xdr:pic>
      <xdr:nvPicPr>
        <xdr:cNvPr id="62" name="图片 6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364855" y="29498290"/>
          <a:ext cx="4197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69</xdr:row>
      <xdr:rowOff>142875</xdr:rowOff>
    </xdr:from>
    <xdr:to>
      <xdr:col>17</xdr:col>
      <xdr:colOff>484505</xdr:colOff>
      <xdr:row>69</xdr:row>
      <xdr:rowOff>408940</xdr:rowOff>
    </xdr:to>
    <xdr:pic>
      <xdr:nvPicPr>
        <xdr:cNvPr id="63" name="图片 6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324850" y="33068895"/>
          <a:ext cx="4197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9</xdr:row>
      <xdr:rowOff>27305</xdr:rowOff>
    </xdr:from>
    <xdr:to>
      <xdr:col>17</xdr:col>
      <xdr:colOff>382905</xdr:colOff>
      <xdr:row>9</xdr:row>
      <xdr:rowOff>502920</xdr:rowOff>
    </xdr:to>
    <xdr:pic>
      <xdr:nvPicPr>
        <xdr:cNvPr id="17" name="图片 1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415020" y="2511425"/>
          <a:ext cx="2279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51435</xdr:colOff>
      <xdr:row>77</xdr:row>
      <xdr:rowOff>123190</xdr:rowOff>
    </xdr:from>
    <xdr:to>
      <xdr:col>17</xdr:col>
      <xdr:colOff>526415</xdr:colOff>
      <xdr:row>77</xdr:row>
      <xdr:rowOff>410845</xdr:rowOff>
    </xdr:to>
    <xdr:pic>
      <xdr:nvPicPr>
        <xdr:cNvPr id="19" name="图片 1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311515" y="37108130"/>
          <a:ext cx="47498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165100</xdr:colOff>
      <xdr:row>20</xdr:row>
      <xdr:rowOff>15875</xdr:rowOff>
    </xdr:from>
    <xdr:to>
      <xdr:col>17</xdr:col>
      <xdr:colOff>400050</xdr:colOff>
      <xdr:row>20</xdr:row>
      <xdr:rowOff>447040</xdr:rowOff>
    </xdr:to>
    <xdr:pic>
      <xdr:nvPicPr>
        <xdr:cNvPr id="21" name="图片 2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425180" y="8081010"/>
          <a:ext cx="2349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135255</xdr:colOff>
      <xdr:row>72</xdr:row>
      <xdr:rowOff>64135</xdr:rowOff>
    </xdr:from>
    <xdr:to>
      <xdr:col>17</xdr:col>
      <xdr:colOff>370840</xdr:colOff>
      <xdr:row>72</xdr:row>
      <xdr:rowOff>394970</xdr:rowOff>
    </xdr:to>
    <xdr:pic>
      <xdr:nvPicPr>
        <xdr:cNvPr id="6" name="图片 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8395335" y="34512250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95885</xdr:colOff>
      <xdr:row>75</xdr:row>
      <xdr:rowOff>125095</xdr:rowOff>
    </xdr:from>
    <xdr:to>
      <xdr:col>17</xdr:col>
      <xdr:colOff>429260</xdr:colOff>
      <xdr:row>75</xdr:row>
      <xdr:rowOff>389890</xdr:rowOff>
    </xdr:to>
    <xdr:pic>
      <xdr:nvPicPr>
        <xdr:cNvPr id="16" name="图片 15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355965" y="36095305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194310</xdr:colOff>
      <xdr:row>19</xdr:row>
      <xdr:rowOff>36195</xdr:rowOff>
    </xdr:from>
    <xdr:to>
      <xdr:col>17</xdr:col>
      <xdr:colOff>394970</xdr:colOff>
      <xdr:row>19</xdr:row>
      <xdr:rowOff>431800</xdr:rowOff>
    </xdr:to>
    <xdr:pic>
      <xdr:nvPicPr>
        <xdr:cNvPr id="10" name="图片 9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8454390" y="7593965"/>
          <a:ext cx="200660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10</xdr:row>
      <xdr:rowOff>50800</xdr:rowOff>
    </xdr:from>
    <xdr:to>
      <xdr:col>17</xdr:col>
      <xdr:colOff>383540</xdr:colOff>
      <xdr:row>10</xdr:row>
      <xdr:rowOff>483870</xdr:rowOff>
    </xdr:to>
    <xdr:pic>
      <xdr:nvPicPr>
        <xdr:cNvPr id="20" name="图片 19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415020" y="3042285"/>
          <a:ext cx="22860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85725</xdr:colOff>
      <xdr:row>118</xdr:row>
      <xdr:rowOff>19050</xdr:rowOff>
    </xdr:from>
    <xdr:to>
      <xdr:col>17</xdr:col>
      <xdr:colOff>516890</xdr:colOff>
      <xdr:row>118</xdr:row>
      <xdr:rowOff>435610</xdr:rowOff>
    </xdr:to>
    <xdr:pic>
      <xdr:nvPicPr>
        <xdr:cNvPr id="102" name="图片 101"/>
        <xdr:cNvPicPr/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5805" y="57805955"/>
          <a:ext cx="431165" cy="416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104775</xdr:colOff>
      <xdr:row>116</xdr:row>
      <xdr:rowOff>133350</xdr:rowOff>
    </xdr:from>
    <xdr:to>
      <xdr:col>17</xdr:col>
      <xdr:colOff>492760</xdr:colOff>
      <xdr:row>116</xdr:row>
      <xdr:rowOff>422275</xdr:rowOff>
    </xdr:to>
    <xdr:pic>
      <xdr:nvPicPr>
        <xdr:cNvPr id="114" name="图片 113"/>
        <xdr:cNvPicPr/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4855" y="56905525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104775</xdr:colOff>
      <xdr:row>115</xdr:row>
      <xdr:rowOff>133350</xdr:rowOff>
    </xdr:from>
    <xdr:to>
      <xdr:col>17</xdr:col>
      <xdr:colOff>492760</xdr:colOff>
      <xdr:row>115</xdr:row>
      <xdr:rowOff>422275</xdr:rowOff>
    </xdr:to>
    <xdr:pic>
      <xdr:nvPicPr>
        <xdr:cNvPr id="116" name="图片 115"/>
        <xdr:cNvPicPr/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4855" y="5639816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133350</xdr:colOff>
      <xdr:row>114</xdr:row>
      <xdr:rowOff>95250</xdr:rowOff>
    </xdr:from>
    <xdr:to>
      <xdr:col>17</xdr:col>
      <xdr:colOff>521335</xdr:colOff>
      <xdr:row>114</xdr:row>
      <xdr:rowOff>384175</xdr:rowOff>
    </xdr:to>
    <xdr:pic>
      <xdr:nvPicPr>
        <xdr:cNvPr id="117" name="图片 116"/>
        <xdr:cNvPicPr/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3430" y="55852695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152400</xdr:colOff>
      <xdr:row>65</xdr:row>
      <xdr:rowOff>85725</xdr:rowOff>
    </xdr:from>
    <xdr:to>
      <xdr:col>17</xdr:col>
      <xdr:colOff>458761</xdr:colOff>
      <xdr:row>65</xdr:row>
      <xdr:rowOff>476250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2480" y="30982285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160655</xdr:colOff>
      <xdr:row>112</xdr:row>
      <xdr:rowOff>165735</xdr:rowOff>
    </xdr:from>
    <xdr:to>
      <xdr:col>17</xdr:col>
      <xdr:colOff>1056005</xdr:colOff>
      <xdr:row>112</xdr:row>
      <xdr:rowOff>280141</xdr:rowOff>
    </xdr:to>
    <xdr:pic>
      <xdr:nvPicPr>
        <xdr:cNvPr id="8" name="图片 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20735" y="54908450"/>
          <a:ext cx="895350" cy="11430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16</xdr:row>
      <xdr:rowOff>127000</xdr:rowOff>
    </xdr:from>
    <xdr:to>
      <xdr:col>17</xdr:col>
      <xdr:colOff>504825</xdr:colOff>
      <xdr:row>16</xdr:row>
      <xdr:rowOff>378460</xdr:rowOff>
    </xdr:to>
    <xdr:pic>
      <xdr:nvPicPr>
        <xdr:cNvPr id="121" name="Picture 3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8317230" y="616267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84</xdr:row>
      <xdr:rowOff>127000</xdr:rowOff>
    </xdr:from>
    <xdr:to>
      <xdr:col>17</xdr:col>
      <xdr:colOff>504825</xdr:colOff>
      <xdr:row>84</xdr:row>
      <xdr:rowOff>378460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8317230" y="4066349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175178</xdr:colOff>
      <xdr:row>15</xdr:row>
      <xdr:rowOff>124102</xdr:rowOff>
    </xdr:from>
    <xdr:to>
      <xdr:col>17</xdr:col>
      <xdr:colOff>622853</xdr:colOff>
      <xdr:row>15</xdr:row>
      <xdr:rowOff>375562</xdr:rowOff>
    </xdr:to>
    <xdr:pic>
      <xdr:nvPicPr>
        <xdr:cNvPr id="135" name="Picture 3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8434705" y="565213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14</xdr:row>
      <xdr:rowOff>119133</xdr:rowOff>
    </xdr:from>
    <xdr:to>
      <xdr:col>17</xdr:col>
      <xdr:colOff>609600</xdr:colOff>
      <xdr:row>14</xdr:row>
      <xdr:rowOff>370593</xdr:rowOff>
    </xdr:to>
    <xdr:pic>
      <xdr:nvPicPr>
        <xdr:cNvPr id="138" name="Picture 3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8422005" y="5139690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104140</xdr:colOff>
      <xdr:row>83</xdr:row>
      <xdr:rowOff>145415</xdr:rowOff>
    </xdr:from>
    <xdr:to>
      <xdr:col>17</xdr:col>
      <xdr:colOff>551815</xdr:colOff>
      <xdr:row>83</xdr:row>
      <xdr:rowOff>396875</xdr:rowOff>
    </xdr:to>
    <xdr:pic>
      <xdr:nvPicPr>
        <xdr:cNvPr id="144" name="Picture 3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8364220" y="4017454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82</xdr:row>
      <xdr:rowOff>142240</xdr:rowOff>
    </xdr:from>
    <xdr:to>
      <xdr:col>17</xdr:col>
      <xdr:colOff>544830</xdr:colOff>
      <xdr:row>82</xdr:row>
      <xdr:rowOff>393700</xdr:rowOff>
    </xdr:to>
    <xdr:pic>
      <xdr:nvPicPr>
        <xdr:cNvPr id="145" name="Picture 3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8357235" y="39664005"/>
          <a:ext cx="447675" cy="25146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50800</xdr:colOff>
      <xdr:row>61</xdr:row>
      <xdr:rowOff>27940</xdr:rowOff>
    </xdr:from>
    <xdr:to>
      <xdr:col>17</xdr:col>
      <xdr:colOff>619125</xdr:colOff>
      <xdr:row>61</xdr:row>
      <xdr:rowOff>502920</xdr:rowOff>
    </xdr:to>
    <xdr:pic>
      <xdr:nvPicPr>
        <xdr:cNvPr id="4" name="图片 3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310880" y="28895040"/>
          <a:ext cx="5683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112395</xdr:colOff>
      <xdr:row>66</xdr:row>
      <xdr:rowOff>24765</xdr:rowOff>
    </xdr:from>
    <xdr:to>
      <xdr:col>17</xdr:col>
      <xdr:colOff>503555</xdr:colOff>
      <xdr:row>66</xdr:row>
      <xdr:rowOff>458470</xdr:rowOff>
    </xdr:to>
    <xdr:pic>
      <xdr:nvPicPr>
        <xdr:cNvPr id="18" name="图片 1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372475" y="31428690"/>
          <a:ext cx="39116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93345</xdr:colOff>
      <xdr:row>73</xdr:row>
      <xdr:rowOff>40640</xdr:rowOff>
    </xdr:from>
    <xdr:to>
      <xdr:col>17</xdr:col>
      <xdr:colOff>484505</xdr:colOff>
      <xdr:row>73</xdr:row>
      <xdr:rowOff>474345</xdr:rowOff>
    </xdr:to>
    <xdr:pic>
      <xdr:nvPicPr>
        <xdr:cNvPr id="22" name="图片 2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353425" y="34996120"/>
          <a:ext cx="39116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61595</xdr:colOff>
      <xdr:row>68</xdr:row>
      <xdr:rowOff>61595</xdr:rowOff>
    </xdr:from>
    <xdr:to>
      <xdr:col>17</xdr:col>
      <xdr:colOff>671195</xdr:colOff>
      <xdr:row>68</xdr:row>
      <xdr:rowOff>491490</xdr:rowOff>
    </xdr:to>
    <xdr:pic>
      <xdr:nvPicPr>
        <xdr:cNvPr id="25" name="图片 24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321675" y="32480250"/>
          <a:ext cx="6096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60</xdr:row>
      <xdr:rowOff>38735</xdr:rowOff>
    </xdr:from>
    <xdr:to>
      <xdr:col>17</xdr:col>
      <xdr:colOff>567055</xdr:colOff>
      <xdr:row>60</xdr:row>
      <xdr:rowOff>506095</xdr:rowOff>
    </xdr:to>
    <xdr:pic>
      <xdr:nvPicPr>
        <xdr:cNvPr id="27" name="图片 2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279765" y="28398470"/>
          <a:ext cx="54737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304800</xdr:colOff>
      <xdr:row>111</xdr:row>
      <xdr:rowOff>20320</xdr:rowOff>
    </xdr:from>
    <xdr:to>
      <xdr:col>17</xdr:col>
      <xdr:colOff>929640</xdr:colOff>
      <xdr:row>111</xdr:row>
      <xdr:rowOff>451485</xdr:rowOff>
    </xdr:to>
    <xdr:pic>
      <xdr:nvPicPr>
        <xdr:cNvPr id="7" name="图片 6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564880" y="54255670"/>
          <a:ext cx="62484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81915</xdr:colOff>
      <xdr:row>76</xdr:row>
      <xdr:rowOff>73660</xdr:rowOff>
    </xdr:from>
    <xdr:to>
      <xdr:col>17</xdr:col>
      <xdr:colOff>549275</xdr:colOff>
      <xdr:row>76</xdr:row>
      <xdr:rowOff>448945</xdr:rowOff>
    </xdr:to>
    <xdr:pic>
      <xdr:nvPicPr>
        <xdr:cNvPr id="11" name="图片 10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341995" y="36551235"/>
          <a:ext cx="4673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60325</xdr:colOff>
      <xdr:row>28</xdr:row>
      <xdr:rowOff>31115</xdr:rowOff>
    </xdr:from>
    <xdr:to>
      <xdr:col>17</xdr:col>
      <xdr:colOff>495300</xdr:colOff>
      <xdr:row>28</xdr:row>
      <xdr:rowOff>460375</xdr:rowOff>
    </xdr:to>
    <xdr:pic>
      <xdr:nvPicPr>
        <xdr:cNvPr id="26" name="图片 2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320405" y="12155170"/>
          <a:ext cx="434975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229870</xdr:colOff>
      <xdr:row>21</xdr:row>
      <xdr:rowOff>73025</xdr:rowOff>
    </xdr:from>
    <xdr:to>
      <xdr:col>17</xdr:col>
      <xdr:colOff>423545</xdr:colOff>
      <xdr:row>21</xdr:row>
      <xdr:rowOff>459740</xdr:rowOff>
    </xdr:to>
    <xdr:pic>
      <xdr:nvPicPr>
        <xdr:cNvPr id="28" name="图片 27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489950" y="8645525"/>
          <a:ext cx="19367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104140</xdr:colOff>
      <xdr:row>104</xdr:row>
      <xdr:rowOff>117475</xdr:rowOff>
    </xdr:from>
    <xdr:to>
      <xdr:col>17</xdr:col>
      <xdr:colOff>437515</xdr:colOff>
      <xdr:row>104</xdr:row>
      <xdr:rowOff>295502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4220" y="5080127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105</xdr:row>
      <xdr:rowOff>80645</xdr:rowOff>
    </xdr:from>
    <xdr:to>
      <xdr:col>17</xdr:col>
      <xdr:colOff>484505</xdr:colOff>
      <xdr:row>105</xdr:row>
      <xdr:rowOff>444500</xdr:rowOff>
    </xdr:to>
    <xdr:pic>
      <xdr:nvPicPr>
        <xdr:cNvPr id="31" name="图片 30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314055" y="51271805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124460</xdr:colOff>
      <xdr:row>117</xdr:row>
      <xdr:rowOff>147320</xdr:rowOff>
    </xdr:from>
    <xdr:to>
      <xdr:col>17</xdr:col>
      <xdr:colOff>538480</xdr:colOff>
      <xdr:row>117</xdr:row>
      <xdr:rowOff>322580</xdr:rowOff>
    </xdr:to>
    <xdr:pic>
      <xdr:nvPicPr>
        <xdr:cNvPr id="33" name="图片 32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384540" y="57426860"/>
          <a:ext cx="414020" cy="175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95250</xdr:colOff>
      <xdr:row>2</xdr:row>
      <xdr:rowOff>57150</xdr:rowOff>
    </xdr:from>
    <xdr:to>
      <xdr:col>2</xdr:col>
      <xdr:colOff>549275</xdr:colOff>
      <xdr:row>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8900" y="971550"/>
          <a:ext cx="4540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125095</xdr:colOff>
      <xdr:row>2</xdr:row>
      <xdr:rowOff>114300</xdr:rowOff>
    </xdr:from>
    <xdr:to>
      <xdr:col>3</xdr:col>
      <xdr:colOff>438150</xdr:colOff>
      <xdr:row>2</xdr:row>
      <xdr:rowOff>467995</xdr:rowOff>
    </xdr:to>
    <xdr:pic>
      <xdr:nvPicPr>
        <xdr:cNvPr id="8" name="图片 6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9320" y="1028700"/>
          <a:ext cx="313055" cy="3536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3</xdr:row>
      <xdr:rowOff>19050</xdr:rowOff>
    </xdr:from>
    <xdr:to>
      <xdr:col>3</xdr:col>
      <xdr:colOff>447040</xdr:colOff>
      <xdr:row>3</xdr:row>
      <xdr:rowOff>307340</xdr:rowOff>
    </xdr:to>
    <xdr:pic>
      <xdr:nvPicPr>
        <xdr:cNvPr id="9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1504950"/>
          <a:ext cx="389890" cy="288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4</xdr:row>
      <xdr:rowOff>38100</xdr:rowOff>
    </xdr:from>
    <xdr:to>
      <xdr:col>3</xdr:col>
      <xdr:colOff>365125</xdr:colOff>
      <xdr:row>4</xdr:row>
      <xdr:rowOff>326390</xdr:rowOff>
    </xdr:to>
    <xdr:pic>
      <xdr:nvPicPr>
        <xdr:cNvPr id="11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2044700"/>
          <a:ext cx="298450" cy="288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5</xdr:row>
      <xdr:rowOff>66675</xdr:rowOff>
    </xdr:from>
    <xdr:to>
      <xdr:col>3</xdr:col>
      <xdr:colOff>358775</xdr:colOff>
      <xdr:row>5</xdr:row>
      <xdr:rowOff>337820</xdr:rowOff>
    </xdr:to>
    <xdr:pic>
      <xdr:nvPicPr>
        <xdr:cNvPr id="12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2325" y="2530475"/>
          <a:ext cx="320675" cy="271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</xdr:row>
      <xdr:rowOff>19050</xdr:rowOff>
    </xdr:from>
    <xdr:to>
      <xdr:col>3</xdr:col>
      <xdr:colOff>416560</xdr:colOff>
      <xdr:row>6</xdr:row>
      <xdr:rowOff>307975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294005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7</xdr:row>
      <xdr:rowOff>19050</xdr:rowOff>
    </xdr:from>
    <xdr:to>
      <xdr:col>3</xdr:col>
      <xdr:colOff>429260</xdr:colOff>
      <xdr:row>7</xdr:row>
      <xdr:rowOff>294005</xdr:rowOff>
    </xdr:to>
    <xdr:pic>
      <xdr:nvPicPr>
        <xdr:cNvPr id="14" name="图片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339725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8</xdr:row>
      <xdr:rowOff>28575</xdr:rowOff>
    </xdr:from>
    <xdr:to>
      <xdr:col>3</xdr:col>
      <xdr:colOff>345440</xdr:colOff>
      <xdr:row>8</xdr:row>
      <xdr:rowOff>288925</xdr:rowOff>
    </xdr:to>
    <xdr:pic>
      <xdr:nvPicPr>
        <xdr:cNvPr id="15" name="图片 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3863975"/>
          <a:ext cx="269240" cy="260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142875</xdr:colOff>
      <xdr:row>9</xdr:row>
      <xdr:rowOff>57150</xdr:rowOff>
    </xdr:from>
    <xdr:to>
      <xdr:col>3</xdr:col>
      <xdr:colOff>359410</xdr:colOff>
      <xdr:row>10</xdr:row>
      <xdr:rowOff>2540</xdr:rowOff>
    </xdr:to>
    <xdr:pic>
      <xdr:nvPicPr>
        <xdr:cNvPr id="16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4349750"/>
          <a:ext cx="216535" cy="4025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10</xdr:row>
      <xdr:rowOff>38100</xdr:rowOff>
    </xdr:from>
    <xdr:to>
      <xdr:col>3</xdr:col>
      <xdr:colOff>427355</xdr:colOff>
      <xdr:row>10</xdr:row>
      <xdr:rowOff>326390</xdr:rowOff>
    </xdr:to>
    <xdr:pic>
      <xdr:nvPicPr>
        <xdr:cNvPr id="17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4787900"/>
          <a:ext cx="360680" cy="288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160020</xdr:colOff>
      <xdr:row>25</xdr:row>
      <xdr:rowOff>55880</xdr:rowOff>
    </xdr:from>
    <xdr:to>
      <xdr:col>3</xdr:col>
      <xdr:colOff>480060</xdr:colOff>
      <xdr:row>25</xdr:row>
      <xdr:rowOff>468630</xdr:rowOff>
    </xdr:to>
    <xdr:pic>
      <xdr:nvPicPr>
        <xdr:cNvPr id="18" name="Picture 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484245" y="11663680"/>
          <a:ext cx="32004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81280</xdr:colOff>
      <xdr:row>11</xdr:row>
      <xdr:rowOff>45085</xdr:rowOff>
    </xdr:from>
    <xdr:to>
      <xdr:col>3</xdr:col>
      <xdr:colOff>531495</xdr:colOff>
      <xdr:row>11</xdr:row>
      <xdr:rowOff>396240</xdr:rowOff>
    </xdr:to>
    <xdr:pic>
      <xdr:nvPicPr>
        <xdr:cNvPr id="19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05505" y="5252085"/>
          <a:ext cx="450215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129540</xdr:colOff>
      <xdr:row>15</xdr:row>
      <xdr:rowOff>103505</xdr:rowOff>
    </xdr:from>
    <xdr:to>
      <xdr:col>3</xdr:col>
      <xdr:colOff>598805</xdr:colOff>
      <xdr:row>15</xdr:row>
      <xdr:rowOff>438785</xdr:rowOff>
    </xdr:to>
    <xdr:pic>
      <xdr:nvPicPr>
        <xdr:cNvPr id="20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453765" y="7139305"/>
          <a:ext cx="46926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127000</xdr:colOff>
      <xdr:row>16</xdr:row>
      <xdr:rowOff>81280</xdr:rowOff>
    </xdr:from>
    <xdr:to>
      <xdr:col>3</xdr:col>
      <xdr:colOff>541655</xdr:colOff>
      <xdr:row>16</xdr:row>
      <xdr:rowOff>458470</xdr:rowOff>
    </xdr:to>
    <xdr:pic>
      <xdr:nvPicPr>
        <xdr:cNvPr id="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1225" y="7574280"/>
          <a:ext cx="41465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205740</xdr:colOff>
      <xdr:row>17</xdr:row>
      <xdr:rowOff>27940</xdr:rowOff>
    </xdr:from>
    <xdr:to>
      <xdr:col>3</xdr:col>
      <xdr:colOff>400050</xdr:colOff>
      <xdr:row>17</xdr:row>
      <xdr:rowOff>462280</xdr:rowOff>
    </xdr:to>
    <xdr:pic>
      <xdr:nvPicPr>
        <xdr:cNvPr id="22" name="图片 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29965" y="7978140"/>
          <a:ext cx="19431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160655</xdr:colOff>
      <xdr:row>19</xdr:row>
      <xdr:rowOff>55880</xdr:rowOff>
    </xdr:from>
    <xdr:to>
      <xdr:col>3</xdr:col>
      <xdr:colOff>506730</xdr:colOff>
      <xdr:row>19</xdr:row>
      <xdr:rowOff>474345</xdr:rowOff>
    </xdr:to>
    <xdr:pic>
      <xdr:nvPicPr>
        <xdr:cNvPr id="23" name="图片 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484880" y="8920480"/>
          <a:ext cx="34607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18</xdr:row>
      <xdr:rowOff>123190</xdr:rowOff>
    </xdr:from>
    <xdr:to>
      <xdr:col>3</xdr:col>
      <xdr:colOff>383540</xdr:colOff>
      <xdr:row>18</xdr:row>
      <xdr:rowOff>411480</xdr:rowOff>
    </xdr:to>
    <xdr:pic>
      <xdr:nvPicPr>
        <xdr:cNvPr id="24" name="图片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02025" y="8530590"/>
          <a:ext cx="205740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20</xdr:row>
      <xdr:rowOff>78740</xdr:rowOff>
    </xdr:from>
    <xdr:to>
      <xdr:col>3</xdr:col>
      <xdr:colOff>447675</xdr:colOff>
      <xdr:row>20</xdr:row>
      <xdr:rowOff>344805</xdr:rowOff>
    </xdr:to>
    <xdr:pic>
      <xdr:nvPicPr>
        <xdr:cNvPr id="25" name="图片 1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438525" y="9400540"/>
          <a:ext cx="3333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106680</xdr:colOff>
      <xdr:row>26</xdr:row>
      <xdr:rowOff>103505</xdr:rowOff>
    </xdr:from>
    <xdr:to>
      <xdr:col>3</xdr:col>
      <xdr:colOff>473075</xdr:colOff>
      <xdr:row>26</xdr:row>
      <xdr:rowOff>402590</xdr:rowOff>
    </xdr:to>
    <xdr:pic>
      <xdr:nvPicPr>
        <xdr:cNvPr id="26" name="Picture 2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430905" y="12168505"/>
          <a:ext cx="36639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129540</xdr:colOff>
      <xdr:row>21</xdr:row>
      <xdr:rowOff>135255</xdr:rowOff>
    </xdr:from>
    <xdr:to>
      <xdr:col>3</xdr:col>
      <xdr:colOff>530860</xdr:colOff>
      <xdr:row>21</xdr:row>
      <xdr:rowOff>400685</xdr:rowOff>
    </xdr:to>
    <xdr:pic>
      <xdr:nvPicPr>
        <xdr:cNvPr id="27" name="图片 1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453765" y="9914255"/>
          <a:ext cx="401320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129540</xdr:colOff>
      <xdr:row>22</xdr:row>
      <xdr:rowOff>103505</xdr:rowOff>
    </xdr:from>
    <xdr:to>
      <xdr:col>3</xdr:col>
      <xdr:colOff>466090</xdr:colOff>
      <xdr:row>22</xdr:row>
      <xdr:rowOff>438785</xdr:rowOff>
    </xdr:to>
    <xdr:pic>
      <xdr:nvPicPr>
        <xdr:cNvPr id="28" name="图片 1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453765" y="10339705"/>
          <a:ext cx="33655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259080</xdr:colOff>
      <xdr:row>23</xdr:row>
      <xdr:rowOff>35560</xdr:rowOff>
    </xdr:from>
    <xdr:to>
      <xdr:col>3</xdr:col>
      <xdr:colOff>453390</xdr:colOff>
      <xdr:row>23</xdr:row>
      <xdr:rowOff>468630</xdr:rowOff>
    </xdr:to>
    <xdr:pic>
      <xdr:nvPicPr>
        <xdr:cNvPr id="29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83305" y="10728960"/>
          <a:ext cx="19431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167640</xdr:colOff>
      <xdr:row>24</xdr:row>
      <xdr:rowOff>58420</xdr:rowOff>
    </xdr:from>
    <xdr:to>
      <xdr:col>3</xdr:col>
      <xdr:colOff>548640</xdr:colOff>
      <xdr:row>24</xdr:row>
      <xdr:rowOff>368300</xdr:rowOff>
    </xdr:to>
    <xdr:pic>
      <xdr:nvPicPr>
        <xdr:cNvPr id="30" name="Picture 2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491865" y="11209020"/>
          <a:ext cx="381000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259080</xdr:colOff>
      <xdr:row>12</xdr:row>
      <xdr:rowOff>27940</xdr:rowOff>
    </xdr:from>
    <xdr:to>
      <xdr:col>3</xdr:col>
      <xdr:colOff>494030</xdr:colOff>
      <xdr:row>12</xdr:row>
      <xdr:rowOff>458470</xdr:rowOff>
    </xdr:to>
    <xdr:pic>
      <xdr:nvPicPr>
        <xdr:cNvPr id="31" name="图片 1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583305" y="5692140"/>
          <a:ext cx="23495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13</xdr:row>
      <xdr:rowOff>89535</xdr:rowOff>
    </xdr:from>
    <xdr:to>
      <xdr:col>3</xdr:col>
      <xdr:colOff>468630</xdr:colOff>
      <xdr:row>13</xdr:row>
      <xdr:rowOff>407035</xdr:rowOff>
    </xdr:to>
    <xdr:pic>
      <xdr:nvPicPr>
        <xdr:cNvPr id="32" name="图片 17"/>
        <xdr:cNvPicPr>
          <a:picLocks noChangeAspect="1"/>
        </xdr:cNvPicPr>
      </xdr:nvPicPr>
      <xdr:blipFill>
        <a:blip r:embed="rId21"/>
        <a:srcRect l="9000" t="7120"/>
        <a:stretch>
          <a:fillRect/>
        </a:stretch>
      </xdr:blipFill>
      <xdr:spPr>
        <a:xfrm>
          <a:off x="3484245" y="6210935"/>
          <a:ext cx="30861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14</xdr:row>
      <xdr:rowOff>42545</xdr:rowOff>
    </xdr:from>
    <xdr:to>
      <xdr:col>3</xdr:col>
      <xdr:colOff>548640</xdr:colOff>
      <xdr:row>14</xdr:row>
      <xdr:rowOff>440690</xdr:rowOff>
    </xdr:to>
    <xdr:pic>
      <xdr:nvPicPr>
        <xdr:cNvPr id="33" name="Picture 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461385" y="6621145"/>
          <a:ext cx="411480" cy="398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3"/>
  <sheetViews>
    <sheetView view="pageBreakPreview" zoomScale="145" zoomScaleNormal="115" workbookViewId="0">
      <selection activeCell="H5" sqref="H5"/>
    </sheetView>
  </sheetViews>
  <sheetFormatPr defaultColWidth="9" defaultRowHeight="14.25"/>
  <cols>
    <col min="1" max="1" width="6.5" style="476" customWidth="1"/>
    <col min="2" max="2" width="19.5" style="476" customWidth="1"/>
    <col min="3" max="3" width="25.375" style="476" customWidth="1"/>
    <col min="4" max="4" width="17.125" style="476" customWidth="1"/>
    <col min="5" max="5" width="8.5" style="476" customWidth="1"/>
    <col min="6" max="16384" width="9" style="476"/>
  </cols>
  <sheetData>
    <row r="1" ht="50.1" customHeight="1" spans="1:12">
      <c r="A1" s="477" t="s">
        <v>0</v>
      </c>
      <c r="B1" s="477"/>
      <c r="C1" s="477"/>
      <c r="D1" s="477"/>
      <c r="E1" s="478"/>
      <c r="F1" s="478"/>
      <c r="G1" s="478"/>
      <c r="H1" s="478"/>
      <c r="I1" s="478"/>
      <c r="J1" s="478"/>
      <c r="K1" s="478"/>
      <c r="L1" s="478"/>
    </row>
    <row r="2" ht="35.1" customHeight="1" spans="1:12">
      <c r="A2" s="473" t="s">
        <v>1</v>
      </c>
      <c r="B2" s="473" t="s">
        <v>2</v>
      </c>
      <c r="C2" s="473" t="s">
        <v>3</v>
      </c>
      <c r="D2" s="473" t="s">
        <v>4</v>
      </c>
      <c r="E2" s="478"/>
      <c r="F2" s="478"/>
      <c r="G2" s="478"/>
      <c r="H2" s="478"/>
      <c r="I2" s="478"/>
      <c r="J2" s="478"/>
      <c r="K2" s="478"/>
      <c r="L2" s="478"/>
    </row>
    <row r="3" ht="35.1" customHeight="1" spans="1:12">
      <c r="A3" s="474">
        <v>1</v>
      </c>
      <c r="B3" s="264" t="s">
        <v>5</v>
      </c>
      <c r="C3" s="256" t="s">
        <v>6</v>
      </c>
      <c r="D3" s="264" t="s">
        <v>7</v>
      </c>
      <c r="E3" s="478"/>
      <c r="F3" s="478"/>
      <c r="G3" s="478"/>
      <c r="H3" s="478"/>
      <c r="I3" s="478"/>
      <c r="J3" s="478"/>
      <c r="K3" s="478"/>
      <c r="L3" s="478"/>
    </row>
    <row r="4" ht="35.1" customHeight="1" spans="1:12">
      <c r="A4" s="474">
        <v>2</v>
      </c>
      <c r="B4" s="264" t="s">
        <v>8</v>
      </c>
      <c r="C4" s="256" t="s">
        <v>9</v>
      </c>
      <c r="D4" s="264" t="s">
        <v>7</v>
      </c>
      <c r="E4" s="478"/>
      <c r="F4" s="478"/>
      <c r="G4" s="478"/>
      <c r="H4" s="478"/>
      <c r="I4" s="478"/>
      <c r="J4" s="478"/>
      <c r="K4" s="478"/>
      <c r="L4" s="478"/>
    </row>
    <row r="5" ht="34.5" spans="1:12">
      <c r="A5" s="474">
        <v>3</v>
      </c>
      <c r="B5" s="264" t="s">
        <v>10</v>
      </c>
      <c r="C5" s="256" t="s">
        <v>11</v>
      </c>
      <c r="D5" s="264" t="s">
        <v>12</v>
      </c>
      <c r="E5" s="478"/>
      <c r="F5" s="478"/>
      <c r="G5" s="478"/>
      <c r="H5" s="478"/>
      <c r="I5" s="478"/>
      <c r="J5" s="478"/>
      <c r="K5" s="478"/>
      <c r="L5" s="478"/>
    </row>
    <row r="6" ht="34.5" spans="1:12">
      <c r="A6" s="474">
        <v>4</v>
      </c>
      <c r="B6" s="264" t="s">
        <v>13</v>
      </c>
      <c r="C6" s="256" t="s">
        <v>14</v>
      </c>
      <c r="D6" s="264" t="s">
        <v>12</v>
      </c>
      <c r="E6" s="478"/>
      <c r="F6" s="478"/>
      <c r="G6" s="478"/>
      <c r="H6" s="478"/>
      <c r="I6" s="478"/>
      <c r="J6" s="478"/>
      <c r="K6" s="478"/>
      <c r="L6" s="478"/>
    </row>
    <row r="7" ht="27" spans="1:12">
      <c r="A7" s="478"/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</row>
    <row r="8" ht="27" spans="1:12">
      <c r="A8" s="478"/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</row>
    <row r="9" ht="27" spans="1:12">
      <c r="A9" s="478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</row>
    <row r="10" ht="27" spans="1:12">
      <c r="A10" s="478"/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</row>
    <row r="11" ht="27" spans="1:12">
      <c r="A11" s="478"/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</row>
    <row r="12" ht="27" spans="1:12">
      <c r="A12" s="478"/>
      <c r="B12" s="478"/>
      <c r="C12" s="478"/>
      <c r="D12" s="478"/>
      <c r="E12" s="478"/>
      <c r="F12" s="478"/>
      <c r="G12" s="478"/>
      <c r="H12" s="478"/>
      <c r="I12" s="478"/>
      <c r="J12" s="478"/>
      <c r="K12" s="478"/>
      <c r="L12" s="478"/>
    </row>
    <row r="13" ht="27" spans="1:12">
      <c r="A13" s="478"/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</row>
  </sheetData>
  <mergeCells count="1">
    <mergeCell ref="A1:D1"/>
  </mergeCells>
  <conditionalFormatting sqref="N26:N27">
    <cfRule type="cellIs" dxfId="0" priority="5" stopIfTrue="1" operator="equal">
      <formula>"DEL"</formula>
    </cfRule>
    <cfRule type="cellIs" dxfId="1" priority="6" stopIfTrue="1" operator="equal">
      <formula>"N/A"</formula>
    </cfRule>
    <cfRule type="cellIs" dxfId="2" priority="7" stopIfTrue="1" operator="equal">
      <formula>"TBD"</formula>
    </cfRule>
  </conditionalFormatting>
  <conditionalFormatting sqref="I18:I21 P18:P21">
    <cfRule type="containsText" dxfId="3" priority="1" operator="between" text=" ">
      <formula>NOT(ISERROR(SEARCH(" ",I18)))</formula>
    </cfRule>
  </conditionalFormatting>
  <printOptions horizontalCentered="1"/>
  <pageMargins left="0.700694444444445" right="0.700694444444445" top="0.751388888888889" bottom="0.751388888888889" header="0.297916666666667" footer="0.297916666666667"/>
  <pageSetup paperSize="8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3"/>
  <sheetViews>
    <sheetView view="pageBreakPreview" zoomScale="70" zoomScaleNormal="115" topLeftCell="A10" workbookViewId="0">
      <selection activeCell="AE48" sqref="AE48"/>
    </sheetView>
  </sheetViews>
  <sheetFormatPr defaultColWidth="9" defaultRowHeight="14.25"/>
  <cols>
    <col min="1" max="1" width="6.5" style="470" customWidth="1"/>
    <col min="2" max="2" width="19.5" style="470" customWidth="1"/>
    <col min="3" max="3" width="25.375" style="470" customWidth="1"/>
    <col min="4" max="4" width="17.125" style="470" customWidth="1"/>
    <col min="5" max="5" width="8.5" style="470" customWidth="1"/>
    <col min="6" max="16384" width="9" style="470"/>
  </cols>
  <sheetData>
    <row r="1" ht="50.1" customHeight="1" spans="1:12">
      <c r="A1" s="471"/>
      <c r="B1" s="471"/>
      <c r="C1" s="471"/>
      <c r="D1" s="471"/>
      <c r="E1" s="472"/>
      <c r="F1" s="472"/>
      <c r="G1" s="472"/>
      <c r="H1" s="472"/>
      <c r="I1" s="472"/>
      <c r="J1" s="472"/>
      <c r="K1" s="472"/>
      <c r="L1" s="472"/>
    </row>
    <row r="2" ht="35.1" customHeight="1" spans="1:12">
      <c r="A2" s="473"/>
      <c r="B2" s="473"/>
      <c r="C2" s="473"/>
      <c r="D2" s="473"/>
      <c r="E2" s="472"/>
      <c r="F2" s="472"/>
      <c r="G2" s="472"/>
      <c r="H2" s="472"/>
      <c r="I2" s="472"/>
      <c r="J2" s="472"/>
      <c r="K2" s="472"/>
      <c r="L2" s="472"/>
    </row>
    <row r="3" ht="35.1" customHeight="1" spans="1:12">
      <c r="A3" s="474"/>
      <c r="B3" s="475"/>
      <c r="C3" s="473"/>
      <c r="D3" s="475"/>
      <c r="E3" s="472"/>
      <c r="F3" s="472"/>
      <c r="G3" s="472"/>
      <c r="H3" s="472"/>
      <c r="I3" s="472"/>
      <c r="J3" s="472"/>
      <c r="K3" s="472"/>
      <c r="L3" s="472"/>
    </row>
    <row r="4" ht="35.1" customHeight="1" spans="1:12">
      <c r="A4" s="474"/>
      <c r="B4" s="475"/>
      <c r="C4" s="473"/>
      <c r="D4" s="475"/>
      <c r="E4" s="472"/>
      <c r="F4" s="472"/>
      <c r="G4" s="472"/>
      <c r="H4" s="472"/>
      <c r="I4" s="472"/>
      <c r="J4" s="472"/>
      <c r="K4" s="472"/>
      <c r="L4" s="472"/>
    </row>
    <row r="5" ht="27" spans="1:12">
      <c r="A5" s="474"/>
      <c r="B5" s="475"/>
      <c r="C5" s="473"/>
      <c r="D5" s="475"/>
      <c r="E5" s="472"/>
      <c r="F5" s="472"/>
      <c r="G5" s="472"/>
      <c r="H5" s="472"/>
      <c r="I5" s="472"/>
      <c r="J5" s="472"/>
      <c r="K5" s="472"/>
      <c r="L5" s="472"/>
    </row>
    <row r="6" ht="27" spans="1:12">
      <c r="A6" s="474"/>
      <c r="B6" s="475"/>
      <c r="C6" s="473"/>
      <c r="D6" s="475"/>
      <c r="E6" s="472"/>
      <c r="F6" s="472"/>
      <c r="G6" s="472"/>
      <c r="H6" s="472"/>
      <c r="I6" s="472"/>
      <c r="J6" s="472"/>
      <c r="K6" s="472"/>
      <c r="L6" s="472"/>
    </row>
    <row r="7" ht="27" spans="1:12">
      <c r="A7" s="472"/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</row>
    <row r="8" ht="27" spans="1:12">
      <c r="A8" s="472"/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</row>
    <row r="9" ht="27" spans="1:12">
      <c r="A9" s="472"/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</row>
    <row r="10" ht="27" spans="1:12">
      <c r="A10" s="472"/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</row>
    <row r="11" ht="27" spans="1:12">
      <c r="A11" s="472"/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  <row r="12" ht="27" spans="1:12">
      <c r="A12" s="472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</row>
    <row r="13" ht="27" spans="1:12">
      <c r="A13" s="472"/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</sheetData>
  <mergeCells count="1">
    <mergeCell ref="A1:D1"/>
  </mergeCells>
  <conditionalFormatting sqref="N26:N27">
    <cfRule type="cellIs" dxfId="2" priority="4" stopIfTrue="1" operator="equal">
      <formula>"TBD"</formula>
    </cfRule>
    <cfRule type="cellIs" dxfId="1" priority="3" stopIfTrue="1" operator="equal">
      <formula>"N/A"</formula>
    </cfRule>
    <cfRule type="cellIs" dxfId="0" priority="2" stopIfTrue="1" operator="equal">
      <formula>"DEL"</formula>
    </cfRule>
  </conditionalFormatting>
  <conditionalFormatting sqref="I18:I21 P18:P21">
    <cfRule type="containsText" dxfId="3" priority="1" operator="between" text=" ">
      <formula>NOT(ISERROR(SEARCH(" ",I18)))</formula>
    </cfRule>
  </conditionalFormatting>
  <printOptions horizontalCentered="1"/>
  <pageMargins left="0.700694444444445" right="0.700694444444445" top="0.751388888888889" bottom="0.751388888888889" header="0.297916666666667" footer="0.297916666666667"/>
  <pageSetup paperSize="8" orientation="portrait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65"/>
  <sheetViews>
    <sheetView view="pageBreakPreview" zoomScale="70" zoomScaleNormal="100" topLeftCell="A17" workbookViewId="0">
      <selection activeCell="L32" sqref="L32:N32"/>
    </sheetView>
  </sheetViews>
  <sheetFormatPr defaultColWidth="9" defaultRowHeight="17.25"/>
  <cols>
    <col min="1" max="1" width="3.75" style="272" customWidth="1"/>
    <col min="2" max="2" width="7.625" style="272" customWidth="1"/>
    <col min="3" max="3" width="8.75" style="272" customWidth="1"/>
    <col min="4" max="4" width="9.75" style="272" customWidth="1"/>
    <col min="5" max="5" width="8.75" style="272" customWidth="1"/>
    <col min="6" max="6" width="15.625" style="272" customWidth="1"/>
    <col min="7" max="7" width="27.75" style="272" customWidth="1"/>
    <col min="8" max="8" width="4.875" style="272" customWidth="1"/>
    <col min="9" max="9" width="4.625" style="272" customWidth="1"/>
    <col min="10" max="10" width="14.375" style="272" customWidth="1"/>
    <col min="11" max="11" width="25.625" style="272" customWidth="1"/>
    <col min="12" max="12" width="10.875" style="272" customWidth="1"/>
    <col min="13" max="13" width="3.5" style="272" customWidth="1"/>
    <col min="14" max="14" width="6.375" style="272" customWidth="1"/>
    <col min="15" max="15" width="5" style="272" customWidth="1"/>
    <col min="16" max="16" width="5.875" style="272" customWidth="1"/>
    <col min="17" max="18" width="7.875" style="272" customWidth="1"/>
    <col min="19" max="19" width="6.125" style="272" customWidth="1"/>
    <col min="20" max="20" width="13.125" style="272" customWidth="1"/>
    <col min="21" max="21" width="25.625" style="272" customWidth="1"/>
    <col min="22" max="22" width="4.625" style="272" customWidth="1"/>
    <col min="23" max="23" width="8" style="272" customWidth="1"/>
    <col min="24" max="24" width="11.5" style="272" customWidth="1"/>
    <col min="25" max="25" width="11.625" style="272" customWidth="1"/>
    <col min="26" max="26" width="13.125" style="272" customWidth="1"/>
    <col min="27" max="27" width="10" style="272" customWidth="1"/>
    <col min="28" max="28" width="11.25" style="272" customWidth="1"/>
    <col min="29" max="249" width="9" style="272"/>
    <col min="250" max="250" width="3.125" style="272" customWidth="1"/>
    <col min="251" max="251" width="7.625" style="272" customWidth="1"/>
    <col min="252" max="252" width="4.125" style="272" customWidth="1"/>
    <col min="253" max="253" width="17" style="272" customWidth="1"/>
    <col min="254" max="254" width="3.625" style="272" customWidth="1"/>
    <col min="255" max="255" width="9.125" style="272" customWidth="1"/>
    <col min="256" max="256" width="3.625" style="272" customWidth="1"/>
    <col min="257" max="257" width="4.625" style="272" customWidth="1"/>
    <col min="258" max="258" width="9.625" style="272" customWidth="1"/>
    <col min="259" max="259" width="10.125" style="272" customWidth="1"/>
    <col min="260" max="260" width="10.25" style="272" customWidth="1"/>
    <col min="261" max="261" width="4.625" style="272" customWidth="1"/>
    <col min="262" max="262" width="5" style="272" customWidth="1"/>
    <col min="263" max="263" width="11.125" style="272" customWidth="1"/>
    <col min="264" max="264" width="16.125" style="272" customWidth="1"/>
    <col min="265" max="265" width="4.75" style="272" customWidth="1"/>
    <col min="266" max="266" width="3.625" style="272" customWidth="1"/>
    <col min="267" max="267" width="5.125" style="272" customWidth="1"/>
    <col min="268" max="268" width="3.125" style="272" customWidth="1"/>
    <col min="269" max="269" width="4.625" style="272" customWidth="1"/>
    <col min="270" max="270" width="5" style="272" customWidth="1"/>
    <col min="271" max="272" width="9.75" style="272" customWidth="1"/>
    <col min="273" max="274" width="7.875" style="272" customWidth="1"/>
    <col min="275" max="505" width="9" style="272"/>
    <col min="506" max="506" width="3.125" style="272" customWidth="1"/>
    <col min="507" max="507" width="7.625" style="272" customWidth="1"/>
    <col min="508" max="508" width="4.125" style="272" customWidth="1"/>
    <col min="509" max="509" width="17" style="272" customWidth="1"/>
    <col min="510" max="510" width="3.625" style="272" customWidth="1"/>
    <col min="511" max="511" width="9.125" style="272" customWidth="1"/>
    <col min="512" max="512" width="3.625" style="272" customWidth="1"/>
    <col min="513" max="513" width="4.625" style="272" customWidth="1"/>
    <col min="514" max="514" width="9.625" style="272" customWidth="1"/>
    <col min="515" max="515" width="10.125" style="272" customWidth="1"/>
    <col min="516" max="516" width="10.25" style="272" customWidth="1"/>
    <col min="517" max="517" width="4.625" style="272" customWidth="1"/>
    <col min="518" max="518" width="5" style="272" customWidth="1"/>
    <col min="519" max="519" width="11.125" style="272" customWidth="1"/>
    <col min="520" max="520" width="16.125" style="272" customWidth="1"/>
    <col min="521" max="521" width="4.75" style="272" customWidth="1"/>
    <col min="522" max="522" width="3.625" style="272" customWidth="1"/>
    <col min="523" max="523" width="5.125" style="272" customWidth="1"/>
    <col min="524" max="524" width="3.125" style="272" customWidth="1"/>
    <col min="525" max="525" width="4.625" style="272" customWidth="1"/>
    <col min="526" max="526" width="5" style="272" customWidth="1"/>
    <col min="527" max="528" width="9.75" style="272" customWidth="1"/>
    <col min="529" max="530" width="7.875" style="272" customWidth="1"/>
    <col min="531" max="761" width="9" style="272"/>
    <col min="762" max="762" width="3.125" style="272" customWidth="1"/>
    <col min="763" max="763" width="7.625" style="272" customWidth="1"/>
    <col min="764" max="764" width="4.125" style="272" customWidth="1"/>
    <col min="765" max="765" width="17" style="272" customWidth="1"/>
    <col min="766" max="766" width="3.625" style="272" customWidth="1"/>
    <col min="767" max="767" width="9.125" style="272" customWidth="1"/>
    <col min="768" max="768" width="3.625" style="272" customWidth="1"/>
    <col min="769" max="769" width="4.625" style="272" customWidth="1"/>
    <col min="770" max="770" width="9.625" style="272" customWidth="1"/>
    <col min="771" max="771" width="10.125" style="272" customWidth="1"/>
    <col min="772" max="772" width="10.25" style="272" customWidth="1"/>
    <col min="773" max="773" width="4.625" style="272" customWidth="1"/>
    <col min="774" max="774" width="5" style="272" customWidth="1"/>
    <col min="775" max="775" width="11.125" style="272" customWidth="1"/>
    <col min="776" max="776" width="16.125" style="272" customWidth="1"/>
    <col min="777" max="777" width="4.75" style="272" customWidth="1"/>
    <col min="778" max="778" width="3.625" style="272" customWidth="1"/>
    <col min="779" max="779" width="5.125" style="272" customWidth="1"/>
    <col min="780" max="780" width="3.125" style="272" customWidth="1"/>
    <col min="781" max="781" width="4.625" style="272" customWidth="1"/>
    <col min="782" max="782" width="5" style="272" customWidth="1"/>
    <col min="783" max="784" width="9.75" style="272" customWidth="1"/>
    <col min="785" max="786" width="7.875" style="272" customWidth="1"/>
    <col min="787" max="1017" width="9" style="272"/>
    <col min="1018" max="1018" width="3.125" style="272" customWidth="1"/>
    <col min="1019" max="1019" width="7.625" style="272" customWidth="1"/>
    <col min="1020" max="1020" width="4.125" style="272" customWidth="1"/>
    <col min="1021" max="1021" width="17" style="272" customWidth="1"/>
    <col min="1022" max="1022" width="3.625" style="272" customWidth="1"/>
    <col min="1023" max="1023" width="9.125" style="272" customWidth="1"/>
    <col min="1024" max="1024" width="3.625" style="272" customWidth="1"/>
    <col min="1025" max="1025" width="4.625" style="272" customWidth="1"/>
    <col min="1026" max="1026" width="9.625" style="272" customWidth="1"/>
    <col min="1027" max="1027" width="10.125" style="272" customWidth="1"/>
    <col min="1028" max="1028" width="10.25" style="272" customWidth="1"/>
    <col min="1029" max="1029" width="4.625" style="272" customWidth="1"/>
    <col min="1030" max="1030" width="5" style="272" customWidth="1"/>
    <col min="1031" max="1031" width="11.125" style="272" customWidth="1"/>
    <col min="1032" max="1032" width="16.125" style="272" customWidth="1"/>
    <col min="1033" max="1033" width="4.75" style="272" customWidth="1"/>
    <col min="1034" max="1034" width="3.625" style="272" customWidth="1"/>
    <col min="1035" max="1035" width="5.125" style="272" customWidth="1"/>
    <col min="1036" max="1036" width="3.125" style="272" customWidth="1"/>
    <col min="1037" max="1037" width="4.625" style="272" customWidth="1"/>
    <col min="1038" max="1038" width="5" style="272" customWidth="1"/>
    <col min="1039" max="1040" width="9.75" style="272" customWidth="1"/>
    <col min="1041" max="1042" width="7.875" style="272" customWidth="1"/>
    <col min="1043" max="1273" width="9" style="272"/>
    <col min="1274" max="1274" width="3.125" style="272" customWidth="1"/>
    <col min="1275" max="1275" width="7.625" style="272" customWidth="1"/>
    <col min="1276" max="1276" width="4.125" style="272" customWidth="1"/>
    <col min="1277" max="1277" width="17" style="272" customWidth="1"/>
    <col min="1278" max="1278" width="3.625" style="272" customWidth="1"/>
    <col min="1279" max="1279" width="9.125" style="272" customWidth="1"/>
    <col min="1280" max="1280" width="3.625" style="272" customWidth="1"/>
    <col min="1281" max="1281" width="4.625" style="272" customWidth="1"/>
    <col min="1282" max="1282" width="9.625" style="272" customWidth="1"/>
    <col min="1283" max="1283" width="10.125" style="272" customWidth="1"/>
    <col min="1284" max="1284" width="10.25" style="272" customWidth="1"/>
    <col min="1285" max="1285" width="4.625" style="272" customWidth="1"/>
    <col min="1286" max="1286" width="5" style="272" customWidth="1"/>
    <col min="1287" max="1287" width="11.125" style="272" customWidth="1"/>
    <col min="1288" max="1288" width="16.125" style="272" customWidth="1"/>
    <col min="1289" max="1289" width="4.75" style="272" customWidth="1"/>
    <col min="1290" max="1290" width="3.625" style="272" customWidth="1"/>
    <col min="1291" max="1291" width="5.125" style="272" customWidth="1"/>
    <col min="1292" max="1292" width="3.125" style="272" customWidth="1"/>
    <col min="1293" max="1293" width="4.625" style="272" customWidth="1"/>
    <col min="1294" max="1294" width="5" style="272" customWidth="1"/>
    <col min="1295" max="1296" width="9.75" style="272" customWidth="1"/>
    <col min="1297" max="1298" width="7.875" style="272" customWidth="1"/>
    <col min="1299" max="1529" width="9" style="272"/>
    <col min="1530" max="1530" width="3.125" style="272" customWidth="1"/>
    <col min="1531" max="1531" width="7.625" style="272" customWidth="1"/>
    <col min="1532" max="1532" width="4.125" style="272" customWidth="1"/>
    <col min="1533" max="1533" width="17" style="272" customWidth="1"/>
    <col min="1534" max="1534" width="3.625" style="272" customWidth="1"/>
    <col min="1535" max="1535" width="9.125" style="272" customWidth="1"/>
    <col min="1536" max="1536" width="3.625" style="272" customWidth="1"/>
    <col min="1537" max="1537" width="4.625" style="272" customWidth="1"/>
    <col min="1538" max="1538" width="9.625" style="272" customWidth="1"/>
    <col min="1539" max="1539" width="10.125" style="272" customWidth="1"/>
    <col min="1540" max="1540" width="10.25" style="272" customWidth="1"/>
    <col min="1541" max="1541" width="4.625" style="272" customWidth="1"/>
    <col min="1542" max="1542" width="5" style="272" customWidth="1"/>
    <col min="1543" max="1543" width="11.125" style="272" customWidth="1"/>
    <col min="1544" max="1544" width="16.125" style="272" customWidth="1"/>
    <col min="1545" max="1545" width="4.75" style="272" customWidth="1"/>
    <col min="1546" max="1546" width="3.625" style="272" customWidth="1"/>
    <col min="1547" max="1547" width="5.125" style="272" customWidth="1"/>
    <col min="1548" max="1548" width="3.125" style="272" customWidth="1"/>
    <col min="1549" max="1549" width="4.625" style="272" customWidth="1"/>
    <col min="1550" max="1550" width="5" style="272" customWidth="1"/>
    <col min="1551" max="1552" width="9.75" style="272" customWidth="1"/>
    <col min="1553" max="1554" width="7.875" style="272" customWidth="1"/>
    <col min="1555" max="1785" width="9" style="272"/>
    <col min="1786" max="1786" width="3.125" style="272" customWidth="1"/>
    <col min="1787" max="1787" width="7.625" style="272" customWidth="1"/>
    <col min="1788" max="1788" width="4.125" style="272" customWidth="1"/>
    <col min="1789" max="1789" width="17" style="272" customWidth="1"/>
    <col min="1790" max="1790" width="3.625" style="272" customWidth="1"/>
    <col min="1791" max="1791" width="9.125" style="272" customWidth="1"/>
    <col min="1792" max="1792" width="3.625" style="272" customWidth="1"/>
    <col min="1793" max="1793" width="4.625" style="272" customWidth="1"/>
    <col min="1794" max="1794" width="9.625" style="272" customWidth="1"/>
    <col min="1795" max="1795" width="10.125" style="272" customWidth="1"/>
    <col min="1796" max="1796" width="10.25" style="272" customWidth="1"/>
    <col min="1797" max="1797" width="4.625" style="272" customWidth="1"/>
    <col min="1798" max="1798" width="5" style="272" customWidth="1"/>
    <col min="1799" max="1799" width="11.125" style="272" customWidth="1"/>
    <col min="1800" max="1800" width="16.125" style="272" customWidth="1"/>
    <col min="1801" max="1801" width="4.75" style="272" customWidth="1"/>
    <col min="1802" max="1802" width="3.625" style="272" customWidth="1"/>
    <col min="1803" max="1803" width="5.125" style="272" customWidth="1"/>
    <col min="1804" max="1804" width="3.125" style="272" customWidth="1"/>
    <col min="1805" max="1805" width="4.625" style="272" customWidth="1"/>
    <col min="1806" max="1806" width="5" style="272" customWidth="1"/>
    <col min="1807" max="1808" width="9.75" style="272" customWidth="1"/>
    <col min="1809" max="1810" width="7.875" style="272" customWidth="1"/>
    <col min="1811" max="2041" width="9" style="272"/>
    <col min="2042" max="2042" width="3.125" style="272" customWidth="1"/>
    <col min="2043" max="2043" width="7.625" style="272" customWidth="1"/>
    <col min="2044" max="2044" width="4.125" style="272" customWidth="1"/>
    <col min="2045" max="2045" width="17" style="272" customWidth="1"/>
    <col min="2046" max="2046" width="3.625" style="272" customWidth="1"/>
    <col min="2047" max="2047" width="9.125" style="272" customWidth="1"/>
    <col min="2048" max="2048" width="3.625" style="272" customWidth="1"/>
    <col min="2049" max="2049" width="4.625" style="272" customWidth="1"/>
    <col min="2050" max="2050" width="9.625" style="272" customWidth="1"/>
    <col min="2051" max="2051" width="10.125" style="272" customWidth="1"/>
    <col min="2052" max="2052" width="10.25" style="272" customWidth="1"/>
    <col min="2053" max="2053" width="4.625" style="272" customWidth="1"/>
    <col min="2054" max="2054" width="5" style="272" customWidth="1"/>
    <col min="2055" max="2055" width="11.125" style="272" customWidth="1"/>
    <col min="2056" max="2056" width="16.125" style="272" customWidth="1"/>
    <col min="2057" max="2057" width="4.75" style="272" customWidth="1"/>
    <col min="2058" max="2058" width="3.625" style="272" customWidth="1"/>
    <col min="2059" max="2059" width="5.125" style="272" customWidth="1"/>
    <col min="2060" max="2060" width="3.125" style="272" customWidth="1"/>
    <col min="2061" max="2061" width="4.625" style="272" customWidth="1"/>
    <col min="2062" max="2062" width="5" style="272" customWidth="1"/>
    <col min="2063" max="2064" width="9.75" style="272" customWidth="1"/>
    <col min="2065" max="2066" width="7.875" style="272" customWidth="1"/>
    <col min="2067" max="2297" width="9" style="272"/>
    <col min="2298" max="2298" width="3.125" style="272" customWidth="1"/>
    <col min="2299" max="2299" width="7.625" style="272" customWidth="1"/>
    <col min="2300" max="2300" width="4.125" style="272" customWidth="1"/>
    <col min="2301" max="2301" width="17" style="272" customWidth="1"/>
    <col min="2302" max="2302" width="3.625" style="272" customWidth="1"/>
    <col min="2303" max="2303" width="9.125" style="272" customWidth="1"/>
    <col min="2304" max="2304" width="3.625" style="272" customWidth="1"/>
    <col min="2305" max="2305" width="4.625" style="272" customWidth="1"/>
    <col min="2306" max="2306" width="9.625" style="272" customWidth="1"/>
    <col min="2307" max="2307" width="10.125" style="272" customWidth="1"/>
    <col min="2308" max="2308" width="10.25" style="272" customWidth="1"/>
    <col min="2309" max="2309" width="4.625" style="272" customWidth="1"/>
    <col min="2310" max="2310" width="5" style="272" customWidth="1"/>
    <col min="2311" max="2311" width="11.125" style="272" customWidth="1"/>
    <col min="2312" max="2312" width="16.125" style="272" customWidth="1"/>
    <col min="2313" max="2313" width="4.75" style="272" customWidth="1"/>
    <col min="2314" max="2314" width="3.625" style="272" customWidth="1"/>
    <col min="2315" max="2315" width="5.125" style="272" customWidth="1"/>
    <col min="2316" max="2316" width="3.125" style="272" customWidth="1"/>
    <col min="2317" max="2317" width="4.625" style="272" customWidth="1"/>
    <col min="2318" max="2318" width="5" style="272" customWidth="1"/>
    <col min="2319" max="2320" width="9.75" style="272" customWidth="1"/>
    <col min="2321" max="2322" width="7.875" style="272" customWidth="1"/>
    <col min="2323" max="2553" width="9" style="272"/>
    <col min="2554" max="2554" width="3.125" style="272" customWidth="1"/>
    <col min="2555" max="2555" width="7.625" style="272" customWidth="1"/>
    <col min="2556" max="2556" width="4.125" style="272" customWidth="1"/>
    <col min="2557" max="2557" width="17" style="272" customWidth="1"/>
    <col min="2558" max="2558" width="3.625" style="272" customWidth="1"/>
    <col min="2559" max="2559" width="9.125" style="272" customWidth="1"/>
    <col min="2560" max="2560" width="3.625" style="272" customWidth="1"/>
    <col min="2561" max="2561" width="4.625" style="272" customWidth="1"/>
    <col min="2562" max="2562" width="9.625" style="272" customWidth="1"/>
    <col min="2563" max="2563" width="10.125" style="272" customWidth="1"/>
    <col min="2564" max="2564" width="10.25" style="272" customWidth="1"/>
    <col min="2565" max="2565" width="4.625" style="272" customWidth="1"/>
    <col min="2566" max="2566" width="5" style="272" customWidth="1"/>
    <col min="2567" max="2567" width="11.125" style="272" customWidth="1"/>
    <col min="2568" max="2568" width="16.125" style="272" customWidth="1"/>
    <col min="2569" max="2569" width="4.75" style="272" customWidth="1"/>
    <col min="2570" max="2570" width="3.625" style="272" customWidth="1"/>
    <col min="2571" max="2571" width="5.125" style="272" customWidth="1"/>
    <col min="2572" max="2572" width="3.125" style="272" customWidth="1"/>
    <col min="2573" max="2573" width="4.625" style="272" customWidth="1"/>
    <col min="2574" max="2574" width="5" style="272" customWidth="1"/>
    <col min="2575" max="2576" width="9.75" style="272" customWidth="1"/>
    <col min="2577" max="2578" width="7.875" style="272" customWidth="1"/>
    <col min="2579" max="2809" width="9" style="272"/>
    <col min="2810" max="2810" width="3.125" style="272" customWidth="1"/>
    <col min="2811" max="2811" width="7.625" style="272" customWidth="1"/>
    <col min="2812" max="2812" width="4.125" style="272" customWidth="1"/>
    <col min="2813" max="2813" width="17" style="272" customWidth="1"/>
    <col min="2814" max="2814" width="3.625" style="272" customWidth="1"/>
    <col min="2815" max="2815" width="9.125" style="272" customWidth="1"/>
    <col min="2816" max="2816" width="3.625" style="272" customWidth="1"/>
    <col min="2817" max="2817" width="4.625" style="272" customWidth="1"/>
    <col min="2818" max="2818" width="9.625" style="272" customWidth="1"/>
    <col min="2819" max="2819" width="10.125" style="272" customWidth="1"/>
    <col min="2820" max="2820" width="10.25" style="272" customWidth="1"/>
    <col min="2821" max="2821" width="4.625" style="272" customWidth="1"/>
    <col min="2822" max="2822" width="5" style="272" customWidth="1"/>
    <col min="2823" max="2823" width="11.125" style="272" customWidth="1"/>
    <col min="2824" max="2824" width="16.125" style="272" customWidth="1"/>
    <col min="2825" max="2825" width="4.75" style="272" customWidth="1"/>
    <col min="2826" max="2826" width="3.625" style="272" customWidth="1"/>
    <col min="2827" max="2827" width="5.125" style="272" customWidth="1"/>
    <col min="2828" max="2828" width="3.125" style="272" customWidth="1"/>
    <col min="2829" max="2829" width="4.625" style="272" customWidth="1"/>
    <col min="2830" max="2830" width="5" style="272" customWidth="1"/>
    <col min="2831" max="2832" width="9.75" style="272" customWidth="1"/>
    <col min="2833" max="2834" width="7.875" style="272" customWidth="1"/>
    <col min="2835" max="3065" width="9" style="272"/>
    <col min="3066" max="3066" width="3.125" style="272" customWidth="1"/>
    <col min="3067" max="3067" width="7.625" style="272" customWidth="1"/>
    <col min="3068" max="3068" width="4.125" style="272" customWidth="1"/>
    <col min="3069" max="3069" width="17" style="272" customWidth="1"/>
    <col min="3070" max="3070" width="3.625" style="272" customWidth="1"/>
    <col min="3071" max="3071" width="9.125" style="272" customWidth="1"/>
    <col min="3072" max="3072" width="3.625" style="272" customWidth="1"/>
    <col min="3073" max="3073" width="4.625" style="272" customWidth="1"/>
    <col min="3074" max="3074" width="9.625" style="272" customWidth="1"/>
    <col min="3075" max="3075" width="10.125" style="272" customWidth="1"/>
    <col min="3076" max="3076" width="10.25" style="272" customWidth="1"/>
    <col min="3077" max="3077" width="4.625" style="272" customWidth="1"/>
    <col min="3078" max="3078" width="5" style="272" customWidth="1"/>
    <col min="3079" max="3079" width="11.125" style="272" customWidth="1"/>
    <col min="3080" max="3080" width="16.125" style="272" customWidth="1"/>
    <col min="3081" max="3081" width="4.75" style="272" customWidth="1"/>
    <col min="3082" max="3082" width="3.625" style="272" customWidth="1"/>
    <col min="3083" max="3083" width="5.125" style="272" customWidth="1"/>
    <col min="3084" max="3084" width="3.125" style="272" customWidth="1"/>
    <col min="3085" max="3085" width="4.625" style="272" customWidth="1"/>
    <col min="3086" max="3086" width="5" style="272" customWidth="1"/>
    <col min="3087" max="3088" width="9.75" style="272" customWidth="1"/>
    <col min="3089" max="3090" width="7.875" style="272" customWidth="1"/>
    <col min="3091" max="3321" width="9" style="272"/>
    <col min="3322" max="3322" width="3.125" style="272" customWidth="1"/>
    <col min="3323" max="3323" width="7.625" style="272" customWidth="1"/>
    <col min="3324" max="3324" width="4.125" style="272" customWidth="1"/>
    <col min="3325" max="3325" width="17" style="272" customWidth="1"/>
    <col min="3326" max="3326" width="3.625" style="272" customWidth="1"/>
    <col min="3327" max="3327" width="9.125" style="272" customWidth="1"/>
    <col min="3328" max="3328" width="3.625" style="272" customWidth="1"/>
    <col min="3329" max="3329" width="4.625" style="272" customWidth="1"/>
    <col min="3330" max="3330" width="9.625" style="272" customWidth="1"/>
    <col min="3331" max="3331" width="10.125" style="272" customWidth="1"/>
    <col min="3332" max="3332" width="10.25" style="272" customWidth="1"/>
    <col min="3333" max="3333" width="4.625" style="272" customWidth="1"/>
    <col min="3334" max="3334" width="5" style="272" customWidth="1"/>
    <col min="3335" max="3335" width="11.125" style="272" customWidth="1"/>
    <col min="3336" max="3336" width="16.125" style="272" customWidth="1"/>
    <col min="3337" max="3337" width="4.75" style="272" customWidth="1"/>
    <col min="3338" max="3338" width="3.625" style="272" customWidth="1"/>
    <col min="3339" max="3339" width="5.125" style="272" customWidth="1"/>
    <col min="3340" max="3340" width="3.125" style="272" customWidth="1"/>
    <col min="3341" max="3341" width="4.625" style="272" customWidth="1"/>
    <col min="3342" max="3342" width="5" style="272" customWidth="1"/>
    <col min="3343" max="3344" width="9.75" style="272" customWidth="1"/>
    <col min="3345" max="3346" width="7.875" style="272" customWidth="1"/>
    <col min="3347" max="3577" width="9" style="272"/>
    <col min="3578" max="3578" width="3.125" style="272" customWidth="1"/>
    <col min="3579" max="3579" width="7.625" style="272" customWidth="1"/>
    <col min="3580" max="3580" width="4.125" style="272" customWidth="1"/>
    <col min="3581" max="3581" width="17" style="272" customWidth="1"/>
    <col min="3582" max="3582" width="3.625" style="272" customWidth="1"/>
    <col min="3583" max="3583" width="9.125" style="272" customWidth="1"/>
    <col min="3584" max="3584" width="3.625" style="272" customWidth="1"/>
    <col min="3585" max="3585" width="4.625" style="272" customWidth="1"/>
    <col min="3586" max="3586" width="9.625" style="272" customWidth="1"/>
    <col min="3587" max="3587" width="10.125" style="272" customWidth="1"/>
    <col min="3588" max="3588" width="10.25" style="272" customWidth="1"/>
    <col min="3589" max="3589" width="4.625" style="272" customWidth="1"/>
    <col min="3590" max="3590" width="5" style="272" customWidth="1"/>
    <col min="3591" max="3591" width="11.125" style="272" customWidth="1"/>
    <col min="3592" max="3592" width="16.125" style="272" customWidth="1"/>
    <col min="3593" max="3593" width="4.75" style="272" customWidth="1"/>
    <col min="3594" max="3594" width="3.625" style="272" customWidth="1"/>
    <col min="3595" max="3595" width="5.125" style="272" customWidth="1"/>
    <col min="3596" max="3596" width="3.125" style="272" customWidth="1"/>
    <col min="3597" max="3597" width="4.625" style="272" customWidth="1"/>
    <col min="3598" max="3598" width="5" style="272" customWidth="1"/>
    <col min="3599" max="3600" width="9.75" style="272" customWidth="1"/>
    <col min="3601" max="3602" width="7.875" style="272" customWidth="1"/>
    <col min="3603" max="3833" width="9" style="272"/>
    <col min="3834" max="3834" width="3.125" style="272" customWidth="1"/>
    <col min="3835" max="3835" width="7.625" style="272" customWidth="1"/>
    <col min="3836" max="3836" width="4.125" style="272" customWidth="1"/>
    <col min="3837" max="3837" width="17" style="272" customWidth="1"/>
    <col min="3838" max="3838" width="3.625" style="272" customWidth="1"/>
    <col min="3839" max="3839" width="9.125" style="272" customWidth="1"/>
    <col min="3840" max="3840" width="3.625" style="272" customWidth="1"/>
    <col min="3841" max="3841" width="4.625" style="272" customWidth="1"/>
    <col min="3842" max="3842" width="9.625" style="272" customWidth="1"/>
    <col min="3843" max="3843" width="10.125" style="272" customWidth="1"/>
    <col min="3844" max="3844" width="10.25" style="272" customWidth="1"/>
    <col min="3845" max="3845" width="4.625" style="272" customWidth="1"/>
    <col min="3846" max="3846" width="5" style="272" customWidth="1"/>
    <col min="3847" max="3847" width="11.125" style="272" customWidth="1"/>
    <col min="3848" max="3848" width="16.125" style="272" customWidth="1"/>
    <col min="3849" max="3849" width="4.75" style="272" customWidth="1"/>
    <col min="3850" max="3850" width="3.625" style="272" customWidth="1"/>
    <col min="3851" max="3851" width="5.125" style="272" customWidth="1"/>
    <col min="3852" max="3852" width="3.125" style="272" customWidth="1"/>
    <col min="3853" max="3853" width="4.625" style="272" customWidth="1"/>
    <col min="3854" max="3854" width="5" style="272" customWidth="1"/>
    <col min="3855" max="3856" width="9.75" style="272" customWidth="1"/>
    <col min="3857" max="3858" width="7.875" style="272" customWidth="1"/>
    <col min="3859" max="4089" width="9" style="272"/>
    <col min="4090" max="4090" width="3.125" style="272" customWidth="1"/>
    <col min="4091" max="4091" width="7.625" style="272" customWidth="1"/>
    <col min="4092" max="4092" width="4.125" style="272" customWidth="1"/>
    <col min="4093" max="4093" width="17" style="272" customWidth="1"/>
    <col min="4094" max="4094" width="3.625" style="272" customWidth="1"/>
    <col min="4095" max="4095" width="9.125" style="272" customWidth="1"/>
    <col min="4096" max="4096" width="3.625" style="272" customWidth="1"/>
    <col min="4097" max="4097" width="4.625" style="272" customWidth="1"/>
    <col min="4098" max="4098" width="9.625" style="272" customWidth="1"/>
    <col min="4099" max="4099" width="10.125" style="272" customWidth="1"/>
    <col min="4100" max="4100" width="10.25" style="272" customWidth="1"/>
    <col min="4101" max="4101" width="4.625" style="272" customWidth="1"/>
    <col min="4102" max="4102" width="5" style="272" customWidth="1"/>
    <col min="4103" max="4103" width="11.125" style="272" customWidth="1"/>
    <col min="4104" max="4104" width="16.125" style="272" customWidth="1"/>
    <col min="4105" max="4105" width="4.75" style="272" customWidth="1"/>
    <col min="4106" max="4106" width="3.625" style="272" customWidth="1"/>
    <col min="4107" max="4107" width="5.125" style="272" customWidth="1"/>
    <col min="4108" max="4108" width="3.125" style="272" customWidth="1"/>
    <col min="4109" max="4109" width="4.625" style="272" customWidth="1"/>
    <col min="4110" max="4110" width="5" style="272" customWidth="1"/>
    <col min="4111" max="4112" width="9.75" style="272" customWidth="1"/>
    <col min="4113" max="4114" width="7.875" style="272" customWidth="1"/>
    <col min="4115" max="4345" width="9" style="272"/>
    <col min="4346" max="4346" width="3.125" style="272" customWidth="1"/>
    <col min="4347" max="4347" width="7.625" style="272" customWidth="1"/>
    <col min="4348" max="4348" width="4.125" style="272" customWidth="1"/>
    <col min="4349" max="4349" width="17" style="272" customWidth="1"/>
    <col min="4350" max="4350" width="3.625" style="272" customWidth="1"/>
    <col min="4351" max="4351" width="9.125" style="272" customWidth="1"/>
    <col min="4352" max="4352" width="3.625" style="272" customWidth="1"/>
    <col min="4353" max="4353" width="4.625" style="272" customWidth="1"/>
    <col min="4354" max="4354" width="9.625" style="272" customWidth="1"/>
    <col min="4355" max="4355" width="10.125" style="272" customWidth="1"/>
    <col min="4356" max="4356" width="10.25" style="272" customWidth="1"/>
    <col min="4357" max="4357" width="4.625" style="272" customWidth="1"/>
    <col min="4358" max="4358" width="5" style="272" customWidth="1"/>
    <col min="4359" max="4359" width="11.125" style="272" customWidth="1"/>
    <col min="4360" max="4360" width="16.125" style="272" customWidth="1"/>
    <col min="4361" max="4361" width="4.75" style="272" customWidth="1"/>
    <col min="4362" max="4362" width="3.625" style="272" customWidth="1"/>
    <col min="4363" max="4363" width="5.125" style="272" customWidth="1"/>
    <col min="4364" max="4364" width="3.125" style="272" customWidth="1"/>
    <col min="4365" max="4365" width="4.625" style="272" customWidth="1"/>
    <col min="4366" max="4366" width="5" style="272" customWidth="1"/>
    <col min="4367" max="4368" width="9.75" style="272" customWidth="1"/>
    <col min="4369" max="4370" width="7.875" style="272" customWidth="1"/>
    <col min="4371" max="4601" width="9" style="272"/>
    <col min="4602" max="4602" width="3.125" style="272" customWidth="1"/>
    <col min="4603" max="4603" width="7.625" style="272" customWidth="1"/>
    <col min="4604" max="4604" width="4.125" style="272" customWidth="1"/>
    <col min="4605" max="4605" width="17" style="272" customWidth="1"/>
    <col min="4606" max="4606" width="3.625" style="272" customWidth="1"/>
    <col min="4607" max="4607" width="9.125" style="272" customWidth="1"/>
    <col min="4608" max="4608" width="3.625" style="272" customWidth="1"/>
    <col min="4609" max="4609" width="4.625" style="272" customWidth="1"/>
    <col min="4610" max="4610" width="9.625" style="272" customWidth="1"/>
    <col min="4611" max="4611" width="10.125" style="272" customWidth="1"/>
    <col min="4612" max="4612" width="10.25" style="272" customWidth="1"/>
    <col min="4613" max="4613" width="4.625" style="272" customWidth="1"/>
    <col min="4614" max="4614" width="5" style="272" customWidth="1"/>
    <col min="4615" max="4615" width="11.125" style="272" customWidth="1"/>
    <col min="4616" max="4616" width="16.125" style="272" customWidth="1"/>
    <col min="4617" max="4617" width="4.75" style="272" customWidth="1"/>
    <col min="4618" max="4618" width="3.625" style="272" customWidth="1"/>
    <col min="4619" max="4619" width="5.125" style="272" customWidth="1"/>
    <col min="4620" max="4620" width="3.125" style="272" customWidth="1"/>
    <col min="4621" max="4621" width="4.625" style="272" customWidth="1"/>
    <col min="4622" max="4622" width="5" style="272" customWidth="1"/>
    <col min="4623" max="4624" width="9.75" style="272" customWidth="1"/>
    <col min="4625" max="4626" width="7.875" style="272" customWidth="1"/>
    <col min="4627" max="4857" width="9" style="272"/>
    <col min="4858" max="4858" width="3.125" style="272" customWidth="1"/>
    <col min="4859" max="4859" width="7.625" style="272" customWidth="1"/>
    <col min="4860" max="4860" width="4.125" style="272" customWidth="1"/>
    <col min="4861" max="4861" width="17" style="272" customWidth="1"/>
    <col min="4862" max="4862" width="3.625" style="272" customWidth="1"/>
    <col min="4863" max="4863" width="9.125" style="272" customWidth="1"/>
    <col min="4864" max="4864" width="3.625" style="272" customWidth="1"/>
    <col min="4865" max="4865" width="4.625" style="272" customWidth="1"/>
    <col min="4866" max="4866" width="9.625" style="272" customWidth="1"/>
    <col min="4867" max="4867" width="10.125" style="272" customWidth="1"/>
    <col min="4868" max="4868" width="10.25" style="272" customWidth="1"/>
    <col min="4869" max="4869" width="4.625" style="272" customWidth="1"/>
    <col min="4870" max="4870" width="5" style="272" customWidth="1"/>
    <col min="4871" max="4871" width="11.125" style="272" customWidth="1"/>
    <col min="4872" max="4872" width="16.125" style="272" customWidth="1"/>
    <col min="4873" max="4873" width="4.75" style="272" customWidth="1"/>
    <col min="4874" max="4874" width="3.625" style="272" customWidth="1"/>
    <col min="4875" max="4875" width="5.125" style="272" customWidth="1"/>
    <col min="4876" max="4876" width="3.125" style="272" customWidth="1"/>
    <col min="4877" max="4877" width="4.625" style="272" customWidth="1"/>
    <col min="4878" max="4878" width="5" style="272" customWidth="1"/>
    <col min="4879" max="4880" width="9.75" style="272" customWidth="1"/>
    <col min="4881" max="4882" width="7.875" style="272" customWidth="1"/>
    <col min="4883" max="5113" width="9" style="272"/>
    <col min="5114" max="5114" width="3.125" style="272" customWidth="1"/>
    <col min="5115" max="5115" width="7.625" style="272" customWidth="1"/>
    <col min="5116" max="5116" width="4.125" style="272" customWidth="1"/>
    <col min="5117" max="5117" width="17" style="272" customWidth="1"/>
    <col min="5118" max="5118" width="3.625" style="272" customWidth="1"/>
    <col min="5119" max="5119" width="9.125" style="272" customWidth="1"/>
    <col min="5120" max="5120" width="3.625" style="272" customWidth="1"/>
    <col min="5121" max="5121" width="4.625" style="272" customWidth="1"/>
    <col min="5122" max="5122" width="9.625" style="272" customWidth="1"/>
    <col min="5123" max="5123" width="10.125" style="272" customWidth="1"/>
    <col min="5124" max="5124" width="10.25" style="272" customWidth="1"/>
    <col min="5125" max="5125" width="4.625" style="272" customWidth="1"/>
    <col min="5126" max="5126" width="5" style="272" customWidth="1"/>
    <col min="5127" max="5127" width="11.125" style="272" customWidth="1"/>
    <col min="5128" max="5128" width="16.125" style="272" customWidth="1"/>
    <col min="5129" max="5129" width="4.75" style="272" customWidth="1"/>
    <col min="5130" max="5130" width="3.625" style="272" customWidth="1"/>
    <col min="5131" max="5131" width="5.125" style="272" customWidth="1"/>
    <col min="5132" max="5132" width="3.125" style="272" customWidth="1"/>
    <col min="5133" max="5133" width="4.625" style="272" customWidth="1"/>
    <col min="5134" max="5134" width="5" style="272" customWidth="1"/>
    <col min="5135" max="5136" width="9.75" style="272" customWidth="1"/>
    <col min="5137" max="5138" width="7.875" style="272" customWidth="1"/>
    <col min="5139" max="5369" width="9" style="272"/>
    <col min="5370" max="5370" width="3.125" style="272" customWidth="1"/>
    <col min="5371" max="5371" width="7.625" style="272" customWidth="1"/>
    <col min="5372" max="5372" width="4.125" style="272" customWidth="1"/>
    <col min="5373" max="5373" width="17" style="272" customWidth="1"/>
    <col min="5374" max="5374" width="3.625" style="272" customWidth="1"/>
    <col min="5375" max="5375" width="9.125" style="272" customWidth="1"/>
    <col min="5376" max="5376" width="3.625" style="272" customWidth="1"/>
    <col min="5377" max="5377" width="4.625" style="272" customWidth="1"/>
    <col min="5378" max="5378" width="9.625" style="272" customWidth="1"/>
    <col min="5379" max="5379" width="10.125" style="272" customWidth="1"/>
    <col min="5380" max="5380" width="10.25" style="272" customWidth="1"/>
    <col min="5381" max="5381" width="4.625" style="272" customWidth="1"/>
    <col min="5382" max="5382" width="5" style="272" customWidth="1"/>
    <col min="5383" max="5383" width="11.125" style="272" customWidth="1"/>
    <col min="5384" max="5384" width="16.125" style="272" customWidth="1"/>
    <col min="5385" max="5385" width="4.75" style="272" customWidth="1"/>
    <col min="5386" max="5386" width="3.625" style="272" customWidth="1"/>
    <col min="5387" max="5387" width="5.125" style="272" customWidth="1"/>
    <col min="5388" max="5388" width="3.125" style="272" customWidth="1"/>
    <col min="5389" max="5389" width="4.625" style="272" customWidth="1"/>
    <col min="5390" max="5390" width="5" style="272" customWidth="1"/>
    <col min="5391" max="5392" width="9.75" style="272" customWidth="1"/>
    <col min="5393" max="5394" width="7.875" style="272" customWidth="1"/>
    <col min="5395" max="5625" width="9" style="272"/>
    <col min="5626" max="5626" width="3.125" style="272" customWidth="1"/>
    <col min="5627" max="5627" width="7.625" style="272" customWidth="1"/>
    <col min="5628" max="5628" width="4.125" style="272" customWidth="1"/>
    <col min="5629" max="5629" width="17" style="272" customWidth="1"/>
    <col min="5630" max="5630" width="3.625" style="272" customWidth="1"/>
    <col min="5631" max="5631" width="9.125" style="272" customWidth="1"/>
    <col min="5632" max="5632" width="3.625" style="272" customWidth="1"/>
    <col min="5633" max="5633" width="4.625" style="272" customWidth="1"/>
    <col min="5634" max="5634" width="9.625" style="272" customWidth="1"/>
    <col min="5635" max="5635" width="10.125" style="272" customWidth="1"/>
    <col min="5636" max="5636" width="10.25" style="272" customWidth="1"/>
    <col min="5637" max="5637" width="4.625" style="272" customWidth="1"/>
    <col min="5638" max="5638" width="5" style="272" customWidth="1"/>
    <col min="5639" max="5639" width="11.125" style="272" customWidth="1"/>
    <col min="5640" max="5640" width="16.125" style="272" customWidth="1"/>
    <col min="5641" max="5641" width="4.75" style="272" customWidth="1"/>
    <col min="5642" max="5642" width="3.625" style="272" customWidth="1"/>
    <col min="5643" max="5643" width="5.125" style="272" customWidth="1"/>
    <col min="5644" max="5644" width="3.125" style="272" customWidth="1"/>
    <col min="5645" max="5645" width="4.625" style="272" customWidth="1"/>
    <col min="5646" max="5646" width="5" style="272" customWidth="1"/>
    <col min="5647" max="5648" width="9.75" style="272" customWidth="1"/>
    <col min="5649" max="5650" width="7.875" style="272" customWidth="1"/>
    <col min="5651" max="5881" width="9" style="272"/>
    <col min="5882" max="5882" width="3.125" style="272" customWidth="1"/>
    <col min="5883" max="5883" width="7.625" style="272" customWidth="1"/>
    <col min="5884" max="5884" width="4.125" style="272" customWidth="1"/>
    <col min="5885" max="5885" width="17" style="272" customWidth="1"/>
    <col min="5886" max="5886" width="3.625" style="272" customWidth="1"/>
    <col min="5887" max="5887" width="9.125" style="272" customWidth="1"/>
    <col min="5888" max="5888" width="3.625" style="272" customWidth="1"/>
    <col min="5889" max="5889" width="4.625" style="272" customWidth="1"/>
    <col min="5890" max="5890" width="9.625" style="272" customWidth="1"/>
    <col min="5891" max="5891" width="10.125" style="272" customWidth="1"/>
    <col min="5892" max="5892" width="10.25" style="272" customWidth="1"/>
    <col min="5893" max="5893" width="4.625" style="272" customWidth="1"/>
    <col min="5894" max="5894" width="5" style="272" customWidth="1"/>
    <col min="5895" max="5895" width="11.125" style="272" customWidth="1"/>
    <col min="5896" max="5896" width="16.125" style="272" customWidth="1"/>
    <col min="5897" max="5897" width="4.75" style="272" customWidth="1"/>
    <col min="5898" max="5898" width="3.625" style="272" customWidth="1"/>
    <col min="5899" max="5899" width="5.125" style="272" customWidth="1"/>
    <col min="5900" max="5900" width="3.125" style="272" customWidth="1"/>
    <col min="5901" max="5901" width="4.625" style="272" customWidth="1"/>
    <col min="5902" max="5902" width="5" style="272" customWidth="1"/>
    <col min="5903" max="5904" width="9.75" style="272" customWidth="1"/>
    <col min="5905" max="5906" width="7.875" style="272" customWidth="1"/>
    <col min="5907" max="6137" width="9" style="272"/>
    <col min="6138" max="6138" width="3.125" style="272" customWidth="1"/>
    <col min="6139" max="6139" width="7.625" style="272" customWidth="1"/>
    <col min="6140" max="6140" width="4.125" style="272" customWidth="1"/>
    <col min="6141" max="6141" width="17" style="272" customWidth="1"/>
    <col min="6142" max="6142" width="3.625" style="272" customWidth="1"/>
    <col min="6143" max="6143" width="9.125" style="272" customWidth="1"/>
    <col min="6144" max="6144" width="3.625" style="272" customWidth="1"/>
    <col min="6145" max="6145" width="4.625" style="272" customWidth="1"/>
    <col min="6146" max="6146" width="9.625" style="272" customWidth="1"/>
    <col min="6147" max="6147" width="10.125" style="272" customWidth="1"/>
    <col min="6148" max="6148" width="10.25" style="272" customWidth="1"/>
    <col min="6149" max="6149" width="4.625" style="272" customWidth="1"/>
    <col min="6150" max="6150" width="5" style="272" customWidth="1"/>
    <col min="6151" max="6151" width="11.125" style="272" customWidth="1"/>
    <col min="6152" max="6152" width="16.125" style="272" customWidth="1"/>
    <col min="6153" max="6153" width="4.75" style="272" customWidth="1"/>
    <col min="6154" max="6154" width="3.625" style="272" customWidth="1"/>
    <col min="6155" max="6155" width="5.125" style="272" customWidth="1"/>
    <col min="6156" max="6156" width="3.125" style="272" customWidth="1"/>
    <col min="6157" max="6157" width="4.625" style="272" customWidth="1"/>
    <col min="6158" max="6158" width="5" style="272" customWidth="1"/>
    <col min="6159" max="6160" width="9.75" style="272" customWidth="1"/>
    <col min="6161" max="6162" width="7.875" style="272" customWidth="1"/>
    <col min="6163" max="6393" width="9" style="272"/>
    <col min="6394" max="6394" width="3.125" style="272" customWidth="1"/>
    <col min="6395" max="6395" width="7.625" style="272" customWidth="1"/>
    <col min="6396" max="6396" width="4.125" style="272" customWidth="1"/>
    <col min="6397" max="6397" width="17" style="272" customWidth="1"/>
    <col min="6398" max="6398" width="3.625" style="272" customWidth="1"/>
    <col min="6399" max="6399" width="9.125" style="272" customWidth="1"/>
    <col min="6400" max="6400" width="3.625" style="272" customWidth="1"/>
    <col min="6401" max="6401" width="4.625" style="272" customWidth="1"/>
    <col min="6402" max="6402" width="9.625" style="272" customWidth="1"/>
    <col min="6403" max="6403" width="10.125" style="272" customWidth="1"/>
    <col min="6404" max="6404" width="10.25" style="272" customWidth="1"/>
    <col min="6405" max="6405" width="4.625" style="272" customWidth="1"/>
    <col min="6406" max="6406" width="5" style="272" customWidth="1"/>
    <col min="6407" max="6407" width="11.125" style="272" customWidth="1"/>
    <col min="6408" max="6408" width="16.125" style="272" customWidth="1"/>
    <col min="6409" max="6409" width="4.75" style="272" customWidth="1"/>
    <col min="6410" max="6410" width="3.625" style="272" customWidth="1"/>
    <col min="6411" max="6411" width="5.125" style="272" customWidth="1"/>
    <col min="6412" max="6412" width="3.125" style="272" customWidth="1"/>
    <col min="6413" max="6413" width="4.625" style="272" customWidth="1"/>
    <col min="6414" max="6414" width="5" style="272" customWidth="1"/>
    <col min="6415" max="6416" width="9.75" style="272" customWidth="1"/>
    <col min="6417" max="6418" width="7.875" style="272" customWidth="1"/>
    <col min="6419" max="6649" width="9" style="272"/>
    <col min="6650" max="6650" width="3.125" style="272" customWidth="1"/>
    <col min="6651" max="6651" width="7.625" style="272" customWidth="1"/>
    <col min="6652" max="6652" width="4.125" style="272" customWidth="1"/>
    <col min="6653" max="6653" width="17" style="272" customWidth="1"/>
    <col min="6654" max="6654" width="3.625" style="272" customWidth="1"/>
    <col min="6655" max="6655" width="9.125" style="272" customWidth="1"/>
    <col min="6656" max="6656" width="3.625" style="272" customWidth="1"/>
    <col min="6657" max="6657" width="4.625" style="272" customWidth="1"/>
    <col min="6658" max="6658" width="9.625" style="272" customWidth="1"/>
    <col min="6659" max="6659" width="10.125" style="272" customWidth="1"/>
    <col min="6660" max="6660" width="10.25" style="272" customWidth="1"/>
    <col min="6661" max="6661" width="4.625" style="272" customWidth="1"/>
    <col min="6662" max="6662" width="5" style="272" customWidth="1"/>
    <col min="6663" max="6663" width="11.125" style="272" customWidth="1"/>
    <col min="6664" max="6664" width="16.125" style="272" customWidth="1"/>
    <col min="6665" max="6665" width="4.75" style="272" customWidth="1"/>
    <col min="6666" max="6666" width="3.625" style="272" customWidth="1"/>
    <col min="6667" max="6667" width="5.125" style="272" customWidth="1"/>
    <col min="6668" max="6668" width="3.125" style="272" customWidth="1"/>
    <col min="6669" max="6669" width="4.625" style="272" customWidth="1"/>
    <col min="6670" max="6670" width="5" style="272" customWidth="1"/>
    <col min="6671" max="6672" width="9.75" style="272" customWidth="1"/>
    <col min="6673" max="6674" width="7.875" style="272" customWidth="1"/>
    <col min="6675" max="6905" width="9" style="272"/>
    <col min="6906" max="6906" width="3.125" style="272" customWidth="1"/>
    <col min="6907" max="6907" width="7.625" style="272" customWidth="1"/>
    <col min="6908" max="6908" width="4.125" style="272" customWidth="1"/>
    <col min="6909" max="6909" width="17" style="272" customWidth="1"/>
    <col min="6910" max="6910" width="3.625" style="272" customWidth="1"/>
    <col min="6911" max="6911" width="9.125" style="272" customWidth="1"/>
    <col min="6912" max="6912" width="3.625" style="272" customWidth="1"/>
    <col min="6913" max="6913" width="4.625" style="272" customWidth="1"/>
    <col min="6914" max="6914" width="9.625" style="272" customWidth="1"/>
    <col min="6915" max="6915" width="10.125" style="272" customWidth="1"/>
    <col min="6916" max="6916" width="10.25" style="272" customWidth="1"/>
    <col min="6917" max="6917" width="4.625" style="272" customWidth="1"/>
    <col min="6918" max="6918" width="5" style="272" customWidth="1"/>
    <col min="6919" max="6919" width="11.125" style="272" customWidth="1"/>
    <col min="6920" max="6920" width="16.125" style="272" customWidth="1"/>
    <col min="6921" max="6921" width="4.75" style="272" customWidth="1"/>
    <col min="6922" max="6922" width="3.625" style="272" customWidth="1"/>
    <col min="6923" max="6923" width="5.125" style="272" customWidth="1"/>
    <col min="6924" max="6924" width="3.125" style="272" customWidth="1"/>
    <col min="6925" max="6925" width="4.625" style="272" customWidth="1"/>
    <col min="6926" max="6926" width="5" style="272" customWidth="1"/>
    <col min="6927" max="6928" width="9.75" style="272" customWidth="1"/>
    <col min="6929" max="6930" width="7.875" style="272" customWidth="1"/>
    <col min="6931" max="7161" width="9" style="272"/>
    <col min="7162" max="7162" width="3.125" style="272" customWidth="1"/>
    <col min="7163" max="7163" width="7.625" style="272" customWidth="1"/>
    <col min="7164" max="7164" width="4.125" style="272" customWidth="1"/>
    <col min="7165" max="7165" width="17" style="272" customWidth="1"/>
    <col min="7166" max="7166" width="3.625" style="272" customWidth="1"/>
    <col min="7167" max="7167" width="9.125" style="272" customWidth="1"/>
    <col min="7168" max="7168" width="3.625" style="272" customWidth="1"/>
    <col min="7169" max="7169" width="4.625" style="272" customWidth="1"/>
    <col min="7170" max="7170" width="9.625" style="272" customWidth="1"/>
    <col min="7171" max="7171" width="10.125" style="272" customWidth="1"/>
    <col min="7172" max="7172" width="10.25" style="272" customWidth="1"/>
    <col min="7173" max="7173" width="4.625" style="272" customWidth="1"/>
    <col min="7174" max="7174" width="5" style="272" customWidth="1"/>
    <col min="7175" max="7175" width="11.125" style="272" customWidth="1"/>
    <col min="7176" max="7176" width="16.125" style="272" customWidth="1"/>
    <col min="7177" max="7177" width="4.75" style="272" customWidth="1"/>
    <col min="7178" max="7178" width="3.625" style="272" customWidth="1"/>
    <col min="7179" max="7179" width="5.125" style="272" customWidth="1"/>
    <col min="7180" max="7180" width="3.125" style="272" customWidth="1"/>
    <col min="7181" max="7181" width="4.625" style="272" customWidth="1"/>
    <col min="7182" max="7182" width="5" style="272" customWidth="1"/>
    <col min="7183" max="7184" width="9.75" style="272" customWidth="1"/>
    <col min="7185" max="7186" width="7.875" style="272" customWidth="1"/>
    <col min="7187" max="7417" width="9" style="272"/>
    <col min="7418" max="7418" width="3.125" style="272" customWidth="1"/>
    <col min="7419" max="7419" width="7.625" style="272" customWidth="1"/>
    <col min="7420" max="7420" width="4.125" style="272" customWidth="1"/>
    <col min="7421" max="7421" width="17" style="272" customWidth="1"/>
    <col min="7422" max="7422" width="3.625" style="272" customWidth="1"/>
    <col min="7423" max="7423" width="9.125" style="272" customWidth="1"/>
    <col min="7424" max="7424" width="3.625" style="272" customWidth="1"/>
    <col min="7425" max="7425" width="4.625" style="272" customWidth="1"/>
    <col min="7426" max="7426" width="9.625" style="272" customWidth="1"/>
    <col min="7427" max="7427" width="10.125" style="272" customWidth="1"/>
    <col min="7428" max="7428" width="10.25" style="272" customWidth="1"/>
    <col min="7429" max="7429" width="4.625" style="272" customWidth="1"/>
    <col min="7430" max="7430" width="5" style="272" customWidth="1"/>
    <col min="7431" max="7431" width="11.125" style="272" customWidth="1"/>
    <col min="7432" max="7432" width="16.125" style="272" customWidth="1"/>
    <col min="7433" max="7433" width="4.75" style="272" customWidth="1"/>
    <col min="7434" max="7434" width="3.625" style="272" customWidth="1"/>
    <col min="7435" max="7435" width="5.125" style="272" customWidth="1"/>
    <col min="7436" max="7436" width="3.125" style="272" customWidth="1"/>
    <col min="7437" max="7437" width="4.625" style="272" customWidth="1"/>
    <col min="7438" max="7438" width="5" style="272" customWidth="1"/>
    <col min="7439" max="7440" width="9.75" style="272" customWidth="1"/>
    <col min="7441" max="7442" width="7.875" style="272" customWidth="1"/>
    <col min="7443" max="7673" width="9" style="272"/>
    <col min="7674" max="7674" width="3.125" style="272" customWidth="1"/>
    <col min="7675" max="7675" width="7.625" style="272" customWidth="1"/>
    <col min="7676" max="7676" width="4.125" style="272" customWidth="1"/>
    <col min="7677" max="7677" width="17" style="272" customWidth="1"/>
    <col min="7678" max="7678" width="3.625" style="272" customWidth="1"/>
    <col min="7679" max="7679" width="9.125" style="272" customWidth="1"/>
    <col min="7680" max="7680" width="3.625" style="272" customWidth="1"/>
    <col min="7681" max="7681" width="4.625" style="272" customWidth="1"/>
    <col min="7682" max="7682" width="9.625" style="272" customWidth="1"/>
    <col min="7683" max="7683" width="10.125" style="272" customWidth="1"/>
    <col min="7684" max="7684" width="10.25" style="272" customWidth="1"/>
    <col min="7685" max="7685" width="4.625" style="272" customWidth="1"/>
    <col min="7686" max="7686" width="5" style="272" customWidth="1"/>
    <col min="7687" max="7687" width="11.125" style="272" customWidth="1"/>
    <col min="7688" max="7688" width="16.125" style="272" customWidth="1"/>
    <col min="7689" max="7689" width="4.75" style="272" customWidth="1"/>
    <col min="7690" max="7690" width="3.625" style="272" customWidth="1"/>
    <col min="7691" max="7691" width="5.125" style="272" customWidth="1"/>
    <col min="7692" max="7692" width="3.125" style="272" customWidth="1"/>
    <col min="7693" max="7693" width="4.625" style="272" customWidth="1"/>
    <col min="7694" max="7694" width="5" style="272" customWidth="1"/>
    <col min="7695" max="7696" width="9.75" style="272" customWidth="1"/>
    <col min="7697" max="7698" width="7.875" style="272" customWidth="1"/>
    <col min="7699" max="7929" width="9" style="272"/>
    <col min="7930" max="7930" width="3.125" style="272" customWidth="1"/>
    <col min="7931" max="7931" width="7.625" style="272" customWidth="1"/>
    <col min="7932" max="7932" width="4.125" style="272" customWidth="1"/>
    <col min="7933" max="7933" width="17" style="272" customWidth="1"/>
    <col min="7934" max="7934" width="3.625" style="272" customWidth="1"/>
    <col min="7935" max="7935" width="9.125" style="272" customWidth="1"/>
    <col min="7936" max="7936" width="3.625" style="272" customWidth="1"/>
    <col min="7937" max="7937" width="4.625" style="272" customWidth="1"/>
    <col min="7938" max="7938" width="9.625" style="272" customWidth="1"/>
    <col min="7939" max="7939" width="10.125" style="272" customWidth="1"/>
    <col min="7940" max="7940" width="10.25" style="272" customWidth="1"/>
    <col min="7941" max="7941" width="4.625" style="272" customWidth="1"/>
    <col min="7942" max="7942" width="5" style="272" customWidth="1"/>
    <col min="7943" max="7943" width="11.125" style="272" customWidth="1"/>
    <col min="7944" max="7944" width="16.125" style="272" customWidth="1"/>
    <col min="7945" max="7945" width="4.75" style="272" customWidth="1"/>
    <col min="7946" max="7946" width="3.625" style="272" customWidth="1"/>
    <col min="7947" max="7947" width="5.125" style="272" customWidth="1"/>
    <col min="7948" max="7948" width="3.125" style="272" customWidth="1"/>
    <col min="7949" max="7949" width="4.625" style="272" customWidth="1"/>
    <col min="7950" max="7950" width="5" style="272" customWidth="1"/>
    <col min="7951" max="7952" width="9.75" style="272" customWidth="1"/>
    <col min="7953" max="7954" width="7.875" style="272" customWidth="1"/>
    <col min="7955" max="8185" width="9" style="272"/>
    <col min="8186" max="8186" width="3.125" style="272" customWidth="1"/>
    <col min="8187" max="8187" width="7.625" style="272" customWidth="1"/>
    <col min="8188" max="8188" width="4.125" style="272" customWidth="1"/>
    <col min="8189" max="8189" width="17" style="272" customWidth="1"/>
    <col min="8190" max="8190" width="3.625" style="272" customWidth="1"/>
    <col min="8191" max="8191" width="9.125" style="272" customWidth="1"/>
    <col min="8192" max="8192" width="3.625" style="272" customWidth="1"/>
    <col min="8193" max="8193" width="4.625" style="272" customWidth="1"/>
    <col min="8194" max="8194" width="9.625" style="272" customWidth="1"/>
    <col min="8195" max="8195" width="10.125" style="272" customWidth="1"/>
    <col min="8196" max="8196" width="10.25" style="272" customWidth="1"/>
    <col min="8197" max="8197" width="4.625" style="272" customWidth="1"/>
    <col min="8198" max="8198" width="5" style="272" customWidth="1"/>
    <col min="8199" max="8199" width="11.125" style="272" customWidth="1"/>
    <col min="8200" max="8200" width="16.125" style="272" customWidth="1"/>
    <col min="8201" max="8201" width="4.75" style="272" customWidth="1"/>
    <col min="8202" max="8202" width="3.625" style="272" customWidth="1"/>
    <col min="8203" max="8203" width="5.125" style="272" customWidth="1"/>
    <col min="8204" max="8204" width="3.125" style="272" customWidth="1"/>
    <col min="8205" max="8205" width="4.625" style="272" customWidth="1"/>
    <col min="8206" max="8206" width="5" style="272" customWidth="1"/>
    <col min="8207" max="8208" width="9.75" style="272" customWidth="1"/>
    <col min="8209" max="8210" width="7.875" style="272" customWidth="1"/>
    <col min="8211" max="8441" width="9" style="272"/>
    <col min="8442" max="8442" width="3.125" style="272" customWidth="1"/>
    <col min="8443" max="8443" width="7.625" style="272" customWidth="1"/>
    <col min="8444" max="8444" width="4.125" style="272" customWidth="1"/>
    <col min="8445" max="8445" width="17" style="272" customWidth="1"/>
    <col min="8446" max="8446" width="3.625" style="272" customWidth="1"/>
    <col min="8447" max="8447" width="9.125" style="272" customWidth="1"/>
    <col min="8448" max="8448" width="3.625" style="272" customWidth="1"/>
    <col min="8449" max="8449" width="4.625" style="272" customWidth="1"/>
    <col min="8450" max="8450" width="9.625" style="272" customWidth="1"/>
    <col min="8451" max="8451" width="10.125" style="272" customWidth="1"/>
    <col min="8452" max="8452" width="10.25" style="272" customWidth="1"/>
    <col min="8453" max="8453" width="4.625" style="272" customWidth="1"/>
    <col min="8454" max="8454" width="5" style="272" customWidth="1"/>
    <col min="8455" max="8455" width="11.125" style="272" customWidth="1"/>
    <col min="8456" max="8456" width="16.125" style="272" customWidth="1"/>
    <col min="8457" max="8457" width="4.75" style="272" customWidth="1"/>
    <col min="8458" max="8458" width="3.625" style="272" customWidth="1"/>
    <col min="8459" max="8459" width="5.125" style="272" customWidth="1"/>
    <col min="8460" max="8460" width="3.125" style="272" customWidth="1"/>
    <col min="8461" max="8461" width="4.625" style="272" customWidth="1"/>
    <col min="8462" max="8462" width="5" style="272" customWidth="1"/>
    <col min="8463" max="8464" width="9.75" style="272" customWidth="1"/>
    <col min="8465" max="8466" width="7.875" style="272" customWidth="1"/>
    <col min="8467" max="8697" width="9" style="272"/>
    <col min="8698" max="8698" width="3.125" style="272" customWidth="1"/>
    <col min="8699" max="8699" width="7.625" style="272" customWidth="1"/>
    <col min="8700" max="8700" width="4.125" style="272" customWidth="1"/>
    <col min="8701" max="8701" width="17" style="272" customWidth="1"/>
    <col min="8702" max="8702" width="3.625" style="272" customWidth="1"/>
    <col min="8703" max="8703" width="9.125" style="272" customWidth="1"/>
    <col min="8704" max="8704" width="3.625" style="272" customWidth="1"/>
    <col min="8705" max="8705" width="4.625" style="272" customWidth="1"/>
    <col min="8706" max="8706" width="9.625" style="272" customWidth="1"/>
    <col min="8707" max="8707" width="10.125" style="272" customWidth="1"/>
    <col min="8708" max="8708" width="10.25" style="272" customWidth="1"/>
    <col min="8709" max="8709" width="4.625" style="272" customWidth="1"/>
    <col min="8710" max="8710" width="5" style="272" customWidth="1"/>
    <col min="8711" max="8711" width="11.125" style="272" customWidth="1"/>
    <col min="8712" max="8712" width="16.125" style="272" customWidth="1"/>
    <col min="8713" max="8713" width="4.75" style="272" customWidth="1"/>
    <col min="8714" max="8714" width="3.625" style="272" customWidth="1"/>
    <col min="8715" max="8715" width="5.125" style="272" customWidth="1"/>
    <col min="8716" max="8716" width="3.125" style="272" customWidth="1"/>
    <col min="8717" max="8717" width="4.625" style="272" customWidth="1"/>
    <col min="8718" max="8718" width="5" style="272" customWidth="1"/>
    <col min="8719" max="8720" width="9.75" style="272" customWidth="1"/>
    <col min="8721" max="8722" width="7.875" style="272" customWidth="1"/>
    <col min="8723" max="8953" width="9" style="272"/>
    <col min="8954" max="8954" width="3.125" style="272" customWidth="1"/>
    <col min="8955" max="8955" width="7.625" style="272" customWidth="1"/>
    <col min="8956" max="8956" width="4.125" style="272" customWidth="1"/>
    <col min="8957" max="8957" width="17" style="272" customWidth="1"/>
    <col min="8958" max="8958" width="3.625" style="272" customWidth="1"/>
    <col min="8959" max="8959" width="9.125" style="272" customWidth="1"/>
    <col min="8960" max="8960" width="3.625" style="272" customWidth="1"/>
    <col min="8961" max="8961" width="4.625" style="272" customWidth="1"/>
    <col min="8962" max="8962" width="9.625" style="272" customWidth="1"/>
    <col min="8963" max="8963" width="10.125" style="272" customWidth="1"/>
    <col min="8964" max="8964" width="10.25" style="272" customWidth="1"/>
    <col min="8965" max="8965" width="4.625" style="272" customWidth="1"/>
    <col min="8966" max="8966" width="5" style="272" customWidth="1"/>
    <col min="8967" max="8967" width="11.125" style="272" customWidth="1"/>
    <col min="8968" max="8968" width="16.125" style="272" customWidth="1"/>
    <col min="8969" max="8969" width="4.75" style="272" customWidth="1"/>
    <col min="8970" max="8970" width="3.625" style="272" customWidth="1"/>
    <col min="8971" max="8971" width="5.125" style="272" customWidth="1"/>
    <col min="8972" max="8972" width="3.125" style="272" customWidth="1"/>
    <col min="8973" max="8973" width="4.625" style="272" customWidth="1"/>
    <col min="8974" max="8974" width="5" style="272" customWidth="1"/>
    <col min="8975" max="8976" width="9.75" style="272" customWidth="1"/>
    <col min="8977" max="8978" width="7.875" style="272" customWidth="1"/>
    <col min="8979" max="9209" width="9" style="272"/>
    <col min="9210" max="9210" width="3.125" style="272" customWidth="1"/>
    <col min="9211" max="9211" width="7.625" style="272" customWidth="1"/>
    <col min="9212" max="9212" width="4.125" style="272" customWidth="1"/>
    <col min="9213" max="9213" width="17" style="272" customWidth="1"/>
    <col min="9214" max="9214" width="3.625" style="272" customWidth="1"/>
    <col min="9215" max="9215" width="9.125" style="272" customWidth="1"/>
    <col min="9216" max="9216" width="3.625" style="272" customWidth="1"/>
    <col min="9217" max="9217" width="4.625" style="272" customWidth="1"/>
    <col min="9218" max="9218" width="9.625" style="272" customWidth="1"/>
    <col min="9219" max="9219" width="10.125" style="272" customWidth="1"/>
    <col min="9220" max="9220" width="10.25" style="272" customWidth="1"/>
    <col min="9221" max="9221" width="4.625" style="272" customWidth="1"/>
    <col min="9222" max="9222" width="5" style="272" customWidth="1"/>
    <col min="9223" max="9223" width="11.125" style="272" customWidth="1"/>
    <col min="9224" max="9224" width="16.125" style="272" customWidth="1"/>
    <col min="9225" max="9225" width="4.75" style="272" customWidth="1"/>
    <col min="9226" max="9226" width="3.625" style="272" customWidth="1"/>
    <col min="9227" max="9227" width="5.125" style="272" customWidth="1"/>
    <col min="9228" max="9228" width="3.125" style="272" customWidth="1"/>
    <col min="9229" max="9229" width="4.625" style="272" customWidth="1"/>
    <col min="9230" max="9230" width="5" style="272" customWidth="1"/>
    <col min="9231" max="9232" width="9.75" style="272" customWidth="1"/>
    <col min="9233" max="9234" width="7.875" style="272" customWidth="1"/>
    <col min="9235" max="9465" width="9" style="272"/>
    <col min="9466" max="9466" width="3.125" style="272" customWidth="1"/>
    <col min="9467" max="9467" width="7.625" style="272" customWidth="1"/>
    <col min="9468" max="9468" width="4.125" style="272" customWidth="1"/>
    <col min="9469" max="9469" width="17" style="272" customWidth="1"/>
    <col min="9470" max="9470" width="3.625" style="272" customWidth="1"/>
    <col min="9471" max="9471" width="9.125" style="272" customWidth="1"/>
    <col min="9472" max="9472" width="3.625" style="272" customWidth="1"/>
    <col min="9473" max="9473" width="4.625" style="272" customWidth="1"/>
    <col min="9474" max="9474" width="9.625" style="272" customWidth="1"/>
    <col min="9475" max="9475" width="10.125" style="272" customWidth="1"/>
    <col min="9476" max="9476" width="10.25" style="272" customWidth="1"/>
    <col min="9477" max="9477" width="4.625" style="272" customWidth="1"/>
    <col min="9478" max="9478" width="5" style="272" customWidth="1"/>
    <col min="9479" max="9479" width="11.125" style="272" customWidth="1"/>
    <col min="9480" max="9480" width="16.125" style="272" customWidth="1"/>
    <col min="9481" max="9481" width="4.75" style="272" customWidth="1"/>
    <col min="9482" max="9482" width="3.625" style="272" customWidth="1"/>
    <col min="9483" max="9483" width="5.125" style="272" customWidth="1"/>
    <col min="9484" max="9484" width="3.125" style="272" customWidth="1"/>
    <col min="9485" max="9485" width="4.625" style="272" customWidth="1"/>
    <col min="9486" max="9486" width="5" style="272" customWidth="1"/>
    <col min="9487" max="9488" width="9.75" style="272" customWidth="1"/>
    <col min="9489" max="9490" width="7.875" style="272" customWidth="1"/>
    <col min="9491" max="9721" width="9" style="272"/>
    <col min="9722" max="9722" width="3.125" style="272" customWidth="1"/>
    <col min="9723" max="9723" width="7.625" style="272" customWidth="1"/>
    <col min="9724" max="9724" width="4.125" style="272" customWidth="1"/>
    <col min="9725" max="9725" width="17" style="272" customWidth="1"/>
    <col min="9726" max="9726" width="3.625" style="272" customWidth="1"/>
    <col min="9727" max="9727" width="9.125" style="272" customWidth="1"/>
    <col min="9728" max="9728" width="3.625" style="272" customWidth="1"/>
    <col min="9729" max="9729" width="4.625" style="272" customWidth="1"/>
    <col min="9730" max="9730" width="9.625" style="272" customWidth="1"/>
    <col min="9731" max="9731" width="10.125" style="272" customWidth="1"/>
    <col min="9732" max="9732" width="10.25" style="272" customWidth="1"/>
    <col min="9733" max="9733" width="4.625" style="272" customWidth="1"/>
    <col min="9734" max="9734" width="5" style="272" customWidth="1"/>
    <col min="9735" max="9735" width="11.125" style="272" customWidth="1"/>
    <col min="9736" max="9736" width="16.125" style="272" customWidth="1"/>
    <col min="9737" max="9737" width="4.75" style="272" customWidth="1"/>
    <col min="9738" max="9738" width="3.625" style="272" customWidth="1"/>
    <col min="9739" max="9739" width="5.125" style="272" customWidth="1"/>
    <col min="9740" max="9740" width="3.125" style="272" customWidth="1"/>
    <col min="9741" max="9741" width="4.625" style="272" customWidth="1"/>
    <col min="9742" max="9742" width="5" style="272" customWidth="1"/>
    <col min="9743" max="9744" width="9.75" style="272" customWidth="1"/>
    <col min="9745" max="9746" width="7.875" style="272" customWidth="1"/>
    <col min="9747" max="9977" width="9" style="272"/>
    <col min="9978" max="9978" width="3.125" style="272" customWidth="1"/>
    <col min="9979" max="9979" width="7.625" style="272" customWidth="1"/>
    <col min="9980" max="9980" width="4.125" style="272" customWidth="1"/>
    <col min="9981" max="9981" width="17" style="272" customWidth="1"/>
    <col min="9982" max="9982" width="3.625" style="272" customWidth="1"/>
    <col min="9983" max="9983" width="9.125" style="272" customWidth="1"/>
    <col min="9984" max="9984" width="3.625" style="272" customWidth="1"/>
    <col min="9985" max="9985" width="4.625" style="272" customWidth="1"/>
    <col min="9986" max="9986" width="9.625" style="272" customWidth="1"/>
    <col min="9987" max="9987" width="10.125" style="272" customWidth="1"/>
    <col min="9988" max="9988" width="10.25" style="272" customWidth="1"/>
    <col min="9989" max="9989" width="4.625" style="272" customWidth="1"/>
    <col min="9990" max="9990" width="5" style="272" customWidth="1"/>
    <col min="9991" max="9991" width="11.125" style="272" customWidth="1"/>
    <col min="9992" max="9992" width="16.125" style="272" customWidth="1"/>
    <col min="9993" max="9993" width="4.75" style="272" customWidth="1"/>
    <col min="9994" max="9994" width="3.625" style="272" customWidth="1"/>
    <col min="9995" max="9995" width="5.125" style="272" customWidth="1"/>
    <col min="9996" max="9996" width="3.125" style="272" customWidth="1"/>
    <col min="9997" max="9997" width="4.625" style="272" customWidth="1"/>
    <col min="9998" max="9998" width="5" style="272" customWidth="1"/>
    <col min="9999" max="10000" width="9.75" style="272" customWidth="1"/>
    <col min="10001" max="10002" width="7.875" style="272" customWidth="1"/>
    <col min="10003" max="10233" width="9" style="272"/>
    <col min="10234" max="10234" width="3.125" style="272" customWidth="1"/>
    <col min="10235" max="10235" width="7.625" style="272" customWidth="1"/>
    <col min="10236" max="10236" width="4.125" style="272" customWidth="1"/>
    <col min="10237" max="10237" width="17" style="272" customWidth="1"/>
    <col min="10238" max="10238" width="3.625" style="272" customWidth="1"/>
    <col min="10239" max="10239" width="9.125" style="272" customWidth="1"/>
    <col min="10240" max="10240" width="3.625" style="272" customWidth="1"/>
    <col min="10241" max="10241" width="4.625" style="272" customWidth="1"/>
    <col min="10242" max="10242" width="9.625" style="272" customWidth="1"/>
    <col min="10243" max="10243" width="10.125" style="272" customWidth="1"/>
    <col min="10244" max="10244" width="10.25" style="272" customWidth="1"/>
    <col min="10245" max="10245" width="4.625" style="272" customWidth="1"/>
    <col min="10246" max="10246" width="5" style="272" customWidth="1"/>
    <col min="10247" max="10247" width="11.125" style="272" customWidth="1"/>
    <col min="10248" max="10248" width="16.125" style="272" customWidth="1"/>
    <col min="10249" max="10249" width="4.75" style="272" customWidth="1"/>
    <col min="10250" max="10250" width="3.625" style="272" customWidth="1"/>
    <col min="10251" max="10251" width="5.125" style="272" customWidth="1"/>
    <col min="10252" max="10252" width="3.125" style="272" customWidth="1"/>
    <col min="10253" max="10253" width="4.625" style="272" customWidth="1"/>
    <col min="10254" max="10254" width="5" style="272" customWidth="1"/>
    <col min="10255" max="10256" width="9.75" style="272" customWidth="1"/>
    <col min="10257" max="10258" width="7.875" style="272" customWidth="1"/>
    <col min="10259" max="10489" width="9" style="272"/>
    <col min="10490" max="10490" width="3.125" style="272" customWidth="1"/>
    <col min="10491" max="10491" width="7.625" style="272" customWidth="1"/>
    <col min="10492" max="10492" width="4.125" style="272" customWidth="1"/>
    <col min="10493" max="10493" width="17" style="272" customWidth="1"/>
    <col min="10494" max="10494" width="3.625" style="272" customWidth="1"/>
    <col min="10495" max="10495" width="9.125" style="272" customWidth="1"/>
    <col min="10496" max="10496" width="3.625" style="272" customWidth="1"/>
    <col min="10497" max="10497" width="4.625" style="272" customWidth="1"/>
    <col min="10498" max="10498" width="9.625" style="272" customWidth="1"/>
    <col min="10499" max="10499" width="10.125" style="272" customWidth="1"/>
    <col min="10500" max="10500" width="10.25" style="272" customWidth="1"/>
    <col min="10501" max="10501" width="4.625" style="272" customWidth="1"/>
    <col min="10502" max="10502" width="5" style="272" customWidth="1"/>
    <col min="10503" max="10503" width="11.125" style="272" customWidth="1"/>
    <col min="10504" max="10504" width="16.125" style="272" customWidth="1"/>
    <col min="10505" max="10505" width="4.75" style="272" customWidth="1"/>
    <col min="10506" max="10506" width="3.625" style="272" customWidth="1"/>
    <col min="10507" max="10507" width="5.125" style="272" customWidth="1"/>
    <col min="10508" max="10508" width="3.125" style="272" customWidth="1"/>
    <col min="10509" max="10509" width="4.625" style="272" customWidth="1"/>
    <col min="10510" max="10510" width="5" style="272" customWidth="1"/>
    <col min="10511" max="10512" width="9.75" style="272" customWidth="1"/>
    <col min="10513" max="10514" width="7.875" style="272" customWidth="1"/>
    <col min="10515" max="10745" width="9" style="272"/>
    <col min="10746" max="10746" width="3.125" style="272" customWidth="1"/>
    <col min="10747" max="10747" width="7.625" style="272" customWidth="1"/>
    <col min="10748" max="10748" width="4.125" style="272" customWidth="1"/>
    <col min="10749" max="10749" width="17" style="272" customWidth="1"/>
    <col min="10750" max="10750" width="3.625" style="272" customWidth="1"/>
    <col min="10751" max="10751" width="9.125" style="272" customWidth="1"/>
    <col min="10752" max="10752" width="3.625" style="272" customWidth="1"/>
    <col min="10753" max="10753" width="4.625" style="272" customWidth="1"/>
    <col min="10754" max="10754" width="9.625" style="272" customWidth="1"/>
    <col min="10755" max="10755" width="10.125" style="272" customWidth="1"/>
    <col min="10756" max="10756" width="10.25" style="272" customWidth="1"/>
    <col min="10757" max="10757" width="4.625" style="272" customWidth="1"/>
    <col min="10758" max="10758" width="5" style="272" customWidth="1"/>
    <col min="10759" max="10759" width="11.125" style="272" customWidth="1"/>
    <col min="10760" max="10760" width="16.125" style="272" customWidth="1"/>
    <col min="10761" max="10761" width="4.75" style="272" customWidth="1"/>
    <col min="10762" max="10762" width="3.625" style="272" customWidth="1"/>
    <col min="10763" max="10763" width="5.125" style="272" customWidth="1"/>
    <col min="10764" max="10764" width="3.125" style="272" customWidth="1"/>
    <col min="10765" max="10765" width="4.625" style="272" customWidth="1"/>
    <col min="10766" max="10766" width="5" style="272" customWidth="1"/>
    <col min="10767" max="10768" width="9.75" style="272" customWidth="1"/>
    <col min="10769" max="10770" width="7.875" style="272" customWidth="1"/>
    <col min="10771" max="11001" width="9" style="272"/>
    <col min="11002" max="11002" width="3.125" style="272" customWidth="1"/>
    <col min="11003" max="11003" width="7.625" style="272" customWidth="1"/>
    <col min="11004" max="11004" width="4.125" style="272" customWidth="1"/>
    <col min="11005" max="11005" width="17" style="272" customWidth="1"/>
    <col min="11006" max="11006" width="3.625" style="272" customWidth="1"/>
    <col min="11007" max="11007" width="9.125" style="272" customWidth="1"/>
    <col min="11008" max="11008" width="3.625" style="272" customWidth="1"/>
    <col min="11009" max="11009" width="4.625" style="272" customWidth="1"/>
    <col min="11010" max="11010" width="9.625" style="272" customWidth="1"/>
    <col min="11011" max="11011" width="10.125" style="272" customWidth="1"/>
    <col min="11012" max="11012" width="10.25" style="272" customWidth="1"/>
    <col min="11013" max="11013" width="4.625" style="272" customWidth="1"/>
    <col min="11014" max="11014" width="5" style="272" customWidth="1"/>
    <col min="11015" max="11015" width="11.125" style="272" customWidth="1"/>
    <col min="11016" max="11016" width="16.125" style="272" customWidth="1"/>
    <col min="11017" max="11017" width="4.75" style="272" customWidth="1"/>
    <col min="11018" max="11018" width="3.625" style="272" customWidth="1"/>
    <col min="11019" max="11019" width="5.125" style="272" customWidth="1"/>
    <col min="11020" max="11020" width="3.125" style="272" customWidth="1"/>
    <col min="11021" max="11021" width="4.625" style="272" customWidth="1"/>
    <col min="11022" max="11022" width="5" style="272" customWidth="1"/>
    <col min="11023" max="11024" width="9.75" style="272" customWidth="1"/>
    <col min="11025" max="11026" width="7.875" style="272" customWidth="1"/>
    <col min="11027" max="11257" width="9" style="272"/>
    <col min="11258" max="11258" width="3.125" style="272" customWidth="1"/>
    <col min="11259" max="11259" width="7.625" style="272" customWidth="1"/>
    <col min="11260" max="11260" width="4.125" style="272" customWidth="1"/>
    <col min="11261" max="11261" width="17" style="272" customWidth="1"/>
    <col min="11262" max="11262" width="3.625" style="272" customWidth="1"/>
    <col min="11263" max="11263" width="9.125" style="272" customWidth="1"/>
    <col min="11264" max="11264" width="3.625" style="272" customWidth="1"/>
    <col min="11265" max="11265" width="4.625" style="272" customWidth="1"/>
    <col min="11266" max="11266" width="9.625" style="272" customWidth="1"/>
    <col min="11267" max="11267" width="10.125" style="272" customWidth="1"/>
    <col min="11268" max="11268" width="10.25" style="272" customWidth="1"/>
    <col min="11269" max="11269" width="4.625" style="272" customWidth="1"/>
    <col min="11270" max="11270" width="5" style="272" customWidth="1"/>
    <col min="11271" max="11271" width="11.125" style="272" customWidth="1"/>
    <col min="11272" max="11272" width="16.125" style="272" customWidth="1"/>
    <col min="11273" max="11273" width="4.75" style="272" customWidth="1"/>
    <col min="11274" max="11274" width="3.625" style="272" customWidth="1"/>
    <col min="11275" max="11275" width="5.125" style="272" customWidth="1"/>
    <col min="11276" max="11276" width="3.125" style="272" customWidth="1"/>
    <col min="11277" max="11277" width="4.625" style="272" customWidth="1"/>
    <col min="11278" max="11278" width="5" style="272" customWidth="1"/>
    <col min="11279" max="11280" width="9.75" style="272" customWidth="1"/>
    <col min="11281" max="11282" width="7.875" style="272" customWidth="1"/>
    <col min="11283" max="11513" width="9" style="272"/>
    <col min="11514" max="11514" width="3.125" style="272" customWidth="1"/>
    <col min="11515" max="11515" width="7.625" style="272" customWidth="1"/>
    <col min="11516" max="11516" width="4.125" style="272" customWidth="1"/>
    <col min="11517" max="11517" width="17" style="272" customWidth="1"/>
    <col min="11518" max="11518" width="3.625" style="272" customWidth="1"/>
    <col min="11519" max="11519" width="9.125" style="272" customWidth="1"/>
    <col min="11520" max="11520" width="3.625" style="272" customWidth="1"/>
    <col min="11521" max="11521" width="4.625" style="272" customWidth="1"/>
    <col min="11522" max="11522" width="9.625" style="272" customWidth="1"/>
    <col min="11523" max="11523" width="10.125" style="272" customWidth="1"/>
    <col min="11524" max="11524" width="10.25" style="272" customWidth="1"/>
    <col min="11525" max="11525" width="4.625" style="272" customWidth="1"/>
    <col min="11526" max="11526" width="5" style="272" customWidth="1"/>
    <col min="11527" max="11527" width="11.125" style="272" customWidth="1"/>
    <col min="11528" max="11528" width="16.125" style="272" customWidth="1"/>
    <col min="11529" max="11529" width="4.75" style="272" customWidth="1"/>
    <col min="11530" max="11530" width="3.625" style="272" customWidth="1"/>
    <col min="11531" max="11531" width="5.125" style="272" customWidth="1"/>
    <col min="11532" max="11532" width="3.125" style="272" customWidth="1"/>
    <col min="11533" max="11533" width="4.625" style="272" customWidth="1"/>
    <col min="11534" max="11534" width="5" style="272" customWidth="1"/>
    <col min="11535" max="11536" width="9.75" style="272" customWidth="1"/>
    <col min="11537" max="11538" width="7.875" style="272" customWidth="1"/>
    <col min="11539" max="11769" width="9" style="272"/>
    <col min="11770" max="11770" width="3.125" style="272" customWidth="1"/>
    <col min="11771" max="11771" width="7.625" style="272" customWidth="1"/>
    <col min="11772" max="11772" width="4.125" style="272" customWidth="1"/>
    <col min="11773" max="11773" width="17" style="272" customWidth="1"/>
    <col min="11774" max="11774" width="3.625" style="272" customWidth="1"/>
    <col min="11775" max="11775" width="9.125" style="272" customWidth="1"/>
    <col min="11776" max="11776" width="3.625" style="272" customWidth="1"/>
    <col min="11777" max="11777" width="4.625" style="272" customWidth="1"/>
    <col min="11778" max="11778" width="9.625" style="272" customWidth="1"/>
    <col min="11779" max="11779" width="10.125" style="272" customWidth="1"/>
    <col min="11780" max="11780" width="10.25" style="272" customWidth="1"/>
    <col min="11781" max="11781" width="4.625" style="272" customWidth="1"/>
    <col min="11782" max="11782" width="5" style="272" customWidth="1"/>
    <col min="11783" max="11783" width="11.125" style="272" customWidth="1"/>
    <col min="11784" max="11784" width="16.125" style="272" customWidth="1"/>
    <col min="11785" max="11785" width="4.75" style="272" customWidth="1"/>
    <col min="11786" max="11786" width="3.625" style="272" customWidth="1"/>
    <col min="11787" max="11787" width="5.125" style="272" customWidth="1"/>
    <col min="11788" max="11788" width="3.125" style="272" customWidth="1"/>
    <col min="11789" max="11789" width="4.625" style="272" customWidth="1"/>
    <col min="11790" max="11790" width="5" style="272" customWidth="1"/>
    <col min="11791" max="11792" width="9.75" style="272" customWidth="1"/>
    <col min="11793" max="11794" width="7.875" style="272" customWidth="1"/>
    <col min="11795" max="12025" width="9" style="272"/>
    <col min="12026" max="12026" width="3.125" style="272" customWidth="1"/>
    <col min="12027" max="12027" width="7.625" style="272" customWidth="1"/>
    <col min="12028" max="12028" width="4.125" style="272" customWidth="1"/>
    <col min="12029" max="12029" width="17" style="272" customWidth="1"/>
    <col min="12030" max="12030" width="3.625" style="272" customWidth="1"/>
    <col min="12031" max="12031" width="9.125" style="272" customWidth="1"/>
    <col min="12032" max="12032" width="3.625" style="272" customWidth="1"/>
    <col min="12033" max="12033" width="4.625" style="272" customWidth="1"/>
    <col min="12034" max="12034" width="9.625" style="272" customWidth="1"/>
    <col min="12035" max="12035" width="10.125" style="272" customWidth="1"/>
    <col min="12036" max="12036" width="10.25" style="272" customWidth="1"/>
    <col min="12037" max="12037" width="4.625" style="272" customWidth="1"/>
    <col min="12038" max="12038" width="5" style="272" customWidth="1"/>
    <col min="12039" max="12039" width="11.125" style="272" customWidth="1"/>
    <col min="12040" max="12040" width="16.125" style="272" customWidth="1"/>
    <col min="12041" max="12041" width="4.75" style="272" customWidth="1"/>
    <col min="12042" max="12042" width="3.625" style="272" customWidth="1"/>
    <col min="12043" max="12043" width="5.125" style="272" customWidth="1"/>
    <col min="12044" max="12044" width="3.125" style="272" customWidth="1"/>
    <col min="12045" max="12045" width="4.625" style="272" customWidth="1"/>
    <col min="12046" max="12046" width="5" style="272" customWidth="1"/>
    <col min="12047" max="12048" width="9.75" style="272" customWidth="1"/>
    <col min="12049" max="12050" width="7.875" style="272" customWidth="1"/>
    <col min="12051" max="12281" width="9" style="272"/>
    <col min="12282" max="12282" width="3.125" style="272" customWidth="1"/>
    <col min="12283" max="12283" width="7.625" style="272" customWidth="1"/>
    <col min="12284" max="12284" width="4.125" style="272" customWidth="1"/>
    <col min="12285" max="12285" width="17" style="272" customWidth="1"/>
    <col min="12286" max="12286" width="3.625" style="272" customWidth="1"/>
    <col min="12287" max="12287" width="9.125" style="272" customWidth="1"/>
    <col min="12288" max="12288" width="3.625" style="272" customWidth="1"/>
    <col min="12289" max="12289" width="4.625" style="272" customWidth="1"/>
    <col min="12290" max="12290" width="9.625" style="272" customWidth="1"/>
    <col min="12291" max="12291" width="10.125" style="272" customWidth="1"/>
    <col min="12292" max="12292" width="10.25" style="272" customWidth="1"/>
    <col min="12293" max="12293" width="4.625" style="272" customWidth="1"/>
    <col min="12294" max="12294" width="5" style="272" customWidth="1"/>
    <col min="12295" max="12295" width="11.125" style="272" customWidth="1"/>
    <col min="12296" max="12296" width="16.125" style="272" customWidth="1"/>
    <col min="12297" max="12297" width="4.75" style="272" customWidth="1"/>
    <col min="12298" max="12298" width="3.625" style="272" customWidth="1"/>
    <col min="12299" max="12299" width="5.125" style="272" customWidth="1"/>
    <col min="12300" max="12300" width="3.125" style="272" customWidth="1"/>
    <col min="12301" max="12301" width="4.625" style="272" customWidth="1"/>
    <col min="12302" max="12302" width="5" style="272" customWidth="1"/>
    <col min="12303" max="12304" width="9.75" style="272" customWidth="1"/>
    <col min="12305" max="12306" width="7.875" style="272" customWidth="1"/>
    <col min="12307" max="12537" width="9" style="272"/>
    <col min="12538" max="12538" width="3.125" style="272" customWidth="1"/>
    <col min="12539" max="12539" width="7.625" style="272" customWidth="1"/>
    <col min="12540" max="12540" width="4.125" style="272" customWidth="1"/>
    <col min="12541" max="12541" width="17" style="272" customWidth="1"/>
    <col min="12542" max="12542" width="3.625" style="272" customWidth="1"/>
    <col min="12543" max="12543" width="9.125" style="272" customWidth="1"/>
    <col min="12544" max="12544" width="3.625" style="272" customWidth="1"/>
    <col min="12545" max="12545" width="4.625" style="272" customWidth="1"/>
    <col min="12546" max="12546" width="9.625" style="272" customWidth="1"/>
    <col min="12547" max="12547" width="10.125" style="272" customWidth="1"/>
    <col min="12548" max="12548" width="10.25" style="272" customWidth="1"/>
    <col min="12549" max="12549" width="4.625" style="272" customWidth="1"/>
    <col min="12550" max="12550" width="5" style="272" customWidth="1"/>
    <col min="12551" max="12551" width="11.125" style="272" customWidth="1"/>
    <col min="12552" max="12552" width="16.125" style="272" customWidth="1"/>
    <col min="12553" max="12553" width="4.75" style="272" customWidth="1"/>
    <col min="12554" max="12554" width="3.625" style="272" customWidth="1"/>
    <col min="12555" max="12555" width="5.125" style="272" customWidth="1"/>
    <col min="12556" max="12556" width="3.125" style="272" customWidth="1"/>
    <col min="12557" max="12557" width="4.625" style="272" customWidth="1"/>
    <col min="12558" max="12558" width="5" style="272" customWidth="1"/>
    <col min="12559" max="12560" width="9.75" style="272" customWidth="1"/>
    <col min="12561" max="12562" width="7.875" style="272" customWidth="1"/>
    <col min="12563" max="12793" width="9" style="272"/>
    <col min="12794" max="12794" width="3.125" style="272" customWidth="1"/>
    <col min="12795" max="12795" width="7.625" style="272" customWidth="1"/>
    <col min="12796" max="12796" width="4.125" style="272" customWidth="1"/>
    <col min="12797" max="12797" width="17" style="272" customWidth="1"/>
    <col min="12798" max="12798" width="3.625" style="272" customWidth="1"/>
    <col min="12799" max="12799" width="9.125" style="272" customWidth="1"/>
    <col min="12800" max="12800" width="3.625" style="272" customWidth="1"/>
    <col min="12801" max="12801" width="4.625" style="272" customWidth="1"/>
    <col min="12802" max="12802" width="9.625" style="272" customWidth="1"/>
    <col min="12803" max="12803" width="10.125" style="272" customWidth="1"/>
    <col min="12804" max="12804" width="10.25" style="272" customWidth="1"/>
    <col min="12805" max="12805" width="4.625" style="272" customWidth="1"/>
    <col min="12806" max="12806" width="5" style="272" customWidth="1"/>
    <col min="12807" max="12807" width="11.125" style="272" customWidth="1"/>
    <col min="12808" max="12808" width="16.125" style="272" customWidth="1"/>
    <col min="12809" max="12809" width="4.75" style="272" customWidth="1"/>
    <col min="12810" max="12810" width="3.625" style="272" customWidth="1"/>
    <col min="12811" max="12811" width="5.125" style="272" customWidth="1"/>
    <col min="12812" max="12812" width="3.125" style="272" customWidth="1"/>
    <col min="12813" max="12813" width="4.625" style="272" customWidth="1"/>
    <col min="12814" max="12814" width="5" style="272" customWidth="1"/>
    <col min="12815" max="12816" width="9.75" style="272" customWidth="1"/>
    <col min="12817" max="12818" width="7.875" style="272" customWidth="1"/>
    <col min="12819" max="13049" width="9" style="272"/>
    <col min="13050" max="13050" width="3.125" style="272" customWidth="1"/>
    <col min="13051" max="13051" width="7.625" style="272" customWidth="1"/>
    <col min="13052" max="13052" width="4.125" style="272" customWidth="1"/>
    <col min="13053" max="13053" width="17" style="272" customWidth="1"/>
    <col min="13054" max="13054" width="3.625" style="272" customWidth="1"/>
    <col min="13055" max="13055" width="9.125" style="272" customWidth="1"/>
    <col min="13056" max="13056" width="3.625" style="272" customWidth="1"/>
    <col min="13057" max="13057" width="4.625" style="272" customWidth="1"/>
    <col min="13058" max="13058" width="9.625" style="272" customWidth="1"/>
    <col min="13059" max="13059" width="10.125" style="272" customWidth="1"/>
    <col min="13060" max="13060" width="10.25" style="272" customWidth="1"/>
    <col min="13061" max="13061" width="4.625" style="272" customWidth="1"/>
    <col min="13062" max="13062" width="5" style="272" customWidth="1"/>
    <col min="13063" max="13063" width="11.125" style="272" customWidth="1"/>
    <col min="13064" max="13064" width="16.125" style="272" customWidth="1"/>
    <col min="13065" max="13065" width="4.75" style="272" customWidth="1"/>
    <col min="13066" max="13066" width="3.625" style="272" customWidth="1"/>
    <col min="13067" max="13067" width="5.125" style="272" customWidth="1"/>
    <col min="13068" max="13068" width="3.125" style="272" customWidth="1"/>
    <col min="13069" max="13069" width="4.625" style="272" customWidth="1"/>
    <col min="13070" max="13070" width="5" style="272" customWidth="1"/>
    <col min="13071" max="13072" width="9.75" style="272" customWidth="1"/>
    <col min="13073" max="13074" width="7.875" style="272" customWidth="1"/>
    <col min="13075" max="13305" width="9" style="272"/>
    <col min="13306" max="13306" width="3.125" style="272" customWidth="1"/>
    <col min="13307" max="13307" width="7.625" style="272" customWidth="1"/>
    <col min="13308" max="13308" width="4.125" style="272" customWidth="1"/>
    <col min="13309" max="13309" width="17" style="272" customWidth="1"/>
    <col min="13310" max="13310" width="3.625" style="272" customWidth="1"/>
    <col min="13311" max="13311" width="9.125" style="272" customWidth="1"/>
    <col min="13312" max="13312" width="3.625" style="272" customWidth="1"/>
    <col min="13313" max="13313" width="4.625" style="272" customWidth="1"/>
    <col min="13314" max="13314" width="9.625" style="272" customWidth="1"/>
    <col min="13315" max="13315" width="10.125" style="272" customWidth="1"/>
    <col min="13316" max="13316" width="10.25" style="272" customWidth="1"/>
    <col min="13317" max="13317" width="4.625" style="272" customWidth="1"/>
    <col min="13318" max="13318" width="5" style="272" customWidth="1"/>
    <col min="13319" max="13319" width="11.125" style="272" customWidth="1"/>
    <col min="13320" max="13320" width="16.125" style="272" customWidth="1"/>
    <col min="13321" max="13321" width="4.75" style="272" customWidth="1"/>
    <col min="13322" max="13322" width="3.625" style="272" customWidth="1"/>
    <col min="13323" max="13323" width="5.125" style="272" customWidth="1"/>
    <col min="13324" max="13324" width="3.125" style="272" customWidth="1"/>
    <col min="13325" max="13325" width="4.625" style="272" customWidth="1"/>
    <col min="13326" max="13326" width="5" style="272" customWidth="1"/>
    <col min="13327" max="13328" width="9.75" style="272" customWidth="1"/>
    <col min="13329" max="13330" width="7.875" style="272" customWidth="1"/>
    <col min="13331" max="13561" width="9" style="272"/>
    <col min="13562" max="13562" width="3.125" style="272" customWidth="1"/>
    <col min="13563" max="13563" width="7.625" style="272" customWidth="1"/>
    <col min="13564" max="13564" width="4.125" style="272" customWidth="1"/>
    <col min="13565" max="13565" width="17" style="272" customWidth="1"/>
    <col min="13566" max="13566" width="3.625" style="272" customWidth="1"/>
    <col min="13567" max="13567" width="9.125" style="272" customWidth="1"/>
    <col min="13568" max="13568" width="3.625" style="272" customWidth="1"/>
    <col min="13569" max="13569" width="4.625" style="272" customWidth="1"/>
    <col min="13570" max="13570" width="9.625" style="272" customWidth="1"/>
    <col min="13571" max="13571" width="10.125" style="272" customWidth="1"/>
    <col min="13572" max="13572" width="10.25" style="272" customWidth="1"/>
    <col min="13573" max="13573" width="4.625" style="272" customWidth="1"/>
    <col min="13574" max="13574" width="5" style="272" customWidth="1"/>
    <col min="13575" max="13575" width="11.125" style="272" customWidth="1"/>
    <col min="13576" max="13576" width="16.125" style="272" customWidth="1"/>
    <col min="13577" max="13577" width="4.75" style="272" customWidth="1"/>
    <col min="13578" max="13578" width="3.625" style="272" customWidth="1"/>
    <col min="13579" max="13579" width="5.125" style="272" customWidth="1"/>
    <col min="13580" max="13580" width="3.125" style="272" customWidth="1"/>
    <col min="13581" max="13581" width="4.625" style="272" customWidth="1"/>
    <col min="13582" max="13582" width="5" style="272" customWidth="1"/>
    <col min="13583" max="13584" width="9.75" style="272" customWidth="1"/>
    <col min="13585" max="13586" width="7.875" style="272" customWidth="1"/>
    <col min="13587" max="13817" width="9" style="272"/>
    <col min="13818" max="13818" width="3.125" style="272" customWidth="1"/>
    <col min="13819" max="13819" width="7.625" style="272" customWidth="1"/>
    <col min="13820" max="13820" width="4.125" style="272" customWidth="1"/>
    <col min="13821" max="13821" width="17" style="272" customWidth="1"/>
    <col min="13822" max="13822" width="3.625" style="272" customWidth="1"/>
    <col min="13823" max="13823" width="9.125" style="272" customWidth="1"/>
    <col min="13824" max="13824" width="3.625" style="272" customWidth="1"/>
    <col min="13825" max="13825" width="4.625" style="272" customWidth="1"/>
    <col min="13826" max="13826" width="9.625" style="272" customWidth="1"/>
    <col min="13827" max="13827" width="10.125" style="272" customWidth="1"/>
    <col min="13828" max="13828" width="10.25" style="272" customWidth="1"/>
    <col min="13829" max="13829" width="4.625" style="272" customWidth="1"/>
    <col min="13830" max="13830" width="5" style="272" customWidth="1"/>
    <col min="13831" max="13831" width="11.125" style="272" customWidth="1"/>
    <col min="13832" max="13832" width="16.125" style="272" customWidth="1"/>
    <col min="13833" max="13833" width="4.75" style="272" customWidth="1"/>
    <col min="13834" max="13834" width="3.625" style="272" customWidth="1"/>
    <col min="13835" max="13835" width="5.125" style="272" customWidth="1"/>
    <col min="13836" max="13836" width="3.125" style="272" customWidth="1"/>
    <col min="13837" max="13837" width="4.625" style="272" customWidth="1"/>
    <col min="13838" max="13838" width="5" style="272" customWidth="1"/>
    <col min="13839" max="13840" width="9.75" style="272" customWidth="1"/>
    <col min="13841" max="13842" width="7.875" style="272" customWidth="1"/>
    <col min="13843" max="14073" width="9" style="272"/>
    <col min="14074" max="14074" width="3.125" style="272" customWidth="1"/>
    <col min="14075" max="14075" width="7.625" style="272" customWidth="1"/>
    <col min="14076" max="14076" width="4.125" style="272" customWidth="1"/>
    <col min="14077" max="14077" width="17" style="272" customWidth="1"/>
    <col min="14078" max="14078" width="3.625" style="272" customWidth="1"/>
    <col min="14079" max="14079" width="9.125" style="272" customWidth="1"/>
    <col min="14080" max="14080" width="3.625" style="272" customWidth="1"/>
    <col min="14081" max="14081" width="4.625" style="272" customWidth="1"/>
    <col min="14082" max="14082" width="9.625" style="272" customWidth="1"/>
    <col min="14083" max="14083" width="10.125" style="272" customWidth="1"/>
    <col min="14084" max="14084" width="10.25" style="272" customWidth="1"/>
    <col min="14085" max="14085" width="4.625" style="272" customWidth="1"/>
    <col min="14086" max="14086" width="5" style="272" customWidth="1"/>
    <col min="14087" max="14087" width="11.125" style="272" customWidth="1"/>
    <col min="14088" max="14088" width="16.125" style="272" customWidth="1"/>
    <col min="14089" max="14089" width="4.75" style="272" customWidth="1"/>
    <col min="14090" max="14090" width="3.625" style="272" customWidth="1"/>
    <col min="14091" max="14091" width="5.125" style="272" customWidth="1"/>
    <col min="14092" max="14092" width="3.125" style="272" customWidth="1"/>
    <col min="14093" max="14093" width="4.625" style="272" customWidth="1"/>
    <col min="14094" max="14094" width="5" style="272" customWidth="1"/>
    <col min="14095" max="14096" width="9.75" style="272" customWidth="1"/>
    <col min="14097" max="14098" width="7.875" style="272" customWidth="1"/>
    <col min="14099" max="14329" width="9" style="272"/>
    <col min="14330" max="14330" width="3.125" style="272" customWidth="1"/>
    <col min="14331" max="14331" width="7.625" style="272" customWidth="1"/>
    <col min="14332" max="14332" width="4.125" style="272" customWidth="1"/>
    <col min="14333" max="14333" width="17" style="272" customWidth="1"/>
    <col min="14334" max="14334" width="3.625" style="272" customWidth="1"/>
    <col min="14335" max="14335" width="9.125" style="272" customWidth="1"/>
    <col min="14336" max="14336" width="3.625" style="272" customWidth="1"/>
    <col min="14337" max="14337" width="4.625" style="272" customWidth="1"/>
    <col min="14338" max="14338" width="9.625" style="272" customWidth="1"/>
    <col min="14339" max="14339" width="10.125" style="272" customWidth="1"/>
    <col min="14340" max="14340" width="10.25" style="272" customWidth="1"/>
    <col min="14341" max="14341" width="4.625" style="272" customWidth="1"/>
    <col min="14342" max="14342" width="5" style="272" customWidth="1"/>
    <col min="14343" max="14343" width="11.125" style="272" customWidth="1"/>
    <col min="14344" max="14344" width="16.125" style="272" customWidth="1"/>
    <col min="14345" max="14345" width="4.75" style="272" customWidth="1"/>
    <col min="14346" max="14346" width="3.625" style="272" customWidth="1"/>
    <col min="14347" max="14347" width="5.125" style="272" customWidth="1"/>
    <col min="14348" max="14348" width="3.125" style="272" customWidth="1"/>
    <col min="14349" max="14349" width="4.625" style="272" customWidth="1"/>
    <col min="14350" max="14350" width="5" style="272" customWidth="1"/>
    <col min="14351" max="14352" width="9.75" style="272" customWidth="1"/>
    <col min="14353" max="14354" width="7.875" style="272" customWidth="1"/>
    <col min="14355" max="14585" width="9" style="272"/>
    <col min="14586" max="14586" width="3.125" style="272" customWidth="1"/>
    <col min="14587" max="14587" width="7.625" style="272" customWidth="1"/>
    <col min="14588" max="14588" width="4.125" style="272" customWidth="1"/>
    <col min="14589" max="14589" width="17" style="272" customWidth="1"/>
    <col min="14590" max="14590" width="3.625" style="272" customWidth="1"/>
    <col min="14591" max="14591" width="9.125" style="272" customWidth="1"/>
    <col min="14592" max="14592" width="3.625" style="272" customWidth="1"/>
    <col min="14593" max="14593" width="4.625" style="272" customWidth="1"/>
    <col min="14594" max="14594" width="9.625" style="272" customWidth="1"/>
    <col min="14595" max="14595" width="10.125" style="272" customWidth="1"/>
    <col min="14596" max="14596" width="10.25" style="272" customWidth="1"/>
    <col min="14597" max="14597" width="4.625" style="272" customWidth="1"/>
    <col min="14598" max="14598" width="5" style="272" customWidth="1"/>
    <col min="14599" max="14599" width="11.125" style="272" customWidth="1"/>
    <col min="14600" max="14600" width="16.125" style="272" customWidth="1"/>
    <col min="14601" max="14601" width="4.75" style="272" customWidth="1"/>
    <col min="14602" max="14602" width="3.625" style="272" customWidth="1"/>
    <col min="14603" max="14603" width="5.125" style="272" customWidth="1"/>
    <col min="14604" max="14604" width="3.125" style="272" customWidth="1"/>
    <col min="14605" max="14605" width="4.625" style="272" customWidth="1"/>
    <col min="14606" max="14606" width="5" style="272" customWidth="1"/>
    <col min="14607" max="14608" width="9.75" style="272" customWidth="1"/>
    <col min="14609" max="14610" width="7.875" style="272" customWidth="1"/>
    <col min="14611" max="14841" width="9" style="272"/>
    <col min="14842" max="14842" width="3.125" style="272" customWidth="1"/>
    <col min="14843" max="14843" width="7.625" style="272" customWidth="1"/>
    <col min="14844" max="14844" width="4.125" style="272" customWidth="1"/>
    <col min="14845" max="14845" width="17" style="272" customWidth="1"/>
    <col min="14846" max="14846" width="3.625" style="272" customWidth="1"/>
    <col min="14847" max="14847" width="9.125" style="272" customWidth="1"/>
    <col min="14848" max="14848" width="3.625" style="272" customWidth="1"/>
    <col min="14849" max="14849" width="4.625" style="272" customWidth="1"/>
    <col min="14850" max="14850" width="9.625" style="272" customWidth="1"/>
    <col min="14851" max="14851" width="10.125" style="272" customWidth="1"/>
    <col min="14852" max="14852" width="10.25" style="272" customWidth="1"/>
    <col min="14853" max="14853" width="4.625" style="272" customWidth="1"/>
    <col min="14854" max="14854" width="5" style="272" customWidth="1"/>
    <col min="14855" max="14855" width="11.125" style="272" customWidth="1"/>
    <col min="14856" max="14856" width="16.125" style="272" customWidth="1"/>
    <col min="14857" max="14857" width="4.75" style="272" customWidth="1"/>
    <col min="14858" max="14858" width="3.625" style="272" customWidth="1"/>
    <col min="14859" max="14859" width="5.125" style="272" customWidth="1"/>
    <col min="14860" max="14860" width="3.125" style="272" customWidth="1"/>
    <col min="14861" max="14861" width="4.625" style="272" customWidth="1"/>
    <col min="14862" max="14862" width="5" style="272" customWidth="1"/>
    <col min="14863" max="14864" width="9.75" style="272" customWidth="1"/>
    <col min="14865" max="14866" width="7.875" style="272" customWidth="1"/>
    <col min="14867" max="15097" width="9" style="272"/>
    <col min="15098" max="15098" width="3.125" style="272" customWidth="1"/>
    <col min="15099" max="15099" width="7.625" style="272" customWidth="1"/>
    <col min="15100" max="15100" width="4.125" style="272" customWidth="1"/>
    <col min="15101" max="15101" width="17" style="272" customWidth="1"/>
    <col min="15102" max="15102" width="3.625" style="272" customWidth="1"/>
    <col min="15103" max="15103" width="9.125" style="272" customWidth="1"/>
    <col min="15104" max="15104" width="3.625" style="272" customWidth="1"/>
    <col min="15105" max="15105" width="4.625" style="272" customWidth="1"/>
    <col min="15106" max="15106" width="9.625" style="272" customWidth="1"/>
    <col min="15107" max="15107" width="10.125" style="272" customWidth="1"/>
    <col min="15108" max="15108" width="10.25" style="272" customWidth="1"/>
    <col min="15109" max="15109" width="4.625" style="272" customWidth="1"/>
    <col min="15110" max="15110" width="5" style="272" customWidth="1"/>
    <col min="15111" max="15111" width="11.125" style="272" customWidth="1"/>
    <col min="15112" max="15112" width="16.125" style="272" customWidth="1"/>
    <col min="15113" max="15113" width="4.75" style="272" customWidth="1"/>
    <col min="15114" max="15114" width="3.625" style="272" customWidth="1"/>
    <col min="15115" max="15115" width="5.125" style="272" customWidth="1"/>
    <col min="15116" max="15116" width="3.125" style="272" customWidth="1"/>
    <col min="15117" max="15117" width="4.625" style="272" customWidth="1"/>
    <col min="15118" max="15118" width="5" style="272" customWidth="1"/>
    <col min="15119" max="15120" width="9.75" style="272" customWidth="1"/>
    <col min="15121" max="15122" width="7.875" style="272" customWidth="1"/>
    <col min="15123" max="15353" width="9" style="272"/>
    <col min="15354" max="15354" width="3.125" style="272" customWidth="1"/>
    <col min="15355" max="15355" width="7.625" style="272" customWidth="1"/>
    <col min="15356" max="15356" width="4.125" style="272" customWidth="1"/>
    <col min="15357" max="15357" width="17" style="272" customWidth="1"/>
    <col min="15358" max="15358" width="3.625" style="272" customWidth="1"/>
    <col min="15359" max="15359" width="9.125" style="272" customWidth="1"/>
    <col min="15360" max="15360" width="3.625" style="272" customWidth="1"/>
    <col min="15361" max="15361" width="4.625" style="272" customWidth="1"/>
    <col min="15362" max="15362" width="9.625" style="272" customWidth="1"/>
    <col min="15363" max="15363" width="10.125" style="272" customWidth="1"/>
    <col min="15364" max="15364" width="10.25" style="272" customWidth="1"/>
    <col min="15365" max="15365" width="4.625" style="272" customWidth="1"/>
    <col min="15366" max="15366" width="5" style="272" customWidth="1"/>
    <col min="15367" max="15367" width="11.125" style="272" customWidth="1"/>
    <col min="15368" max="15368" width="16.125" style="272" customWidth="1"/>
    <col min="15369" max="15369" width="4.75" style="272" customWidth="1"/>
    <col min="15370" max="15370" width="3.625" style="272" customWidth="1"/>
    <col min="15371" max="15371" width="5.125" style="272" customWidth="1"/>
    <col min="15372" max="15372" width="3.125" style="272" customWidth="1"/>
    <col min="15373" max="15373" width="4.625" style="272" customWidth="1"/>
    <col min="15374" max="15374" width="5" style="272" customWidth="1"/>
    <col min="15375" max="15376" width="9.75" style="272" customWidth="1"/>
    <col min="15377" max="15378" width="7.875" style="272" customWidth="1"/>
    <col min="15379" max="15609" width="9" style="272"/>
    <col min="15610" max="15610" width="3.125" style="272" customWidth="1"/>
    <col min="15611" max="15611" width="7.625" style="272" customWidth="1"/>
    <col min="15612" max="15612" width="4.125" style="272" customWidth="1"/>
    <col min="15613" max="15613" width="17" style="272" customWidth="1"/>
    <col min="15614" max="15614" width="3.625" style="272" customWidth="1"/>
    <col min="15615" max="15615" width="9.125" style="272" customWidth="1"/>
    <col min="15616" max="15616" width="3.625" style="272" customWidth="1"/>
    <col min="15617" max="15617" width="4.625" style="272" customWidth="1"/>
    <col min="15618" max="15618" width="9.625" style="272" customWidth="1"/>
    <col min="15619" max="15619" width="10.125" style="272" customWidth="1"/>
    <col min="15620" max="15620" width="10.25" style="272" customWidth="1"/>
    <col min="15621" max="15621" width="4.625" style="272" customWidth="1"/>
    <col min="15622" max="15622" width="5" style="272" customWidth="1"/>
    <col min="15623" max="15623" width="11.125" style="272" customWidth="1"/>
    <col min="15624" max="15624" width="16.125" style="272" customWidth="1"/>
    <col min="15625" max="15625" width="4.75" style="272" customWidth="1"/>
    <col min="15626" max="15626" width="3.625" style="272" customWidth="1"/>
    <col min="15627" max="15627" width="5.125" style="272" customWidth="1"/>
    <col min="15628" max="15628" width="3.125" style="272" customWidth="1"/>
    <col min="15629" max="15629" width="4.625" style="272" customWidth="1"/>
    <col min="15630" max="15630" width="5" style="272" customWidth="1"/>
    <col min="15631" max="15632" width="9.75" style="272" customWidth="1"/>
    <col min="15633" max="15634" width="7.875" style="272" customWidth="1"/>
    <col min="15635" max="15865" width="9" style="272"/>
    <col min="15866" max="15866" width="3.125" style="272" customWidth="1"/>
    <col min="15867" max="15867" width="7.625" style="272" customWidth="1"/>
    <col min="15868" max="15868" width="4.125" style="272" customWidth="1"/>
    <col min="15869" max="15869" width="17" style="272" customWidth="1"/>
    <col min="15870" max="15870" width="3.625" style="272" customWidth="1"/>
    <col min="15871" max="15871" width="9.125" style="272" customWidth="1"/>
    <col min="15872" max="15872" width="3.625" style="272" customWidth="1"/>
    <col min="15873" max="15873" width="4.625" style="272" customWidth="1"/>
    <col min="15874" max="15874" width="9.625" style="272" customWidth="1"/>
    <col min="15875" max="15875" width="10.125" style="272" customWidth="1"/>
    <col min="15876" max="15876" width="10.25" style="272" customWidth="1"/>
    <col min="15877" max="15877" width="4.625" style="272" customWidth="1"/>
    <col min="15878" max="15878" width="5" style="272" customWidth="1"/>
    <col min="15879" max="15879" width="11.125" style="272" customWidth="1"/>
    <col min="15880" max="15880" width="16.125" style="272" customWidth="1"/>
    <col min="15881" max="15881" width="4.75" style="272" customWidth="1"/>
    <col min="15882" max="15882" width="3.625" style="272" customWidth="1"/>
    <col min="15883" max="15883" width="5.125" style="272" customWidth="1"/>
    <col min="15884" max="15884" width="3.125" style="272" customWidth="1"/>
    <col min="15885" max="15885" width="4.625" style="272" customWidth="1"/>
    <col min="15886" max="15886" width="5" style="272" customWidth="1"/>
    <col min="15887" max="15888" width="9.75" style="272" customWidth="1"/>
    <col min="15889" max="15890" width="7.875" style="272" customWidth="1"/>
    <col min="15891" max="16121" width="9" style="272"/>
    <col min="16122" max="16122" width="3.125" style="272" customWidth="1"/>
    <col min="16123" max="16123" width="7.625" style="272" customWidth="1"/>
    <col min="16124" max="16124" width="4.125" style="272" customWidth="1"/>
    <col min="16125" max="16125" width="17" style="272" customWidth="1"/>
    <col min="16126" max="16126" width="3.625" style="272" customWidth="1"/>
    <col min="16127" max="16127" width="9.125" style="272" customWidth="1"/>
    <col min="16128" max="16128" width="3.625" style="272" customWidth="1"/>
    <col min="16129" max="16129" width="4.625" style="272" customWidth="1"/>
    <col min="16130" max="16130" width="9.625" style="272" customWidth="1"/>
    <col min="16131" max="16131" width="10.125" style="272" customWidth="1"/>
    <col min="16132" max="16132" width="10.25" style="272" customWidth="1"/>
    <col min="16133" max="16133" width="4.625" style="272" customWidth="1"/>
    <col min="16134" max="16134" width="5" style="272" customWidth="1"/>
    <col min="16135" max="16135" width="11.125" style="272" customWidth="1"/>
    <col min="16136" max="16136" width="16.125" style="272" customWidth="1"/>
    <col min="16137" max="16137" width="4.75" style="272" customWidth="1"/>
    <col min="16138" max="16138" width="3.625" style="272" customWidth="1"/>
    <col min="16139" max="16139" width="5.125" style="272" customWidth="1"/>
    <col min="16140" max="16140" width="3.125" style="272" customWidth="1"/>
    <col min="16141" max="16141" width="4.625" style="272" customWidth="1"/>
    <col min="16142" max="16142" width="5" style="272" customWidth="1"/>
    <col min="16143" max="16144" width="9.75" style="272" customWidth="1"/>
    <col min="16145" max="16146" width="7.875" style="272" customWidth="1"/>
    <col min="16147" max="16384" width="9" style="272"/>
  </cols>
  <sheetData>
    <row r="1" s="269" customFormat="1" ht="16.5" customHeight="1" spans="1:30">
      <c r="A1" s="432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346"/>
      <c r="AD1" s="347"/>
    </row>
    <row r="2" s="269" customFormat="1" ht="30.75" customHeight="1" spans="1:29">
      <c r="A2" s="433" t="s">
        <v>15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62" t="s">
        <v>16</v>
      </c>
      <c r="Y2" s="462"/>
      <c r="Z2" s="462"/>
      <c r="AA2" s="462"/>
      <c r="AB2" s="462"/>
      <c r="AC2" s="347"/>
    </row>
    <row r="3" s="269" customFormat="1" ht="21" customHeight="1" spans="1:29">
      <c r="A3" s="435"/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63"/>
      <c r="Y3" s="463"/>
      <c r="Z3" s="463"/>
      <c r="AA3" s="463"/>
      <c r="AB3" s="463"/>
      <c r="AC3" s="347"/>
    </row>
    <row r="4" s="270" customFormat="1" ht="28.5" customHeight="1" spans="1:30">
      <c r="A4" s="275" t="s">
        <v>17</v>
      </c>
      <c r="B4" s="275"/>
      <c r="C4" s="276" t="s">
        <v>18</v>
      </c>
      <c r="D4" s="276"/>
      <c r="E4" s="276"/>
      <c r="F4" s="436" t="s">
        <v>19</v>
      </c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64"/>
      <c r="V4" s="331" t="s">
        <v>20</v>
      </c>
      <c r="W4" s="331"/>
      <c r="X4" s="331" t="s">
        <v>21</v>
      </c>
      <c r="Y4" s="331" t="s">
        <v>22</v>
      </c>
      <c r="Z4" s="331" t="s">
        <v>23</v>
      </c>
      <c r="AA4" s="348" t="s">
        <v>24</v>
      </c>
      <c r="AB4" s="331" t="s">
        <v>25</v>
      </c>
      <c r="AC4" s="349"/>
      <c r="AD4" s="350"/>
    </row>
    <row r="5" s="270" customFormat="1" ht="36" customHeight="1" spans="1:30">
      <c r="A5" s="275"/>
      <c r="B5" s="275"/>
      <c r="C5" s="276"/>
      <c r="D5" s="276"/>
      <c r="E5" s="276"/>
      <c r="F5" s="438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65"/>
      <c r="V5" s="332"/>
      <c r="W5" s="332"/>
      <c r="X5" s="332"/>
      <c r="Y5" s="332"/>
      <c r="Z5" s="351"/>
      <c r="AA5" s="352" t="s">
        <v>26</v>
      </c>
      <c r="AB5" s="353" t="s">
        <v>27</v>
      </c>
      <c r="AC5" s="349"/>
      <c r="AD5" s="350"/>
    </row>
    <row r="6" ht="36.75" customHeight="1" spans="1:28">
      <c r="A6" s="279" t="s">
        <v>28</v>
      </c>
      <c r="B6" s="279"/>
      <c r="C6" s="279"/>
      <c r="D6" s="279"/>
      <c r="E6" s="280" t="s">
        <v>29</v>
      </c>
      <c r="F6" s="440" t="s">
        <v>30</v>
      </c>
      <c r="G6" s="440"/>
      <c r="H6" s="440"/>
      <c r="I6" s="440"/>
      <c r="J6" s="440" t="s">
        <v>31</v>
      </c>
      <c r="K6" s="440"/>
      <c r="L6" s="440"/>
      <c r="M6" s="440"/>
      <c r="N6" s="440" t="s">
        <v>32</v>
      </c>
      <c r="O6" s="440"/>
      <c r="P6" s="440"/>
      <c r="Q6" s="440"/>
      <c r="R6" s="440"/>
      <c r="S6" s="440"/>
      <c r="T6" s="440"/>
      <c r="U6" s="440"/>
      <c r="V6" s="280" t="s">
        <v>33</v>
      </c>
      <c r="W6" s="280"/>
      <c r="X6" s="354" t="s">
        <v>34</v>
      </c>
      <c r="Y6" s="354"/>
      <c r="Z6" s="354"/>
      <c r="AA6" s="354" t="s">
        <v>35</v>
      </c>
      <c r="AB6" s="354"/>
    </row>
    <row r="7" ht="35.1" customHeight="1" spans="1:28">
      <c r="A7" s="280"/>
      <c r="B7" s="280"/>
      <c r="C7" s="280"/>
      <c r="D7" s="280"/>
      <c r="E7" s="280">
        <v>1</v>
      </c>
      <c r="F7" s="316" t="s">
        <v>5</v>
      </c>
      <c r="G7" s="280"/>
      <c r="H7" s="280"/>
      <c r="I7" s="280"/>
      <c r="J7" s="280" t="s">
        <v>6</v>
      </c>
      <c r="K7" s="280"/>
      <c r="L7" s="280"/>
      <c r="M7" s="280"/>
      <c r="N7" s="316" t="s">
        <v>36</v>
      </c>
      <c r="O7" s="316"/>
      <c r="P7" s="316"/>
      <c r="Q7" s="316"/>
      <c r="R7" s="316"/>
      <c r="S7" s="316"/>
      <c r="T7" s="316"/>
      <c r="U7" s="316"/>
      <c r="V7" s="280">
        <v>1</v>
      </c>
      <c r="W7" s="280"/>
      <c r="X7" s="354"/>
      <c r="Y7" s="354"/>
      <c r="Z7" s="354"/>
      <c r="AA7" s="354"/>
      <c r="AB7" s="354"/>
    </row>
    <row r="8" ht="35.1" customHeight="1" spans="1:28">
      <c r="A8" s="280"/>
      <c r="B8" s="280"/>
      <c r="C8" s="280"/>
      <c r="D8" s="280"/>
      <c r="E8" s="280">
        <v>2</v>
      </c>
      <c r="F8" s="280"/>
      <c r="G8" s="280"/>
      <c r="H8" s="280"/>
      <c r="I8" s="280"/>
      <c r="J8" s="280"/>
      <c r="K8" s="280"/>
      <c r="L8" s="280"/>
      <c r="M8" s="280"/>
      <c r="N8" s="453"/>
      <c r="O8" s="453"/>
      <c r="P8" s="453"/>
      <c r="Q8" s="453"/>
      <c r="R8" s="453"/>
      <c r="S8" s="453"/>
      <c r="T8" s="453"/>
      <c r="U8" s="453"/>
      <c r="V8" s="280"/>
      <c r="W8" s="280"/>
      <c r="X8" s="354"/>
      <c r="Y8" s="354"/>
      <c r="Z8" s="354"/>
      <c r="AA8" s="354"/>
      <c r="AB8" s="354"/>
    </row>
    <row r="9" ht="35.1" customHeight="1" spans="1:28">
      <c r="A9" s="280"/>
      <c r="B9" s="280"/>
      <c r="C9" s="280"/>
      <c r="D9" s="280"/>
      <c r="E9" s="280">
        <v>3</v>
      </c>
      <c r="F9" s="280"/>
      <c r="G9" s="280"/>
      <c r="H9" s="280"/>
      <c r="I9" s="280"/>
      <c r="J9" s="280"/>
      <c r="K9" s="280"/>
      <c r="L9" s="280"/>
      <c r="M9" s="280"/>
      <c r="N9" s="316"/>
      <c r="O9" s="316"/>
      <c r="P9" s="316"/>
      <c r="Q9" s="316"/>
      <c r="R9" s="316"/>
      <c r="S9" s="316"/>
      <c r="T9" s="316"/>
      <c r="U9" s="316"/>
      <c r="V9" s="280"/>
      <c r="W9" s="280"/>
      <c r="X9" s="354"/>
      <c r="Y9" s="354"/>
      <c r="Z9" s="354"/>
      <c r="AA9" s="354"/>
      <c r="AB9" s="354"/>
    </row>
    <row r="10" ht="35.1" customHeight="1" spans="1:28">
      <c r="A10" s="280"/>
      <c r="B10" s="280"/>
      <c r="C10" s="280"/>
      <c r="D10" s="280"/>
      <c r="E10" s="280">
        <v>4</v>
      </c>
      <c r="F10" s="280"/>
      <c r="G10" s="280"/>
      <c r="H10" s="280"/>
      <c r="I10" s="280"/>
      <c r="J10" s="280"/>
      <c r="K10" s="280"/>
      <c r="L10" s="280"/>
      <c r="M10" s="280"/>
      <c r="N10" s="316"/>
      <c r="O10" s="316"/>
      <c r="P10" s="316"/>
      <c r="Q10" s="316"/>
      <c r="R10" s="316"/>
      <c r="S10" s="316"/>
      <c r="T10" s="316"/>
      <c r="U10" s="316"/>
      <c r="V10" s="280"/>
      <c r="W10" s="280"/>
      <c r="X10" s="354"/>
      <c r="Y10" s="354"/>
      <c r="Z10" s="354"/>
      <c r="AA10" s="354"/>
      <c r="AB10" s="354"/>
    </row>
    <row r="11" ht="35.1" customHeight="1" spans="1:28">
      <c r="A11" s="280"/>
      <c r="B11" s="280"/>
      <c r="C11" s="280"/>
      <c r="D11" s="280"/>
      <c r="E11" s="280">
        <v>5</v>
      </c>
      <c r="F11" s="280"/>
      <c r="G11" s="280"/>
      <c r="H11" s="280"/>
      <c r="I11" s="280"/>
      <c r="J11" s="280"/>
      <c r="K11" s="280"/>
      <c r="L11" s="280"/>
      <c r="M11" s="280"/>
      <c r="N11" s="316"/>
      <c r="O11" s="316"/>
      <c r="P11" s="316"/>
      <c r="Q11" s="316"/>
      <c r="R11" s="316"/>
      <c r="S11" s="316"/>
      <c r="T11" s="316"/>
      <c r="U11" s="316"/>
      <c r="V11" s="280"/>
      <c r="W11" s="280"/>
      <c r="X11" s="354"/>
      <c r="Y11" s="354"/>
      <c r="Z11" s="354"/>
      <c r="AA11" s="354"/>
      <c r="AB11" s="354"/>
    </row>
    <row r="12" ht="35.1" customHeight="1" spans="1:28">
      <c r="A12" s="280"/>
      <c r="B12" s="280"/>
      <c r="C12" s="280"/>
      <c r="D12" s="280"/>
      <c r="E12" s="280">
        <v>6</v>
      </c>
      <c r="F12" s="280"/>
      <c r="G12" s="280"/>
      <c r="H12" s="280"/>
      <c r="I12" s="280"/>
      <c r="J12" s="280"/>
      <c r="K12" s="280"/>
      <c r="L12" s="280"/>
      <c r="M12" s="280"/>
      <c r="N12" s="316"/>
      <c r="O12" s="316"/>
      <c r="P12" s="316"/>
      <c r="Q12" s="316"/>
      <c r="R12" s="316"/>
      <c r="S12" s="316"/>
      <c r="T12" s="316"/>
      <c r="U12" s="316"/>
      <c r="V12" s="280"/>
      <c r="W12" s="280"/>
      <c r="X12" s="354"/>
      <c r="Y12" s="354"/>
      <c r="Z12" s="354"/>
      <c r="AA12" s="354"/>
      <c r="AB12" s="354"/>
    </row>
    <row r="13" s="271" customFormat="1" ht="29.25" customHeight="1" spans="1:28">
      <c r="A13" s="441" t="s">
        <v>37</v>
      </c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68"/>
    </row>
    <row r="14" s="271" customFormat="1" ht="33.75" customHeight="1" spans="1:28">
      <c r="A14" s="286" t="s">
        <v>38</v>
      </c>
      <c r="B14" s="287" t="s">
        <v>39</v>
      </c>
      <c r="C14" s="287"/>
      <c r="D14" s="287" t="s">
        <v>40</v>
      </c>
      <c r="E14" s="287" t="s">
        <v>2</v>
      </c>
      <c r="F14" s="287"/>
      <c r="G14" s="287" t="s">
        <v>41</v>
      </c>
      <c r="H14" s="287" t="s">
        <v>42</v>
      </c>
      <c r="I14" s="287"/>
      <c r="J14" s="287"/>
      <c r="K14" s="287" t="s">
        <v>43</v>
      </c>
      <c r="L14" s="287" t="s">
        <v>44</v>
      </c>
      <c r="M14" s="287"/>
      <c r="N14" s="287"/>
      <c r="O14" s="287" t="s">
        <v>38</v>
      </c>
      <c r="P14" s="287" t="s">
        <v>45</v>
      </c>
      <c r="Q14" s="287"/>
      <c r="R14" s="287" t="s">
        <v>40</v>
      </c>
      <c r="S14" s="287" t="s">
        <v>2</v>
      </c>
      <c r="T14" s="287"/>
      <c r="U14" s="287" t="s">
        <v>41</v>
      </c>
      <c r="V14" s="287" t="s">
        <v>42</v>
      </c>
      <c r="W14" s="287"/>
      <c r="X14" s="287"/>
      <c r="Y14" s="287" t="s">
        <v>43</v>
      </c>
      <c r="Z14" s="287"/>
      <c r="AA14" s="287" t="s">
        <v>44</v>
      </c>
      <c r="AB14" s="287"/>
    </row>
    <row r="15" s="271" customFormat="1" ht="25.5" customHeight="1" spans="1:29">
      <c r="A15" s="288">
        <v>1</v>
      </c>
      <c r="B15" s="288" t="s">
        <v>46</v>
      </c>
      <c r="C15" s="288"/>
      <c r="D15" s="288" t="s">
        <v>47</v>
      </c>
      <c r="E15" s="288"/>
      <c r="F15" s="288"/>
      <c r="G15" s="289"/>
      <c r="H15" s="288" t="s">
        <v>48</v>
      </c>
      <c r="I15" s="288"/>
      <c r="J15" s="288"/>
      <c r="K15" s="288"/>
      <c r="L15" s="288"/>
      <c r="M15" s="288"/>
      <c r="N15" s="288"/>
      <c r="O15" s="287"/>
      <c r="P15" s="287"/>
      <c r="Q15" s="287"/>
      <c r="R15" s="287"/>
      <c r="S15" s="287"/>
      <c r="T15" s="287"/>
      <c r="U15" s="339"/>
      <c r="V15" s="466"/>
      <c r="W15" s="466"/>
      <c r="X15" s="466"/>
      <c r="Y15" s="287"/>
      <c r="Z15" s="287"/>
      <c r="AA15" s="287"/>
      <c r="AB15" s="287"/>
      <c r="AC15" s="469"/>
    </row>
    <row r="16" s="271" customFormat="1" ht="26.1" customHeight="1" spans="1:29">
      <c r="A16" s="288">
        <v>2</v>
      </c>
      <c r="B16" s="290" t="s">
        <v>49</v>
      </c>
      <c r="C16" s="290"/>
      <c r="D16" s="290" t="s">
        <v>50</v>
      </c>
      <c r="E16" s="291" t="s">
        <v>51</v>
      </c>
      <c r="F16" s="291"/>
      <c r="G16" s="292" t="s">
        <v>52</v>
      </c>
      <c r="H16" s="290" t="s">
        <v>53</v>
      </c>
      <c r="I16" s="290"/>
      <c r="J16" s="290"/>
      <c r="K16" s="290" t="s">
        <v>54</v>
      </c>
      <c r="L16" s="290" t="s">
        <v>55</v>
      </c>
      <c r="M16" s="290"/>
      <c r="N16" s="290"/>
      <c r="O16" s="287"/>
      <c r="P16" s="287"/>
      <c r="Q16" s="287"/>
      <c r="R16" s="287"/>
      <c r="S16" s="287"/>
      <c r="T16" s="287"/>
      <c r="U16" s="339"/>
      <c r="V16" s="466"/>
      <c r="W16" s="466"/>
      <c r="X16" s="466"/>
      <c r="Y16" s="287"/>
      <c r="Z16" s="287"/>
      <c r="AA16" s="287"/>
      <c r="AB16" s="287"/>
      <c r="AC16" s="469"/>
    </row>
    <row r="17" s="271" customFormat="1" ht="26.1" customHeight="1" spans="1:29">
      <c r="A17" s="288">
        <v>3</v>
      </c>
      <c r="B17" s="293" t="s">
        <v>56</v>
      </c>
      <c r="C17" s="293"/>
      <c r="D17" s="293" t="s">
        <v>57</v>
      </c>
      <c r="E17" s="294" t="s">
        <v>58</v>
      </c>
      <c r="F17" s="294"/>
      <c r="G17" s="295" t="s">
        <v>59</v>
      </c>
      <c r="H17" s="296" t="s">
        <v>60</v>
      </c>
      <c r="I17" s="454"/>
      <c r="J17" s="455"/>
      <c r="K17" s="321" t="s">
        <v>61</v>
      </c>
      <c r="L17" s="296" t="s">
        <v>62</v>
      </c>
      <c r="M17" s="319"/>
      <c r="N17" s="320"/>
      <c r="O17" s="287"/>
      <c r="P17" s="287"/>
      <c r="Q17" s="287"/>
      <c r="R17" s="287"/>
      <c r="S17" s="287"/>
      <c r="T17" s="287"/>
      <c r="U17" s="339"/>
      <c r="V17" s="466"/>
      <c r="W17" s="466"/>
      <c r="X17" s="466"/>
      <c r="Y17" s="287"/>
      <c r="Z17" s="287"/>
      <c r="AA17" s="287"/>
      <c r="AB17" s="287"/>
      <c r="AC17" s="469"/>
    </row>
    <row r="18" s="271" customFormat="1" ht="26.1" customHeight="1" spans="1:29">
      <c r="A18" s="288">
        <v>4</v>
      </c>
      <c r="B18" s="293" t="s">
        <v>56</v>
      </c>
      <c r="C18" s="293"/>
      <c r="D18" s="293" t="s">
        <v>57</v>
      </c>
      <c r="E18" s="294" t="s">
        <v>63</v>
      </c>
      <c r="F18" s="294"/>
      <c r="G18" s="295" t="s">
        <v>64</v>
      </c>
      <c r="H18" s="443"/>
      <c r="I18" s="456"/>
      <c r="J18" s="457"/>
      <c r="K18" s="324"/>
      <c r="L18" s="297"/>
      <c r="M18" s="322"/>
      <c r="N18" s="323"/>
      <c r="O18" s="287"/>
      <c r="P18" s="287"/>
      <c r="Q18" s="287"/>
      <c r="R18" s="287"/>
      <c r="S18" s="287"/>
      <c r="T18" s="287"/>
      <c r="U18" s="339"/>
      <c r="V18" s="466"/>
      <c r="W18" s="466"/>
      <c r="X18" s="466"/>
      <c r="Y18" s="287"/>
      <c r="Z18" s="287"/>
      <c r="AA18" s="287"/>
      <c r="AB18" s="287"/>
      <c r="AC18" s="469"/>
    </row>
    <row r="19" s="271" customFormat="1" ht="26.1" customHeight="1" spans="1:29">
      <c r="A19" s="288">
        <v>5</v>
      </c>
      <c r="B19" s="293" t="s">
        <v>56</v>
      </c>
      <c r="C19" s="293"/>
      <c r="D19" s="293" t="s">
        <v>57</v>
      </c>
      <c r="E19" s="294" t="s">
        <v>65</v>
      </c>
      <c r="F19" s="294"/>
      <c r="G19" s="295" t="s">
        <v>66</v>
      </c>
      <c r="H19" s="443"/>
      <c r="I19" s="456"/>
      <c r="J19" s="457"/>
      <c r="K19" s="324"/>
      <c r="L19" s="297"/>
      <c r="M19" s="322"/>
      <c r="N19" s="323"/>
      <c r="O19" s="287"/>
      <c r="P19" s="287"/>
      <c r="Q19" s="287"/>
      <c r="R19" s="287"/>
      <c r="S19" s="287"/>
      <c r="T19" s="287"/>
      <c r="U19" s="339"/>
      <c r="V19" s="466"/>
      <c r="W19" s="466"/>
      <c r="X19" s="466"/>
      <c r="Y19" s="287"/>
      <c r="Z19" s="287"/>
      <c r="AA19" s="287"/>
      <c r="AB19" s="287"/>
      <c r="AC19" s="469"/>
    </row>
    <row r="20" s="271" customFormat="1" ht="26.1" customHeight="1" spans="1:29">
      <c r="A20" s="288">
        <v>6</v>
      </c>
      <c r="B20" s="293" t="s">
        <v>56</v>
      </c>
      <c r="C20" s="293"/>
      <c r="D20" s="293" t="s">
        <v>57</v>
      </c>
      <c r="E20" s="294" t="s">
        <v>67</v>
      </c>
      <c r="F20" s="294"/>
      <c r="G20" s="295" t="s">
        <v>68</v>
      </c>
      <c r="H20" s="443"/>
      <c r="I20" s="456"/>
      <c r="J20" s="457"/>
      <c r="K20" s="324"/>
      <c r="L20" s="297"/>
      <c r="M20" s="322"/>
      <c r="N20" s="323"/>
      <c r="O20" s="287"/>
      <c r="P20" s="287"/>
      <c r="Q20" s="287"/>
      <c r="R20" s="287"/>
      <c r="S20" s="287"/>
      <c r="T20" s="287"/>
      <c r="U20" s="339"/>
      <c r="V20" s="466"/>
      <c r="W20" s="466"/>
      <c r="X20" s="466"/>
      <c r="Y20" s="287"/>
      <c r="Z20" s="287"/>
      <c r="AA20" s="287"/>
      <c r="AB20" s="287"/>
      <c r="AC20" s="469"/>
    </row>
    <row r="21" s="271" customFormat="1" ht="26.1" customHeight="1" spans="1:28">
      <c r="A21" s="288">
        <v>7</v>
      </c>
      <c r="B21" s="293" t="s">
        <v>56</v>
      </c>
      <c r="C21" s="293"/>
      <c r="D21" s="293" t="s">
        <v>57</v>
      </c>
      <c r="E21" s="294" t="s">
        <v>69</v>
      </c>
      <c r="F21" s="294"/>
      <c r="G21" s="295" t="s">
        <v>70</v>
      </c>
      <c r="H21" s="444"/>
      <c r="I21" s="458"/>
      <c r="J21" s="459"/>
      <c r="K21" s="327"/>
      <c r="L21" s="298"/>
      <c r="M21" s="325"/>
      <c r="N21" s="326"/>
      <c r="O21" s="287"/>
      <c r="P21" s="287"/>
      <c r="Q21" s="287"/>
      <c r="R21" s="287"/>
      <c r="S21" s="354"/>
      <c r="T21" s="354"/>
      <c r="U21" s="467"/>
      <c r="V21" s="466"/>
      <c r="W21" s="466"/>
      <c r="X21" s="466"/>
      <c r="Y21" s="287"/>
      <c r="Z21" s="287"/>
      <c r="AA21" s="287"/>
      <c r="AB21" s="287"/>
    </row>
    <row r="22" s="271" customFormat="1" ht="27.75" customHeight="1" spans="1:28">
      <c r="A22" s="288">
        <v>8</v>
      </c>
      <c r="B22" s="293" t="s">
        <v>56</v>
      </c>
      <c r="C22" s="293"/>
      <c r="D22" s="293" t="s">
        <v>57</v>
      </c>
      <c r="E22" s="445" t="s">
        <v>71</v>
      </c>
      <c r="F22" s="445"/>
      <c r="G22" s="445" t="s">
        <v>72</v>
      </c>
      <c r="H22" s="293" t="s">
        <v>73</v>
      </c>
      <c r="I22" s="293"/>
      <c r="J22" s="293"/>
      <c r="K22" s="293" t="s">
        <v>74</v>
      </c>
      <c r="L22" s="293" t="s">
        <v>75</v>
      </c>
      <c r="M22" s="293"/>
      <c r="N22" s="293"/>
      <c r="O22" s="287"/>
      <c r="P22" s="287"/>
      <c r="Q22" s="287"/>
      <c r="R22" s="287"/>
      <c r="S22" s="287"/>
      <c r="T22" s="287"/>
      <c r="U22" s="339"/>
      <c r="V22" s="466"/>
      <c r="W22" s="466"/>
      <c r="X22" s="466"/>
      <c r="Y22" s="287"/>
      <c r="Z22" s="287"/>
      <c r="AA22" s="287"/>
      <c r="AB22" s="287"/>
    </row>
    <row r="23" s="271" customFormat="1" ht="26.1" customHeight="1" spans="1:28">
      <c r="A23" s="288">
        <v>9</v>
      </c>
      <c r="B23" s="302" t="s">
        <v>76</v>
      </c>
      <c r="C23" s="302"/>
      <c r="D23" s="302" t="s">
        <v>77</v>
      </c>
      <c r="E23" s="446" t="s">
        <v>78</v>
      </c>
      <c r="F23" s="446"/>
      <c r="G23" s="447" t="s">
        <v>79</v>
      </c>
      <c r="H23" s="302" t="s">
        <v>80</v>
      </c>
      <c r="I23" s="302"/>
      <c r="J23" s="302"/>
      <c r="K23" s="302" t="s">
        <v>81</v>
      </c>
      <c r="L23" s="302" t="s">
        <v>82</v>
      </c>
      <c r="M23" s="302"/>
      <c r="N23" s="302"/>
      <c r="O23" s="287"/>
      <c r="P23" s="287"/>
      <c r="Q23" s="287"/>
      <c r="R23" s="287"/>
      <c r="S23" s="287"/>
      <c r="T23" s="287"/>
      <c r="U23" s="339"/>
      <c r="V23" s="466"/>
      <c r="W23" s="466"/>
      <c r="X23" s="466"/>
      <c r="Y23" s="287"/>
      <c r="Z23" s="287"/>
      <c r="AA23" s="287"/>
      <c r="AB23" s="287"/>
    </row>
    <row r="24" s="271" customFormat="1" ht="26.1" customHeight="1" spans="1:28">
      <c r="A24" s="288">
        <v>10</v>
      </c>
      <c r="B24" s="302" t="s">
        <v>76</v>
      </c>
      <c r="C24" s="302"/>
      <c r="D24" s="302" t="s">
        <v>77</v>
      </c>
      <c r="E24" s="446" t="s">
        <v>83</v>
      </c>
      <c r="F24" s="446"/>
      <c r="G24" s="447" t="s">
        <v>84</v>
      </c>
      <c r="H24" s="302" t="s">
        <v>80</v>
      </c>
      <c r="I24" s="302"/>
      <c r="J24" s="302"/>
      <c r="K24" s="302" t="s">
        <v>81</v>
      </c>
      <c r="L24" s="302" t="s">
        <v>82</v>
      </c>
      <c r="M24" s="302"/>
      <c r="N24" s="302"/>
      <c r="O24" s="287"/>
      <c r="P24" s="287"/>
      <c r="Q24" s="287"/>
      <c r="R24" s="287"/>
      <c r="S24" s="287"/>
      <c r="T24" s="287"/>
      <c r="U24" s="339"/>
      <c r="V24" s="466"/>
      <c r="W24" s="466"/>
      <c r="X24" s="466"/>
      <c r="Y24" s="287"/>
      <c r="Z24" s="287"/>
      <c r="AA24" s="287"/>
      <c r="AB24" s="287"/>
    </row>
    <row r="25" s="271" customFormat="1" ht="26.1" customHeight="1" spans="1:28">
      <c r="A25" s="288">
        <v>11</v>
      </c>
      <c r="B25" s="305">
        <v>20221128</v>
      </c>
      <c r="C25" s="305"/>
      <c r="D25" s="305" t="s">
        <v>85</v>
      </c>
      <c r="E25" s="306" t="s">
        <v>86</v>
      </c>
      <c r="F25" s="306"/>
      <c r="G25" s="307" t="s">
        <v>87</v>
      </c>
      <c r="H25" s="448" t="s">
        <v>88</v>
      </c>
      <c r="I25" s="460"/>
      <c r="J25" s="461"/>
      <c r="K25" s="305" t="s">
        <v>89</v>
      </c>
      <c r="L25" s="448" t="s">
        <v>90</v>
      </c>
      <c r="M25" s="460"/>
      <c r="N25" s="461"/>
      <c r="O25" s="289"/>
      <c r="P25" s="287"/>
      <c r="Q25" s="287"/>
      <c r="R25" s="287"/>
      <c r="S25" s="287"/>
      <c r="T25" s="287"/>
      <c r="U25" s="286"/>
      <c r="V25" s="466"/>
      <c r="W25" s="466"/>
      <c r="X25" s="466"/>
      <c r="Y25" s="287"/>
      <c r="Z25" s="287"/>
      <c r="AA25" s="287"/>
      <c r="AB25" s="287"/>
    </row>
    <row r="26" s="271" customFormat="1" ht="26.1" customHeight="1" spans="1:28">
      <c r="A26" s="288">
        <v>12</v>
      </c>
      <c r="B26" s="305">
        <v>20221128</v>
      </c>
      <c r="C26" s="305"/>
      <c r="D26" s="305" t="s">
        <v>85</v>
      </c>
      <c r="E26" s="308" t="s">
        <v>91</v>
      </c>
      <c r="F26" s="309"/>
      <c r="G26" s="307" t="s">
        <v>92</v>
      </c>
      <c r="H26" s="448" t="s">
        <v>93</v>
      </c>
      <c r="I26" s="460"/>
      <c r="J26" s="461"/>
      <c r="K26" s="305" t="s">
        <v>89</v>
      </c>
      <c r="L26" s="448" t="s">
        <v>90</v>
      </c>
      <c r="M26" s="460"/>
      <c r="N26" s="461"/>
      <c r="O26" s="289"/>
      <c r="P26" s="287"/>
      <c r="Q26" s="287"/>
      <c r="R26" s="287"/>
      <c r="S26" s="354"/>
      <c r="T26" s="354"/>
      <c r="U26" s="341"/>
      <c r="V26" s="466"/>
      <c r="W26" s="466"/>
      <c r="X26" s="466"/>
      <c r="Y26" s="287"/>
      <c r="Z26" s="287"/>
      <c r="AA26" s="287"/>
      <c r="AB26" s="287"/>
    </row>
    <row r="27" s="271" customFormat="1" ht="26.1" customHeight="1" spans="1:28">
      <c r="A27" s="288">
        <v>13</v>
      </c>
      <c r="B27" s="305">
        <v>20221128</v>
      </c>
      <c r="C27" s="305"/>
      <c r="D27" s="305" t="s">
        <v>85</v>
      </c>
      <c r="E27" s="310" t="s">
        <v>94</v>
      </c>
      <c r="F27" s="310"/>
      <c r="G27" s="311" t="s">
        <v>95</v>
      </c>
      <c r="H27" s="448" t="s">
        <v>96</v>
      </c>
      <c r="I27" s="460"/>
      <c r="J27" s="461"/>
      <c r="K27" s="305" t="s">
        <v>89</v>
      </c>
      <c r="L27" s="448" t="s">
        <v>90</v>
      </c>
      <c r="M27" s="460"/>
      <c r="N27" s="461"/>
      <c r="O27" s="289"/>
      <c r="P27" s="287"/>
      <c r="Q27" s="287"/>
      <c r="R27" s="287"/>
      <c r="S27" s="354"/>
      <c r="T27" s="354"/>
      <c r="U27" s="341"/>
      <c r="V27" s="466"/>
      <c r="W27" s="466"/>
      <c r="X27" s="466"/>
      <c r="Y27" s="287"/>
      <c r="Z27" s="287"/>
      <c r="AA27" s="287"/>
      <c r="AB27" s="287"/>
    </row>
    <row r="28" s="271" customFormat="1" ht="26.1" customHeight="1" spans="1:28">
      <c r="A28" s="288">
        <v>14</v>
      </c>
      <c r="B28" s="305">
        <v>20221128</v>
      </c>
      <c r="C28" s="305"/>
      <c r="D28" s="305" t="s">
        <v>85</v>
      </c>
      <c r="E28" s="310" t="s">
        <v>97</v>
      </c>
      <c r="F28" s="310"/>
      <c r="G28" s="311" t="s">
        <v>98</v>
      </c>
      <c r="H28" s="448" t="s">
        <v>96</v>
      </c>
      <c r="I28" s="460"/>
      <c r="J28" s="461"/>
      <c r="K28" s="305" t="s">
        <v>89</v>
      </c>
      <c r="L28" s="448" t="s">
        <v>90</v>
      </c>
      <c r="M28" s="460"/>
      <c r="N28" s="461"/>
      <c r="O28" s="289"/>
      <c r="P28" s="287"/>
      <c r="Q28" s="287"/>
      <c r="R28" s="287"/>
      <c r="S28" s="287"/>
      <c r="T28" s="287"/>
      <c r="U28" s="341"/>
      <c r="V28" s="466"/>
      <c r="W28" s="466"/>
      <c r="X28" s="466"/>
      <c r="Y28" s="287"/>
      <c r="Z28" s="287"/>
      <c r="AA28" s="287"/>
      <c r="AB28" s="287"/>
    </row>
    <row r="29" s="271" customFormat="1" ht="26.1" customHeight="1" spans="1:28">
      <c r="A29" s="288">
        <v>15</v>
      </c>
      <c r="B29" s="305">
        <v>20221128</v>
      </c>
      <c r="C29" s="305"/>
      <c r="D29" s="305" t="s">
        <v>85</v>
      </c>
      <c r="E29" s="310" t="s">
        <v>99</v>
      </c>
      <c r="F29" s="310"/>
      <c r="G29" s="311" t="s">
        <v>100</v>
      </c>
      <c r="H29" s="448" t="s">
        <v>101</v>
      </c>
      <c r="I29" s="460"/>
      <c r="J29" s="461"/>
      <c r="K29" s="305" t="s">
        <v>89</v>
      </c>
      <c r="L29" s="448" t="s">
        <v>90</v>
      </c>
      <c r="M29" s="460"/>
      <c r="N29" s="461"/>
      <c r="O29" s="289"/>
      <c r="P29" s="287"/>
      <c r="Q29" s="287"/>
      <c r="R29" s="287"/>
      <c r="S29" s="287"/>
      <c r="T29" s="287"/>
      <c r="U29" s="341"/>
      <c r="V29" s="466"/>
      <c r="W29" s="466"/>
      <c r="X29" s="466"/>
      <c r="Y29" s="287"/>
      <c r="Z29" s="287"/>
      <c r="AA29" s="287"/>
      <c r="AB29" s="287"/>
    </row>
    <row r="30" s="271" customFormat="1" ht="26.1" customHeight="1" spans="1:28">
      <c r="A30" s="288">
        <v>16</v>
      </c>
      <c r="B30" s="313">
        <v>20230727</v>
      </c>
      <c r="C30" s="313"/>
      <c r="D30" s="313" t="s">
        <v>102</v>
      </c>
      <c r="E30" s="313" t="s">
        <v>103</v>
      </c>
      <c r="F30" s="313"/>
      <c r="G30" s="449" t="s">
        <v>104</v>
      </c>
      <c r="H30" s="313" t="s">
        <v>75</v>
      </c>
      <c r="I30" s="313"/>
      <c r="J30" s="313"/>
      <c r="K30" s="313" t="s">
        <v>105</v>
      </c>
      <c r="L30" s="313" t="s">
        <v>106</v>
      </c>
      <c r="M30" s="313"/>
      <c r="N30" s="313"/>
      <c r="O30" s="287"/>
      <c r="P30" s="287"/>
      <c r="Q30" s="287"/>
      <c r="R30" s="287"/>
      <c r="S30" s="287"/>
      <c r="T30" s="287"/>
      <c r="U30" s="341"/>
      <c r="V30" s="466"/>
      <c r="W30" s="466"/>
      <c r="X30" s="466"/>
      <c r="Y30" s="287"/>
      <c r="Z30" s="287"/>
      <c r="AA30" s="287"/>
      <c r="AB30" s="287"/>
    </row>
    <row r="31" s="271" customFormat="1" ht="26.1" customHeight="1" spans="1:28">
      <c r="A31" s="450">
        <v>17</v>
      </c>
      <c r="B31" s="450">
        <v>20230901</v>
      </c>
      <c r="C31" s="450"/>
      <c r="D31" s="450" t="s">
        <v>107</v>
      </c>
      <c r="E31" s="450" t="s">
        <v>108</v>
      </c>
      <c r="F31" s="450"/>
      <c r="G31" s="451" t="s">
        <v>109</v>
      </c>
      <c r="H31" s="450" t="s">
        <v>75</v>
      </c>
      <c r="I31" s="450"/>
      <c r="J31" s="450"/>
      <c r="K31" s="450" t="s">
        <v>110</v>
      </c>
      <c r="L31" s="450"/>
      <c r="M31" s="450"/>
      <c r="N31" s="450"/>
      <c r="O31" s="287"/>
      <c r="P31" s="287"/>
      <c r="Q31" s="287"/>
      <c r="R31" s="287"/>
      <c r="S31" s="354"/>
      <c r="T31" s="354"/>
      <c r="U31" s="467"/>
      <c r="V31" s="466"/>
      <c r="W31" s="466"/>
      <c r="X31" s="466"/>
      <c r="Y31" s="287"/>
      <c r="Z31" s="287"/>
      <c r="AA31" s="287"/>
      <c r="AB31" s="287"/>
    </row>
    <row r="32" ht="26.1" customHeight="1" spans="1:28">
      <c r="A32" s="288">
        <v>18</v>
      </c>
      <c r="B32" s="288">
        <v>20240506</v>
      </c>
      <c r="C32" s="288"/>
      <c r="D32" s="288" t="s">
        <v>111</v>
      </c>
      <c r="E32" s="288" t="s">
        <v>112</v>
      </c>
      <c r="F32" s="288"/>
      <c r="G32" s="452" t="s">
        <v>113</v>
      </c>
      <c r="H32" s="288" t="s">
        <v>114</v>
      </c>
      <c r="I32" s="288"/>
      <c r="J32" s="288"/>
      <c r="K32" s="288" t="s">
        <v>115</v>
      </c>
      <c r="L32" s="288" t="s">
        <v>116</v>
      </c>
      <c r="M32" s="288"/>
      <c r="N32" s="288"/>
      <c r="O32" s="287"/>
      <c r="P32" s="335"/>
      <c r="Q32" s="335"/>
      <c r="R32" s="287"/>
      <c r="S32" s="354"/>
      <c r="T32" s="354"/>
      <c r="U32" s="341"/>
      <c r="V32" s="287"/>
      <c r="W32" s="287"/>
      <c r="X32" s="287"/>
      <c r="Y32" s="287"/>
      <c r="Z32" s="287"/>
      <c r="AA32" s="287"/>
      <c r="AB32" s="287"/>
    </row>
    <row r="33" ht="26.1" customHeight="1" spans="1:28">
      <c r="A33" s="288"/>
      <c r="B33" s="288"/>
      <c r="C33" s="288"/>
      <c r="D33" s="288"/>
      <c r="E33" s="288"/>
      <c r="F33" s="288"/>
      <c r="G33" s="452"/>
      <c r="H33" s="288"/>
      <c r="I33" s="288"/>
      <c r="J33" s="288"/>
      <c r="K33" s="288"/>
      <c r="L33" s="288"/>
      <c r="M33" s="288"/>
      <c r="N33" s="288"/>
      <c r="O33" s="287"/>
      <c r="P33" s="335"/>
      <c r="Q33" s="335"/>
      <c r="R33" s="287"/>
      <c r="S33" s="354"/>
      <c r="T33" s="354"/>
      <c r="U33" s="341"/>
      <c r="V33" s="287"/>
      <c r="W33" s="287"/>
      <c r="X33" s="287"/>
      <c r="Y33" s="287"/>
      <c r="Z33" s="287"/>
      <c r="AA33" s="287"/>
      <c r="AB33" s="287"/>
    </row>
    <row r="34" ht="26.1" customHeight="1" spans="1:28">
      <c r="A34" s="288"/>
      <c r="B34" s="288"/>
      <c r="C34" s="288"/>
      <c r="D34" s="288"/>
      <c r="E34" s="288"/>
      <c r="F34" s="288"/>
      <c r="G34" s="452"/>
      <c r="H34" s="288"/>
      <c r="I34" s="288"/>
      <c r="J34" s="288"/>
      <c r="K34" s="288"/>
      <c r="L34" s="288"/>
      <c r="M34" s="288"/>
      <c r="N34" s="288"/>
      <c r="O34" s="287"/>
      <c r="P34" s="335"/>
      <c r="Q34" s="335"/>
      <c r="R34" s="335"/>
      <c r="S34" s="287"/>
      <c r="T34" s="287"/>
      <c r="U34" s="339"/>
      <c r="V34" s="287"/>
      <c r="W34" s="287"/>
      <c r="X34" s="287"/>
      <c r="Y34" s="287"/>
      <c r="Z34" s="287"/>
      <c r="AA34" s="287"/>
      <c r="AB34" s="287"/>
    </row>
    <row r="35" ht="26.1" customHeight="1" spans="1:28">
      <c r="A35" s="288"/>
      <c r="B35" s="288"/>
      <c r="C35" s="288"/>
      <c r="D35" s="288"/>
      <c r="E35" s="288"/>
      <c r="F35" s="288"/>
      <c r="G35" s="452"/>
      <c r="H35" s="288"/>
      <c r="I35" s="288"/>
      <c r="J35" s="288"/>
      <c r="K35" s="288"/>
      <c r="L35" s="288"/>
      <c r="M35" s="288"/>
      <c r="N35" s="288"/>
      <c r="O35" s="287"/>
      <c r="P35" s="335"/>
      <c r="Q35" s="335"/>
      <c r="R35" s="335"/>
      <c r="S35" s="287"/>
      <c r="T35" s="287"/>
      <c r="U35" s="339"/>
      <c r="V35" s="287"/>
      <c r="W35" s="287"/>
      <c r="X35" s="287"/>
      <c r="Y35" s="287"/>
      <c r="Z35" s="287"/>
      <c r="AA35" s="287"/>
      <c r="AB35" s="287"/>
    </row>
    <row r="36" ht="26.1" customHeight="1" spans="1:28">
      <c r="A36" s="288"/>
      <c r="B36" s="288"/>
      <c r="C36" s="288"/>
      <c r="D36" s="288"/>
      <c r="E36" s="288"/>
      <c r="F36" s="288"/>
      <c r="G36" s="452"/>
      <c r="H36" s="288"/>
      <c r="I36" s="288"/>
      <c r="J36" s="288"/>
      <c r="K36" s="288"/>
      <c r="L36" s="288"/>
      <c r="M36" s="288"/>
      <c r="N36" s="288"/>
      <c r="O36" s="287"/>
      <c r="P36" s="335"/>
      <c r="Q36" s="335"/>
      <c r="R36" s="335"/>
      <c r="S36" s="287"/>
      <c r="T36" s="287"/>
      <c r="U36" s="339"/>
      <c r="V36" s="287"/>
      <c r="W36" s="287"/>
      <c r="X36" s="287"/>
      <c r="Y36" s="287"/>
      <c r="Z36" s="287"/>
      <c r="AA36" s="287"/>
      <c r="AB36" s="287"/>
    </row>
    <row r="37" ht="26.1" customHeight="1" spans="1:28">
      <c r="A37" s="288"/>
      <c r="B37" s="288"/>
      <c r="C37" s="288"/>
      <c r="D37" s="288"/>
      <c r="E37" s="288"/>
      <c r="F37" s="288"/>
      <c r="G37" s="452"/>
      <c r="H37" s="288"/>
      <c r="I37" s="288"/>
      <c r="J37" s="288"/>
      <c r="K37" s="288"/>
      <c r="L37" s="288"/>
      <c r="M37" s="288"/>
      <c r="N37" s="288"/>
      <c r="O37" s="287"/>
      <c r="P37" s="335"/>
      <c r="Q37" s="335"/>
      <c r="R37" s="335"/>
      <c r="S37" s="287"/>
      <c r="T37" s="287"/>
      <c r="U37" s="339"/>
      <c r="V37" s="287"/>
      <c r="W37" s="287"/>
      <c r="X37" s="287"/>
      <c r="Y37" s="287"/>
      <c r="Z37" s="287"/>
      <c r="AA37" s="287"/>
      <c r="AB37" s="287"/>
    </row>
    <row r="38" ht="26.1" customHeight="1" spans="1:28">
      <c r="A38" s="288"/>
      <c r="B38" s="288"/>
      <c r="C38" s="288"/>
      <c r="D38" s="288"/>
      <c r="E38" s="288"/>
      <c r="F38" s="288"/>
      <c r="G38" s="452"/>
      <c r="H38" s="288"/>
      <c r="I38" s="288"/>
      <c r="J38" s="288"/>
      <c r="K38" s="288"/>
      <c r="L38" s="288"/>
      <c r="M38" s="288"/>
      <c r="N38" s="288"/>
      <c r="O38" s="287"/>
      <c r="P38" s="335"/>
      <c r="Q38" s="335"/>
      <c r="R38" s="335"/>
      <c r="S38" s="287"/>
      <c r="T38" s="287"/>
      <c r="U38" s="339"/>
      <c r="V38" s="287"/>
      <c r="W38" s="287"/>
      <c r="X38" s="287"/>
      <c r="Y38" s="287"/>
      <c r="Z38" s="287"/>
      <c r="AA38" s="287"/>
      <c r="AB38" s="287"/>
    </row>
    <row r="39" ht="26.1" customHeight="1" spans="1:28">
      <c r="A39" s="288"/>
      <c r="B39" s="288"/>
      <c r="C39" s="288"/>
      <c r="D39" s="288"/>
      <c r="E39" s="288"/>
      <c r="F39" s="288"/>
      <c r="G39" s="452"/>
      <c r="H39" s="288"/>
      <c r="I39" s="288"/>
      <c r="J39" s="288"/>
      <c r="K39" s="288"/>
      <c r="L39" s="288"/>
      <c r="M39" s="288"/>
      <c r="N39" s="288"/>
      <c r="O39" s="287"/>
      <c r="P39" s="335"/>
      <c r="Q39" s="335"/>
      <c r="R39" s="335"/>
      <c r="S39" s="287"/>
      <c r="T39" s="287"/>
      <c r="U39" s="339"/>
      <c r="V39" s="287"/>
      <c r="W39" s="287"/>
      <c r="X39" s="287"/>
      <c r="Y39" s="287"/>
      <c r="Z39" s="287"/>
      <c r="AA39" s="287"/>
      <c r="AB39" s="287"/>
    </row>
    <row r="40" ht="26.1" customHeight="1" spans="1:28">
      <c r="A40" s="288"/>
      <c r="B40" s="288"/>
      <c r="C40" s="288"/>
      <c r="D40" s="288"/>
      <c r="E40" s="288"/>
      <c r="F40" s="288"/>
      <c r="G40" s="452"/>
      <c r="H40" s="288"/>
      <c r="I40" s="288"/>
      <c r="J40" s="288"/>
      <c r="K40" s="288"/>
      <c r="L40" s="288"/>
      <c r="M40" s="288"/>
      <c r="N40" s="288"/>
      <c r="O40" s="287"/>
      <c r="P40" s="335"/>
      <c r="Q40" s="335"/>
      <c r="R40" s="335"/>
      <c r="S40" s="287"/>
      <c r="T40" s="287"/>
      <c r="U40" s="339"/>
      <c r="V40" s="287"/>
      <c r="W40" s="287"/>
      <c r="X40" s="287"/>
      <c r="Y40" s="287"/>
      <c r="Z40" s="287"/>
      <c r="AA40" s="287"/>
      <c r="AB40" s="287"/>
    </row>
    <row r="41" ht="26.1" customHeight="1" spans="1:28">
      <c r="A41" s="288"/>
      <c r="B41" s="288"/>
      <c r="C41" s="288"/>
      <c r="D41" s="288"/>
      <c r="E41" s="288"/>
      <c r="F41" s="288"/>
      <c r="G41" s="452"/>
      <c r="H41" s="288"/>
      <c r="I41" s="288"/>
      <c r="J41" s="288"/>
      <c r="K41" s="288"/>
      <c r="L41" s="288"/>
      <c r="M41" s="288"/>
      <c r="N41" s="288"/>
      <c r="O41" s="287"/>
      <c r="P41" s="335"/>
      <c r="Q41" s="335"/>
      <c r="R41" s="335"/>
      <c r="S41" s="287"/>
      <c r="T41" s="287"/>
      <c r="U41" s="339"/>
      <c r="V41" s="287"/>
      <c r="W41" s="287"/>
      <c r="X41" s="287"/>
      <c r="Y41" s="287"/>
      <c r="Z41" s="287"/>
      <c r="AA41" s="287"/>
      <c r="AB41" s="287"/>
    </row>
    <row r="42" ht="26.1" customHeight="1" spans="1:28">
      <c r="A42" s="288"/>
      <c r="B42" s="288"/>
      <c r="C42" s="288"/>
      <c r="D42" s="288"/>
      <c r="E42" s="288"/>
      <c r="F42" s="288"/>
      <c r="G42" s="452"/>
      <c r="H42" s="288"/>
      <c r="I42" s="288"/>
      <c r="J42" s="288"/>
      <c r="K42" s="288"/>
      <c r="L42" s="288"/>
      <c r="M42" s="288"/>
      <c r="N42" s="288"/>
      <c r="O42" s="287"/>
      <c r="P42" s="335"/>
      <c r="Q42" s="335"/>
      <c r="R42" s="335"/>
      <c r="S42" s="287"/>
      <c r="T42" s="287"/>
      <c r="U42" s="339"/>
      <c r="V42" s="287"/>
      <c r="W42" s="287"/>
      <c r="X42" s="287"/>
      <c r="Y42" s="287"/>
      <c r="Z42" s="287"/>
      <c r="AA42" s="287"/>
      <c r="AB42" s="287"/>
    </row>
    <row r="43" ht="26.1" customHeight="1" spans="1:28">
      <c r="A43" s="288"/>
      <c r="B43" s="288"/>
      <c r="C43" s="288"/>
      <c r="D43" s="288"/>
      <c r="E43" s="288"/>
      <c r="F43" s="288"/>
      <c r="G43" s="452"/>
      <c r="H43" s="288"/>
      <c r="I43" s="288"/>
      <c r="J43" s="288"/>
      <c r="K43" s="288"/>
      <c r="L43" s="288"/>
      <c r="M43" s="288"/>
      <c r="N43" s="288"/>
      <c r="O43" s="287"/>
      <c r="P43" s="335"/>
      <c r="Q43" s="335"/>
      <c r="R43" s="335"/>
      <c r="S43" s="287"/>
      <c r="T43" s="287"/>
      <c r="U43" s="339"/>
      <c r="V43" s="287"/>
      <c r="W43" s="287"/>
      <c r="X43" s="287"/>
      <c r="Y43" s="287"/>
      <c r="Z43" s="287"/>
      <c r="AA43" s="287"/>
      <c r="AB43" s="287"/>
    </row>
    <row r="44" ht="26.1" customHeight="1"/>
    <row r="45" ht="26.1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</sheetData>
  <mergeCells count="316">
    <mergeCell ref="A1:AB1"/>
    <mergeCell ref="V4:W4"/>
    <mergeCell ref="V5:W5"/>
    <mergeCell ref="A6:D6"/>
    <mergeCell ref="F6:I6"/>
    <mergeCell ref="J6:M6"/>
    <mergeCell ref="N6:U6"/>
    <mergeCell ref="V6:W6"/>
    <mergeCell ref="X6:Z6"/>
    <mergeCell ref="AA6:AB6"/>
    <mergeCell ref="F7:I7"/>
    <mergeCell ref="J7:M7"/>
    <mergeCell ref="N7:U7"/>
    <mergeCell ref="V7:W7"/>
    <mergeCell ref="X7:Z7"/>
    <mergeCell ref="AA7:AB7"/>
    <mergeCell ref="F8:I8"/>
    <mergeCell ref="J8:M8"/>
    <mergeCell ref="N8:U8"/>
    <mergeCell ref="V8:W8"/>
    <mergeCell ref="X8:Z8"/>
    <mergeCell ref="AA8:AB8"/>
    <mergeCell ref="F9:I9"/>
    <mergeCell ref="J9:M9"/>
    <mergeCell ref="N9:U9"/>
    <mergeCell ref="V9:W9"/>
    <mergeCell ref="X9:Z9"/>
    <mergeCell ref="AA9:AB9"/>
    <mergeCell ref="F10:I10"/>
    <mergeCell ref="J10:M10"/>
    <mergeCell ref="N10:U10"/>
    <mergeCell ref="V10:W10"/>
    <mergeCell ref="X10:Z10"/>
    <mergeCell ref="AA10:AB10"/>
    <mergeCell ref="F11:I11"/>
    <mergeCell ref="J11:M11"/>
    <mergeCell ref="N11:U11"/>
    <mergeCell ref="V11:W11"/>
    <mergeCell ref="X11:Z11"/>
    <mergeCell ref="AA11:AB11"/>
    <mergeCell ref="F12:I12"/>
    <mergeCell ref="J12:M12"/>
    <mergeCell ref="N12:U12"/>
    <mergeCell ref="V12:W12"/>
    <mergeCell ref="X12:Z12"/>
    <mergeCell ref="AA12:AB12"/>
    <mergeCell ref="A13:AB13"/>
    <mergeCell ref="B14:C14"/>
    <mergeCell ref="E14:F14"/>
    <mergeCell ref="H14:J14"/>
    <mergeCell ref="L14:N14"/>
    <mergeCell ref="P14:Q14"/>
    <mergeCell ref="S14:T14"/>
    <mergeCell ref="V14:X14"/>
    <mergeCell ref="Y14:Z14"/>
    <mergeCell ref="AA14:AB14"/>
    <mergeCell ref="B15:C15"/>
    <mergeCell ref="E15:F15"/>
    <mergeCell ref="H15:J15"/>
    <mergeCell ref="L15:N15"/>
    <mergeCell ref="P15:Q15"/>
    <mergeCell ref="S15:T15"/>
    <mergeCell ref="V15:X15"/>
    <mergeCell ref="Y15:Z15"/>
    <mergeCell ref="AA15:AB15"/>
    <mergeCell ref="B16:C16"/>
    <mergeCell ref="E16:F16"/>
    <mergeCell ref="H16:J16"/>
    <mergeCell ref="L16:N16"/>
    <mergeCell ref="P16:Q16"/>
    <mergeCell ref="S16:T16"/>
    <mergeCell ref="V16:X16"/>
    <mergeCell ref="Y16:Z16"/>
    <mergeCell ref="AA16:AB16"/>
    <mergeCell ref="B17:C17"/>
    <mergeCell ref="E17:F17"/>
    <mergeCell ref="P17:Q17"/>
    <mergeCell ref="S17:T17"/>
    <mergeCell ref="V17:X17"/>
    <mergeCell ref="Y17:Z17"/>
    <mergeCell ref="AA17:AB17"/>
    <mergeCell ref="B18:C18"/>
    <mergeCell ref="E18:F18"/>
    <mergeCell ref="P18:Q18"/>
    <mergeCell ref="S18:T18"/>
    <mergeCell ref="V18:X18"/>
    <mergeCell ref="Y18:Z18"/>
    <mergeCell ref="AA18:AB18"/>
    <mergeCell ref="B19:C19"/>
    <mergeCell ref="E19:F19"/>
    <mergeCell ref="P19:Q19"/>
    <mergeCell ref="S19:T19"/>
    <mergeCell ref="V19:X19"/>
    <mergeCell ref="Y19:Z19"/>
    <mergeCell ref="AA19:AB19"/>
    <mergeCell ref="B20:C20"/>
    <mergeCell ref="E20:F20"/>
    <mergeCell ref="P20:Q20"/>
    <mergeCell ref="S20:T20"/>
    <mergeCell ref="V20:X20"/>
    <mergeCell ref="Y20:Z20"/>
    <mergeCell ref="AA20:AB20"/>
    <mergeCell ref="B21:C21"/>
    <mergeCell ref="E21:F21"/>
    <mergeCell ref="P21:Q21"/>
    <mergeCell ref="S21:T21"/>
    <mergeCell ref="V21:X21"/>
    <mergeCell ref="Y21:Z21"/>
    <mergeCell ref="AA21:AB21"/>
    <mergeCell ref="B22:C22"/>
    <mergeCell ref="E22:F22"/>
    <mergeCell ref="H22:J22"/>
    <mergeCell ref="L22:N22"/>
    <mergeCell ref="P22:Q22"/>
    <mergeCell ref="S22:T22"/>
    <mergeCell ref="V22:X22"/>
    <mergeCell ref="Y22:Z22"/>
    <mergeCell ref="AA22:AB22"/>
    <mergeCell ref="B23:C23"/>
    <mergeCell ref="E23:F23"/>
    <mergeCell ref="H23:J23"/>
    <mergeCell ref="L23:N23"/>
    <mergeCell ref="P23:Q23"/>
    <mergeCell ref="S23:T23"/>
    <mergeCell ref="V23:X23"/>
    <mergeCell ref="Y23:Z23"/>
    <mergeCell ref="AA23:AB23"/>
    <mergeCell ref="B24:C24"/>
    <mergeCell ref="E24:F24"/>
    <mergeCell ref="H24:J24"/>
    <mergeCell ref="L24:N24"/>
    <mergeCell ref="P24:Q24"/>
    <mergeCell ref="S24:T24"/>
    <mergeCell ref="V24:X24"/>
    <mergeCell ref="Y24:Z24"/>
    <mergeCell ref="AA24:AB24"/>
    <mergeCell ref="B25:C25"/>
    <mergeCell ref="E25:F25"/>
    <mergeCell ref="H25:J25"/>
    <mergeCell ref="L25:N25"/>
    <mergeCell ref="P25:Q25"/>
    <mergeCell ref="S25:T25"/>
    <mergeCell ref="V25:X25"/>
    <mergeCell ref="Y25:Z25"/>
    <mergeCell ref="AA25:AB25"/>
    <mergeCell ref="B26:C26"/>
    <mergeCell ref="E26:F26"/>
    <mergeCell ref="H26:J26"/>
    <mergeCell ref="L26:N26"/>
    <mergeCell ref="P26:Q26"/>
    <mergeCell ref="S26:T26"/>
    <mergeCell ref="V26:X26"/>
    <mergeCell ref="Y26:Z26"/>
    <mergeCell ref="AA26:AB26"/>
    <mergeCell ref="B27:C27"/>
    <mergeCell ref="E27:F27"/>
    <mergeCell ref="H27:J27"/>
    <mergeCell ref="L27:N27"/>
    <mergeCell ref="P27:Q27"/>
    <mergeCell ref="S27:T27"/>
    <mergeCell ref="V27:X27"/>
    <mergeCell ref="Y27:Z27"/>
    <mergeCell ref="AA27:AB27"/>
    <mergeCell ref="B28:C28"/>
    <mergeCell ref="E28:F28"/>
    <mergeCell ref="H28:J28"/>
    <mergeCell ref="L28:N28"/>
    <mergeCell ref="P28:Q28"/>
    <mergeCell ref="S28:T28"/>
    <mergeCell ref="V28:X28"/>
    <mergeCell ref="Y28:Z28"/>
    <mergeCell ref="AA28:AB28"/>
    <mergeCell ref="B29:C29"/>
    <mergeCell ref="E29:F29"/>
    <mergeCell ref="H29:J29"/>
    <mergeCell ref="L29:N29"/>
    <mergeCell ref="P29:Q29"/>
    <mergeCell ref="S29:T29"/>
    <mergeCell ref="V29:X29"/>
    <mergeCell ref="Y29:Z29"/>
    <mergeCell ref="AA29:AB29"/>
    <mergeCell ref="B30:C30"/>
    <mergeCell ref="E30:F30"/>
    <mergeCell ref="H30:J30"/>
    <mergeCell ref="L30:N30"/>
    <mergeCell ref="P30:Q30"/>
    <mergeCell ref="S30:T30"/>
    <mergeCell ref="V30:X30"/>
    <mergeCell ref="Y30:Z30"/>
    <mergeCell ref="AA30:AB30"/>
    <mergeCell ref="B31:C31"/>
    <mergeCell ref="E31:F31"/>
    <mergeCell ref="H31:J31"/>
    <mergeCell ref="L31:N31"/>
    <mergeCell ref="P31:Q31"/>
    <mergeCell ref="S31:T31"/>
    <mergeCell ref="V31:X31"/>
    <mergeCell ref="Y31:Z31"/>
    <mergeCell ref="AA31:AB31"/>
    <mergeCell ref="B32:C32"/>
    <mergeCell ref="E32:F32"/>
    <mergeCell ref="H32:J32"/>
    <mergeCell ref="L32:N32"/>
    <mergeCell ref="P32:Q32"/>
    <mergeCell ref="S32:T32"/>
    <mergeCell ref="V32:X32"/>
    <mergeCell ref="Y32:Z32"/>
    <mergeCell ref="AA32:AB32"/>
    <mergeCell ref="B33:C33"/>
    <mergeCell ref="E33:F33"/>
    <mergeCell ref="H33:J33"/>
    <mergeCell ref="L33:N33"/>
    <mergeCell ref="P33:Q33"/>
    <mergeCell ref="S33:T33"/>
    <mergeCell ref="V33:X33"/>
    <mergeCell ref="Y33:Z33"/>
    <mergeCell ref="AA33:AB33"/>
    <mergeCell ref="B34:C34"/>
    <mergeCell ref="E34:F34"/>
    <mergeCell ref="H34:J34"/>
    <mergeCell ref="L34:N34"/>
    <mergeCell ref="P34:Q34"/>
    <mergeCell ref="S34:T34"/>
    <mergeCell ref="V34:X34"/>
    <mergeCell ref="Y34:Z34"/>
    <mergeCell ref="AA34:AB34"/>
    <mergeCell ref="B35:C35"/>
    <mergeCell ref="E35:F35"/>
    <mergeCell ref="H35:J35"/>
    <mergeCell ref="L35:N35"/>
    <mergeCell ref="P35:Q35"/>
    <mergeCell ref="S35:T35"/>
    <mergeCell ref="V35:X35"/>
    <mergeCell ref="Y35:Z35"/>
    <mergeCell ref="AA35:AB35"/>
    <mergeCell ref="B36:C36"/>
    <mergeCell ref="E36:F36"/>
    <mergeCell ref="H36:J36"/>
    <mergeCell ref="L36:N36"/>
    <mergeCell ref="P36:Q36"/>
    <mergeCell ref="S36:T36"/>
    <mergeCell ref="V36:X36"/>
    <mergeCell ref="Y36:Z36"/>
    <mergeCell ref="AA36:AB36"/>
    <mergeCell ref="B37:C37"/>
    <mergeCell ref="E37:F37"/>
    <mergeCell ref="H37:J37"/>
    <mergeCell ref="L37:N37"/>
    <mergeCell ref="P37:Q37"/>
    <mergeCell ref="S37:T37"/>
    <mergeCell ref="V37:X37"/>
    <mergeCell ref="Y37:Z37"/>
    <mergeCell ref="AA37:AB37"/>
    <mergeCell ref="B38:C38"/>
    <mergeCell ref="E38:F38"/>
    <mergeCell ref="H38:J38"/>
    <mergeCell ref="L38:N38"/>
    <mergeCell ref="P38:Q38"/>
    <mergeCell ref="S38:T38"/>
    <mergeCell ref="V38:X38"/>
    <mergeCell ref="Y38:Z38"/>
    <mergeCell ref="AA38:AB38"/>
    <mergeCell ref="B39:C39"/>
    <mergeCell ref="E39:F39"/>
    <mergeCell ref="H39:J39"/>
    <mergeCell ref="L39:N39"/>
    <mergeCell ref="P39:Q39"/>
    <mergeCell ref="S39:T39"/>
    <mergeCell ref="V39:X39"/>
    <mergeCell ref="Y39:Z39"/>
    <mergeCell ref="AA39:AB39"/>
    <mergeCell ref="B40:C40"/>
    <mergeCell ref="E40:F40"/>
    <mergeCell ref="H40:J40"/>
    <mergeCell ref="L40:N40"/>
    <mergeCell ref="P40:Q40"/>
    <mergeCell ref="S40:T40"/>
    <mergeCell ref="V40:X40"/>
    <mergeCell ref="Y40:Z40"/>
    <mergeCell ref="AA40:AB40"/>
    <mergeCell ref="B41:C41"/>
    <mergeCell ref="E41:F41"/>
    <mergeCell ref="H41:J41"/>
    <mergeCell ref="L41:N41"/>
    <mergeCell ref="P41:Q41"/>
    <mergeCell ref="S41:T41"/>
    <mergeCell ref="V41:X41"/>
    <mergeCell ref="Y41:Z41"/>
    <mergeCell ref="AA41:AB41"/>
    <mergeCell ref="B42:C42"/>
    <mergeCell ref="E42:F42"/>
    <mergeCell ref="H42:J42"/>
    <mergeCell ref="L42:N42"/>
    <mergeCell ref="P42:Q42"/>
    <mergeCell ref="S42:T42"/>
    <mergeCell ref="V42:X42"/>
    <mergeCell ref="Y42:Z42"/>
    <mergeCell ref="AA42:AB42"/>
    <mergeCell ref="B43:C43"/>
    <mergeCell ref="E43:F43"/>
    <mergeCell ref="H43:J43"/>
    <mergeCell ref="L43:N43"/>
    <mergeCell ref="P43:Q43"/>
    <mergeCell ref="S43:T43"/>
    <mergeCell ref="V43:X43"/>
    <mergeCell ref="Y43:Z43"/>
    <mergeCell ref="AA43:AB43"/>
    <mergeCell ref="K17:K21"/>
    <mergeCell ref="A4:B5"/>
    <mergeCell ref="C4:E5"/>
    <mergeCell ref="F4:U5"/>
    <mergeCell ref="A2:W3"/>
    <mergeCell ref="X2:AB3"/>
    <mergeCell ref="A7:D12"/>
    <mergeCell ref="L17:N21"/>
    <mergeCell ref="H17:J21"/>
  </mergeCells>
  <printOptions horizontalCentered="1"/>
  <pageMargins left="0.707638888888889" right="0.707638888888889" top="0.747916666666667" bottom="0.747916666666667" header="0.313888888888889" footer="0.313888888888889"/>
  <pageSetup paperSize="9" scale="4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L149"/>
  <sheetViews>
    <sheetView view="pageBreakPreview" zoomScale="85" zoomScaleNormal="70" workbookViewId="0">
      <pane ySplit="9" topLeftCell="A117" activePane="bottomLeft" state="frozen"/>
      <selection/>
      <selection pane="bottomLeft" activeCell="M123" sqref="M123:N123"/>
    </sheetView>
  </sheetViews>
  <sheetFormatPr defaultColWidth="9" defaultRowHeight="16.5"/>
  <cols>
    <col min="1" max="1" width="4.5" style="36" customWidth="1"/>
    <col min="2" max="11" width="2.625" style="36" customWidth="1"/>
    <col min="12" max="12" width="10.2916666666667" style="36" customWidth="1"/>
    <col min="13" max="13" width="16.5" style="37" customWidth="1"/>
    <col min="14" max="14" width="30.7333333333333" style="37" customWidth="1"/>
    <col min="15" max="15" width="16.375" style="38" customWidth="1"/>
    <col min="16" max="17" width="5.75" style="36" customWidth="1"/>
    <col min="18" max="18" width="12.5" style="36" customWidth="1"/>
    <col min="19" max="19" width="6.125" style="40" customWidth="1"/>
    <col min="20" max="20" width="15.25" style="37" customWidth="1"/>
    <col min="21" max="21" width="5.75" style="42" customWidth="1"/>
    <col min="22" max="22" width="8.375" style="40" customWidth="1"/>
    <col min="23" max="23" width="7.625" style="40" customWidth="1"/>
    <col min="24" max="24" width="10.25" style="40" customWidth="1"/>
    <col min="25" max="25" width="15" style="40" customWidth="1"/>
    <col min="26" max="26" width="10.75" style="40" customWidth="1"/>
    <col min="27" max="27" width="13.625" style="37" customWidth="1"/>
    <col min="28" max="28" width="8.25" style="43" customWidth="1"/>
    <col min="29" max="29" width="6.25" style="36" customWidth="1"/>
    <col min="30" max="33" width="5.75" style="36" hidden="1" customWidth="1"/>
    <col min="34" max="35" width="7.25" style="36" hidden="1" customWidth="1"/>
    <col min="36" max="36" width="10" style="36" customWidth="1"/>
    <col min="37" max="37" width="10.375" style="37" customWidth="1"/>
    <col min="38" max="16384" width="9" style="36"/>
  </cols>
  <sheetData>
    <row r="1" ht="15" spans="1:37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</row>
    <row r="2" ht="20.1" customHeight="1" spans="1:37">
      <c r="A2" s="45" t="s">
        <v>117</v>
      </c>
      <c r="B2" s="46"/>
      <c r="C2" s="46"/>
      <c r="D2" s="46"/>
      <c r="E2" s="47"/>
      <c r="F2" s="45" t="s">
        <v>118</v>
      </c>
      <c r="G2" s="48"/>
      <c r="H2" s="48"/>
      <c r="I2" s="48"/>
      <c r="J2" s="48"/>
      <c r="K2" s="48"/>
      <c r="L2" s="76"/>
      <c r="M2" s="77" t="s">
        <v>119</v>
      </c>
      <c r="N2" s="77"/>
      <c r="O2" s="78" t="s">
        <v>120</v>
      </c>
      <c r="P2" s="79"/>
      <c r="Q2" s="79"/>
      <c r="R2" s="79"/>
      <c r="S2" s="79"/>
      <c r="T2" s="132"/>
      <c r="U2" s="79"/>
      <c r="V2" s="79"/>
      <c r="W2" s="79"/>
      <c r="X2" s="79"/>
      <c r="Y2" s="79"/>
      <c r="Z2" s="79"/>
      <c r="AA2" s="132"/>
      <c r="AB2" s="132"/>
      <c r="AC2" s="79"/>
      <c r="AD2" s="79"/>
      <c r="AE2" s="79"/>
      <c r="AF2" s="79"/>
      <c r="AG2" s="79"/>
      <c r="AH2" s="79"/>
      <c r="AI2" s="197"/>
      <c r="AJ2" s="96" t="s">
        <v>2</v>
      </c>
      <c r="AK2" s="198" t="str">
        <f>M10</f>
        <v>X168100000004
SBS0010125</v>
      </c>
    </row>
    <row r="3" s="19" customFormat="1" ht="20.1" customHeight="1" spans="1:37">
      <c r="A3" s="49" t="s">
        <v>121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80"/>
      <c r="N3" s="80"/>
      <c r="O3" s="78"/>
      <c r="P3" s="79"/>
      <c r="Q3" s="79"/>
      <c r="R3" s="79"/>
      <c r="S3" s="79"/>
      <c r="T3" s="132"/>
      <c r="U3" s="79"/>
      <c r="V3" s="79"/>
      <c r="W3" s="79"/>
      <c r="X3" s="79"/>
      <c r="Y3" s="79"/>
      <c r="Z3" s="79"/>
      <c r="AA3" s="132"/>
      <c r="AB3" s="132"/>
      <c r="AC3" s="79"/>
      <c r="AD3" s="79"/>
      <c r="AE3" s="79"/>
      <c r="AF3" s="79"/>
      <c r="AG3" s="79"/>
      <c r="AH3" s="79"/>
      <c r="AI3" s="197"/>
      <c r="AJ3" s="199" t="s">
        <v>41</v>
      </c>
      <c r="AK3" s="101" t="str">
        <f>N10</f>
        <v>驾驶员座椅总成</v>
      </c>
    </row>
    <row r="4" s="19" customFormat="1" ht="20.1" customHeight="1" spans="1:37">
      <c r="A4" s="362" t="s">
        <v>122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5"/>
      <c r="M4" s="81" t="s">
        <v>123</v>
      </c>
      <c r="N4" s="81"/>
      <c r="O4" s="78"/>
      <c r="P4" s="79"/>
      <c r="Q4" s="79"/>
      <c r="R4" s="79"/>
      <c r="S4" s="79"/>
      <c r="T4" s="132"/>
      <c r="U4" s="79"/>
      <c r="V4" s="79"/>
      <c r="W4" s="79"/>
      <c r="X4" s="79"/>
      <c r="Y4" s="79"/>
      <c r="Z4" s="79"/>
      <c r="AA4" s="132"/>
      <c r="AB4" s="132"/>
      <c r="AC4" s="79"/>
      <c r="AD4" s="79"/>
      <c r="AE4" s="79"/>
      <c r="AF4" s="79"/>
      <c r="AG4" s="79"/>
      <c r="AH4" s="79"/>
      <c r="AI4" s="197"/>
      <c r="AJ4" s="199" t="s">
        <v>124</v>
      </c>
      <c r="AK4" s="101" t="s">
        <v>7</v>
      </c>
    </row>
    <row r="5" s="19" customFormat="1" ht="20.1" customHeight="1" spans="1:37">
      <c r="A5" s="51" t="s">
        <v>125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81"/>
      <c r="N5" s="81"/>
      <c r="O5" s="78"/>
      <c r="P5" s="79"/>
      <c r="Q5" s="79"/>
      <c r="R5" s="79"/>
      <c r="S5" s="79"/>
      <c r="T5" s="132"/>
      <c r="U5" s="79"/>
      <c r="V5" s="79"/>
      <c r="W5" s="79"/>
      <c r="X5" s="79"/>
      <c r="Y5" s="79"/>
      <c r="Z5" s="79"/>
      <c r="AA5" s="132"/>
      <c r="AB5" s="132"/>
      <c r="AC5" s="79"/>
      <c r="AD5" s="79"/>
      <c r="AE5" s="79"/>
      <c r="AF5" s="79"/>
      <c r="AG5" s="79"/>
      <c r="AH5" s="79"/>
      <c r="AI5" s="197"/>
      <c r="AJ5" s="199" t="s">
        <v>34</v>
      </c>
      <c r="AK5" s="101" t="s">
        <v>7</v>
      </c>
    </row>
    <row r="6" s="19" customFormat="1" ht="20.1" customHeight="1" spans="1:37">
      <c r="A6" s="52" t="s">
        <v>126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82"/>
      <c r="N6" s="83"/>
      <c r="O6" s="78"/>
      <c r="P6" s="79"/>
      <c r="Q6" s="79"/>
      <c r="R6" s="79"/>
      <c r="S6" s="79"/>
      <c r="T6" s="132"/>
      <c r="U6" s="79"/>
      <c r="V6" s="79"/>
      <c r="W6" s="79"/>
      <c r="X6" s="79"/>
      <c r="Y6" s="79"/>
      <c r="Z6" s="79"/>
      <c r="AA6" s="132"/>
      <c r="AB6" s="132"/>
      <c r="AC6" s="79"/>
      <c r="AD6" s="79"/>
      <c r="AE6" s="79"/>
      <c r="AF6" s="79"/>
      <c r="AG6" s="79"/>
      <c r="AH6" s="79"/>
      <c r="AI6" s="197"/>
      <c r="AJ6" s="200" t="s">
        <v>127</v>
      </c>
      <c r="AK6" s="201">
        <f>AB10</f>
        <v>19.2966</v>
      </c>
    </row>
    <row r="7" s="21" customFormat="1" ht="20.1" customHeight="1" spans="1:37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84"/>
      <c r="N7" s="85"/>
      <c r="O7" s="86"/>
      <c r="P7" s="87"/>
      <c r="Q7" s="87"/>
      <c r="R7" s="87"/>
      <c r="S7" s="87"/>
      <c r="T7" s="133"/>
      <c r="U7" s="87"/>
      <c r="V7" s="87"/>
      <c r="W7" s="87"/>
      <c r="X7" s="87"/>
      <c r="Y7" s="87"/>
      <c r="Z7" s="87"/>
      <c r="AA7" s="133"/>
      <c r="AB7" s="133"/>
      <c r="AC7" s="87"/>
      <c r="AD7" s="87"/>
      <c r="AE7" s="87"/>
      <c r="AF7" s="87"/>
      <c r="AG7" s="87"/>
      <c r="AH7" s="87"/>
      <c r="AI7" s="202"/>
      <c r="AJ7" s="203" t="s">
        <v>128</v>
      </c>
      <c r="AK7" s="204"/>
    </row>
    <row r="8" ht="38.1" customHeight="1" spans="1:37">
      <c r="A8" s="56" t="s">
        <v>1</v>
      </c>
      <c r="B8" s="57" t="s">
        <v>129</v>
      </c>
      <c r="C8" s="58"/>
      <c r="D8" s="58"/>
      <c r="E8" s="58"/>
      <c r="F8" s="58"/>
      <c r="G8" s="58"/>
      <c r="H8" s="58"/>
      <c r="I8" s="58"/>
      <c r="J8" s="58"/>
      <c r="K8" s="58"/>
      <c r="L8" s="199" t="s">
        <v>130</v>
      </c>
      <c r="M8" s="89" t="s">
        <v>2</v>
      </c>
      <c r="N8" s="90" t="s">
        <v>41</v>
      </c>
      <c r="O8" s="90" t="s">
        <v>131</v>
      </c>
      <c r="P8" s="91" t="s">
        <v>132</v>
      </c>
      <c r="Q8" s="91" t="s">
        <v>133</v>
      </c>
      <c r="R8" s="91" t="s">
        <v>134</v>
      </c>
      <c r="S8" s="134" t="s">
        <v>135</v>
      </c>
      <c r="T8" s="90" t="s">
        <v>136</v>
      </c>
      <c r="U8" s="135" t="s">
        <v>137</v>
      </c>
      <c r="V8" s="134" t="s">
        <v>138</v>
      </c>
      <c r="W8" s="136" t="s">
        <v>139</v>
      </c>
      <c r="X8" s="136" t="s">
        <v>140</v>
      </c>
      <c r="Y8" s="165" t="s">
        <v>141</v>
      </c>
      <c r="Z8" s="165" t="s">
        <v>142</v>
      </c>
      <c r="AA8" s="90" t="s">
        <v>143</v>
      </c>
      <c r="AB8" s="166" t="s">
        <v>144</v>
      </c>
      <c r="AC8" s="91" t="s">
        <v>145</v>
      </c>
      <c r="AD8" s="167" t="s">
        <v>146</v>
      </c>
      <c r="AE8" s="167" t="s">
        <v>147</v>
      </c>
      <c r="AF8" s="167" t="s">
        <v>148</v>
      </c>
      <c r="AG8" s="167" t="s">
        <v>149</v>
      </c>
      <c r="AH8" s="203" t="s">
        <v>150</v>
      </c>
      <c r="AI8" s="203" t="s">
        <v>128</v>
      </c>
      <c r="AJ8" s="205" t="s">
        <v>151</v>
      </c>
      <c r="AK8" s="206" t="s">
        <v>152</v>
      </c>
    </row>
    <row r="9" ht="30" customHeight="1" spans="1:37">
      <c r="A9" s="59"/>
      <c r="B9" s="60">
        <v>0</v>
      </c>
      <c r="C9" s="60">
        <v>1</v>
      </c>
      <c r="D9" s="60">
        <v>2</v>
      </c>
      <c r="E9" s="60">
        <v>3</v>
      </c>
      <c r="F9" s="60">
        <v>4</v>
      </c>
      <c r="G9" s="60">
        <v>5</v>
      </c>
      <c r="H9" s="60">
        <v>6</v>
      </c>
      <c r="I9" s="60">
        <v>7</v>
      </c>
      <c r="J9" s="60">
        <v>8</v>
      </c>
      <c r="K9" s="92">
        <v>9</v>
      </c>
      <c r="L9" s="199"/>
      <c r="M9" s="94"/>
      <c r="N9" s="95"/>
      <c r="O9" s="95"/>
      <c r="P9" s="96"/>
      <c r="Q9" s="96"/>
      <c r="R9" s="96"/>
      <c r="S9" s="137"/>
      <c r="T9" s="95"/>
      <c r="U9" s="138"/>
      <c r="V9" s="137"/>
      <c r="W9" s="139"/>
      <c r="X9" s="139"/>
      <c r="Y9" s="168"/>
      <c r="Z9" s="168"/>
      <c r="AA9" s="95"/>
      <c r="AB9" s="169"/>
      <c r="AC9" s="96"/>
      <c r="AD9" s="170"/>
      <c r="AE9" s="170"/>
      <c r="AF9" s="170"/>
      <c r="AG9" s="170"/>
      <c r="AH9" s="207"/>
      <c r="AI9" s="208"/>
      <c r="AJ9" s="209"/>
      <c r="AK9" s="206"/>
    </row>
    <row r="10" ht="63.95" customHeight="1" spans="1:37">
      <c r="A10" s="59">
        <f>ROW(10:10)-8</f>
        <v>2</v>
      </c>
      <c r="B10" s="60">
        <v>0</v>
      </c>
      <c r="C10" s="60"/>
      <c r="D10" s="60"/>
      <c r="E10" s="60"/>
      <c r="F10" s="60"/>
      <c r="G10" s="60"/>
      <c r="H10" s="60"/>
      <c r="I10" s="60"/>
      <c r="J10" s="60"/>
      <c r="K10" s="97"/>
      <c r="L10" s="97"/>
      <c r="M10" s="98" t="s">
        <v>5</v>
      </c>
      <c r="N10" s="99" t="s">
        <v>153</v>
      </c>
      <c r="O10" s="100" t="s">
        <v>154</v>
      </c>
      <c r="P10" s="97" t="s">
        <v>47</v>
      </c>
      <c r="Q10" s="60" t="s">
        <v>155</v>
      </c>
      <c r="R10" s="96"/>
      <c r="S10" s="140" t="s">
        <v>47</v>
      </c>
      <c r="T10" s="98" t="s">
        <v>5</v>
      </c>
      <c r="U10" s="140" t="s">
        <v>47</v>
      </c>
      <c r="V10" s="137" t="s">
        <v>156</v>
      </c>
      <c r="W10" s="141" t="s">
        <v>157</v>
      </c>
      <c r="X10" s="142" t="s">
        <v>158</v>
      </c>
      <c r="Y10" s="171" t="s">
        <v>159</v>
      </c>
      <c r="Z10" s="171" t="s">
        <v>160</v>
      </c>
      <c r="AA10" s="99" t="s">
        <v>160</v>
      </c>
      <c r="AB10" s="172">
        <f>AB11+AB68+AB87*AK87+AB88*AK88+AB89+AB112+AB113+AB114+AB116*AK116+AB117*AK117+AB118+AB119+AB120+AB122</f>
        <v>19.2966</v>
      </c>
      <c r="AC10" s="173" t="s">
        <v>160</v>
      </c>
      <c r="AD10" s="174"/>
      <c r="AE10" s="174"/>
      <c r="AF10" s="174"/>
      <c r="AG10" s="174"/>
      <c r="AH10" s="210"/>
      <c r="AI10" s="211"/>
      <c r="AJ10" s="212"/>
      <c r="AK10" s="222">
        <v>1</v>
      </c>
    </row>
    <row r="11" ht="39.95" customHeight="1" spans="1:37">
      <c r="A11" s="59">
        <f t="shared" ref="A11:A42" si="0">ROW(11:11)-8</f>
        <v>3</v>
      </c>
      <c r="B11" s="62"/>
      <c r="C11" s="63">
        <v>1</v>
      </c>
      <c r="D11" s="63"/>
      <c r="E11" s="63"/>
      <c r="F11" s="63"/>
      <c r="G11" s="63"/>
      <c r="H11" s="63"/>
      <c r="I11" s="63"/>
      <c r="J11" s="62"/>
      <c r="K11" s="62"/>
      <c r="L11" s="62"/>
      <c r="M11" s="98" t="s">
        <v>161</v>
      </c>
      <c r="N11" s="101" t="s">
        <v>162</v>
      </c>
      <c r="O11" s="102" t="s">
        <v>163</v>
      </c>
      <c r="P11" s="97" t="s">
        <v>47</v>
      </c>
      <c r="Q11" s="60" t="s">
        <v>155</v>
      </c>
      <c r="R11" s="97"/>
      <c r="S11" s="140" t="s">
        <v>47</v>
      </c>
      <c r="T11" s="98" t="s">
        <v>164</v>
      </c>
      <c r="U11" s="143" t="s">
        <v>160</v>
      </c>
      <c r="V11" s="137" t="s">
        <v>156</v>
      </c>
      <c r="W11" s="141" t="s">
        <v>157</v>
      </c>
      <c r="X11" s="109" t="s">
        <v>158</v>
      </c>
      <c r="Y11" s="63" t="s">
        <v>159</v>
      </c>
      <c r="Z11" s="143" t="s">
        <v>160</v>
      </c>
      <c r="AA11" s="175" t="s">
        <v>160</v>
      </c>
      <c r="AB11" s="176">
        <f>AB12+AB21</f>
        <v>10.8287</v>
      </c>
      <c r="AC11" s="173" t="s">
        <v>160</v>
      </c>
      <c r="AD11" s="177"/>
      <c r="AE11" s="177"/>
      <c r="AF11" s="177"/>
      <c r="AG11" s="177"/>
      <c r="AH11" s="179"/>
      <c r="AI11" s="179"/>
      <c r="AJ11" s="212"/>
      <c r="AK11" s="222">
        <v>1</v>
      </c>
    </row>
    <row r="12" ht="45.95" customHeight="1" spans="1:37">
      <c r="A12" s="59">
        <f t="shared" si="0"/>
        <v>4</v>
      </c>
      <c r="B12" s="62"/>
      <c r="C12" s="63"/>
      <c r="D12" s="63">
        <v>2</v>
      </c>
      <c r="E12" s="63"/>
      <c r="F12" s="63"/>
      <c r="G12" s="63"/>
      <c r="H12" s="63"/>
      <c r="I12" s="63"/>
      <c r="J12" s="62"/>
      <c r="K12" s="62"/>
      <c r="L12" s="62"/>
      <c r="M12" s="98" t="s">
        <v>165</v>
      </c>
      <c r="N12" s="101" t="s">
        <v>166</v>
      </c>
      <c r="O12" s="102" t="s">
        <v>167</v>
      </c>
      <c r="P12" s="97" t="s">
        <v>47</v>
      </c>
      <c r="Q12" s="60" t="s">
        <v>155</v>
      </c>
      <c r="R12" s="97"/>
      <c r="S12" s="140" t="s">
        <v>47</v>
      </c>
      <c r="T12" s="98" t="s">
        <v>164</v>
      </c>
      <c r="U12" s="143" t="s">
        <v>160</v>
      </c>
      <c r="V12" s="137" t="s">
        <v>156</v>
      </c>
      <c r="W12" s="141" t="s">
        <v>157</v>
      </c>
      <c r="X12" s="109" t="s">
        <v>158</v>
      </c>
      <c r="Y12" s="63" t="s">
        <v>159</v>
      </c>
      <c r="Z12" s="143" t="s">
        <v>160</v>
      </c>
      <c r="AA12" s="175" t="s">
        <v>160</v>
      </c>
      <c r="AB12" s="178">
        <f>AB13+AB19+AB20*AK20</f>
        <v>1.5394</v>
      </c>
      <c r="AC12" s="173" t="s">
        <v>160</v>
      </c>
      <c r="AD12" s="177"/>
      <c r="AE12" s="177"/>
      <c r="AF12" s="177"/>
      <c r="AG12" s="177"/>
      <c r="AH12" s="179"/>
      <c r="AI12" s="179"/>
      <c r="AJ12" s="212"/>
      <c r="AK12" s="222">
        <v>1</v>
      </c>
    </row>
    <row r="13" ht="39.95" customHeight="1" spans="1:37">
      <c r="A13" s="59">
        <f t="shared" si="0"/>
        <v>5</v>
      </c>
      <c r="B13" s="62"/>
      <c r="C13" s="63"/>
      <c r="D13" s="63"/>
      <c r="E13" s="63">
        <v>3</v>
      </c>
      <c r="F13" s="63"/>
      <c r="G13" s="63"/>
      <c r="H13" s="63"/>
      <c r="I13" s="63"/>
      <c r="J13" s="97"/>
      <c r="K13" s="97"/>
      <c r="L13" s="97"/>
      <c r="M13" s="98" t="s">
        <v>168</v>
      </c>
      <c r="N13" s="101" t="s">
        <v>169</v>
      </c>
      <c r="O13" s="102" t="s">
        <v>170</v>
      </c>
      <c r="P13" s="97" t="s">
        <v>47</v>
      </c>
      <c r="Q13" s="60" t="s">
        <v>155</v>
      </c>
      <c r="R13" s="62"/>
      <c r="S13" s="140" t="s">
        <v>47</v>
      </c>
      <c r="T13" s="98" t="s">
        <v>164</v>
      </c>
      <c r="U13" s="143" t="s">
        <v>160</v>
      </c>
      <c r="V13" s="137" t="s">
        <v>157</v>
      </c>
      <c r="W13" s="141" t="s">
        <v>156</v>
      </c>
      <c r="X13" s="109" t="s">
        <v>171</v>
      </c>
      <c r="Y13" s="63" t="s">
        <v>159</v>
      </c>
      <c r="Z13" s="143" t="s">
        <v>160</v>
      </c>
      <c r="AA13" s="175" t="s">
        <v>160</v>
      </c>
      <c r="AB13" s="176">
        <f>AB14+AB15+AB16+AB17+AB18</f>
        <v>1.3134</v>
      </c>
      <c r="AC13" s="173" t="s">
        <v>160</v>
      </c>
      <c r="AD13" s="179"/>
      <c r="AE13" s="179"/>
      <c r="AF13" s="179"/>
      <c r="AG13" s="179"/>
      <c r="AH13" s="179"/>
      <c r="AI13" s="179"/>
      <c r="AJ13" s="212"/>
      <c r="AK13" s="222">
        <v>1</v>
      </c>
    </row>
    <row r="14" ht="39.95" customHeight="1" spans="1:37">
      <c r="A14" s="59">
        <f t="shared" si="0"/>
        <v>6</v>
      </c>
      <c r="B14" s="60"/>
      <c r="C14" s="64"/>
      <c r="D14" s="64"/>
      <c r="E14" s="64"/>
      <c r="F14" s="65">
        <v>4</v>
      </c>
      <c r="G14" s="65"/>
      <c r="H14" s="64"/>
      <c r="I14" s="64"/>
      <c r="J14" s="104"/>
      <c r="K14" s="105"/>
      <c r="L14" s="105"/>
      <c r="M14" s="98" t="s">
        <v>172</v>
      </c>
      <c r="N14" s="101" t="s">
        <v>173</v>
      </c>
      <c r="O14" s="102" t="s">
        <v>170</v>
      </c>
      <c r="P14" s="106" t="s">
        <v>57</v>
      </c>
      <c r="Q14" s="60" t="s">
        <v>155</v>
      </c>
      <c r="R14" s="144"/>
      <c r="S14" s="140" t="s">
        <v>47</v>
      </c>
      <c r="T14" s="98" t="s">
        <v>164</v>
      </c>
      <c r="U14" s="143" t="s">
        <v>160</v>
      </c>
      <c r="V14" s="137" t="s">
        <v>157</v>
      </c>
      <c r="W14" s="141" t="s">
        <v>156</v>
      </c>
      <c r="X14" s="109" t="s">
        <v>171</v>
      </c>
      <c r="Y14" s="63" t="s">
        <v>174</v>
      </c>
      <c r="Z14" s="63" t="s">
        <v>175</v>
      </c>
      <c r="AA14" s="180" t="s">
        <v>160</v>
      </c>
      <c r="AB14" s="176">
        <v>1.2387</v>
      </c>
      <c r="AC14" s="173" t="s">
        <v>160</v>
      </c>
      <c r="AD14" s="60"/>
      <c r="AE14" s="60"/>
      <c r="AF14" s="60"/>
      <c r="AG14" s="60"/>
      <c r="AH14" s="179"/>
      <c r="AI14" s="179"/>
      <c r="AJ14" s="212"/>
      <c r="AK14" s="101">
        <v>1</v>
      </c>
    </row>
    <row r="15" ht="39.95" customHeight="1" spans="1:37">
      <c r="A15" s="59">
        <f t="shared" si="0"/>
        <v>7</v>
      </c>
      <c r="B15" s="60"/>
      <c r="C15" s="64"/>
      <c r="D15" s="64"/>
      <c r="E15" s="64"/>
      <c r="F15" s="64">
        <v>4</v>
      </c>
      <c r="G15" s="64"/>
      <c r="H15" s="64"/>
      <c r="I15" s="64"/>
      <c r="J15" s="104"/>
      <c r="K15" s="105"/>
      <c r="L15" s="105"/>
      <c r="M15" s="98" t="s">
        <v>176</v>
      </c>
      <c r="N15" s="101" t="s">
        <v>177</v>
      </c>
      <c r="O15" s="102" t="s">
        <v>170</v>
      </c>
      <c r="P15" s="106" t="s">
        <v>57</v>
      </c>
      <c r="Q15" s="60" t="s">
        <v>155</v>
      </c>
      <c r="R15" s="144"/>
      <c r="S15" s="140" t="s">
        <v>47</v>
      </c>
      <c r="T15" s="98" t="s">
        <v>164</v>
      </c>
      <c r="U15" s="143" t="s">
        <v>160</v>
      </c>
      <c r="V15" s="137" t="s">
        <v>157</v>
      </c>
      <c r="W15" s="141" t="s">
        <v>156</v>
      </c>
      <c r="X15" s="109" t="s">
        <v>178</v>
      </c>
      <c r="Y15" s="63" t="s">
        <v>179</v>
      </c>
      <c r="Z15" s="143" t="s">
        <v>180</v>
      </c>
      <c r="AA15" s="180" t="s">
        <v>160</v>
      </c>
      <c r="AB15" s="176">
        <v>0.0091</v>
      </c>
      <c r="AC15" s="173" t="s">
        <v>160</v>
      </c>
      <c r="AD15" s="60"/>
      <c r="AE15" s="60"/>
      <c r="AF15" s="60"/>
      <c r="AG15" s="60"/>
      <c r="AH15" s="179"/>
      <c r="AI15" s="179"/>
      <c r="AJ15" s="212"/>
      <c r="AK15" s="101">
        <v>1</v>
      </c>
    </row>
    <row r="16" ht="39.95" customHeight="1" spans="1:37">
      <c r="A16" s="59">
        <f t="shared" si="0"/>
        <v>8</v>
      </c>
      <c r="B16" s="60"/>
      <c r="C16" s="64"/>
      <c r="D16" s="64"/>
      <c r="E16" s="64"/>
      <c r="F16" s="64">
        <v>4</v>
      </c>
      <c r="G16" s="64"/>
      <c r="H16" s="64"/>
      <c r="I16" s="64"/>
      <c r="J16" s="104"/>
      <c r="K16" s="105"/>
      <c r="L16" s="105"/>
      <c r="M16" s="98" t="s">
        <v>181</v>
      </c>
      <c r="N16" s="101" t="s">
        <v>182</v>
      </c>
      <c r="O16" s="102" t="s">
        <v>170</v>
      </c>
      <c r="P16" s="106" t="s">
        <v>57</v>
      </c>
      <c r="Q16" s="60" t="s">
        <v>155</v>
      </c>
      <c r="R16" s="144"/>
      <c r="S16" s="140" t="s">
        <v>47</v>
      </c>
      <c r="T16" s="98" t="s">
        <v>164</v>
      </c>
      <c r="U16" s="143" t="s">
        <v>160</v>
      </c>
      <c r="V16" s="137" t="s">
        <v>157</v>
      </c>
      <c r="W16" s="141" t="s">
        <v>156</v>
      </c>
      <c r="X16" s="109" t="s">
        <v>178</v>
      </c>
      <c r="Y16" s="63" t="s">
        <v>179</v>
      </c>
      <c r="Z16" s="143" t="s">
        <v>180</v>
      </c>
      <c r="AA16" s="180" t="s">
        <v>160</v>
      </c>
      <c r="AB16" s="176">
        <v>0.0086</v>
      </c>
      <c r="AC16" s="173" t="s">
        <v>160</v>
      </c>
      <c r="AD16" s="60"/>
      <c r="AE16" s="60"/>
      <c r="AF16" s="60"/>
      <c r="AG16" s="60"/>
      <c r="AH16" s="179"/>
      <c r="AI16" s="179"/>
      <c r="AJ16" s="212"/>
      <c r="AK16" s="101">
        <v>1</v>
      </c>
    </row>
    <row r="17" ht="39.95" customHeight="1" spans="1:37">
      <c r="A17" s="59">
        <f t="shared" si="0"/>
        <v>9</v>
      </c>
      <c r="B17" s="60"/>
      <c r="C17" s="64"/>
      <c r="D17" s="64"/>
      <c r="E17" s="64"/>
      <c r="F17" s="64">
        <v>4</v>
      </c>
      <c r="G17" s="64"/>
      <c r="H17" s="64"/>
      <c r="I17" s="64"/>
      <c r="J17" s="104"/>
      <c r="K17" s="105"/>
      <c r="L17" s="105"/>
      <c r="M17" s="98" t="s">
        <v>183</v>
      </c>
      <c r="N17" s="101" t="s">
        <v>184</v>
      </c>
      <c r="O17" s="102" t="s">
        <v>170</v>
      </c>
      <c r="P17" s="106" t="s">
        <v>57</v>
      </c>
      <c r="Q17" s="60" t="s">
        <v>155</v>
      </c>
      <c r="R17" s="144"/>
      <c r="S17" s="140" t="s">
        <v>47</v>
      </c>
      <c r="T17" s="98" t="s">
        <v>164</v>
      </c>
      <c r="U17" s="143" t="s">
        <v>160</v>
      </c>
      <c r="V17" s="137" t="s">
        <v>157</v>
      </c>
      <c r="W17" s="141" t="s">
        <v>156</v>
      </c>
      <c r="X17" s="109" t="s">
        <v>178</v>
      </c>
      <c r="Y17" s="63" t="s">
        <v>179</v>
      </c>
      <c r="Z17" s="143" t="s">
        <v>180</v>
      </c>
      <c r="AA17" s="180" t="s">
        <v>160</v>
      </c>
      <c r="AB17" s="176">
        <v>0.007</v>
      </c>
      <c r="AC17" s="173"/>
      <c r="AD17" s="181"/>
      <c r="AE17" s="181"/>
      <c r="AF17" s="181"/>
      <c r="AG17" s="181"/>
      <c r="AH17" s="179"/>
      <c r="AI17" s="179"/>
      <c r="AJ17" s="212"/>
      <c r="AK17" s="101">
        <v>1</v>
      </c>
    </row>
    <row r="18" ht="39.95" customHeight="1" spans="1:37">
      <c r="A18" s="59">
        <f t="shared" si="0"/>
        <v>10</v>
      </c>
      <c r="B18" s="60"/>
      <c r="C18" s="64"/>
      <c r="D18" s="64"/>
      <c r="E18" s="64"/>
      <c r="F18" s="64">
        <v>4</v>
      </c>
      <c r="G18" s="64"/>
      <c r="H18" s="64"/>
      <c r="I18" s="64"/>
      <c r="J18" s="104"/>
      <c r="K18" s="107"/>
      <c r="L18" s="107"/>
      <c r="M18" s="98" t="s">
        <v>185</v>
      </c>
      <c r="N18" s="101" t="s">
        <v>186</v>
      </c>
      <c r="O18" s="102" t="s">
        <v>170</v>
      </c>
      <c r="P18" s="106" t="s">
        <v>57</v>
      </c>
      <c r="Q18" s="60" t="s">
        <v>155</v>
      </c>
      <c r="R18" s="144"/>
      <c r="S18" s="140" t="s">
        <v>47</v>
      </c>
      <c r="T18" s="98" t="s">
        <v>164</v>
      </c>
      <c r="U18" s="143" t="s">
        <v>160</v>
      </c>
      <c r="V18" s="137" t="s">
        <v>157</v>
      </c>
      <c r="W18" s="141" t="s">
        <v>156</v>
      </c>
      <c r="X18" s="109" t="s">
        <v>187</v>
      </c>
      <c r="Y18" s="63" t="s">
        <v>160</v>
      </c>
      <c r="Z18" s="143" t="s">
        <v>188</v>
      </c>
      <c r="AA18" s="180" t="s">
        <v>160</v>
      </c>
      <c r="AB18" s="176">
        <v>0.05</v>
      </c>
      <c r="AC18" s="173"/>
      <c r="AD18" s="181"/>
      <c r="AE18" s="181"/>
      <c r="AF18" s="181"/>
      <c r="AG18" s="181"/>
      <c r="AH18" s="179"/>
      <c r="AI18" s="179"/>
      <c r="AJ18" s="212"/>
      <c r="AK18" s="101">
        <v>1</v>
      </c>
    </row>
    <row r="19" ht="39.95" customHeight="1" spans="1:37">
      <c r="A19" s="59">
        <f t="shared" si="0"/>
        <v>11</v>
      </c>
      <c r="B19" s="60"/>
      <c r="C19" s="64"/>
      <c r="D19" s="64"/>
      <c r="E19" s="65">
        <v>3</v>
      </c>
      <c r="F19" s="65"/>
      <c r="G19" s="64"/>
      <c r="H19" s="64"/>
      <c r="I19" s="64"/>
      <c r="J19" s="104"/>
      <c r="K19" s="107"/>
      <c r="L19" s="107"/>
      <c r="M19" s="98" t="s">
        <v>189</v>
      </c>
      <c r="N19" s="101" t="s">
        <v>190</v>
      </c>
      <c r="O19" s="108" t="s">
        <v>191</v>
      </c>
      <c r="P19" s="109" t="s">
        <v>77</v>
      </c>
      <c r="Q19" s="60" t="s">
        <v>155</v>
      </c>
      <c r="R19" s="144"/>
      <c r="S19" s="140" t="s">
        <v>47</v>
      </c>
      <c r="T19" s="121" t="s">
        <v>164</v>
      </c>
      <c r="U19" s="143" t="s">
        <v>160</v>
      </c>
      <c r="V19" s="137" t="s">
        <v>156</v>
      </c>
      <c r="W19" s="141" t="s">
        <v>157</v>
      </c>
      <c r="X19" s="109" t="s">
        <v>171</v>
      </c>
      <c r="Y19" s="63" t="s">
        <v>159</v>
      </c>
      <c r="Z19" s="143" t="s">
        <v>160</v>
      </c>
      <c r="AA19" s="180" t="s">
        <v>160</v>
      </c>
      <c r="AB19" s="176">
        <v>0.2</v>
      </c>
      <c r="AC19" s="173" t="s">
        <v>160</v>
      </c>
      <c r="AD19" s="181"/>
      <c r="AE19" s="181"/>
      <c r="AF19" s="181"/>
      <c r="AG19" s="181"/>
      <c r="AH19" s="179"/>
      <c r="AI19" s="179"/>
      <c r="AJ19" s="212"/>
      <c r="AK19" s="101">
        <v>1</v>
      </c>
    </row>
    <row r="20" ht="39.95" customHeight="1" spans="1:37">
      <c r="A20" s="59">
        <f t="shared" si="0"/>
        <v>12</v>
      </c>
      <c r="B20" s="60"/>
      <c r="C20" s="64"/>
      <c r="D20" s="64"/>
      <c r="E20" s="65">
        <v>3</v>
      </c>
      <c r="F20" s="65"/>
      <c r="G20" s="64"/>
      <c r="H20" s="64"/>
      <c r="I20" s="64"/>
      <c r="J20" s="104"/>
      <c r="K20" s="107"/>
      <c r="L20" s="107"/>
      <c r="M20" s="98" t="s">
        <v>192</v>
      </c>
      <c r="N20" s="101" t="s">
        <v>193</v>
      </c>
      <c r="O20" s="110" t="s">
        <v>160</v>
      </c>
      <c r="P20" s="109" t="s">
        <v>77</v>
      </c>
      <c r="Q20" s="60" t="s">
        <v>155</v>
      </c>
      <c r="R20" s="145"/>
      <c r="S20" s="140" t="s">
        <v>47</v>
      </c>
      <c r="T20" s="121" t="s">
        <v>164</v>
      </c>
      <c r="U20" s="143" t="s">
        <v>160</v>
      </c>
      <c r="V20" s="141" t="s">
        <v>157</v>
      </c>
      <c r="W20" s="137" t="s">
        <v>156</v>
      </c>
      <c r="X20" s="60" t="s">
        <v>178</v>
      </c>
      <c r="Y20" s="143" t="s">
        <v>160</v>
      </c>
      <c r="Z20" s="143" t="s">
        <v>160</v>
      </c>
      <c r="AA20" s="180" t="s">
        <v>160</v>
      </c>
      <c r="AB20" s="176">
        <v>0.001</v>
      </c>
      <c r="AC20" s="173" t="s">
        <v>160</v>
      </c>
      <c r="AD20" s="181"/>
      <c r="AE20" s="181"/>
      <c r="AF20" s="181"/>
      <c r="AG20" s="181"/>
      <c r="AH20" s="179"/>
      <c r="AI20" s="179"/>
      <c r="AJ20" s="212"/>
      <c r="AK20" s="101">
        <v>26</v>
      </c>
    </row>
    <row r="21" ht="39.95" customHeight="1" spans="1:37">
      <c r="A21" s="59">
        <f t="shared" si="0"/>
        <v>13</v>
      </c>
      <c r="B21" s="60"/>
      <c r="C21" s="64"/>
      <c r="D21" s="64">
        <v>2</v>
      </c>
      <c r="E21" s="65"/>
      <c r="F21" s="65"/>
      <c r="G21" s="64"/>
      <c r="H21" s="64"/>
      <c r="I21" s="64"/>
      <c r="J21" s="104"/>
      <c r="K21" s="107"/>
      <c r="L21" s="107"/>
      <c r="M21" s="98" t="s">
        <v>194</v>
      </c>
      <c r="N21" s="101" t="s">
        <v>195</v>
      </c>
      <c r="O21" s="110" t="s">
        <v>196</v>
      </c>
      <c r="P21" s="109" t="s">
        <v>47</v>
      </c>
      <c r="Q21" s="60" t="s">
        <v>155</v>
      </c>
      <c r="R21" s="145"/>
      <c r="S21" s="140" t="s">
        <v>47</v>
      </c>
      <c r="T21" s="121" t="s">
        <v>164</v>
      </c>
      <c r="U21" s="143" t="s">
        <v>160</v>
      </c>
      <c r="V21" s="137" t="s">
        <v>156</v>
      </c>
      <c r="W21" s="141" t="s">
        <v>157</v>
      </c>
      <c r="X21" s="109" t="s">
        <v>171</v>
      </c>
      <c r="Y21" s="63" t="s">
        <v>159</v>
      </c>
      <c r="Z21" s="60" t="s">
        <v>160</v>
      </c>
      <c r="AA21" s="180" t="s">
        <v>160</v>
      </c>
      <c r="AB21" s="178">
        <f>AB22+AB61*AK61+AB62+AB63</f>
        <v>9.2893</v>
      </c>
      <c r="AC21" s="173" t="s">
        <v>160</v>
      </c>
      <c r="AD21" s="181"/>
      <c r="AE21" s="181"/>
      <c r="AF21" s="181"/>
      <c r="AG21" s="181"/>
      <c r="AH21" s="179"/>
      <c r="AI21" s="179"/>
      <c r="AJ21" s="212"/>
      <c r="AK21" s="101">
        <v>1</v>
      </c>
    </row>
    <row r="22" s="359" customFormat="1" ht="39.95" customHeight="1" spans="1:37">
      <c r="A22" s="59">
        <f t="shared" si="0"/>
        <v>14</v>
      </c>
      <c r="B22" s="60"/>
      <c r="C22" s="64"/>
      <c r="D22" s="64"/>
      <c r="E22" s="65">
        <v>3</v>
      </c>
      <c r="F22" s="65"/>
      <c r="G22" s="64"/>
      <c r="H22" s="64"/>
      <c r="I22" s="64"/>
      <c r="J22" s="104"/>
      <c r="K22" s="107"/>
      <c r="L22" s="107"/>
      <c r="M22" s="98" t="s">
        <v>197</v>
      </c>
      <c r="N22" s="101" t="s">
        <v>198</v>
      </c>
      <c r="O22" s="102" t="s">
        <v>170</v>
      </c>
      <c r="P22" s="109" t="s">
        <v>57</v>
      </c>
      <c r="Q22" s="60" t="s">
        <v>155</v>
      </c>
      <c r="R22" s="145"/>
      <c r="S22" s="140" t="s">
        <v>57</v>
      </c>
      <c r="T22" s="121" t="s">
        <v>164</v>
      </c>
      <c r="U22" s="143" t="s">
        <v>160</v>
      </c>
      <c r="V22" s="137" t="s">
        <v>157</v>
      </c>
      <c r="W22" s="141" t="s">
        <v>156</v>
      </c>
      <c r="X22" s="109" t="s">
        <v>171</v>
      </c>
      <c r="Y22" s="63" t="s">
        <v>159</v>
      </c>
      <c r="Z22" s="60" t="s">
        <v>160</v>
      </c>
      <c r="AA22" s="180" t="s">
        <v>160</v>
      </c>
      <c r="AB22" s="176">
        <f>AB23+AB34+AB45+AB46+AB52+AB53+AB54+AB55+AB56+AB60</f>
        <v>5.7424</v>
      </c>
      <c r="AC22" s="173"/>
      <c r="AD22" s="181"/>
      <c r="AE22" s="181"/>
      <c r="AF22" s="181"/>
      <c r="AG22" s="181"/>
      <c r="AH22" s="179"/>
      <c r="AI22" s="179"/>
      <c r="AJ22" s="212"/>
      <c r="AK22" s="101">
        <v>1</v>
      </c>
    </row>
    <row r="23" ht="39.95" customHeight="1" spans="1:37">
      <c r="A23" s="59">
        <f t="shared" si="0"/>
        <v>15</v>
      </c>
      <c r="B23" s="60"/>
      <c r="C23" s="64"/>
      <c r="D23" s="64"/>
      <c r="E23" s="65"/>
      <c r="F23" s="65">
        <v>4</v>
      </c>
      <c r="G23" s="64"/>
      <c r="H23" s="64"/>
      <c r="I23" s="64"/>
      <c r="J23" s="104"/>
      <c r="K23" s="107"/>
      <c r="L23" s="107"/>
      <c r="M23" s="98" t="s">
        <v>199</v>
      </c>
      <c r="N23" s="101" t="s">
        <v>200</v>
      </c>
      <c r="O23" s="102" t="s">
        <v>170</v>
      </c>
      <c r="P23" s="109" t="s">
        <v>77</v>
      </c>
      <c r="Q23" s="60" t="s">
        <v>155</v>
      </c>
      <c r="R23" s="145"/>
      <c r="S23" s="140" t="s">
        <v>57</v>
      </c>
      <c r="T23" s="121" t="s">
        <v>164</v>
      </c>
      <c r="U23" s="143" t="s">
        <v>160</v>
      </c>
      <c r="V23" s="137" t="s">
        <v>157</v>
      </c>
      <c r="W23" s="141" t="s">
        <v>156</v>
      </c>
      <c r="X23" s="109" t="s">
        <v>171</v>
      </c>
      <c r="Y23" s="63" t="s">
        <v>159</v>
      </c>
      <c r="Z23" s="60"/>
      <c r="AA23" s="180" t="s">
        <v>160</v>
      </c>
      <c r="AB23" s="176">
        <f>AB24+AB28+AB33</f>
        <v>1.547</v>
      </c>
      <c r="AC23" s="173"/>
      <c r="AD23" s="181"/>
      <c r="AE23" s="181"/>
      <c r="AF23" s="181"/>
      <c r="AG23" s="181"/>
      <c r="AH23" s="179"/>
      <c r="AI23" s="179"/>
      <c r="AJ23" s="212"/>
      <c r="AK23" s="101">
        <v>1</v>
      </c>
    </row>
    <row r="24" ht="39.95" customHeight="1" spans="1:37">
      <c r="A24" s="59">
        <f t="shared" si="0"/>
        <v>16</v>
      </c>
      <c r="B24" s="60"/>
      <c r="C24" s="64"/>
      <c r="D24" s="64"/>
      <c r="E24" s="65"/>
      <c r="F24" s="65"/>
      <c r="G24" s="64">
        <v>5</v>
      </c>
      <c r="H24" s="64"/>
      <c r="I24" s="64"/>
      <c r="J24" s="104"/>
      <c r="K24" s="107"/>
      <c r="L24" s="107"/>
      <c r="M24" s="98" t="s">
        <v>201</v>
      </c>
      <c r="N24" s="101" t="s">
        <v>202</v>
      </c>
      <c r="O24" s="102" t="s">
        <v>170</v>
      </c>
      <c r="P24" s="109" t="s">
        <v>77</v>
      </c>
      <c r="Q24" s="60" t="s">
        <v>155</v>
      </c>
      <c r="R24" s="145"/>
      <c r="S24" s="140" t="s">
        <v>57</v>
      </c>
      <c r="T24" s="121" t="s">
        <v>164</v>
      </c>
      <c r="U24" s="143" t="s">
        <v>160</v>
      </c>
      <c r="V24" s="137" t="s">
        <v>157</v>
      </c>
      <c r="W24" s="141" t="s">
        <v>156</v>
      </c>
      <c r="X24" s="109" t="s">
        <v>171</v>
      </c>
      <c r="Y24" s="63" t="s">
        <v>159</v>
      </c>
      <c r="Z24" s="60" t="s">
        <v>160</v>
      </c>
      <c r="AA24" s="180" t="s">
        <v>160</v>
      </c>
      <c r="AB24" s="176">
        <f>AB25+AB26+AB27</f>
        <v>0.3181</v>
      </c>
      <c r="AC24" s="173"/>
      <c r="AD24" s="181"/>
      <c r="AE24" s="181"/>
      <c r="AF24" s="181"/>
      <c r="AG24" s="181"/>
      <c r="AH24" s="179"/>
      <c r="AI24" s="179"/>
      <c r="AJ24" s="212"/>
      <c r="AK24" s="101">
        <v>1</v>
      </c>
    </row>
    <row r="25" ht="39.95" customHeight="1" spans="1:37">
      <c r="A25" s="59">
        <f t="shared" si="0"/>
        <v>17</v>
      </c>
      <c r="B25" s="60"/>
      <c r="C25" s="64"/>
      <c r="D25" s="64"/>
      <c r="E25" s="65"/>
      <c r="F25" s="65"/>
      <c r="G25" s="64"/>
      <c r="H25" s="64">
        <v>6</v>
      </c>
      <c r="I25" s="64"/>
      <c r="J25" s="104"/>
      <c r="K25" s="107"/>
      <c r="L25" s="107"/>
      <c r="M25" s="98" t="s">
        <v>203</v>
      </c>
      <c r="N25" s="101" t="s">
        <v>204</v>
      </c>
      <c r="O25" s="110" t="s">
        <v>205</v>
      </c>
      <c r="P25" s="109" t="s">
        <v>77</v>
      </c>
      <c r="Q25" s="60" t="s">
        <v>155</v>
      </c>
      <c r="R25" s="145"/>
      <c r="S25" s="140" t="s">
        <v>57</v>
      </c>
      <c r="T25" s="121" t="s">
        <v>164</v>
      </c>
      <c r="U25" s="143" t="s">
        <v>160</v>
      </c>
      <c r="V25" s="137" t="s">
        <v>157</v>
      </c>
      <c r="W25" s="141" t="s">
        <v>156</v>
      </c>
      <c r="X25" s="60" t="s">
        <v>206</v>
      </c>
      <c r="Y25" s="63" t="s">
        <v>207</v>
      </c>
      <c r="Z25" s="143" t="s">
        <v>208</v>
      </c>
      <c r="AA25" s="180" t="s">
        <v>209</v>
      </c>
      <c r="AB25" s="176">
        <v>0.2944</v>
      </c>
      <c r="AC25" s="173"/>
      <c r="AD25" s="181"/>
      <c r="AE25" s="181"/>
      <c r="AF25" s="181"/>
      <c r="AG25" s="181"/>
      <c r="AH25" s="179"/>
      <c r="AI25" s="179"/>
      <c r="AJ25" s="212"/>
      <c r="AK25" s="101">
        <v>1</v>
      </c>
    </row>
    <row r="26" ht="39.95" customHeight="1" spans="1:37">
      <c r="A26" s="59">
        <f t="shared" si="0"/>
        <v>18</v>
      </c>
      <c r="B26" s="60"/>
      <c r="C26" s="64"/>
      <c r="D26" s="64"/>
      <c r="E26" s="65"/>
      <c r="F26" s="65"/>
      <c r="G26" s="64"/>
      <c r="H26" s="64">
        <v>6</v>
      </c>
      <c r="I26" s="64"/>
      <c r="J26" s="104"/>
      <c r="K26" s="107"/>
      <c r="L26" s="107"/>
      <c r="M26" s="98" t="s">
        <v>210</v>
      </c>
      <c r="N26" s="101" t="s">
        <v>211</v>
      </c>
      <c r="O26" s="110" t="s">
        <v>205</v>
      </c>
      <c r="P26" s="109" t="s">
        <v>77</v>
      </c>
      <c r="Q26" s="60" t="s">
        <v>155</v>
      </c>
      <c r="R26" s="145"/>
      <c r="S26" s="140" t="s">
        <v>57</v>
      </c>
      <c r="T26" s="121" t="s">
        <v>164</v>
      </c>
      <c r="U26" s="143" t="s">
        <v>160</v>
      </c>
      <c r="V26" s="137" t="s">
        <v>157</v>
      </c>
      <c r="W26" s="141" t="s">
        <v>156</v>
      </c>
      <c r="X26" s="60" t="s">
        <v>206</v>
      </c>
      <c r="Y26" s="63" t="s">
        <v>212</v>
      </c>
      <c r="Z26" s="143" t="s">
        <v>208</v>
      </c>
      <c r="AA26" s="180" t="s">
        <v>213</v>
      </c>
      <c r="AB26" s="176">
        <v>0.0157</v>
      </c>
      <c r="AC26" s="173"/>
      <c r="AD26" s="181"/>
      <c r="AE26" s="181"/>
      <c r="AF26" s="181"/>
      <c r="AG26" s="181"/>
      <c r="AH26" s="179"/>
      <c r="AI26" s="179"/>
      <c r="AJ26" s="212"/>
      <c r="AK26" s="101">
        <v>1</v>
      </c>
    </row>
    <row r="27" ht="39.95" customHeight="1" spans="1:37">
      <c r="A27" s="59">
        <f t="shared" si="0"/>
        <v>19</v>
      </c>
      <c r="B27" s="60"/>
      <c r="C27" s="64"/>
      <c r="D27" s="64"/>
      <c r="E27" s="65"/>
      <c r="F27" s="65"/>
      <c r="G27" s="64"/>
      <c r="H27" s="64">
        <v>6</v>
      </c>
      <c r="I27" s="64"/>
      <c r="J27" s="104"/>
      <c r="K27" s="107"/>
      <c r="L27" s="107"/>
      <c r="M27" s="98" t="s">
        <v>214</v>
      </c>
      <c r="N27" s="101" t="s">
        <v>215</v>
      </c>
      <c r="O27" s="102" t="s">
        <v>170</v>
      </c>
      <c r="P27" s="109" t="s">
        <v>77</v>
      </c>
      <c r="Q27" s="60" t="s">
        <v>155</v>
      </c>
      <c r="R27" s="145"/>
      <c r="S27" s="140" t="s">
        <v>47</v>
      </c>
      <c r="T27" s="121" t="s">
        <v>164</v>
      </c>
      <c r="U27" s="143" t="s">
        <v>160</v>
      </c>
      <c r="V27" s="137" t="s">
        <v>157</v>
      </c>
      <c r="W27" s="141" t="s">
        <v>156</v>
      </c>
      <c r="X27" s="60" t="s">
        <v>206</v>
      </c>
      <c r="Y27" s="63" t="s">
        <v>212</v>
      </c>
      <c r="Z27" s="143" t="s">
        <v>208</v>
      </c>
      <c r="AA27" s="180" t="s">
        <v>216</v>
      </c>
      <c r="AB27" s="176">
        <v>0.008</v>
      </c>
      <c r="AC27" s="173"/>
      <c r="AD27" s="181"/>
      <c r="AE27" s="181"/>
      <c r="AF27" s="181"/>
      <c r="AG27" s="181"/>
      <c r="AH27" s="179"/>
      <c r="AI27" s="179"/>
      <c r="AJ27" s="212"/>
      <c r="AK27" s="101">
        <v>1</v>
      </c>
    </row>
    <row r="28" ht="39.95" customHeight="1" spans="1:37">
      <c r="A28" s="59">
        <f t="shared" si="0"/>
        <v>20</v>
      </c>
      <c r="B28" s="60"/>
      <c r="C28" s="64"/>
      <c r="D28" s="64"/>
      <c r="E28" s="65"/>
      <c r="F28" s="65"/>
      <c r="G28" s="64">
        <v>5</v>
      </c>
      <c r="H28" s="64"/>
      <c r="I28" s="64"/>
      <c r="J28" s="104"/>
      <c r="K28" s="107"/>
      <c r="L28" s="107"/>
      <c r="M28" s="98" t="s">
        <v>217</v>
      </c>
      <c r="N28" s="101" t="s">
        <v>218</v>
      </c>
      <c r="O28" s="110" t="s">
        <v>205</v>
      </c>
      <c r="P28" s="109" t="s">
        <v>77</v>
      </c>
      <c r="Q28" s="60" t="s">
        <v>155</v>
      </c>
      <c r="R28" s="145"/>
      <c r="S28" s="146" t="s">
        <v>77</v>
      </c>
      <c r="T28" s="121" t="s">
        <v>164</v>
      </c>
      <c r="U28" s="143" t="s">
        <v>160</v>
      </c>
      <c r="V28" s="137" t="s">
        <v>157</v>
      </c>
      <c r="W28" s="141" t="s">
        <v>156</v>
      </c>
      <c r="X28" s="109" t="s">
        <v>171</v>
      </c>
      <c r="Y28" s="63" t="s">
        <v>159</v>
      </c>
      <c r="Z28" s="60" t="s">
        <v>160</v>
      </c>
      <c r="AA28" s="180" t="s">
        <v>160</v>
      </c>
      <c r="AB28" s="176">
        <f>AB29+AB30+AB31+AB32</f>
        <v>0.999</v>
      </c>
      <c r="AC28" s="173"/>
      <c r="AD28" s="181"/>
      <c r="AE28" s="181"/>
      <c r="AF28" s="181"/>
      <c r="AG28" s="181"/>
      <c r="AH28" s="179"/>
      <c r="AI28" s="179"/>
      <c r="AJ28" s="212"/>
      <c r="AK28" s="101">
        <v>1</v>
      </c>
    </row>
    <row r="29" ht="39.95" customHeight="1" spans="1:37">
      <c r="A29" s="59">
        <f t="shared" si="0"/>
        <v>21</v>
      </c>
      <c r="B29" s="60"/>
      <c r="C29" s="64"/>
      <c r="D29" s="64"/>
      <c r="E29" s="65"/>
      <c r="F29" s="65"/>
      <c r="G29" s="64"/>
      <c r="H29" s="64">
        <v>6</v>
      </c>
      <c r="I29" s="64"/>
      <c r="J29" s="104"/>
      <c r="K29" s="107"/>
      <c r="L29" s="107"/>
      <c r="M29" s="98" t="s">
        <v>97</v>
      </c>
      <c r="N29" s="101" t="s">
        <v>219</v>
      </c>
      <c r="O29" s="110" t="s">
        <v>205</v>
      </c>
      <c r="P29" s="109" t="s">
        <v>77</v>
      </c>
      <c r="Q29" s="60" t="s">
        <v>155</v>
      </c>
      <c r="R29" s="145"/>
      <c r="S29" s="140" t="s">
        <v>77</v>
      </c>
      <c r="T29" s="121" t="s">
        <v>164</v>
      </c>
      <c r="U29" s="143" t="s">
        <v>160</v>
      </c>
      <c r="V29" s="137" t="s">
        <v>157</v>
      </c>
      <c r="W29" s="141" t="s">
        <v>156</v>
      </c>
      <c r="X29" s="60" t="s">
        <v>206</v>
      </c>
      <c r="Y29" s="63" t="s">
        <v>220</v>
      </c>
      <c r="Z29" s="143" t="s">
        <v>208</v>
      </c>
      <c r="AA29" s="180" t="s">
        <v>221</v>
      </c>
      <c r="AB29" s="176">
        <v>0.8465</v>
      </c>
      <c r="AC29" s="173"/>
      <c r="AD29" s="181"/>
      <c r="AE29" s="181"/>
      <c r="AF29" s="181"/>
      <c r="AG29" s="181"/>
      <c r="AH29" s="179"/>
      <c r="AI29" s="179"/>
      <c r="AJ29" s="212"/>
      <c r="AK29" s="101">
        <v>1</v>
      </c>
    </row>
    <row r="30" ht="39.95" customHeight="1" spans="1:37">
      <c r="A30" s="59">
        <f t="shared" si="0"/>
        <v>22</v>
      </c>
      <c r="B30" s="60"/>
      <c r="C30" s="64"/>
      <c r="D30" s="64"/>
      <c r="E30" s="65"/>
      <c r="F30" s="65"/>
      <c r="G30" s="64"/>
      <c r="H30" s="64">
        <v>6</v>
      </c>
      <c r="I30" s="64"/>
      <c r="J30" s="104"/>
      <c r="K30" s="107"/>
      <c r="L30" s="107"/>
      <c r="M30" s="101" t="s">
        <v>222</v>
      </c>
      <c r="N30" s="101" t="s">
        <v>223</v>
      </c>
      <c r="O30" s="110" t="s">
        <v>205</v>
      </c>
      <c r="P30" s="109" t="s">
        <v>77</v>
      </c>
      <c r="Q30" s="60" t="s">
        <v>155</v>
      </c>
      <c r="R30" s="145"/>
      <c r="S30" s="140" t="s">
        <v>57</v>
      </c>
      <c r="T30" s="121" t="s">
        <v>164</v>
      </c>
      <c r="U30" s="143" t="s">
        <v>160</v>
      </c>
      <c r="V30" s="137" t="s">
        <v>157</v>
      </c>
      <c r="W30" s="141" t="s">
        <v>156</v>
      </c>
      <c r="X30" s="60" t="s">
        <v>206</v>
      </c>
      <c r="Y30" s="63" t="s">
        <v>224</v>
      </c>
      <c r="Z30" s="143" t="s">
        <v>208</v>
      </c>
      <c r="AA30" s="180" t="s">
        <v>225</v>
      </c>
      <c r="AB30" s="176">
        <v>0.0359</v>
      </c>
      <c r="AC30" s="173"/>
      <c r="AD30" s="181"/>
      <c r="AE30" s="181"/>
      <c r="AF30" s="181"/>
      <c r="AG30" s="181"/>
      <c r="AH30" s="179"/>
      <c r="AI30" s="179"/>
      <c r="AJ30" s="212"/>
      <c r="AK30" s="101">
        <v>1</v>
      </c>
    </row>
    <row r="31" ht="39.95" customHeight="1" spans="1:37">
      <c r="A31" s="59">
        <f t="shared" si="0"/>
        <v>23</v>
      </c>
      <c r="B31" s="60"/>
      <c r="C31" s="64"/>
      <c r="D31" s="64"/>
      <c r="E31" s="65"/>
      <c r="F31" s="65"/>
      <c r="G31" s="64"/>
      <c r="H31" s="64">
        <v>6</v>
      </c>
      <c r="I31" s="64"/>
      <c r="J31" s="104"/>
      <c r="K31" s="107"/>
      <c r="L31" s="107"/>
      <c r="M31" s="101" t="s">
        <v>226</v>
      </c>
      <c r="N31" s="101" t="s">
        <v>227</v>
      </c>
      <c r="O31" s="110" t="s">
        <v>205</v>
      </c>
      <c r="P31" s="109" t="s">
        <v>77</v>
      </c>
      <c r="Q31" s="60" t="s">
        <v>155</v>
      </c>
      <c r="R31" s="145"/>
      <c r="S31" s="140" t="s">
        <v>47</v>
      </c>
      <c r="T31" s="121" t="s">
        <v>164</v>
      </c>
      <c r="U31" s="143" t="s">
        <v>160</v>
      </c>
      <c r="V31" s="137" t="s">
        <v>157</v>
      </c>
      <c r="W31" s="141" t="s">
        <v>156</v>
      </c>
      <c r="X31" s="60" t="s">
        <v>206</v>
      </c>
      <c r="Y31" s="63" t="s">
        <v>207</v>
      </c>
      <c r="Z31" s="143" t="s">
        <v>208</v>
      </c>
      <c r="AA31" s="180" t="s">
        <v>228</v>
      </c>
      <c r="AB31" s="176">
        <v>0.0765</v>
      </c>
      <c r="AC31" s="173"/>
      <c r="AD31" s="181"/>
      <c r="AE31" s="181"/>
      <c r="AF31" s="181"/>
      <c r="AG31" s="181"/>
      <c r="AH31" s="179"/>
      <c r="AI31" s="179"/>
      <c r="AJ31" s="212"/>
      <c r="AK31" s="101">
        <v>1</v>
      </c>
    </row>
    <row r="32" ht="39.95" customHeight="1" spans="1:37">
      <c r="A32" s="59">
        <f t="shared" si="0"/>
        <v>24</v>
      </c>
      <c r="B32" s="60"/>
      <c r="C32" s="64"/>
      <c r="D32" s="64"/>
      <c r="E32" s="65"/>
      <c r="F32" s="65"/>
      <c r="G32" s="64"/>
      <c r="H32" s="64">
        <v>6</v>
      </c>
      <c r="I32" s="64"/>
      <c r="J32" s="104"/>
      <c r="K32" s="107"/>
      <c r="L32" s="107"/>
      <c r="M32" s="101" t="s">
        <v>229</v>
      </c>
      <c r="N32" s="101" t="s">
        <v>230</v>
      </c>
      <c r="O32" s="110" t="s">
        <v>205</v>
      </c>
      <c r="P32" s="109" t="s">
        <v>77</v>
      </c>
      <c r="Q32" s="60" t="s">
        <v>155</v>
      </c>
      <c r="R32" s="145"/>
      <c r="S32" s="140" t="s">
        <v>47</v>
      </c>
      <c r="T32" s="121" t="s">
        <v>164</v>
      </c>
      <c r="U32" s="143" t="s">
        <v>160</v>
      </c>
      <c r="V32" s="137" t="s">
        <v>157</v>
      </c>
      <c r="W32" s="141" t="s">
        <v>156</v>
      </c>
      <c r="X32" s="60" t="s">
        <v>206</v>
      </c>
      <c r="Y32" s="63" t="s">
        <v>207</v>
      </c>
      <c r="Z32" s="143" t="s">
        <v>208</v>
      </c>
      <c r="AA32" s="180" t="s">
        <v>231</v>
      </c>
      <c r="AB32" s="176">
        <v>0.0401</v>
      </c>
      <c r="AC32" s="173"/>
      <c r="AD32" s="181"/>
      <c r="AE32" s="181"/>
      <c r="AF32" s="181"/>
      <c r="AG32" s="181"/>
      <c r="AH32" s="179"/>
      <c r="AI32" s="179"/>
      <c r="AJ32" s="212"/>
      <c r="AK32" s="101">
        <v>1</v>
      </c>
    </row>
    <row r="33" ht="39.95" customHeight="1" spans="1:37">
      <c r="A33" s="59">
        <f t="shared" si="0"/>
        <v>25</v>
      </c>
      <c r="B33" s="60"/>
      <c r="C33" s="64"/>
      <c r="D33" s="64"/>
      <c r="E33" s="65"/>
      <c r="F33" s="65"/>
      <c r="G33" s="64">
        <v>5</v>
      </c>
      <c r="H33" s="64"/>
      <c r="I33" s="64"/>
      <c r="J33" s="104"/>
      <c r="K33" s="107"/>
      <c r="L33" s="107"/>
      <c r="M33" s="98" t="s">
        <v>232</v>
      </c>
      <c r="N33" s="101" t="s">
        <v>233</v>
      </c>
      <c r="O33" s="110" t="s">
        <v>205</v>
      </c>
      <c r="P33" s="109" t="s">
        <v>77</v>
      </c>
      <c r="Q33" s="60" t="s">
        <v>155</v>
      </c>
      <c r="R33" s="145"/>
      <c r="S33" s="146" t="s">
        <v>57</v>
      </c>
      <c r="T33" s="121" t="s">
        <v>164</v>
      </c>
      <c r="U33" s="143" t="s">
        <v>160</v>
      </c>
      <c r="V33" s="137" t="s">
        <v>157</v>
      </c>
      <c r="W33" s="141" t="s">
        <v>156</v>
      </c>
      <c r="X33" s="109" t="s">
        <v>171</v>
      </c>
      <c r="Y33" s="63" t="s">
        <v>159</v>
      </c>
      <c r="Z33" s="60" t="s">
        <v>160</v>
      </c>
      <c r="AA33" s="180" t="s">
        <v>160</v>
      </c>
      <c r="AB33" s="176">
        <v>0.2299</v>
      </c>
      <c r="AC33" s="173"/>
      <c r="AD33" s="181"/>
      <c r="AE33" s="181"/>
      <c r="AF33" s="181"/>
      <c r="AG33" s="181"/>
      <c r="AH33" s="179"/>
      <c r="AI33" s="179"/>
      <c r="AJ33" s="212"/>
      <c r="AK33" s="101">
        <v>1</v>
      </c>
    </row>
    <row r="34" ht="39.95" customHeight="1" spans="1:37">
      <c r="A34" s="59">
        <f t="shared" si="0"/>
        <v>26</v>
      </c>
      <c r="B34" s="60"/>
      <c r="C34" s="64"/>
      <c r="D34" s="64"/>
      <c r="E34" s="65"/>
      <c r="F34" s="65">
        <v>4</v>
      </c>
      <c r="G34" s="64"/>
      <c r="H34" s="64"/>
      <c r="I34" s="64"/>
      <c r="J34" s="104"/>
      <c r="K34" s="107"/>
      <c r="L34" s="107"/>
      <c r="M34" s="98" t="s">
        <v>234</v>
      </c>
      <c r="N34" s="101" t="s">
        <v>235</v>
      </c>
      <c r="O34" s="102" t="s">
        <v>170</v>
      </c>
      <c r="P34" s="109" t="s">
        <v>57</v>
      </c>
      <c r="Q34" s="60" t="s">
        <v>155</v>
      </c>
      <c r="R34" s="145"/>
      <c r="S34" s="140" t="s">
        <v>47</v>
      </c>
      <c r="T34" s="121" t="s">
        <v>164</v>
      </c>
      <c r="U34" s="143" t="s">
        <v>160</v>
      </c>
      <c r="V34" s="137" t="s">
        <v>157</v>
      </c>
      <c r="W34" s="141" t="s">
        <v>156</v>
      </c>
      <c r="X34" s="109" t="s">
        <v>171</v>
      </c>
      <c r="Y34" s="63" t="s">
        <v>159</v>
      </c>
      <c r="Z34" s="60" t="s">
        <v>160</v>
      </c>
      <c r="AA34" s="180" t="s">
        <v>160</v>
      </c>
      <c r="AB34" s="176">
        <f>AB35+AB38+AB39+AB43+AB44</f>
        <v>2.3697</v>
      </c>
      <c r="AC34" s="173"/>
      <c r="AD34" s="181"/>
      <c r="AE34" s="181"/>
      <c r="AF34" s="181"/>
      <c r="AG34" s="181"/>
      <c r="AH34" s="179"/>
      <c r="AI34" s="179"/>
      <c r="AJ34" s="212"/>
      <c r="AK34" s="101">
        <v>1</v>
      </c>
    </row>
    <row r="35" ht="39.95" customHeight="1" spans="1:37">
      <c r="A35" s="59">
        <f t="shared" si="0"/>
        <v>27</v>
      </c>
      <c r="B35" s="60"/>
      <c r="C35" s="64"/>
      <c r="D35" s="64"/>
      <c r="E35" s="65"/>
      <c r="F35" s="65"/>
      <c r="G35" s="64">
        <v>5</v>
      </c>
      <c r="H35" s="64"/>
      <c r="I35" s="64"/>
      <c r="J35" s="104"/>
      <c r="K35" s="107"/>
      <c r="L35" s="107"/>
      <c r="M35" s="98" t="s">
        <v>236</v>
      </c>
      <c r="N35" s="101" t="s">
        <v>237</v>
      </c>
      <c r="O35" s="102" t="s">
        <v>170</v>
      </c>
      <c r="P35" s="109" t="s">
        <v>77</v>
      </c>
      <c r="Q35" s="60" t="s">
        <v>155</v>
      </c>
      <c r="R35" s="145"/>
      <c r="S35" s="140" t="s">
        <v>47</v>
      </c>
      <c r="T35" s="121" t="s">
        <v>164</v>
      </c>
      <c r="U35" s="143" t="s">
        <v>160</v>
      </c>
      <c r="V35" s="137" t="s">
        <v>157</v>
      </c>
      <c r="W35" s="141" t="s">
        <v>156</v>
      </c>
      <c r="X35" s="109" t="s">
        <v>171</v>
      </c>
      <c r="Y35" s="63" t="s">
        <v>159</v>
      </c>
      <c r="Z35" s="60" t="s">
        <v>160</v>
      </c>
      <c r="AA35" s="180" t="s">
        <v>160</v>
      </c>
      <c r="AB35" s="176">
        <f>AB36+AB37</f>
        <v>1.6812</v>
      </c>
      <c r="AC35" s="173"/>
      <c r="AD35" s="181"/>
      <c r="AE35" s="181"/>
      <c r="AF35" s="181"/>
      <c r="AG35" s="181"/>
      <c r="AH35" s="179"/>
      <c r="AI35" s="179"/>
      <c r="AJ35" s="212"/>
      <c r="AK35" s="101">
        <v>1</v>
      </c>
    </row>
    <row r="36" ht="39.95" customHeight="1" spans="1:37">
      <c r="A36" s="59">
        <f t="shared" si="0"/>
        <v>28</v>
      </c>
      <c r="B36" s="60"/>
      <c r="C36" s="64"/>
      <c r="D36" s="64"/>
      <c r="E36" s="65"/>
      <c r="F36" s="65"/>
      <c r="G36" s="64"/>
      <c r="H36" s="64">
        <v>6</v>
      </c>
      <c r="I36" s="64"/>
      <c r="J36" s="104"/>
      <c r="K36" s="107"/>
      <c r="L36" s="107"/>
      <c r="M36" s="98" t="s">
        <v>238</v>
      </c>
      <c r="N36" s="101" t="s">
        <v>239</v>
      </c>
      <c r="O36" s="102" t="s">
        <v>170</v>
      </c>
      <c r="P36" s="109" t="s">
        <v>77</v>
      </c>
      <c r="Q36" s="60" t="s">
        <v>155</v>
      </c>
      <c r="R36" s="145"/>
      <c r="S36" s="140" t="s">
        <v>47</v>
      </c>
      <c r="T36" s="121" t="s">
        <v>164</v>
      </c>
      <c r="U36" s="143" t="s">
        <v>160</v>
      </c>
      <c r="V36" s="137" t="s">
        <v>157</v>
      </c>
      <c r="W36" s="141" t="s">
        <v>156</v>
      </c>
      <c r="X36" s="60" t="s">
        <v>240</v>
      </c>
      <c r="Y36" s="63" t="s">
        <v>241</v>
      </c>
      <c r="Z36" s="143" t="s">
        <v>242</v>
      </c>
      <c r="AA36" s="180" t="s">
        <v>243</v>
      </c>
      <c r="AB36" s="176">
        <v>1.5622</v>
      </c>
      <c r="AC36" s="173"/>
      <c r="AD36" s="181"/>
      <c r="AE36" s="181"/>
      <c r="AF36" s="181"/>
      <c r="AG36" s="181"/>
      <c r="AH36" s="179"/>
      <c r="AI36" s="179"/>
      <c r="AJ36" s="212"/>
      <c r="AK36" s="101">
        <v>1</v>
      </c>
    </row>
    <row r="37" ht="39.95" customHeight="1" spans="1:37">
      <c r="A37" s="59">
        <f t="shared" si="0"/>
        <v>29</v>
      </c>
      <c r="B37" s="60"/>
      <c r="C37" s="64"/>
      <c r="D37" s="64"/>
      <c r="E37" s="65"/>
      <c r="F37" s="65"/>
      <c r="G37" s="64"/>
      <c r="H37" s="64">
        <v>6</v>
      </c>
      <c r="I37" s="64"/>
      <c r="J37" s="104"/>
      <c r="K37" s="107"/>
      <c r="L37" s="107"/>
      <c r="M37" s="98" t="s">
        <v>244</v>
      </c>
      <c r="N37" s="101" t="s">
        <v>245</v>
      </c>
      <c r="O37" s="110" t="s">
        <v>205</v>
      </c>
      <c r="P37" s="109" t="s">
        <v>77</v>
      </c>
      <c r="Q37" s="60" t="s">
        <v>155</v>
      </c>
      <c r="R37" s="145"/>
      <c r="S37" s="140" t="s">
        <v>47</v>
      </c>
      <c r="T37" s="121" t="s">
        <v>164</v>
      </c>
      <c r="U37" s="143" t="s">
        <v>160</v>
      </c>
      <c r="V37" s="137" t="s">
        <v>157</v>
      </c>
      <c r="W37" s="141" t="s">
        <v>156</v>
      </c>
      <c r="X37" s="60" t="s">
        <v>240</v>
      </c>
      <c r="Y37" s="63" t="s">
        <v>246</v>
      </c>
      <c r="Z37" s="143" t="s">
        <v>242</v>
      </c>
      <c r="AA37" s="180" t="s">
        <v>247</v>
      </c>
      <c r="AB37" s="176">
        <v>0.119</v>
      </c>
      <c r="AC37" s="173"/>
      <c r="AD37" s="181"/>
      <c r="AE37" s="181"/>
      <c r="AF37" s="181"/>
      <c r="AG37" s="181"/>
      <c r="AH37" s="179"/>
      <c r="AI37" s="179"/>
      <c r="AJ37" s="212"/>
      <c r="AK37" s="101">
        <v>1</v>
      </c>
    </row>
    <row r="38" s="35" customFormat="1" ht="39.95" customHeight="1" spans="1:38">
      <c r="A38" s="59">
        <f t="shared" si="0"/>
        <v>30</v>
      </c>
      <c r="B38" s="60"/>
      <c r="C38" s="64"/>
      <c r="D38" s="64"/>
      <c r="E38" s="66"/>
      <c r="F38" s="65"/>
      <c r="G38" s="64">
        <v>5</v>
      </c>
      <c r="H38" s="64"/>
      <c r="I38" s="64"/>
      <c r="J38" s="104"/>
      <c r="K38" s="107"/>
      <c r="L38" s="116"/>
      <c r="M38" s="117" t="s">
        <v>248</v>
      </c>
      <c r="N38" s="118" t="s">
        <v>249</v>
      </c>
      <c r="O38" s="119" t="s">
        <v>250</v>
      </c>
      <c r="P38" s="120" t="s">
        <v>77</v>
      </c>
      <c r="Q38" s="155" t="s">
        <v>155</v>
      </c>
      <c r="R38" s="156"/>
      <c r="S38" s="140" t="s">
        <v>47</v>
      </c>
      <c r="T38" s="121" t="s">
        <v>164</v>
      </c>
      <c r="U38" s="143" t="s">
        <v>160</v>
      </c>
      <c r="V38" s="157" t="s">
        <v>157</v>
      </c>
      <c r="W38" s="141" t="s">
        <v>156</v>
      </c>
      <c r="X38" s="155" t="s">
        <v>251</v>
      </c>
      <c r="Y38" s="174" t="s">
        <v>252</v>
      </c>
      <c r="Z38" s="188" t="s">
        <v>180</v>
      </c>
      <c r="AA38" s="189" t="s">
        <v>253</v>
      </c>
      <c r="AB38" s="190">
        <v>0.0181</v>
      </c>
      <c r="AC38" s="173"/>
      <c r="AD38" s="173"/>
      <c r="AE38" s="173"/>
      <c r="AF38" s="173"/>
      <c r="AG38" s="173"/>
      <c r="AH38" s="216"/>
      <c r="AI38" s="216"/>
      <c r="AJ38" s="212"/>
      <c r="AK38" s="101">
        <v>1</v>
      </c>
      <c r="AL38" s="36"/>
    </row>
    <row r="39" ht="39.95" customHeight="1" spans="1:37">
      <c r="A39" s="59">
        <f t="shared" si="0"/>
        <v>31</v>
      </c>
      <c r="B39" s="60"/>
      <c r="C39" s="64"/>
      <c r="D39" s="64"/>
      <c r="E39" s="65"/>
      <c r="F39" s="65"/>
      <c r="G39" s="64">
        <v>5</v>
      </c>
      <c r="H39" s="64"/>
      <c r="I39" s="64"/>
      <c r="J39" s="104"/>
      <c r="K39" s="107"/>
      <c r="L39" s="107"/>
      <c r="M39" s="98" t="s">
        <v>254</v>
      </c>
      <c r="N39" s="101" t="s">
        <v>255</v>
      </c>
      <c r="O39" s="102" t="s">
        <v>205</v>
      </c>
      <c r="P39" s="109" t="s">
        <v>57</v>
      </c>
      <c r="Q39" s="60" t="s">
        <v>155</v>
      </c>
      <c r="R39" s="145"/>
      <c r="S39" s="140" t="s">
        <v>47</v>
      </c>
      <c r="T39" s="121" t="s">
        <v>164</v>
      </c>
      <c r="U39" s="143" t="s">
        <v>160</v>
      </c>
      <c r="V39" s="137" t="s">
        <v>157</v>
      </c>
      <c r="W39" s="141" t="s">
        <v>156</v>
      </c>
      <c r="X39" s="109" t="s">
        <v>171</v>
      </c>
      <c r="Y39" s="63" t="s">
        <v>159</v>
      </c>
      <c r="Z39" s="143" t="s">
        <v>160</v>
      </c>
      <c r="AA39" s="180" t="s">
        <v>160</v>
      </c>
      <c r="AB39" s="176">
        <f>AB40+AB41+AB42</f>
        <v>0.6566</v>
      </c>
      <c r="AC39" s="173"/>
      <c r="AD39" s="181"/>
      <c r="AE39" s="181"/>
      <c r="AF39" s="181"/>
      <c r="AG39" s="181"/>
      <c r="AH39" s="179"/>
      <c r="AI39" s="179"/>
      <c r="AJ39" s="212"/>
      <c r="AK39" s="101">
        <v>1</v>
      </c>
    </row>
    <row r="40" ht="39.95" customHeight="1" spans="1:37">
      <c r="A40" s="59">
        <f t="shared" si="0"/>
        <v>32</v>
      </c>
      <c r="B40" s="60"/>
      <c r="C40" s="64"/>
      <c r="D40" s="64"/>
      <c r="E40" s="66"/>
      <c r="F40" s="65"/>
      <c r="G40" s="64"/>
      <c r="H40" s="64">
        <v>6</v>
      </c>
      <c r="I40" s="64"/>
      <c r="J40" s="104"/>
      <c r="K40" s="107"/>
      <c r="L40" s="107"/>
      <c r="M40" s="121" t="s">
        <v>256</v>
      </c>
      <c r="N40" s="101" t="s">
        <v>257</v>
      </c>
      <c r="O40" s="110" t="s">
        <v>258</v>
      </c>
      <c r="P40" s="109" t="s">
        <v>77</v>
      </c>
      <c r="Q40" s="60" t="s">
        <v>155</v>
      </c>
      <c r="R40" s="145"/>
      <c r="S40" s="140" t="s">
        <v>47</v>
      </c>
      <c r="T40" s="121" t="s">
        <v>164</v>
      </c>
      <c r="U40" s="143" t="s">
        <v>160</v>
      </c>
      <c r="V40" s="157" t="s">
        <v>157</v>
      </c>
      <c r="W40" s="141" t="s">
        <v>156</v>
      </c>
      <c r="X40" s="60" t="s">
        <v>206</v>
      </c>
      <c r="Y40" s="63" t="s">
        <v>259</v>
      </c>
      <c r="Z40" s="143" t="s">
        <v>160</v>
      </c>
      <c r="AA40" s="180" t="s">
        <v>260</v>
      </c>
      <c r="AB40" s="176">
        <v>0.0002</v>
      </c>
      <c r="AC40" s="181" t="s">
        <v>160</v>
      </c>
      <c r="AD40" s="181"/>
      <c r="AE40" s="181"/>
      <c r="AF40" s="181"/>
      <c r="AG40" s="181"/>
      <c r="AH40" s="179"/>
      <c r="AI40" s="179"/>
      <c r="AJ40" s="218"/>
      <c r="AK40" s="101">
        <v>1</v>
      </c>
    </row>
    <row r="41" ht="39.95" customHeight="1" spans="1:37">
      <c r="A41" s="59">
        <f t="shared" si="0"/>
        <v>33</v>
      </c>
      <c r="B41" s="60"/>
      <c r="C41" s="64"/>
      <c r="D41" s="64"/>
      <c r="E41" s="65"/>
      <c r="F41" s="65"/>
      <c r="G41" s="64"/>
      <c r="H41" s="64">
        <v>6</v>
      </c>
      <c r="I41" s="64"/>
      <c r="J41" s="104"/>
      <c r="K41" s="107"/>
      <c r="L41" s="107"/>
      <c r="M41" s="98" t="s">
        <v>261</v>
      </c>
      <c r="N41" s="101" t="s">
        <v>262</v>
      </c>
      <c r="O41" s="110" t="s">
        <v>205</v>
      </c>
      <c r="P41" s="109" t="s">
        <v>77</v>
      </c>
      <c r="Q41" s="60" t="s">
        <v>155</v>
      </c>
      <c r="R41" s="145"/>
      <c r="S41" s="140" t="s">
        <v>47</v>
      </c>
      <c r="T41" s="121" t="s">
        <v>164</v>
      </c>
      <c r="U41" s="143" t="s">
        <v>160</v>
      </c>
      <c r="V41" s="137" t="s">
        <v>157</v>
      </c>
      <c r="W41" s="141" t="s">
        <v>156</v>
      </c>
      <c r="X41" s="60" t="s">
        <v>206</v>
      </c>
      <c r="Y41" s="63" t="s">
        <v>207</v>
      </c>
      <c r="Z41" s="143" t="s">
        <v>208</v>
      </c>
      <c r="AA41" s="180" t="s">
        <v>263</v>
      </c>
      <c r="AB41" s="176">
        <v>0.646</v>
      </c>
      <c r="AC41" s="173"/>
      <c r="AD41" s="181"/>
      <c r="AE41" s="181"/>
      <c r="AF41" s="181"/>
      <c r="AG41" s="181"/>
      <c r="AH41" s="179"/>
      <c r="AI41" s="179"/>
      <c r="AJ41" s="212"/>
      <c r="AK41" s="101">
        <v>1</v>
      </c>
    </row>
    <row r="42" ht="39.95" customHeight="1" spans="1:37">
      <c r="A42" s="59">
        <f t="shared" si="0"/>
        <v>34</v>
      </c>
      <c r="B42" s="60"/>
      <c r="C42" s="64"/>
      <c r="D42" s="64"/>
      <c r="E42" s="65"/>
      <c r="F42" s="65"/>
      <c r="G42" s="64"/>
      <c r="H42" s="64">
        <v>6</v>
      </c>
      <c r="I42" s="64"/>
      <c r="J42" s="104"/>
      <c r="K42" s="107"/>
      <c r="L42" s="107"/>
      <c r="M42" s="98" t="s">
        <v>264</v>
      </c>
      <c r="N42" s="101" t="s">
        <v>265</v>
      </c>
      <c r="O42" s="110" t="s">
        <v>205</v>
      </c>
      <c r="P42" s="109" t="s">
        <v>77</v>
      </c>
      <c r="Q42" s="60" t="s">
        <v>155</v>
      </c>
      <c r="R42" s="145"/>
      <c r="S42" s="140" t="s">
        <v>47</v>
      </c>
      <c r="T42" s="121" t="s">
        <v>164</v>
      </c>
      <c r="U42" s="143" t="s">
        <v>160</v>
      </c>
      <c r="V42" s="137" t="s">
        <v>157</v>
      </c>
      <c r="W42" s="141" t="s">
        <v>156</v>
      </c>
      <c r="X42" s="60" t="s">
        <v>266</v>
      </c>
      <c r="Y42" s="143" t="s">
        <v>160</v>
      </c>
      <c r="Z42" s="143" t="s">
        <v>160</v>
      </c>
      <c r="AA42" s="180" t="s">
        <v>160</v>
      </c>
      <c r="AB42" s="176">
        <v>0.0104</v>
      </c>
      <c r="AC42" s="173"/>
      <c r="AD42" s="181"/>
      <c r="AE42" s="181"/>
      <c r="AF42" s="181"/>
      <c r="AG42" s="181"/>
      <c r="AH42" s="179"/>
      <c r="AI42" s="179"/>
      <c r="AJ42" s="212"/>
      <c r="AK42" s="101">
        <v>1</v>
      </c>
    </row>
    <row r="43" s="359" customFormat="1" ht="39.95" customHeight="1" spans="1:37">
      <c r="A43" s="59">
        <f t="shared" ref="A43:A77" si="1">ROW(43:43)-8</f>
        <v>35</v>
      </c>
      <c r="B43" s="60"/>
      <c r="C43" s="64"/>
      <c r="D43" s="64"/>
      <c r="E43" s="66"/>
      <c r="F43" s="65"/>
      <c r="G43" s="64">
        <v>5</v>
      </c>
      <c r="H43" s="64"/>
      <c r="I43" s="64"/>
      <c r="J43" s="104"/>
      <c r="K43" s="107"/>
      <c r="L43" s="107"/>
      <c r="M43" s="121" t="s">
        <v>267</v>
      </c>
      <c r="N43" s="101" t="s">
        <v>268</v>
      </c>
      <c r="O43" s="119" t="s">
        <v>250</v>
      </c>
      <c r="P43" s="109" t="s">
        <v>77</v>
      </c>
      <c r="Q43" s="60" t="s">
        <v>155</v>
      </c>
      <c r="R43" s="145"/>
      <c r="S43" s="140" t="s">
        <v>47</v>
      </c>
      <c r="T43" s="121" t="s">
        <v>164</v>
      </c>
      <c r="U43" s="143" t="s">
        <v>160</v>
      </c>
      <c r="V43" s="157" t="s">
        <v>157</v>
      </c>
      <c r="W43" s="141" t="s">
        <v>156</v>
      </c>
      <c r="X43" s="60" t="s">
        <v>266</v>
      </c>
      <c r="Y43" s="143" t="s">
        <v>269</v>
      </c>
      <c r="Z43" s="143" t="s">
        <v>160</v>
      </c>
      <c r="AA43" s="176" t="s">
        <v>270</v>
      </c>
      <c r="AB43" s="191">
        <v>0.0062</v>
      </c>
      <c r="AC43" s="181" t="s">
        <v>160</v>
      </c>
      <c r="AD43" s="181"/>
      <c r="AE43" s="181"/>
      <c r="AF43" s="181"/>
      <c r="AG43" s="181"/>
      <c r="AH43" s="179"/>
      <c r="AI43" s="179"/>
      <c r="AJ43" s="218"/>
      <c r="AK43" s="101">
        <v>1</v>
      </c>
    </row>
    <row r="44" s="359" customFormat="1" ht="39.95" customHeight="1" spans="1:37">
      <c r="A44" s="59">
        <f t="shared" si="1"/>
        <v>36</v>
      </c>
      <c r="B44" s="60"/>
      <c r="C44" s="64"/>
      <c r="D44" s="64"/>
      <c r="E44" s="66"/>
      <c r="F44" s="65"/>
      <c r="G44" s="64">
        <v>5</v>
      </c>
      <c r="H44" s="64"/>
      <c r="I44" s="64"/>
      <c r="J44" s="104"/>
      <c r="K44" s="107"/>
      <c r="L44" s="107"/>
      <c r="M44" s="121" t="s">
        <v>271</v>
      </c>
      <c r="N44" s="101" t="s">
        <v>272</v>
      </c>
      <c r="O44" s="119" t="s">
        <v>250</v>
      </c>
      <c r="P44" s="109" t="s">
        <v>77</v>
      </c>
      <c r="Q44" s="60" t="s">
        <v>155</v>
      </c>
      <c r="R44" s="145"/>
      <c r="S44" s="140" t="s">
        <v>47</v>
      </c>
      <c r="T44" s="121" t="s">
        <v>164</v>
      </c>
      <c r="U44" s="143" t="s">
        <v>160</v>
      </c>
      <c r="V44" s="157" t="s">
        <v>157</v>
      </c>
      <c r="W44" s="141" t="s">
        <v>156</v>
      </c>
      <c r="X44" s="60" t="s">
        <v>266</v>
      </c>
      <c r="Y44" s="143" t="s">
        <v>273</v>
      </c>
      <c r="Z44" s="143" t="s">
        <v>160</v>
      </c>
      <c r="AA44" s="176" t="s">
        <v>274</v>
      </c>
      <c r="AB44" s="191">
        <v>0.0076</v>
      </c>
      <c r="AC44" s="181" t="s">
        <v>160</v>
      </c>
      <c r="AD44" s="181"/>
      <c r="AE44" s="181"/>
      <c r="AF44" s="181"/>
      <c r="AG44" s="181"/>
      <c r="AH44" s="179"/>
      <c r="AI44" s="179"/>
      <c r="AJ44" s="218"/>
      <c r="AK44" s="101">
        <v>1</v>
      </c>
    </row>
    <row r="45" ht="39.95" customHeight="1" spans="1:37">
      <c r="A45" s="59">
        <f t="shared" si="1"/>
        <v>37</v>
      </c>
      <c r="B45" s="60"/>
      <c r="C45" s="64"/>
      <c r="D45" s="64"/>
      <c r="E45" s="65"/>
      <c r="F45" s="65">
        <v>4</v>
      </c>
      <c r="G45" s="64"/>
      <c r="H45" s="64"/>
      <c r="I45" s="64"/>
      <c r="J45" s="104"/>
      <c r="K45" s="107"/>
      <c r="L45" s="107"/>
      <c r="M45" s="98" t="s">
        <v>275</v>
      </c>
      <c r="N45" s="101" t="s">
        <v>276</v>
      </c>
      <c r="O45" s="102" t="s">
        <v>205</v>
      </c>
      <c r="P45" s="109" t="s">
        <v>77</v>
      </c>
      <c r="Q45" s="60" t="s">
        <v>155</v>
      </c>
      <c r="R45" s="145"/>
      <c r="S45" s="140" t="s">
        <v>47</v>
      </c>
      <c r="T45" s="121" t="s">
        <v>164</v>
      </c>
      <c r="U45" s="143" t="s">
        <v>160</v>
      </c>
      <c r="V45" s="137" t="s">
        <v>157</v>
      </c>
      <c r="W45" s="141" t="s">
        <v>156</v>
      </c>
      <c r="X45" s="60" t="s">
        <v>240</v>
      </c>
      <c r="Y45" s="63" t="s">
        <v>277</v>
      </c>
      <c r="Z45" s="143" t="s">
        <v>278</v>
      </c>
      <c r="AA45" s="180" t="s">
        <v>279</v>
      </c>
      <c r="AB45" s="176">
        <v>0.3634</v>
      </c>
      <c r="AC45" s="173"/>
      <c r="AD45" s="181"/>
      <c r="AE45" s="181"/>
      <c r="AF45" s="181"/>
      <c r="AG45" s="181"/>
      <c r="AH45" s="179"/>
      <c r="AI45" s="179"/>
      <c r="AJ45" s="212"/>
      <c r="AK45" s="101">
        <v>1</v>
      </c>
    </row>
    <row r="46" ht="39.95" customHeight="1" spans="1:37">
      <c r="A46" s="59">
        <f t="shared" si="1"/>
        <v>38</v>
      </c>
      <c r="B46" s="60"/>
      <c r="C46" s="64"/>
      <c r="D46" s="64"/>
      <c r="E46" s="65"/>
      <c r="F46" s="65">
        <v>4</v>
      </c>
      <c r="G46" s="64"/>
      <c r="H46" s="64"/>
      <c r="I46" s="64"/>
      <c r="J46" s="104"/>
      <c r="K46" s="107"/>
      <c r="L46" s="107"/>
      <c r="M46" s="98" t="s">
        <v>280</v>
      </c>
      <c r="N46" s="101" t="s">
        <v>281</v>
      </c>
      <c r="O46" s="102" t="s">
        <v>170</v>
      </c>
      <c r="P46" s="109" t="s">
        <v>57</v>
      </c>
      <c r="Q46" s="60" t="s">
        <v>155</v>
      </c>
      <c r="R46" s="145"/>
      <c r="S46" s="140" t="s">
        <v>47</v>
      </c>
      <c r="T46" s="121" t="s">
        <v>164</v>
      </c>
      <c r="U46" s="143" t="s">
        <v>160</v>
      </c>
      <c r="V46" s="137" t="s">
        <v>157</v>
      </c>
      <c r="W46" s="141" t="s">
        <v>156</v>
      </c>
      <c r="X46" s="109" t="s">
        <v>171</v>
      </c>
      <c r="Y46" s="63" t="s">
        <v>159</v>
      </c>
      <c r="Z46" s="143" t="s">
        <v>160</v>
      </c>
      <c r="AA46" s="180" t="s">
        <v>160</v>
      </c>
      <c r="AB46" s="176">
        <f>AB47+AB49*AK48+AB49+AB50+AB51</f>
        <v>0.4379</v>
      </c>
      <c r="AC46" s="173"/>
      <c r="AD46" s="181"/>
      <c r="AE46" s="181"/>
      <c r="AF46" s="181"/>
      <c r="AG46" s="181"/>
      <c r="AH46" s="179"/>
      <c r="AI46" s="179"/>
      <c r="AJ46" s="212"/>
      <c r="AK46" s="101">
        <v>1</v>
      </c>
    </row>
    <row r="47" ht="39.95" customHeight="1" spans="1:37">
      <c r="A47" s="59">
        <f t="shared" si="1"/>
        <v>39</v>
      </c>
      <c r="B47" s="60"/>
      <c r="C47" s="64"/>
      <c r="D47" s="64"/>
      <c r="E47" s="65"/>
      <c r="F47" s="65"/>
      <c r="G47" s="64">
        <v>5</v>
      </c>
      <c r="H47" s="64"/>
      <c r="I47" s="64"/>
      <c r="J47" s="104"/>
      <c r="K47" s="107"/>
      <c r="L47" s="107"/>
      <c r="M47" s="98" t="s">
        <v>282</v>
      </c>
      <c r="N47" s="101" t="s">
        <v>283</v>
      </c>
      <c r="O47" s="102" t="s">
        <v>170</v>
      </c>
      <c r="P47" s="109" t="s">
        <v>77</v>
      </c>
      <c r="Q47" s="60" t="s">
        <v>155</v>
      </c>
      <c r="R47" s="145"/>
      <c r="S47" s="140" t="s">
        <v>47</v>
      </c>
      <c r="T47" s="121" t="s">
        <v>164</v>
      </c>
      <c r="U47" s="143" t="s">
        <v>160</v>
      </c>
      <c r="V47" s="137" t="s">
        <v>157</v>
      </c>
      <c r="W47" s="141" t="s">
        <v>156</v>
      </c>
      <c r="X47" s="60" t="s">
        <v>284</v>
      </c>
      <c r="Y47" s="63" t="s">
        <v>285</v>
      </c>
      <c r="Z47" s="143" t="s">
        <v>286</v>
      </c>
      <c r="AA47" s="180" t="s">
        <v>287</v>
      </c>
      <c r="AB47" s="176">
        <v>0.059</v>
      </c>
      <c r="AC47" s="173"/>
      <c r="AD47" s="181"/>
      <c r="AE47" s="181"/>
      <c r="AF47" s="181"/>
      <c r="AG47" s="181"/>
      <c r="AH47" s="179"/>
      <c r="AI47" s="179"/>
      <c r="AJ47" s="212"/>
      <c r="AK47" s="101">
        <v>1</v>
      </c>
    </row>
    <row r="48" s="360" customFormat="1" ht="39.95" customHeight="1" spans="1:37">
      <c r="A48" s="59">
        <f t="shared" si="1"/>
        <v>40</v>
      </c>
      <c r="B48" s="60"/>
      <c r="C48" s="64"/>
      <c r="D48" s="64"/>
      <c r="E48" s="65"/>
      <c r="F48" s="65"/>
      <c r="G48" s="64">
        <v>5</v>
      </c>
      <c r="H48" s="64"/>
      <c r="I48" s="64"/>
      <c r="J48" s="104"/>
      <c r="K48" s="107"/>
      <c r="L48" s="107"/>
      <c r="M48" s="98" t="s">
        <v>288</v>
      </c>
      <c r="N48" s="101" t="s">
        <v>289</v>
      </c>
      <c r="O48" s="102" t="s">
        <v>170</v>
      </c>
      <c r="P48" s="109" t="s">
        <v>77</v>
      </c>
      <c r="Q48" s="60" t="s">
        <v>155</v>
      </c>
      <c r="R48" s="145"/>
      <c r="S48" s="140" t="s">
        <v>47</v>
      </c>
      <c r="T48" s="121" t="s">
        <v>164</v>
      </c>
      <c r="U48" s="143" t="s">
        <v>160</v>
      </c>
      <c r="V48" s="137" t="s">
        <v>157</v>
      </c>
      <c r="W48" s="141" t="s">
        <v>156</v>
      </c>
      <c r="X48" s="60" t="s">
        <v>284</v>
      </c>
      <c r="Y48" s="63" t="s">
        <v>285</v>
      </c>
      <c r="Z48" s="143" t="s">
        <v>286</v>
      </c>
      <c r="AA48" s="180" t="s">
        <v>290</v>
      </c>
      <c r="AB48" s="176">
        <v>0.0654</v>
      </c>
      <c r="AC48" s="173"/>
      <c r="AD48" s="181"/>
      <c r="AE48" s="181"/>
      <c r="AF48" s="181"/>
      <c r="AG48" s="181"/>
      <c r="AH48" s="179"/>
      <c r="AI48" s="179"/>
      <c r="AJ48" s="212"/>
      <c r="AK48" s="101">
        <v>2</v>
      </c>
    </row>
    <row r="49" s="360" customFormat="1" ht="39.95" customHeight="1" spans="1:37">
      <c r="A49" s="59">
        <f t="shared" si="1"/>
        <v>41</v>
      </c>
      <c r="B49" s="60"/>
      <c r="C49" s="64"/>
      <c r="D49" s="64"/>
      <c r="E49" s="65"/>
      <c r="F49" s="65"/>
      <c r="G49" s="64">
        <v>5</v>
      </c>
      <c r="H49" s="64"/>
      <c r="I49" s="64"/>
      <c r="J49" s="104"/>
      <c r="K49" s="107"/>
      <c r="L49" s="107"/>
      <c r="M49" s="98" t="s">
        <v>291</v>
      </c>
      <c r="N49" s="101" t="s">
        <v>292</v>
      </c>
      <c r="O49" s="102" t="s">
        <v>170</v>
      </c>
      <c r="P49" s="109" t="s">
        <v>77</v>
      </c>
      <c r="Q49" s="60" t="s">
        <v>155</v>
      </c>
      <c r="R49" s="145"/>
      <c r="S49" s="140" t="s">
        <v>47</v>
      </c>
      <c r="T49" s="121" t="s">
        <v>164</v>
      </c>
      <c r="U49" s="143" t="s">
        <v>160</v>
      </c>
      <c r="V49" s="137" t="s">
        <v>157</v>
      </c>
      <c r="W49" s="141" t="s">
        <v>156</v>
      </c>
      <c r="X49" s="60" t="s">
        <v>284</v>
      </c>
      <c r="Y49" s="63" t="s">
        <v>285</v>
      </c>
      <c r="Z49" s="143" t="s">
        <v>286</v>
      </c>
      <c r="AA49" s="180" t="s">
        <v>293</v>
      </c>
      <c r="AB49" s="176">
        <v>0.0887</v>
      </c>
      <c r="AC49" s="173"/>
      <c r="AD49" s="181"/>
      <c r="AE49" s="181"/>
      <c r="AF49" s="181"/>
      <c r="AG49" s="181"/>
      <c r="AH49" s="179"/>
      <c r="AI49" s="179"/>
      <c r="AJ49" s="212"/>
      <c r="AK49" s="101">
        <v>1</v>
      </c>
    </row>
    <row r="50" ht="39.95" customHeight="1" spans="1:37">
      <c r="A50" s="59">
        <f t="shared" si="1"/>
        <v>42</v>
      </c>
      <c r="B50" s="60"/>
      <c r="C50" s="64"/>
      <c r="D50" s="64"/>
      <c r="E50" s="65"/>
      <c r="F50" s="65"/>
      <c r="G50" s="64">
        <v>5</v>
      </c>
      <c r="H50" s="64"/>
      <c r="I50" s="64"/>
      <c r="J50" s="104"/>
      <c r="K50" s="107"/>
      <c r="L50" s="107"/>
      <c r="M50" s="98" t="s">
        <v>294</v>
      </c>
      <c r="N50" s="101" t="s">
        <v>295</v>
      </c>
      <c r="O50" s="110" t="s">
        <v>205</v>
      </c>
      <c r="P50" s="109" t="s">
        <v>77</v>
      </c>
      <c r="Q50" s="60" t="s">
        <v>155</v>
      </c>
      <c r="R50" s="145"/>
      <c r="S50" s="140" t="s">
        <v>47</v>
      </c>
      <c r="T50" s="121" t="s">
        <v>164</v>
      </c>
      <c r="U50" s="143" t="s">
        <v>160</v>
      </c>
      <c r="V50" s="137" t="s">
        <v>157</v>
      </c>
      <c r="W50" s="141" t="s">
        <v>156</v>
      </c>
      <c r="X50" s="60" t="s">
        <v>284</v>
      </c>
      <c r="Y50" s="63" t="s">
        <v>285</v>
      </c>
      <c r="Z50" s="143" t="s">
        <v>286</v>
      </c>
      <c r="AA50" s="180" t="s">
        <v>296</v>
      </c>
      <c r="AB50" s="176">
        <v>0.0241</v>
      </c>
      <c r="AC50" s="173"/>
      <c r="AD50" s="181"/>
      <c r="AE50" s="181"/>
      <c r="AF50" s="181"/>
      <c r="AG50" s="181"/>
      <c r="AH50" s="179"/>
      <c r="AI50" s="179"/>
      <c r="AJ50" s="212"/>
      <c r="AK50" s="101">
        <v>1</v>
      </c>
    </row>
    <row r="51" ht="39.95" customHeight="1" spans="1:37">
      <c r="A51" s="59">
        <f t="shared" si="1"/>
        <v>43</v>
      </c>
      <c r="B51" s="60"/>
      <c r="C51" s="64"/>
      <c r="D51" s="64"/>
      <c r="E51" s="65"/>
      <c r="F51" s="65"/>
      <c r="G51" s="64">
        <v>5</v>
      </c>
      <c r="H51" s="64"/>
      <c r="I51" s="64"/>
      <c r="J51" s="104"/>
      <c r="K51" s="107"/>
      <c r="L51" s="107"/>
      <c r="M51" s="98" t="s">
        <v>297</v>
      </c>
      <c r="N51" s="101" t="s">
        <v>298</v>
      </c>
      <c r="O51" s="102" t="s">
        <v>170</v>
      </c>
      <c r="P51" s="109" t="s">
        <v>77</v>
      </c>
      <c r="Q51" s="60" t="s">
        <v>155</v>
      </c>
      <c r="R51" s="145"/>
      <c r="S51" s="140" t="s">
        <v>47</v>
      </c>
      <c r="T51" s="121" t="s">
        <v>164</v>
      </c>
      <c r="U51" s="143" t="s">
        <v>160</v>
      </c>
      <c r="V51" s="137" t="s">
        <v>157</v>
      </c>
      <c r="W51" s="141" t="s">
        <v>156</v>
      </c>
      <c r="X51" s="60" t="s">
        <v>284</v>
      </c>
      <c r="Y51" s="63" t="s">
        <v>285</v>
      </c>
      <c r="Z51" s="143" t="s">
        <v>286</v>
      </c>
      <c r="AA51" s="180" t="s">
        <v>293</v>
      </c>
      <c r="AB51" s="176">
        <v>0.0887</v>
      </c>
      <c r="AC51" s="173"/>
      <c r="AD51" s="181"/>
      <c r="AE51" s="181"/>
      <c r="AF51" s="181"/>
      <c r="AG51" s="181"/>
      <c r="AH51" s="179"/>
      <c r="AI51" s="179"/>
      <c r="AJ51" s="212"/>
      <c r="AK51" s="101">
        <v>1</v>
      </c>
    </row>
    <row r="52" ht="39.95" customHeight="1" spans="1:37">
      <c r="A52" s="59">
        <f t="shared" si="1"/>
        <v>44</v>
      </c>
      <c r="B52" s="67"/>
      <c r="C52" s="68"/>
      <c r="D52" s="68"/>
      <c r="E52" s="69"/>
      <c r="F52" s="65">
        <v>4</v>
      </c>
      <c r="G52" s="64"/>
      <c r="H52" s="68"/>
      <c r="I52" s="68"/>
      <c r="J52" s="122"/>
      <c r="K52" s="123"/>
      <c r="L52" s="123"/>
      <c r="M52" s="98" t="s">
        <v>299</v>
      </c>
      <c r="N52" s="101" t="s">
        <v>300</v>
      </c>
      <c r="O52" s="102" t="s">
        <v>170</v>
      </c>
      <c r="P52" s="109" t="s">
        <v>77</v>
      </c>
      <c r="Q52" s="60" t="s">
        <v>155</v>
      </c>
      <c r="R52" s="158"/>
      <c r="S52" s="140" t="s">
        <v>47</v>
      </c>
      <c r="T52" s="121" t="s">
        <v>164</v>
      </c>
      <c r="U52" s="143" t="s">
        <v>160</v>
      </c>
      <c r="V52" s="137" t="s">
        <v>157</v>
      </c>
      <c r="W52" s="141" t="s">
        <v>156</v>
      </c>
      <c r="X52" s="60" t="s">
        <v>284</v>
      </c>
      <c r="Y52" s="63" t="s">
        <v>301</v>
      </c>
      <c r="Z52" s="143" t="s">
        <v>286</v>
      </c>
      <c r="AA52" s="180" t="s">
        <v>302</v>
      </c>
      <c r="AB52" s="176">
        <v>0.1914</v>
      </c>
      <c r="AC52" s="173"/>
      <c r="AD52" s="181"/>
      <c r="AE52" s="181"/>
      <c r="AF52" s="181"/>
      <c r="AG52" s="181"/>
      <c r="AH52" s="179"/>
      <c r="AI52" s="179"/>
      <c r="AJ52" s="212"/>
      <c r="AK52" s="101">
        <v>1</v>
      </c>
    </row>
    <row r="53" ht="39.95" customHeight="1" spans="1:37">
      <c r="A53" s="59">
        <f t="shared" si="1"/>
        <v>45</v>
      </c>
      <c r="B53" s="67"/>
      <c r="C53" s="68"/>
      <c r="D53" s="68"/>
      <c r="E53" s="69"/>
      <c r="F53" s="65">
        <v>4</v>
      </c>
      <c r="G53" s="68"/>
      <c r="H53" s="68"/>
      <c r="I53" s="68"/>
      <c r="J53" s="122"/>
      <c r="K53" s="123"/>
      <c r="L53" s="123"/>
      <c r="M53" s="98" t="s">
        <v>303</v>
      </c>
      <c r="N53" s="101" t="s">
        <v>304</v>
      </c>
      <c r="O53" s="102" t="s">
        <v>170</v>
      </c>
      <c r="P53" s="109" t="s">
        <v>77</v>
      </c>
      <c r="Q53" s="60" t="s">
        <v>155</v>
      </c>
      <c r="R53" s="158"/>
      <c r="S53" s="140" t="s">
        <v>47</v>
      </c>
      <c r="T53" s="121" t="s">
        <v>164</v>
      </c>
      <c r="U53" s="143" t="s">
        <v>160</v>
      </c>
      <c r="V53" s="137" t="s">
        <v>157</v>
      </c>
      <c r="W53" s="141" t="s">
        <v>156</v>
      </c>
      <c r="X53" s="60" t="s">
        <v>284</v>
      </c>
      <c r="Y53" s="63" t="s">
        <v>285</v>
      </c>
      <c r="Z53" s="143" t="s">
        <v>286</v>
      </c>
      <c r="AA53" s="180" t="s">
        <v>305</v>
      </c>
      <c r="AB53" s="176">
        <v>0.0975</v>
      </c>
      <c r="AC53" s="173"/>
      <c r="AD53" s="181"/>
      <c r="AE53" s="181"/>
      <c r="AF53" s="181"/>
      <c r="AG53" s="181"/>
      <c r="AH53" s="179"/>
      <c r="AI53" s="179"/>
      <c r="AJ53" s="212"/>
      <c r="AK53" s="101">
        <v>1</v>
      </c>
    </row>
    <row r="54" ht="39.95" customHeight="1" spans="1:37">
      <c r="A54" s="59">
        <f t="shared" si="1"/>
        <v>46</v>
      </c>
      <c r="B54" s="60"/>
      <c r="C54" s="64"/>
      <c r="D54" s="64"/>
      <c r="E54" s="65"/>
      <c r="F54" s="65">
        <v>4</v>
      </c>
      <c r="G54" s="64"/>
      <c r="H54" s="64"/>
      <c r="I54" s="64"/>
      <c r="J54" s="104"/>
      <c r="K54" s="107"/>
      <c r="L54" s="107"/>
      <c r="M54" s="98" t="s">
        <v>306</v>
      </c>
      <c r="N54" s="101" t="s">
        <v>307</v>
      </c>
      <c r="O54" s="102" t="s">
        <v>205</v>
      </c>
      <c r="P54" s="109" t="s">
        <v>77</v>
      </c>
      <c r="Q54" s="60" t="s">
        <v>155</v>
      </c>
      <c r="R54" s="145"/>
      <c r="S54" s="140" t="s">
        <v>47</v>
      </c>
      <c r="T54" s="121" t="s">
        <v>164</v>
      </c>
      <c r="U54" s="143" t="s">
        <v>160</v>
      </c>
      <c r="V54" s="137" t="s">
        <v>157</v>
      </c>
      <c r="W54" s="141" t="s">
        <v>156</v>
      </c>
      <c r="X54" s="60" t="s">
        <v>284</v>
      </c>
      <c r="Y54" s="63" t="s">
        <v>308</v>
      </c>
      <c r="Z54" s="143" t="s">
        <v>286</v>
      </c>
      <c r="AA54" s="180" t="s">
        <v>309</v>
      </c>
      <c r="AB54" s="176">
        <v>0.071</v>
      </c>
      <c r="AC54" s="173"/>
      <c r="AD54" s="181"/>
      <c r="AE54" s="181"/>
      <c r="AF54" s="181"/>
      <c r="AG54" s="181"/>
      <c r="AH54" s="179"/>
      <c r="AI54" s="179"/>
      <c r="AJ54" s="212"/>
      <c r="AK54" s="101">
        <v>1</v>
      </c>
    </row>
    <row r="55" ht="39.95" customHeight="1" spans="1:37">
      <c r="A55" s="59">
        <f t="shared" si="1"/>
        <v>47</v>
      </c>
      <c r="B55" s="60"/>
      <c r="C55" s="64"/>
      <c r="D55" s="64"/>
      <c r="E55" s="65"/>
      <c r="F55" s="65">
        <v>4</v>
      </c>
      <c r="G55" s="64"/>
      <c r="H55" s="64"/>
      <c r="I55" s="64"/>
      <c r="J55" s="104"/>
      <c r="K55" s="107"/>
      <c r="L55" s="107"/>
      <c r="M55" s="98" t="s">
        <v>310</v>
      </c>
      <c r="N55" s="101" t="s">
        <v>311</v>
      </c>
      <c r="O55" s="102" t="s">
        <v>205</v>
      </c>
      <c r="P55" s="109" t="s">
        <v>77</v>
      </c>
      <c r="Q55" s="60" t="s">
        <v>155</v>
      </c>
      <c r="R55" s="145"/>
      <c r="S55" s="140" t="s">
        <v>47</v>
      </c>
      <c r="T55" s="121" t="s">
        <v>164</v>
      </c>
      <c r="U55" s="143" t="s">
        <v>160</v>
      </c>
      <c r="V55" s="137" t="s">
        <v>157</v>
      </c>
      <c r="W55" s="141" t="s">
        <v>156</v>
      </c>
      <c r="X55" s="60" t="s">
        <v>284</v>
      </c>
      <c r="Y55" s="63" t="s">
        <v>308</v>
      </c>
      <c r="Z55" s="143" t="s">
        <v>286</v>
      </c>
      <c r="AA55" s="180" t="s">
        <v>312</v>
      </c>
      <c r="AB55" s="176">
        <v>0.0747</v>
      </c>
      <c r="AC55" s="173"/>
      <c r="AD55" s="181"/>
      <c r="AE55" s="181"/>
      <c r="AF55" s="181"/>
      <c r="AG55" s="181"/>
      <c r="AH55" s="179"/>
      <c r="AI55" s="179"/>
      <c r="AJ55" s="212"/>
      <c r="AK55" s="101">
        <v>1</v>
      </c>
    </row>
    <row r="56" ht="39.95" customHeight="1" spans="1:37">
      <c r="A56" s="59">
        <f t="shared" si="1"/>
        <v>48</v>
      </c>
      <c r="B56" s="60"/>
      <c r="C56" s="64"/>
      <c r="D56" s="64"/>
      <c r="E56" s="65"/>
      <c r="F56" s="65">
        <v>4</v>
      </c>
      <c r="G56" s="64"/>
      <c r="H56" s="64"/>
      <c r="I56" s="64"/>
      <c r="J56" s="104"/>
      <c r="K56" s="107"/>
      <c r="L56" s="107"/>
      <c r="M56" s="124" t="s">
        <v>313</v>
      </c>
      <c r="N56" s="101" t="s">
        <v>314</v>
      </c>
      <c r="O56" s="102" t="s">
        <v>205</v>
      </c>
      <c r="P56" s="109" t="s">
        <v>57</v>
      </c>
      <c r="Q56" s="60" t="s">
        <v>155</v>
      </c>
      <c r="R56" s="145"/>
      <c r="S56" s="140" t="s">
        <v>47</v>
      </c>
      <c r="T56" s="121" t="s">
        <v>164</v>
      </c>
      <c r="U56" s="143" t="s">
        <v>160</v>
      </c>
      <c r="V56" s="137" t="s">
        <v>157</v>
      </c>
      <c r="W56" s="141" t="s">
        <v>156</v>
      </c>
      <c r="X56" s="109" t="s">
        <v>171</v>
      </c>
      <c r="Y56" s="63" t="s">
        <v>159</v>
      </c>
      <c r="Z56" s="143" t="s">
        <v>160</v>
      </c>
      <c r="AA56" s="180" t="s">
        <v>160</v>
      </c>
      <c r="AB56" s="176">
        <f>AB57+AB58*AK58+AB59</f>
        <v>0.4498</v>
      </c>
      <c r="AC56" s="173"/>
      <c r="AD56" s="181"/>
      <c r="AE56" s="181"/>
      <c r="AF56" s="181"/>
      <c r="AG56" s="181"/>
      <c r="AH56" s="179"/>
      <c r="AI56" s="179"/>
      <c r="AJ56" s="212"/>
      <c r="AK56" s="101">
        <v>1</v>
      </c>
    </row>
    <row r="57" ht="39.95" customHeight="1" spans="1:37">
      <c r="A57" s="59">
        <f t="shared" si="1"/>
        <v>49</v>
      </c>
      <c r="B57" s="60"/>
      <c r="C57" s="64"/>
      <c r="D57" s="64"/>
      <c r="E57" s="65"/>
      <c r="F57" s="65"/>
      <c r="G57" s="64">
        <v>5</v>
      </c>
      <c r="H57" s="64"/>
      <c r="I57" s="64"/>
      <c r="J57" s="104"/>
      <c r="K57" s="107"/>
      <c r="L57" s="107"/>
      <c r="M57" s="366" t="s">
        <v>83</v>
      </c>
      <c r="N57" s="367" t="s">
        <v>315</v>
      </c>
      <c r="O57" s="368" t="s">
        <v>205</v>
      </c>
      <c r="P57" s="369" t="s">
        <v>77</v>
      </c>
      <c r="Q57" s="370" t="s">
        <v>155</v>
      </c>
      <c r="R57" s="371"/>
      <c r="S57" s="372" t="s">
        <v>47</v>
      </c>
      <c r="T57" s="373" t="s">
        <v>164</v>
      </c>
      <c r="U57" s="374" t="s">
        <v>160</v>
      </c>
      <c r="V57" s="375" t="s">
        <v>157</v>
      </c>
      <c r="W57" s="376" t="s">
        <v>156</v>
      </c>
      <c r="X57" s="370" t="s">
        <v>240</v>
      </c>
      <c r="Y57" s="377" t="s">
        <v>316</v>
      </c>
      <c r="Z57" s="143" t="s">
        <v>317</v>
      </c>
      <c r="AA57" s="180" t="s">
        <v>318</v>
      </c>
      <c r="AB57" s="176">
        <v>0.3508</v>
      </c>
      <c r="AC57" s="173"/>
      <c r="AD57" s="181"/>
      <c r="AE57" s="181"/>
      <c r="AF57" s="181"/>
      <c r="AG57" s="181"/>
      <c r="AH57" s="179"/>
      <c r="AI57" s="179"/>
      <c r="AJ57" s="212"/>
      <c r="AK57" s="101">
        <v>1</v>
      </c>
    </row>
    <row r="58" ht="39.95" customHeight="1" spans="1:37">
      <c r="A58" s="59">
        <f t="shared" si="1"/>
        <v>50</v>
      </c>
      <c r="B58" s="60"/>
      <c r="C58" s="64"/>
      <c r="D58" s="64"/>
      <c r="E58" s="65"/>
      <c r="F58" s="65"/>
      <c r="G58" s="64">
        <v>5</v>
      </c>
      <c r="H58" s="64"/>
      <c r="I58" s="64"/>
      <c r="J58" s="104"/>
      <c r="K58" s="107"/>
      <c r="L58" s="107"/>
      <c r="M58" s="98" t="s">
        <v>319</v>
      </c>
      <c r="N58" s="101" t="s">
        <v>320</v>
      </c>
      <c r="O58" s="102" t="s">
        <v>205</v>
      </c>
      <c r="P58" s="109" t="s">
        <v>77</v>
      </c>
      <c r="Q58" s="60" t="s">
        <v>155</v>
      </c>
      <c r="R58" s="145"/>
      <c r="S58" s="140" t="s">
        <v>47</v>
      </c>
      <c r="T58" s="121" t="s">
        <v>164</v>
      </c>
      <c r="U58" s="143" t="s">
        <v>160</v>
      </c>
      <c r="V58" s="137" t="s">
        <v>157</v>
      </c>
      <c r="W58" s="141" t="s">
        <v>156</v>
      </c>
      <c r="X58" s="60" t="s">
        <v>206</v>
      </c>
      <c r="Y58" s="63" t="s">
        <v>321</v>
      </c>
      <c r="Z58" s="143" t="s">
        <v>208</v>
      </c>
      <c r="AA58" s="180" t="s">
        <v>322</v>
      </c>
      <c r="AB58" s="176">
        <v>0.0374</v>
      </c>
      <c r="AC58" s="173"/>
      <c r="AD58" s="181"/>
      <c r="AE58" s="181"/>
      <c r="AF58" s="181"/>
      <c r="AG58" s="181"/>
      <c r="AH58" s="179"/>
      <c r="AI58" s="179"/>
      <c r="AJ58" s="212"/>
      <c r="AK58" s="101">
        <v>2</v>
      </c>
    </row>
    <row r="59" s="361" customFormat="1" ht="39.95" customHeight="1" spans="1:38">
      <c r="A59" s="364">
        <f t="shared" si="1"/>
        <v>51</v>
      </c>
      <c r="B59" s="71"/>
      <c r="C59" s="72"/>
      <c r="D59" s="72"/>
      <c r="E59" s="73"/>
      <c r="F59" s="74"/>
      <c r="G59" s="72">
        <v>5</v>
      </c>
      <c r="H59" s="72"/>
      <c r="I59" s="72"/>
      <c r="J59" s="125"/>
      <c r="K59" s="126"/>
      <c r="L59" s="126"/>
      <c r="M59" s="127" t="s">
        <v>323</v>
      </c>
      <c r="N59" s="128" t="s">
        <v>324</v>
      </c>
      <c r="O59" s="129" t="s">
        <v>205</v>
      </c>
      <c r="P59" s="130" t="s">
        <v>77</v>
      </c>
      <c r="Q59" s="71" t="s">
        <v>155</v>
      </c>
      <c r="R59" s="159"/>
      <c r="S59" s="160" t="s">
        <v>47</v>
      </c>
      <c r="T59" s="127" t="s">
        <v>164</v>
      </c>
      <c r="U59" s="162" t="s">
        <v>160</v>
      </c>
      <c r="V59" s="163" t="s">
        <v>157</v>
      </c>
      <c r="W59" s="164" t="s">
        <v>156</v>
      </c>
      <c r="X59" s="71" t="s">
        <v>284</v>
      </c>
      <c r="Y59" s="192" t="s">
        <v>285</v>
      </c>
      <c r="Z59" s="162" t="s">
        <v>286</v>
      </c>
      <c r="AA59" s="193" t="s">
        <v>160</v>
      </c>
      <c r="AB59" s="194">
        <v>0.0242</v>
      </c>
      <c r="AC59" s="195" t="s">
        <v>160</v>
      </c>
      <c r="AD59" s="195"/>
      <c r="AE59" s="195"/>
      <c r="AF59" s="195"/>
      <c r="AG59" s="195"/>
      <c r="AH59" s="219"/>
      <c r="AI59" s="219"/>
      <c r="AJ59" s="220"/>
      <c r="AK59" s="128">
        <v>1</v>
      </c>
      <c r="AL59" s="221"/>
    </row>
    <row r="60" ht="39.95" customHeight="1" spans="1:37">
      <c r="A60" s="59">
        <f t="shared" si="1"/>
        <v>52</v>
      </c>
      <c r="B60" s="60"/>
      <c r="C60" s="64"/>
      <c r="D60" s="64"/>
      <c r="E60" s="65"/>
      <c r="F60" s="65">
        <v>4</v>
      </c>
      <c r="G60" s="64"/>
      <c r="H60" s="64"/>
      <c r="I60" s="64"/>
      <c r="J60" s="104"/>
      <c r="K60" s="107"/>
      <c r="L60" s="107"/>
      <c r="M60" s="98" t="s">
        <v>325</v>
      </c>
      <c r="N60" s="101" t="s">
        <v>326</v>
      </c>
      <c r="O60" s="110" t="s">
        <v>205</v>
      </c>
      <c r="P60" s="109" t="s">
        <v>77</v>
      </c>
      <c r="Q60" s="60" t="s">
        <v>155</v>
      </c>
      <c r="R60" s="145"/>
      <c r="S60" s="140" t="s">
        <v>57</v>
      </c>
      <c r="T60" s="121" t="s">
        <v>164</v>
      </c>
      <c r="U60" s="143" t="s">
        <v>160</v>
      </c>
      <c r="V60" s="137" t="s">
        <v>157</v>
      </c>
      <c r="W60" s="141" t="s">
        <v>156</v>
      </c>
      <c r="X60" s="60" t="s">
        <v>327</v>
      </c>
      <c r="Y60" s="63" t="s">
        <v>328</v>
      </c>
      <c r="Z60" s="143" t="s">
        <v>329</v>
      </c>
      <c r="AA60" s="180" t="s">
        <v>330</v>
      </c>
      <c r="AB60" s="176">
        <v>0.14</v>
      </c>
      <c r="AC60" s="173"/>
      <c r="AD60" s="181"/>
      <c r="AE60" s="181"/>
      <c r="AF60" s="181"/>
      <c r="AG60" s="181"/>
      <c r="AH60" s="179"/>
      <c r="AI60" s="179"/>
      <c r="AJ60" s="212"/>
      <c r="AK60" s="101">
        <v>1</v>
      </c>
    </row>
    <row r="61" ht="39.95" customHeight="1" spans="1:37">
      <c r="A61" s="59">
        <f t="shared" si="1"/>
        <v>53</v>
      </c>
      <c r="B61" s="60"/>
      <c r="C61" s="64"/>
      <c r="D61" s="64"/>
      <c r="E61" s="65">
        <v>3</v>
      </c>
      <c r="F61" s="65"/>
      <c r="G61" s="64"/>
      <c r="H61" s="64"/>
      <c r="I61" s="64"/>
      <c r="J61" s="104"/>
      <c r="K61" s="107"/>
      <c r="L61" s="107"/>
      <c r="M61" s="98" t="s">
        <v>331</v>
      </c>
      <c r="N61" s="101" t="s">
        <v>332</v>
      </c>
      <c r="O61" s="110" t="s">
        <v>333</v>
      </c>
      <c r="P61" s="109" t="s">
        <v>57</v>
      </c>
      <c r="Q61" s="60" t="s">
        <v>155</v>
      </c>
      <c r="R61" s="145"/>
      <c r="S61" s="140" t="s">
        <v>47</v>
      </c>
      <c r="T61" s="98" t="s">
        <v>331</v>
      </c>
      <c r="U61" s="143" t="s">
        <v>47</v>
      </c>
      <c r="V61" s="141" t="s">
        <v>156</v>
      </c>
      <c r="W61" s="137" t="s">
        <v>157</v>
      </c>
      <c r="X61" s="109" t="s">
        <v>171</v>
      </c>
      <c r="Y61" s="63" t="s">
        <v>159</v>
      </c>
      <c r="Z61" s="143" t="s">
        <v>160</v>
      </c>
      <c r="AA61" s="180" t="s">
        <v>160</v>
      </c>
      <c r="AB61" s="176">
        <v>1.3844</v>
      </c>
      <c r="AC61" s="173" t="s">
        <v>334</v>
      </c>
      <c r="AD61" s="181"/>
      <c r="AE61" s="181"/>
      <c r="AF61" s="181"/>
      <c r="AG61" s="181"/>
      <c r="AH61" s="179"/>
      <c r="AI61" s="179"/>
      <c r="AJ61" s="212"/>
      <c r="AK61" s="101">
        <v>2</v>
      </c>
    </row>
    <row r="62" ht="39.95" customHeight="1" spans="1:37">
      <c r="A62" s="59">
        <f t="shared" si="1"/>
        <v>54</v>
      </c>
      <c r="B62" s="60"/>
      <c r="C62" s="64"/>
      <c r="D62" s="64"/>
      <c r="E62" s="65">
        <v>3</v>
      </c>
      <c r="F62" s="65"/>
      <c r="G62" s="64"/>
      <c r="H62" s="64"/>
      <c r="I62" s="64"/>
      <c r="J62" s="104"/>
      <c r="K62" s="107"/>
      <c r="L62" s="107"/>
      <c r="M62" s="98" t="s">
        <v>335</v>
      </c>
      <c r="N62" s="101" t="s">
        <v>336</v>
      </c>
      <c r="O62" s="110" t="s">
        <v>205</v>
      </c>
      <c r="P62" s="109" t="s">
        <v>77</v>
      </c>
      <c r="Q62" s="60" t="s">
        <v>155</v>
      </c>
      <c r="R62" s="145"/>
      <c r="S62" s="140" t="s">
        <v>47</v>
      </c>
      <c r="T62" s="121" t="s">
        <v>164</v>
      </c>
      <c r="U62" s="143" t="s">
        <v>160</v>
      </c>
      <c r="V62" s="137" t="s">
        <v>157</v>
      </c>
      <c r="W62" s="141" t="s">
        <v>156</v>
      </c>
      <c r="X62" s="60" t="s">
        <v>240</v>
      </c>
      <c r="Y62" s="63" t="s">
        <v>337</v>
      </c>
      <c r="Z62" s="143" t="s">
        <v>286</v>
      </c>
      <c r="AA62" s="180" t="s">
        <v>338</v>
      </c>
      <c r="AB62" s="176">
        <v>0.1328</v>
      </c>
      <c r="AC62" s="173" t="s">
        <v>334</v>
      </c>
      <c r="AD62" s="181"/>
      <c r="AE62" s="181"/>
      <c r="AF62" s="181"/>
      <c r="AG62" s="181"/>
      <c r="AH62" s="179"/>
      <c r="AI62" s="179"/>
      <c r="AJ62" s="212"/>
      <c r="AK62" s="101">
        <v>1</v>
      </c>
    </row>
    <row r="63" ht="39.95" customHeight="1" spans="1:37">
      <c r="A63" s="59">
        <f t="shared" si="1"/>
        <v>55</v>
      </c>
      <c r="B63" s="60"/>
      <c r="C63" s="64"/>
      <c r="D63" s="64"/>
      <c r="E63" s="65">
        <v>3</v>
      </c>
      <c r="F63" s="65"/>
      <c r="G63" s="64"/>
      <c r="H63" s="64"/>
      <c r="I63" s="64"/>
      <c r="J63" s="104"/>
      <c r="K63" s="107"/>
      <c r="L63" s="107"/>
      <c r="M63" s="98" t="s">
        <v>339</v>
      </c>
      <c r="N63" s="101" t="s">
        <v>340</v>
      </c>
      <c r="O63" s="102" t="s">
        <v>205</v>
      </c>
      <c r="P63" s="109" t="s">
        <v>57</v>
      </c>
      <c r="Q63" s="60" t="s">
        <v>155</v>
      </c>
      <c r="R63" s="145"/>
      <c r="S63" s="140" t="s">
        <v>57</v>
      </c>
      <c r="T63" s="121" t="s">
        <v>164</v>
      </c>
      <c r="U63" s="143" t="s">
        <v>160</v>
      </c>
      <c r="V63" s="137" t="s">
        <v>157</v>
      </c>
      <c r="W63" s="141" t="s">
        <v>156</v>
      </c>
      <c r="X63" s="109" t="s">
        <v>171</v>
      </c>
      <c r="Y63" s="63" t="s">
        <v>159</v>
      </c>
      <c r="Z63" s="143" t="s">
        <v>160</v>
      </c>
      <c r="AA63" s="180" t="s">
        <v>160</v>
      </c>
      <c r="AB63" s="176">
        <f>AB64+AB65*AK65+AB66*AK66+AB67</f>
        <v>0.6453</v>
      </c>
      <c r="AC63" s="173" t="s">
        <v>334</v>
      </c>
      <c r="AD63" s="181"/>
      <c r="AE63" s="181"/>
      <c r="AF63" s="181"/>
      <c r="AG63" s="181"/>
      <c r="AH63" s="179"/>
      <c r="AI63" s="179"/>
      <c r="AJ63" s="212"/>
      <c r="AK63" s="101">
        <v>1</v>
      </c>
    </row>
    <row r="64" ht="39.95" customHeight="1" spans="1:37">
      <c r="A64" s="59">
        <f t="shared" si="1"/>
        <v>56</v>
      </c>
      <c r="B64" s="60"/>
      <c r="C64" s="64"/>
      <c r="D64" s="64"/>
      <c r="E64" s="65"/>
      <c r="F64" s="65">
        <v>4</v>
      </c>
      <c r="G64" s="64"/>
      <c r="H64" s="64"/>
      <c r="I64" s="64"/>
      <c r="J64" s="104"/>
      <c r="K64" s="107"/>
      <c r="L64" s="107"/>
      <c r="M64" s="366" t="s">
        <v>78</v>
      </c>
      <c r="N64" s="367" t="s">
        <v>341</v>
      </c>
      <c r="O64" s="368" t="s">
        <v>205</v>
      </c>
      <c r="P64" s="369" t="s">
        <v>77</v>
      </c>
      <c r="Q64" s="370" t="s">
        <v>155</v>
      </c>
      <c r="R64" s="371"/>
      <c r="S64" s="372" t="s">
        <v>47</v>
      </c>
      <c r="T64" s="373" t="s">
        <v>164</v>
      </c>
      <c r="U64" s="374" t="s">
        <v>160</v>
      </c>
      <c r="V64" s="375" t="s">
        <v>157</v>
      </c>
      <c r="W64" s="376" t="s">
        <v>156</v>
      </c>
      <c r="X64" s="370" t="s">
        <v>240</v>
      </c>
      <c r="Y64" s="377" t="s">
        <v>342</v>
      </c>
      <c r="Z64" s="143" t="s">
        <v>317</v>
      </c>
      <c r="AA64" s="180" t="s">
        <v>343</v>
      </c>
      <c r="AB64" s="176">
        <v>0.3427</v>
      </c>
      <c r="AC64" s="181" t="s">
        <v>160</v>
      </c>
      <c r="AD64" s="181"/>
      <c r="AE64" s="181"/>
      <c r="AF64" s="181"/>
      <c r="AG64" s="181"/>
      <c r="AH64" s="179"/>
      <c r="AI64" s="179"/>
      <c r="AJ64" s="212"/>
      <c r="AK64" s="101">
        <v>1</v>
      </c>
    </row>
    <row r="65" ht="39.95" customHeight="1" spans="1:37">
      <c r="A65" s="59">
        <f t="shared" si="1"/>
        <v>57</v>
      </c>
      <c r="B65" s="60"/>
      <c r="C65" s="64"/>
      <c r="D65" s="64"/>
      <c r="E65" s="65"/>
      <c r="F65" s="65">
        <v>4</v>
      </c>
      <c r="G65" s="64"/>
      <c r="H65" s="64"/>
      <c r="I65" s="64"/>
      <c r="J65" s="104"/>
      <c r="K65" s="107"/>
      <c r="L65" s="107"/>
      <c r="M65" s="98" t="s">
        <v>344</v>
      </c>
      <c r="N65" s="101" t="s">
        <v>345</v>
      </c>
      <c r="O65" s="102" t="s">
        <v>205</v>
      </c>
      <c r="P65" s="109" t="s">
        <v>77</v>
      </c>
      <c r="Q65" s="60" t="s">
        <v>155</v>
      </c>
      <c r="R65" s="145"/>
      <c r="S65" s="140" t="s">
        <v>47</v>
      </c>
      <c r="T65" s="121" t="s">
        <v>164</v>
      </c>
      <c r="U65" s="143" t="s">
        <v>160</v>
      </c>
      <c r="V65" s="137" t="s">
        <v>157</v>
      </c>
      <c r="W65" s="141" t="s">
        <v>156</v>
      </c>
      <c r="X65" s="60" t="s">
        <v>206</v>
      </c>
      <c r="Y65" s="63" t="s">
        <v>346</v>
      </c>
      <c r="Z65" s="143" t="s">
        <v>208</v>
      </c>
      <c r="AA65" s="180" t="s">
        <v>347</v>
      </c>
      <c r="AB65" s="176">
        <v>0.1009</v>
      </c>
      <c r="AC65" s="181" t="s">
        <v>160</v>
      </c>
      <c r="AD65" s="181"/>
      <c r="AE65" s="181"/>
      <c r="AF65" s="181"/>
      <c r="AG65" s="181"/>
      <c r="AH65" s="179"/>
      <c r="AI65" s="179"/>
      <c r="AJ65" s="212"/>
      <c r="AK65" s="101">
        <v>2</v>
      </c>
    </row>
    <row r="66" ht="39.95" customHeight="1" spans="1:37">
      <c r="A66" s="59">
        <f t="shared" si="1"/>
        <v>58</v>
      </c>
      <c r="B66" s="60"/>
      <c r="C66" s="64"/>
      <c r="D66" s="64"/>
      <c r="E66" s="65"/>
      <c r="F66" s="65">
        <v>4</v>
      </c>
      <c r="G66" s="64"/>
      <c r="H66" s="64"/>
      <c r="I66" s="64"/>
      <c r="J66" s="104"/>
      <c r="K66" s="107"/>
      <c r="L66" s="107"/>
      <c r="M66" s="98" t="s">
        <v>319</v>
      </c>
      <c r="N66" s="101" t="s">
        <v>320</v>
      </c>
      <c r="O66" s="102" t="s">
        <v>205</v>
      </c>
      <c r="P66" s="109" t="s">
        <v>77</v>
      </c>
      <c r="Q66" s="60" t="s">
        <v>155</v>
      </c>
      <c r="R66" s="145"/>
      <c r="S66" s="140" t="s">
        <v>47</v>
      </c>
      <c r="T66" s="121" t="s">
        <v>164</v>
      </c>
      <c r="U66" s="143" t="s">
        <v>160</v>
      </c>
      <c r="V66" s="137" t="s">
        <v>157</v>
      </c>
      <c r="W66" s="141" t="s">
        <v>156</v>
      </c>
      <c r="X66" s="60" t="s">
        <v>206</v>
      </c>
      <c r="Y66" s="63" t="s">
        <v>321</v>
      </c>
      <c r="Z66" s="143" t="s">
        <v>208</v>
      </c>
      <c r="AA66" s="180" t="s">
        <v>322</v>
      </c>
      <c r="AB66" s="176">
        <v>0.0374</v>
      </c>
      <c r="AC66" s="181" t="s">
        <v>160</v>
      </c>
      <c r="AD66" s="181"/>
      <c r="AE66" s="181"/>
      <c r="AF66" s="181"/>
      <c r="AG66" s="181"/>
      <c r="AH66" s="179"/>
      <c r="AI66" s="179"/>
      <c r="AJ66" s="212"/>
      <c r="AK66" s="101">
        <v>2</v>
      </c>
    </row>
    <row r="67" ht="39.95" customHeight="1" spans="1:37">
      <c r="A67" s="59">
        <f t="shared" si="1"/>
        <v>59</v>
      </c>
      <c r="B67" s="60"/>
      <c r="C67" s="64"/>
      <c r="D67" s="64"/>
      <c r="E67" s="65"/>
      <c r="F67" s="65">
        <v>4</v>
      </c>
      <c r="G67" s="64"/>
      <c r="H67" s="64"/>
      <c r="I67" s="64"/>
      <c r="J67" s="104"/>
      <c r="K67" s="107"/>
      <c r="L67" s="107"/>
      <c r="M67" s="98" t="s">
        <v>94</v>
      </c>
      <c r="N67" s="101" t="s">
        <v>95</v>
      </c>
      <c r="O67" s="102" t="s">
        <v>205</v>
      </c>
      <c r="P67" s="109" t="s">
        <v>77</v>
      </c>
      <c r="Q67" s="60" t="s">
        <v>155</v>
      </c>
      <c r="R67" s="145"/>
      <c r="S67" s="140" t="s">
        <v>57</v>
      </c>
      <c r="T67" s="121" t="s">
        <v>164</v>
      </c>
      <c r="U67" s="143" t="s">
        <v>160</v>
      </c>
      <c r="V67" s="137" t="s">
        <v>157</v>
      </c>
      <c r="W67" s="141" t="s">
        <v>156</v>
      </c>
      <c r="X67" s="60" t="s">
        <v>206</v>
      </c>
      <c r="Y67" s="63" t="s">
        <v>348</v>
      </c>
      <c r="Z67" s="143" t="s">
        <v>278</v>
      </c>
      <c r="AA67" s="180" t="s">
        <v>349</v>
      </c>
      <c r="AB67" s="176">
        <v>0.026</v>
      </c>
      <c r="AC67" s="181" t="s">
        <v>160</v>
      </c>
      <c r="AD67" s="181"/>
      <c r="AE67" s="181"/>
      <c r="AF67" s="181"/>
      <c r="AG67" s="181"/>
      <c r="AH67" s="179"/>
      <c r="AI67" s="179"/>
      <c r="AJ67" s="212"/>
      <c r="AK67" s="101">
        <v>1</v>
      </c>
    </row>
    <row r="68" ht="39.95" customHeight="1" spans="1:37">
      <c r="A68" s="59">
        <f t="shared" si="1"/>
        <v>60</v>
      </c>
      <c r="B68" s="60"/>
      <c r="C68" s="64">
        <v>1</v>
      </c>
      <c r="D68" s="75"/>
      <c r="E68" s="75"/>
      <c r="F68" s="64"/>
      <c r="G68" s="75"/>
      <c r="H68" s="64"/>
      <c r="I68" s="64"/>
      <c r="J68" s="104"/>
      <c r="K68" s="104"/>
      <c r="L68" s="104"/>
      <c r="M68" s="121" t="s">
        <v>350</v>
      </c>
      <c r="N68" s="101" t="s">
        <v>351</v>
      </c>
      <c r="O68" s="131" t="s">
        <v>352</v>
      </c>
      <c r="P68" s="106" t="s">
        <v>77</v>
      </c>
      <c r="Q68" s="60" t="s">
        <v>155</v>
      </c>
      <c r="R68" s="144"/>
      <c r="S68" s="140" t="s">
        <v>47</v>
      </c>
      <c r="T68" s="121" t="s">
        <v>350</v>
      </c>
      <c r="U68" s="140" t="s">
        <v>47</v>
      </c>
      <c r="V68" s="141" t="s">
        <v>156</v>
      </c>
      <c r="W68" s="157" t="s">
        <v>157</v>
      </c>
      <c r="X68" s="109" t="s">
        <v>171</v>
      </c>
      <c r="Y68" s="63" t="s">
        <v>159</v>
      </c>
      <c r="Z68" s="143" t="s">
        <v>160</v>
      </c>
      <c r="AA68" s="121" t="s">
        <v>160</v>
      </c>
      <c r="AB68" s="176">
        <f>AB69+AB79+AB86*AK86</f>
        <v>5.452</v>
      </c>
      <c r="AC68" s="181" t="s">
        <v>353</v>
      </c>
      <c r="AD68" s="141"/>
      <c r="AE68" s="141"/>
      <c r="AF68" s="141"/>
      <c r="AG68" s="141"/>
      <c r="AH68" s="179"/>
      <c r="AI68" s="179"/>
      <c r="AJ68" s="218"/>
      <c r="AK68" s="222">
        <v>1</v>
      </c>
    </row>
    <row r="69" s="25" customFormat="1" ht="39.95" customHeight="1" spans="1:37">
      <c r="A69" s="59">
        <f t="shared" si="1"/>
        <v>61</v>
      </c>
      <c r="B69" s="378"/>
      <c r="C69" s="379"/>
      <c r="D69" s="380">
        <v>2</v>
      </c>
      <c r="E69" s="380"/>
      <c r="F69" s="379"/>
      <c r="G69" s="380"/>
      <c r="H69" s="379"/>
      <c r="I69" s="379"/>
      <c r="J69" s="384"/>
      <c r="K69" s="384"/>
      <c r="L69" s="384"/>
      <c r="M69" s="385" t="s">
        <v>354</v>
      </c>
      <c r="N69" s="386" t="s">
        <v>355</v>
      </c>
      <c r="O69" s="387" t="s">
        <v>352</v>
      </c>
      <c r="P69" s="388" t="s">
        <v>77</v>
      </c>
      <c r="Q69" s="378" t="s">
        <v>155</v>
      </c>
      <c r="R69" s="407"/>
      <c r="S69" s="408" t="s">
        <v>47</v>
      </c>
      <c r="T69" s="385" t="s">
        <v>354</v>
      </c>
      <c r="U69" s="408" t="s">
        <v>77</v>
      </c>
      <c r="V69" s="409" t="s">
        <v>156</v>
      </c>
      <c r="W69" s="410" t="s">
        <v>157</v>
      </c>
      <c r="X69" s="411" t="s">
        <v>171</v>
      </c>
      <c r="Y69" s="421" t="s">
        <v>159</v>
      </c>
      <c r="Z69" s="416" t="s">
        <v>160</v>
      </c>
      <c r="AA69" s="385" t="s">
        <v>160</v>
      </c>
      <c r="AB69" s="422">
        <f>AB70+AB71+AB72+AB73*AK73+AB74+AB75+AB76*AK76</f>
        <v>2.6473</v>
      </c>
      <c r="AC69" s="423" t="s">
        <v>160</v>
      </c>
      <c r="AD69" s="409"/>
      <c r="AE69" s="409"/>
      <c r="AF69" s="409"/>
      <c r="AG69" s="409"/>
      <c r="AH69" s="427"/>
      <c r="AI69" s="427"/>
      <c r="AJ69" s="428"/>
      <c r="AK69" s="429">
        <v>1</v>
      </c>
    </row>
    <row r="70" ht="39.95" customHeight="1" spans="1:37">
      <c r="A70" s="59">
        <f t="shared" si="1"/>
        <v>62</v>
      </c>
      <c r="B70" s="60"/>
      <c r="C70" s="64"/>
      <c r="D70" s="75"/>
      <c r="E70" s="75">
        <v>3</v>
      </c>
      <c r="F70" s="64"/>
      <c r="G70" s="75"/>
      <c r="H70" s="64"/>
      <c r="I70" s="64"/>
      <c r="J70" s="104"/>
      <c r="K70" s="104"/>
      <c r="L70" s="104"/>
      <c r="M70" s="389" t="s">
        <v>58</v>
      </c>
      <c r="N70" s="390" t="s">
        <v>59</v>
      </c>
      <c r="O70" s="391" t="s">
        <v>352</v>
      </c>
      <c r="P70" s="241" t="s">
        <v>77</v>
      </c>
      <c r="Q70" s="257" t="s">
        <v>155</v>
      </c>
      <c r="R70" s="412"/>
      <c r="S70" s="140" t="s">
        <v>47</v>
      </c>
      <c r="T70" s="121" t="s">
        <v>58</v>
      </c>
      <c r="U70" s="140" t="s">
        <v>77</v>
      </c>
      <c r="V70" s="141" t="s">
        <v>156</v>
      </c>
      <c r="W70" s="157" t="s">
        <v>157</v>
      </c>
      <c r="X70" s="60" t="s">
        <v>240</v>
      </c>
      <c r="Y70" s="196" t="s">
        <v>356</v>
      </c>
      <c r="Z70" s="143" t="s">
        <v>278</v>
      </c>
      <c r="AA70" s="121" t="s">
        <v>357</v>
      </c>
      <c r="AB70" s="176">
        <v>0.628</v>
      </c>
      <c r="AC70" s="181" t="s">
        <v>160</v>
      </c>
      <c r="AD70" s="141"/>
      <c r="AE70" s="141"/>
      <c r="AF70" s="141"/>
      <c r="AG70" s="141"/>
      <c r="AH70" s="179"/>
      <c r="AI70" s="179"/>
      <c r="AJ70" s="218"/>
      <c r="AK70" s="222">
        <v>1</v>
      </c>
    </row>
    <row r="71" ht="39.95" customHeight="1" spans="1:37">
      <c r="A71" s="59">
        <f t="shared" si="1"/>
        <v>63</v>
      </c>
      <c r="B71" s="60"/>
      <c r="C71" s="64"/>
      <c r="D71" s="75"/>
      <c r="E71" s="75">
        <v>3</v>
      </c>
      <c r="F71" s="64"/>
      <c r="G71" s="75"/>
      <c r="H71" s="64"/>
      <c r="I71" s="64"/>
      <c r="J71" s="104"/>
      <c r="K71" s="104"/>
      <c r="L71" s="104"/>
      <c r="M71" s="389" t="s">
        <v>63</v>
      </c>
      <c r="N71" s="390" t="s">
        <v>64</v>
      </c>
      <c r="O71" s="391" t="s">
        <v>352</v>
      </c>
      <c r="P71" s="241" t="s">
        <v>77</v>
      </c>
      <c r="Q71" s="257" t="s">
        <v>155</v>
      </c>
      <c r="R71" s="412"/>
      <c r="S71" s="140" t="s">
        <v>47</v>
      </c>
      <c r="T71" s="121" t="s">
        <v>63</v>
      </c>
      <c r="U71" s="140" t="s">
        <v>77</v>
      </c>
      <c r="V71" s="141" t="s">
        <v>156</v>
      </c>
      <c r="W71" s="157" t="s">
        <v>157</v>
      </c>
      <c r="X71" s="60" t="s">
        <v>240</v>
      </c>
      <c r="Y71" s="196" t="s">
        <v>356</v>
      </c>
      <c r="Z71" s="143" t="s">
        <v>278</v>
      </c>
      <c r="AA71" s="121" t="s">
        <v>358</v>
      </c>
      <c r="AB71" s="176">
        <v>1.186</v>
      </c>
      <c r="AC71" s="181" t="s">
        <v>160</v>
      </c>
      <c r="AD71" s="141"/>
      <c r="AE71" s="141"/>
      <c r="AF71" s="141"/>
      <c r="AG71" s="141"/>
      <c r="AH71" s="179"/>
      <c r="AI71" s="179"/>
      <c r="AJ71" s="218"/>
      <c r="AK71" s="222">
        <v>1</v>
      </c>
    </row>
    <row r="72" ht="39.95" customHeight="1" spans="1:37">
      <c r="A72" s="59">
        <f t="shared" si="1"/>
        <v>64</v>
      </c>
      <c r="B72" s="60"/>
      <c r="C72" s="64"/>
      <c r="D72" s="75"/>
      <c r="E72" s="75">
        <v>3</v>
      </c>
      <c r="F72" s="64"/>
      <c r="G72" s="75"/>
      <c r="H72" s="64"/>
      <c r="I72" s="64"/>
      <c r="J72" s="104"/>
      <c r="K72" s="104"/>
      <c r="L72" s="104"/>
      <c r="M72" s="389" t="s">
        <v>65</v>
      </c>
      <c r="N72" s="390" t="s">
        <v>66</v>
      </c>
      <c r="O72" s="391" t="s">
        <v>352</v>
      </c>
      <c r="P72" s="241" t="s">
        <v>77</v>
      </c>
      <c r="Q72" s="257" t="s">
        <v>155</v>
      </c>
      <c r="R72" s="412"/>
      <c r="S72" s="140" t="s">
        <v>47</v>
      </c>
      <c r="T72" s="121" t="s">
        <v>65</v>
      </c>
      <c r="U72" s="140" t="s">
        <v>77</v>
      </c>
      <c r="V72" s="141" t="s">
        <v>156</v>
      </c>
      <c r="W72" s="157" t="s">
        <v>157</v>
      </c>
      <c r="X72" s="60" t="s">
        <v>240</v>
      </c>
      <c r="Y72" s="196" t="s">
        <v>356</v>
      </c>
      <c r="Z72" s="143" t="s">
        <v>278</v>
      </c>
      <c r="AA72" s="121" t="s">
        <v>359</v>
      </c>
      <c r="AB72" s="176">
        <v>0.461</v>
      </c>
      <c r="AC72" s="181" t="s">
        <v>160</v>
      </c>
      <c r="AD72" s="141"/>
      <c r="AE72" s="141"/>
      <c r="AF72" s="141"/>
      <c r="AG72" s="141"/>
      <c r="AH72" s="179"/>
      <c r="AI72" s="179"/>
      <c r="AJ72" s="218"/>
      <c r="AK72" s="222">
        <v>1</v>
      </c>
    </row>
    <row r="73" ht="39.95" customHeight="1" spans="1:37">
      <c r="A73" s="59">
        <f t="shared" si="1"/>
        <v>65</v>
      </c>
      <c r="B73" s="60"/>
      <c r="C73" s="64"/>
      <c r="D73" s="75"/>
      <c r="E73" s="75">
        <v>3</v>
      </c>
      <c r="F73" s="64"/>
      <c r="G73" s="75"/>
      <c r="H73" s="64"/>
      <c r="I73" s="64"/>
      <c r="J73" s="104"/>
      <c r="K73" s="104"/>
      <c r="L73" s="104"/>
      <c r="M73" s="121" t="s">
        <v>360</v>
      </c>
      <c r="N73" s="101" t="s">
        <v>361</v>
      </c>
      <c r="O73" s="131" t="s">
        <v>362</v>
      </c>
      <c r="P73" s="106" t="s">
        <v>77</v>
      </c>
      <c r="Q73" s="60" t="s">
        <v>155</v>
      </c>
      <c r="R73" s="144"/>
      <c r="S73" s="140" t="s">
        <v>47</v>
      </c>
      <c r="T73" s="121" t="s">
        <v>360</v>
      </c>
      <c r="U73" s="140" t="s">
        <v>77</v>
      </c>
      <c r="V73" s="141" t="s">
        <v>156</v>
      </c>
      <c r="W73" s="157" t="s">
        <v>157</v>
      </c>
      <c r="X73" s="109" t="s">
        <v>363</v>
      </c>
      <c r="Y73" s="63" t="s">
        <v>364</v>
      </c>
      <c r="Z73" s="143" t="s">
        <v>160</v>
      </c>
      <c r="AA73" s="121" t="s">
        <v>365</v>
      </c>
      <c r="AB73" s="176">
        <v>0.0268</v>
      </c>
      <c r="AC73" s="181" t="s">
        <v>160</v>
      </c>
      <c r="AD73" s="141"/>
      <c r="AE73" s="141"/>
      <c r="AF73" s="141"/>
      <c r="AG73" s="141"/>
      <c r="AH73" s="179"/>
      <c r="AI73" s="179"/>
      <c r="AJ73" s="218"/>
      <c r="AK73" s="222">
        <v>3</v>
      </c>
    </row>
    <row r="74" ht="39.95" customHeight="1" spans="1:37">
      <c r="A74" s="59">
        <f t="shared" si="1"/>
        <v>66</v>
      </c>
      <c r="B74" s="60"/>
      <c r="C74" s="64"/>
      <c r="D74" s="75"/>
      <c r="E74" s="75">
        <v>3</v>
      </c>
      <c r="F74" s="64"/>
      <c r="G74" s="75"/>
      <c r="H74" s="64"/>
      <c r="I74" s="64"/>
      <c r="J74" s="104"/>
      <c r="K74" s="104"/>
      <c r="L74" s="104"/>
      <c r="M74" s="392" t="s">
        <v>51</v>
      </c>
      <c r="N74" s="393" t="s">
        <v>52</v>
      </c>
      <c r="O74" s="394" t="s">
        <v>366</v>
      </c>
      <c r="P74" s="395"/>
      <c r="Q74" s="413" t="s">
        <v>155</v>
      </c>
      <c r="R74" s="414"/>
      <c r="S74" s="140" t="s">
        <v>57</v>
      </c>
      <c r="T74" s="121" t="s">
        <v>51</v>
      </c>
      <c r="U74" s="140" t="s">
        <v>57</v>
      </c>
      <c r="V74" s="141" t="s">
        <v>156</v>
      </c>
      <c r="W74" s="157" t="s">
        <v>157</v>
      </c>
      <c r="X74" s="109" t="s">
        <v>363</v>
      </c>
      <c r="Y74" s="63" t="s">
        <v>367</v>
      </c>
      <c r="Z74" s="143" t="s">
        <v>160</v>
      </c>
      <c r="AA74" s="121" t="s">
        <v>368</v>
      </c>
      <c r="AB74" s="176">
        <v>0.142</v>
      </c>
      <c r="AC74" s="181" t="s">
        <v>160</v>
      </c>
      <c r="AD74" s="141"/>
      <c r="AE74" s="141"/>
      <c r="AF74" s="141"/>
      <c r="AG74" s="141"/>
      <c r="AH74" s="179"/>
      <c r="AI74" s="179"/>
      <c r="AJ74" s="218"/>
      <c r="AK74" s="222">
        <v>1</v>
      </c>
    </row>
    <row r="75" ht="39.95" customHeight="1" spans="1:37">
      <c r="A75" s="59">
        <f t="shared" si="1"/>
        <v>67</v>
      </c>
      <c r="B75" s="60"/>
      <c r="C75" s="64"/>
      <c r="D75" s="75"/>
      <c r="E75" s="75">
        <v>3</v>
      </c>
      <c r="F75" s="64"/>
      <c r="G75" s="75"/>
      <c r="H75" s="64"/>
      <c r="I75" s="64"/>
      <c r="J75" s="104"/>
      <c r="K75" s="104"/>
      <c r="L75" s="104"/>
      <c r="M75" s="121" t="s">
        <v>369</v>
      </c>
      <c r="N75" s="101" t="s">
        <v>370</v>
      </c>
      <c r="O75" s="131" t="s">
        <v>362</v>
      </c>
      <c r="P75" s="106"/>
      <c r="Q75" s="60" t="s">
        <v>155</v>
      </c>
      <c r="R75" s="144"/>
      <c r="S75" s="140" t="s">
        <v>47</v>
      </c>
      <c r="T75" s="121" t="s">
        <v>369</v>
      </c>
      <c r="U75" s="140" t="s">
        <v>47</v>
      </c>
      <c r="V75" s="141" t="s">
        <v>156</v>
      </c>
      <c r="W75" s="157" t="s">
        <v>157</v>
      </c>
      <c r="X75" s="109" t="s">
        <v>363</v>
      </c>
      <c r="Y75" s="63" t="s">
        <v>364</v>
      </c>
      <c r="Z75" s="143" t="s">
        <v>160</v>
      </c>
      <c r="AA75" s="121" t="s">
        <v>368</v>
      </c>
      <c r="AB75" s="176">
        <v>0.1173</v>
      </c>
      <c r="AC75" s="181" t="s">
        <v>160</v>
      </c>
      <c r="AD75" s="141"/>
      <c r="AE75" s="141"/>
      <c r="AF75" s="141"/>
      <c r="AG75" s="141"/>
      <c r="AH75" s="179"/>
      <c r="AI75" s="179"/>
      <c r="AJ75" s="218"/>
      <c r="AK75" s="222">
        <v>1</v>
      </c>
    </row>
    <row r="76" s="25" customFormat="1" ht="39.95" customHeight="1" spans="1:37">
      <c r="A76" s="59">
        <f t="shared" si="1"/>
        <v>68</v>
      </c>
      <c r="B76" s="378"/>
      <c r="C76" s="379"/>
      <c r="D76" s="380"/>
      <c r="E76" s="380">
        <v>3</v>
      </c>
      <c r="F76" s="379"/>
      <c r="G76" s="380"/>
      <c r="H76" s="379"/>
      <c r="I76" s="379"/>
      <c r="J76" s="384"/>
      <c r="K76" s="384"/>
      <c r="L76" s="384"/>
      <c r="M76" s="396" t="s">
        <v>371</v>
      </c>
      <c r="N76" s="396" t="s">
        <v>372</v>
      </c>
      <c r="O76" s="396" t="s">
        <v>371</v>
      </c>
      <c r="P76" s="388"/>
      <c r="Q76" s="378"/>
      <c r="R76" s="407"/>
      <c r="S76" s="408" t="s">
        <v>47</v>
      </c>
      <c r="T76" s="396" t="s">
        <v>371</v>
      </c>
      <c r="U76" s="408" t="s">
        <v>47</v>
      </c>
      <c r="V76" s="409" t="s">
        <v>156</v>
      </c>
      <c r="W76" s="410" t="s">
        <v>157</v>
      </c>
      <c r="X76" s="411" t="s">
        <v>171</v>
      </c>
      <c r="Y76" s="63" t="s">
        <v>159</v>
      </c>
      <c r="Z76" s="143" t="s">
        <v>160</v>
      </c>
      <c r="AA76" s="121" t="s">
        <v>160</v>
      </c>
      <c r="AB76" s="422">
        <v>0.0163</v>
      </c>
      <c r="AC76" s="423"/>
      <c r="AD76" s="409"/>
      <c r="AE76" s="409"/>
      <c r="AF76" s="409"/>
      <c r="AG76" s="409"/>
      <c r="AH76" s="427"/>
      <c r="AI76" s="427"/>
      <c r="AJ76" s="428"/>
      <c r="AK76" s="429">
        <v>2</v>
      </c>
    </row>
    <row r="77" s="25" customFormat="1" ht="39.95" customHeight="1" spans="1:37">
      <c r="A77" s="59">
        <f t="shared" si="1"/>
        <v>69</v>
      </c>
      <c r="B77" s="378"/>
      <c r="C77" s="379"/>
      <c r="D77" s="380"/>
      <c r="E77" s="380"/>
      <c r="F77" s="379">
        <v>4</v>
      </c>
      <c r="G77" s="380"/>
      <c r="H77" s="379"/>
      <c r="I77" s="379"/>
      <c r="J77" s="384"/>
      <c r="K77" s="384"/>
      <c r="L77" s="384"/>
      <c r="M77" s="396" t="s">
        <v>373</v>
      </c>
      <c r="N77" s="396" t="s">
        <v>374</v>
      </c>
      <c r="O77" s="396" t="s">
        <v>373</v>
      </c>
      <c r="P77" s="388"/>
      <c r="Q77" s="378"/>
      <c r="R77" s="407"/>
      <c r="S77" s="408" t="s">
        <v>47</v>
      </c>
      <c r="T77" s="396" t="s">
        <v>373</v>
      </c>
      <c r="U77" s="408" t="s">
        <v>47</v>
      </c>
      <c r="V77" s="409" t="s">
        <v>156</v>
      </c>
      <c r="W77" s="410" t="s">
        <v>157</v>
      </c>
      <c r="X77" s="411" t="s">
        <v>206</v>
      </c>
      <c r="Y77" s="421" t="s">
        <v>375</v>
      </c>
      <c r="Z77" s="416"/>
      <c r="AA77" s="385" t="s">
        <v>376</v>
      </c>
      <c r="AB77" s="422">
        <v>0.0139</v>
      </c>
      <c r="AC77" s="423"/>
      <c r="AD77" s="409"/>
      <c r="AE77" s="409"/>
      <c r="AF77" s="409"/>
      <c r="AG77" s="409"/>
      <c r="AH77" s="427"/>
      <c r="AI77" s="427"/>
      <c r="AJ77" s="428"/>
      <c r="AK77" s="429">
        <v>1</v>
      </c>
    </row>
    <row r="78" s="25" customFormat="1" ht="39.95" customHeight="1" spans="1:37">
      <c r="A78" s="59">
        <f t="shared" ref="A78:A131" si="2">ROW(78:78)-8</f>
        <v>70</v>
      </c>
      <c r="B78" s="378"/>
      <c r="C78" s="379"/>
      <c r="D78" s="380"/>
      <c r="E78" s="380"/>
      <c r="F78" s="379"/>
      <c r="G78" s="380"/>
      <c r="H78" s="379"/>
      <c r="I78" s="379"/>
      <c r="J78" s="384"/>
      <c r="K78" s="384"/>
      <c r="L78" s="384"/>
      <c r="M78" s="396" t="s">
        <v>377</v>
      </c>
      <c r="N78" s="396" t="s">
        <v>378</v>
      </c>
      <c r="O78" s="396"/>
      <c r="P78" s="388"/>
      <c r="Q78" s="378"/>
      <c r="R78" s="407"/>
      <c r="S78" s="408" t="s">
        <v>47</v>
      </c>
      <c r="T78" s="121" t="s">
        <v>164</v>
      </c>
      <c r="U78" s="408" t="s">
        <v>47</v>
      </c>
      <c r="V78" s="409" t="s">
        <v>156</v>
      </c>
      <c r="W78" s="410" t="s">
        <v>157</v>
      </c>
      <c r="X78" s="411" t="s">
        <v>266</v>
      </c>
      <c r="Z78" s="416"/>
      <c r="AA78" s="385"/>
      <c r="AB78" s="422">
        <v>0.0024</v>
      </c>
      <c r="AC78" s="423"/>
      <c r="AD78" s="409"/>
      <c r="AE78" s="409"/>
      <c r="AF78" s="409"/>
      <c r="AG78" s="409"/>
      <c r="AH78" s="427"/>
      <c r="AI78" s="427"/>
      <c r="AJ78" s="428"/>
      <c r="AK78" s="429">
        <v>1</v>
      </c>
    </row>
    <row r="79" ht="39.95" customHeight="1" spans="1:37">
      <c r="A79" s="59">
        <f t="shared" si="2"/>
        <v>71</v>
      </c>
      <c r="B79" s="60"/>
      <c r="C79" s="64"/>
      <c r="D79" s="75">
        <v>2</v>
      </c>
      <c r="E79" s="75"/>
      <c r="F79" s="64"/>
      <c r="G79" s="75"/>
      <c r="H79" s="64"/>
      <c r="I79" s="64"/>
      <c r="J79" s="104"/>
      <c r="K79" s="104"/>
      <c r="L79" s="104"/>
      <c r="M79" s="121" t="s">
        <v>379</v>
      </c>
      <c r="N79" s="101" t="s">
        <v>380</v>
      </c>
      <c r="O79" s="131" t="s">
        <v>352</v>
      </c>
      <c r="P79" s="106" t="s">
        <v>77</v>
      </c>
      <c r="Q79" s="60" t="s">
        <v>155</v>
      </c>
      <c r="R79" s="144"/>
      <c r="S79" s="140" t="s">
        <v>47</v>
      </c>
      <c r="T79" s="121" t="s">
        <v>379</v>
      </c>
      <c r="U79" s="140" t="s">
        <v>47</v>
      </c>
      <c r="V79" s="141" t="s">
        <v>156</v>
      </c>
      <c r="W79" s="157" t="s">
        <v>157</v>
      </c>
      <c r="X79" s="109" t="s">
        <v>171</v>
      </c>
      <c r="Y79" s="63" t="s">
        <v>159</v>
      </c>
      <c r="Z79" s="143" t="s">
        <v>160</v>
      </c>
      <c r="AA79" s="121" t="s">
        <v>160</v>
      </c>
      <c r="AB79" s="176">
        <f>AB80+AB81+AB82+AB83*AK83+AB84+AB85</f>
        <v>2.6127</v>
      </c>
      <c r="AC79" s="181" t="s">
        <v>160</v>
      </c>
      <c r="AD79" s="141"/>
      <c r="AE79" s="141"/>
      <c r="AF79" s="141"/>
      <c r="AG79" s="141"/>
      <c r="AH79" s="179"/>
      <c r="AI79" s="179"/>
      <c r="AJ79" s="218"/>
      <c r="AK79" s="222">
        <v>1</v>
      </c>
    </row>
    <row r="80" ht="39.95" customHeight="1" spans="1:37">
      <c r="A80" s="59">
        <f t="shared" si="2"/>
        <v>72</v>
      </c>
      <c r="B80" s="60"/>
      <c r="C80" s="64"/>
      <c r="D80" s="75"/>
      <c r="E80" s="75">
        <v>3</v>
      </c>
      <c r="F80" s="64"/>
      <c r="G80" s="75"/>
      <c r="H80" s="64"/>
      <c r="I80" s="64"/>
      <c r="J80" s="104"/>
      <c r="K80" s="104"/>
      <c r="L80" s="104"/>
      <c r="M80" s="389" t="s">
        <v>67</v>
      </c>
      <c r="N80" s="390" t="s">
        <v>68</v>
      </c>
      <c r="O80" s="391" t="s">
        <v>352</v>
      </c>
      <c r="P80" s="241" t="s">
        <v>77</v>
      </c>
      <c r="Q80" s="257" t="s">
        <v>155</v>
      </c>
      <c r="R80" s="412"/>
      <c r="S80" s="140" t="s">
        <v>47</v>
      </c>
      <c r="T80" s="121" t="s">
        <v>58</v>
      </c>
      <c r="U80" s="140" t="s">
        <v>77</v>
      </c>
      <c r="V80" s="141" t="s">
        <v>156</v>
      </c>
      <c r="W80" s="157" t="s">
        <v>157</v>
      </c>
      <c r="X80" s="60" t="s">
        <v>240</v>
      </c>
      <c r="Y80" s="196" t="s">
        <v>356</v>
      </c>
      <c r="Z80" s="143" t="s">
        <v>278</v>
      </c>
      <c r="AA80" s="121" t="s">
        <v>381</v>
      </c>
      <c r="AB80" s="176">
        <v>0.627</v>
      </c>
      <c r="AC80" s="181" t="s">
        <v>160</v>
      </c>
      <c r="AD80" s="141"/>
      <c r="AE80" s="141"/>
      <c r="AF80" s="141"/>
      <c r="AG80" s="141"/>
      <c r="AH80" s="179"/>
      <c r="AI80" s="179"/>
      <c r="AJ80" s="218"/>
      <c r="AK80" s="222">
        <v>1</v>
      </c>
    </row>
    <row r="81" ht="39.95" customHeight="1" spans="1:37">
      <c r="A81" s="59">
        <f t="shared" si="2"/>
        <v>73</v>
      </c>
      <c r="B81" s="60"/>
      <c r="C81" s="64"/>
      <c r="D81" s="75"/>
      <c r="E81" s="75">
        <v>3</v>
      </c>
      <c r="F81" s="64"/>
      <c r="G81" s="75"/>
      <c r="H81" s="64"/>
      <c r="I81" s="64"/>
      <c r="J81" s="104"/>
      <c r="K81" s="104"/>
      <c r="L81" s="104"/>
      <c r="M81" s="389" t="s">
        <v>69</v>
      </c>
      <c r="N81" s="390" t="s">
        <v>70</v>
      </c>
      <c r="O81" s="391" t="s">
        <v>352</v>
      </c>
      <c r="P81" s="241" t="s">
        <v>77</v>
      </c>
      <c r="Q81" s="257" t="s">
        <v>155</v>
      </c>
      <c r="R81" s="412"/>
      <c r="S81" s="140" t="s">
        <v>47</v>
      </c>
      <c r="T81" s="121" t="s">
        <v>63</v>
      </c>
      <c r="U81" s="140" t="s">
        <v>77</v>
      </c>
      <c r="V81" s="141" t="s">
        <v>156</v>
      </c>
      <c r="W81" s="157" t="s">
        <v>157</v>
      </c>
      <c r="X81" s="60" t="s">
        <v>240</v>
      </c>
      <c r="Y81" s="196" t="s">
        <v>356</v>
      </c>
      <c r="Z81" s="143" t="s">
        <v>278</v>
      </c>
      <c r="AA81" s="121" t="s">
        <v>358</v>
      </c>
      <c r="AB81" s="176">
        <v>1.185</v>
      </c>
      <c r="AC81" s="181" t="s">
        <v>160</v>
      </c>
      <c r="AD81" s="141"/>
      <c r="AE81" s="141"/>
      <c r="AF81" s="141"/>
      <c r="AG81" s="141"/>
      <c r="AH81" s="179"/>
      <c r="AI81" s="179"/>
      <c r="AJ81" s="218"/>
      <c r="AK81" s="222">
        <v>1</v>
      </c>
    </row>
    <row r="82" ht="39.95" customHeight="1" spans="1:37">
      <c r="A82" s="59">
        <f t="shared" si="2"/>
        <v>74</v>
      </c>
      <c r="B82" s="60"/>
      <c r="C82" s="64"/>
      <c r="D82" s="75"/>
      <c r="E82" s="75">
        <v>3</v>
      </c>
      <c r="F82" s="64"/>
      <c r="G82" s="75"/>
      <c r="H82" s="64"/>
      <c r="I82" s="64"/>
      <c r="J82" s="104"/>
      <c r="K82" s="104"/>
      <c r="L82" s="104"/>
      <c r="M82" s="389" t="s">
        <v>65</v>
      </c>
      <c r="N82" s="390" t="s">
        <v>66</v>
      </c>
      <c r="O82" s="391" t="s">
        <v>352</v>
      </c>
      <c r="P82" s="241"/>
      <c r="Q82" s="257" t="s">
        <v>155</v>
      </c>
      <c r="R82" s="412"/>
      <c r="S82" s="140" t="s">
        <v>47</v>
      </c>
      <c r="T82" s="121" t="s">
        <v>65</v>
      </c>
      <c r="U82" s="140" t="s">
        <v>77</v>
      </c>
      <c r="V82" s="141" t="s">
        <v>156</v>
      </c>
      <c r="W82" s="157" t="s">
        <v>157</v>
      </c>
      <c r="X82" s="60" t="s">
        <v>240</v>
      </c>
      <c r="Y82" s="196" t="s">
        <v>356</v>
      </c>
      <c r="Z82" s="143" t="s">
        <v>278</v>
      </c>
      <c r="AA82" s="121" t="s">
        <v>359</v>
      </c>
      <c r="AB82" s="176">
        <v>0.461</v>
      </c>
      <c r="AC82" s="181" t="s">
        <v>160</v>
      </c>
      <c r="AD82" s="141"/>
      <c r="AE82" s="141"/>
      <c r="AF82" s="141"/>
      <c r="AG82" s="141"/>
      <c r="AH82" s="179"/>
      <c r="AI82" s="179"/>
      <c r="AJ82" s="218"/>
      <c r="AK82" s="222">
        <v>1</v>
      </c>
    </row>
    <row r="83" ht="39.95" customHeight="1" spans="1:37">
      <c r="A83" s="59">
        <f t="shared" si="2"/>
        <v>75</v>
      </c>
      <c r="B83" s="60"/>
      <c r="C83" s="64"/>
      <c r="D83" s="75"/>
      <c r="E83" s="75">
        <v>3</v>
      </c>
      <c r="F83" s="64"/>
      <c r="G83" s="75"/>
      <c r="H83" s="64"/>
      <c r="I83" s="64"/>
      <c r="J83" s="104"/>
      <c r="K83" s="104"/>
      <c r="L83" s="104"/>
      <c r="M83" s="121" t="s">
        <v>360</v>
      </c>
      <c r="N83" s="101" t="s">
        <v>361</v>
      </c>
      <c r="O83" s="131" t="s">
        <v>362</v>
      </c>
      <c r="P83" s="106" t="s">
        <v>77</v>
      </c>
      <c r="Q83" s="60" t="s">
        <v>155</v>
      </c>
      <c r="R83" s="144"/>
      <c r="S83" s="140" t="s">
        <v>47</v>
      </c>
      <c r="T83" s="121" t="s">
        <v>360</v>
      </c>
      <c r="U83" s="140" t="s">
        <v>47</v>
      </c>
      <c r="V83" s="141" t="s">
        <v>156</v>
      </c>
      <c r="W83" s="157" t="s">
        <v>157</v>
      </c>
      <c r="X83" s="109" t="s">
        <v>363</v>
      </c>
      <c r="Y83" s="63" t="s">
        <v>364</v>
      </c>
      <c r="Z83" s="143" t="s">
        <v>160</v>
      </c>
      <c r="AA83" s="121" t="s">
        <v>365</v>
      </c>
      <c r="AB83" s="176">
        <v>0.0268</v>
      </c>
      <c r="AC83" s="181" t="s">
        <v>160</v>
      </c>
      <c r="AD83" s="141"/>
      <c r="AE83" s="141"/>
      <c r="AF83" s="141"/>
      <c r="AG83" s="141"/>
      <c r="AH83" s="179"/>
      <c r="AI83" s="179"/>
      <c r="AJ83" s="218"/>
      <c r="AK83" s="222">
        <v>3</v>
      </c>
    </row>
    <row r="84" ht="39.95" customHeight="1" spans="1:37">
      <c r="A84" s="59">
        <f t="shared" si="2"/>
        <v>76</v>
      </c>
      <c r="B84" s="60"/>
      <c r="C84" s="64"/>
      <c r="D84" s="75"/>
      <c r="E84" s="75">
        <v>3</v>
      </c>
      <c r="F84" s="64"/>
      <c r="G84" s="75"/>
      <c r="H84" s="64"/>
      <c r="I84" s="64"/>
      <c r="J84" s="104"/>
      <c r="K84" s="104"/>
      <c r="L84" s="104"/>
      <c r="M84" s="392" t="s">
        <v>51</v>
      </c>
      <c r="N84" s="393" t="s">
        <v>52</v>
      </c>
      <c r="O84" s="394" t="s">
        <v>366</v>
      </c>
      <c r="P84" s="395" t="s">
        <v>77</v>
      </c>
      <c r="Q84" s="413" t="s">
        <v>155</v>
      </c>
      <c r="R84" s="414"/>
      <c r="S84" s="140" t="s">
        <v>57</v>
      </c>
      <c r="T84" s="121" t="s">
        <v>51</v>
      </c>
      <c r="U84" s="140" t="s">
        <v>57</v>
      </c>
      <c r="V84" s="141" t="s">
        <v>156</v>
      </c>
      <c r="W84" s="157" t="s">
        <v>157</v>
      </c>
      <c r="X84" s="109" t="s">
        <v>363</v>
      </c>
      <c r="Y84" s="63" t="s">
        <v>367</v>
      </c>
      <c r="Z84" s="143" t="s">
        <v>160</v>
      </c>
      <c r="AA84" s="121" t="s">
        <v>368</v>
      </c>
      <c r="AB84" s="176">
        <v>0.142</v>
      </c>
      <c r="AC84" s="181" t="s">
        <v>160</v>
      </c>
      <c r="AD84" s="141"/>
      <c r="AE84" s="141"/>
      <c r="AF84" s="141"/>
      <c r="AG84" s="141"/>
      <c r="AH84" s="179"/>
      <c r="AI84" s="179"/>
      <c r="AJ84" s="218"/>
      <c r="AK84" s="222">
        <v>1</v>
      </c>
    </row>
    <row r="85" ht="39.95" customHeight="1" spans="1:37">
      <c r="A85" s="59">
        <f t="shared" si="2"/>
        <v>77</v>
      </c>
      <c r="B85" s="60"/>
      <c r="C85" s="64"/>
      <c r="D85" s="75"/>
      <c r="E85" s="75">
        <v>3</v>
      </c>
      <c r="F85" s="64"/>
      <c r="G85" s="75"/>
      <c r="H85" s="64"/>
      <c r="I85" s="64"/>
      <c r="J85" s="104"/>
      <c r="K85" s="104"/>
      <c r="L85" s="104"/>
      <c r="M85" s="121" t="s">
        <v>369</v>
      </c>
      <c r="N85" s="101" t="s">
        <v>370</v>
      </c>
      <c r="O85" s="131" t="s">
        <v>362</v>
      </c>
      <c r="P85" s="106" t="s">
        <v>77</v>
      </c>
      <c r="Q85" s="60" t="s">
        <v>155</v>
      </c>
      <c r="R85" s="144"/>
      <c r="S85" s="140" t="s">
        <v>47</v>
      </c>
      <c r="T85" s="121" t="s">
        <v>369</v>
      </c>
      <c r="U85" s="140" t="s">
        <v>47</v>
      </c>
      <c r="V85" s="141" t="s">
        <v>156</v>
      </c>
      <c r="W85" s="157" t="s">
        <v>157</v>
      </c>
      <c r="X85" s="109" t="s">
        <v>363</v>
      </c>
      <c r="Y85" s="63" t="s">
        <v>364</v>
      </c>
      <c r="Z85" s="143" t="s">
        <v>160</v>
      </c>
      <c r="AA85" s="121" t="s">
        <v>368</v>
      </c>
      <c r="AB85" s="176">
        <v>0.1173</v>
      </c>
      <c r="AC85" s="181" t="s">
        <v>160</v>
      </c>
      <c r="AD85" s="141"/>
      <c r="AE85" s="141"/>
      <c r="AF85" s="141"/>
      <c r="AG85" s="141"/>
      <c r="AH85" s="179"/>
      <c r="AI85" s="179"/>
      <c r="AJ85" s="218"/>
      <c r="AK85" s="222">
        <v>1</v>
      </c>
    </row>
    <row r="86" s="35" customFormat="1" ht="39.95" customHeight="1" spans="1:37">
      <c r="A86" s="59">
        <f t="shared" si="2"/>
        <v>78</v>
      </c>
      <c r="B86" s="60"/>
      <c r="C86" s="64"/>
      <c r="D86" s="64">
        <v>2</v>
      </c>
      <c r="E86" s="65"/>
      <c r="F86" s="65"/>
      <c r="G86" s="64"/>
      <c r="H86" s="64"/>
      <c r="I86" s="64"/>
      <c r="J86" s="104"/>
      <c r="K86" s="107"/>
      <c r="L86" s="107"/>
      <c r="M86" s="121" t="s">
        <v>382</v>
      </c>
      <c r="N86" s="101" t="s">
        <v>383</v>
      </c>
      <c r="O86" s="108" t="s">
        <v>352</v>
      </c>
      <c r="P86" s="106" t="s">
        <v>77</v>
      </c>
      <c r="Q86" s="60" t="s">
        <v>155</v>
      </c>
      <c r="R86" s="143"/>
      <c r="S86" s="140" t="s">
        <v>47</v>
      </c>
      <c r="T86" s="121" t="s">
        <v>384</v>
      </c>
      <c r="U86" s="143" t="s">
        <v>160</v>
      </c>
      <c r="V86" s="141" t="s">
        <v>156</v>
      </c>
      <c r="W86" s="157" t="s">
        <v>157</v>
      </c>
      <c r="X86" s="109" t="s">
        <v>284</v>
      </c>
      <c r="Y86" s="196" t="s">
        <v>385</v>
      </c>
      <c r="Z86" s="177" t="s">
        <v>286</v>
      </c>
      <c r="AA86" s="121" t="s">
        <v>386</v>
      </c>
      <c r="AB86" s="176">
        <v>0.192</v>
      </c>
      <c r="AC86" s="181" t="s">
        <v>160</v>
      </c>
      <c r="AD86" s="141"/>
      <c r="AE86" s="141"/>
      <c r="AF86" s="141"/>
      <c r="AG86" s="141"/>
      <c r="AH86" s="179"/>
      <c r="AI86" s="179"/>
      <c r="AJ86" s="218"/>
      <c r="AK86" s="101">
        <v>1</v>
      </c>
    </row>
    <row r="87" s="32" customFormat="1" ht="39.95" customHeight="1" spans="1:37">
      <c r="A87" s="59">
        <f t="shared" si="2"/>
        <v>79</v>
      </c>
      <c r="B87" s="378"/>
      <c r="C87" s="379">
        <v>1</v>
      </c>
      <c r="D87" s="379"/>
      <c r="E87" s="381"/>
      <c r="F87" s="382"/>
      <c r="G87" s="379"/>
      <c r="H87" s="379"/>
      <c r="I87" s="379"/>
      <c r="J87" s="384"/>
      <c r="K87" s="397"/>
      <c r="L87" s="397"/>
      <c r="M87" s="385" t="s">
        <v>387</v>
      </c>
      <c r="N87" s="386" t="s">
        <v>388</v>
      </c>
      <c r="O87" s="398" t="s">
        <v>389</v>
      </c>
      <c r="P87" s="388" t="s">
        <v>77</v>
      </c>
      <c r="Q87" s="378" t="s">
        <v>155</v>
      </c>
      <c r="R87" s="415"/>
      <c r="S87" s="408" t="s">
        <v>47</v>
      </c>
      <c r="T87" s="385" t="s">
        <v>164</v>
      </c>
      <c r="U87" s="416" t="s">
        <v>160</v>
      </c>
      <c r="V87" s="410" t="s">
        <v>157</v>
      </c>
      <c r="W87" s="409" t="s">
        <v>156</v>
      </c>
      <c r="X87" s="411" t="s">
        <v>266</v>
      </c>
      <c r="Y87" s="416" t="s">
        <v>390</v>
      </c>
      <c r="Z87" s="416" t="s">
        <v>160</v>
      </c>
      <c r="AA87" s="385" t="s">
        <v>160</v>
      </c>
      <c r="AB87" s="422">
        <v>0.0237</v>
      </c>
      <c r="AC87" s="423" t="s">
        <v>391</v>
      </c>
      <c r="AD87" s="423"/>
      <c r="AE87" s="423"/>
      <c r="AF87" s="423"/>
      <c r="AG87" s="423"/>
      <c r="AH87" s="427"/>
      <c r="AI87" s="427"/>
      <c r="AJ87" s="428"/>
      <c r="AK87" s="386">
        <v>6</v>
      </c>
    </row>
    <row r="88" s="35" customFormat="1" ht="39.95" customHeight="1" spans="1:37">
      <c r="A88" s="59">
        <f t="shared" si="2"/>
        <v>80</v>
      </c>
      <c r="B88" s="60"/>
      <c r="C88" s="64">
        <v>1</v>
      </c>
      <c r="D88" s="64"/>
      <c r="E88" s="66"/>
      <c r="F88" s="65"/>
      <c r="G88" s="64"/>
      <c r="H88" s="64"/>
      <c r="I88" s="64"/>
      <c r="J88" s="104"/>
      <c r="K88" s="107"/>
      <c r="L88" s="107"/>
      <c r="M88" s="121" t="s">
        <v>392</v>
      </c>
      <c r="N88" s="225" t="s">
        <v>393</v>
      </c>
      <c r="O88" s="110" t="s">
        <v>394</v>
      </c>
      <c r="P88" s="106"/>
      <c r="Q88" s="60" t="s">
        <v>155</v>
      </c>
      <c r="R88" s="145"/>
      <c r="S88" s="140" t="s">
        <v>47</v>
      </c>
      <c r="T88" s="121" t="s">
        <v>164</v>
      </c>
      <c r="U88" s="143" t="s">
        <v>160</v>
      </c>
      <c r="V88" s="157" t="s">
        <v>157</v>
      </c>
      <c r="W88" s="141" t="s">
        <v>156</v>
      </c>
      <c r="X88" s="109" t="s">
        <v>266</v>
      </c>
      <c r="Y88" s="143" t="s">
        <v>273</v>
      </c>
      <c r="Z88" s="143" t="s">
        <v>160</v>
      </c>
      <c r="AA88" s="121" t="s">
        <v>160</v>
      </c>
      <c r="AB88" s="176">
        <v>0.0017</v>
      </c>
      <c r="AC88" s="181" t="s">
        <v>391</v>
      </c>
      <c r="AD88" s="181"/>
      <c r="AE88" s="181"/>
      <c r="AF88" s="181"/>
      <c r="AG88" s="181"/>
      <c r="AH88" s="179"/>
      <c r="AI88" s="179"/>
      <c r="AJ88" s="218"/>
      <c r="AK88" s="101">
        <v>6</v>
      </c>
    </row>
    <row r="89" ht="39.95" customHeight="1" spans="1:37">
      <c r="A89" s="59">
        <f t="shared" si="2"/>
        <v>81</v>
      </c>
      <c r="B89" s="60"/>
      <c r="C89" s="64">
        <v>1</v>
      </c>
      <c r="D89" s="64"/>
      <c r="E89" s="65"/>
      <c r="F89" s="65"/>
      <c r="G89" s="64"/>
      <c r="H89" s="64"/>
      <c r="I89" s="64"/>
      <c r="J89" s="104"/>
      <c r="K89" s="107"/>
      <c r="L89" s="107"/>
      <c r="M89" s="121" t="s">
        <v>395</v>
      </c>
      <c r="N89" s="101" t="s">
        <v>396</v>
      </c>
      <c r="O89" s="110" t="s">
        <v>352</v>
      </c>
      <c r="P89" s="109" t="s">
        <v>47</v>
      </c>
      <c r="Q89" s="60" t="s">
        <v>155</v>
      </c>
      <c r="R89" s="145"/>
      <c r="S89" s="140" t="s">
        <v>47</v>
      </c>
      <c r="T89" s="121" t="s">
        <v>164</v>
      </c>
      <c r="U89" s="143" t="s">
        <v>160</v>
      </c>
      <c r="V89" s="157" t="s">
        <v>156</v>
      </c>
      <c r="W89" s="141" t="s">
        <v>157</v>
      </c>
      <c r="X89" s="60" t="s">
        <v>171</v>
      </c>
      <c r="Y89" s="63" t="s">
        <v>159</v>
      </c>
      <c r="Z89" s="63" t="s">
        <v>160</v>
      </c>
      <c r="AA89" s="101" t="s">
        <v>160</v>
      </c>
      <c r="AB89" s="176">
        <f>AB90+AB98</f>
        <v>2.4803</v>
      </c>
      <c r="AC89" s="181" t="s">
        <v>160</v>
      </c>
      <c r="AD89" s="181"/>
      <c r="AE89" s="181"/>
      <c r="AF89" s="181"/>
      <c r="AG89" s="181"/>
      <c r="AH89" s="179"/>
      <c r="AI89" s="179"/>
      <c r="AJ89" s="218"/>
      <c r="AK89" s="101">
        <v>1</v>
      </c>
    </row>
    <row r="90" ht="39.95" customHeight="1" spans="1:37">
      <c r="A90" s="59">
        <f t="shared" si="2"/>
        <v>82</v>
      </c>
      <c r="B90" s="60"/>
      <c r="C90" s="64"/>
      <c r="D90" s="64">
        <v>2</v>
      </c>
      <c r="E90" s="64"/>
      <c r="F90" s="64"/>
      <c r="G90" s="75"/>
      <c r="H90" s="64"/>
      <c r="I90" s="64"/>
      <c r="J90" s="104"/>
      <c r="K90" s="104"/>
      <c r="L90" s="104"/>
      <c r="M90" s="121" t="s">
        <v>397</v>
      </c>
      <c r="N90" s="101" t="s">
        <v>398</v>
      </c>
      <c r="O90" s="110" t="s">
        <v>352</v>
      </c>
      <c r="P90" s="106" t="s">
        <v>57</v>
      </c>
      <c r="Q90" s="60" t="s">
        <v>155</v>
      </c>
      <c r="R90" s="144"/>
      <c r="S90" s="140" t="s">
        <v>47</v>
      </c>
      <c r="T90" s="121" t="s">
        <v>164</v>
      </c>
      <c r="U90" s="143" t="s">
        <v>160</v>
      </c>
      <c r="V90" s="157" t="s">
        <v>156</v>
      </c>
      <c r="W90" s="141" t="s">
        <v>157</v>
      </c>
      <c r="X90" s="60" t="s">
        <v>171</v>
      </c>
      <c r="Y90" s="63" t="s">
        <v>159</v>
      </c>
      <c r="Z90" s="63" t="s">
        <v>160</v>
      </c>
      <c r="AA90" s="101" t="s">
        <v>160</v>
      </c>
      <c r="AB90" s="176">
        <f>AB91+AB96+AB97*AK97</f>
        <v>1.132</v>
      </c>
      <c r="AC90" s="181" t="s">
        <v>160</v>
      </c>
      <c r="AD90" s="141"/>
      <c r="AE90" s="141"/>
      <c r="AF90" s="141"/>
      <c r="AG90" s="141"/>
      <c r="AH90" s="179"/>
      <c r="AI90" s="179"/>
      <c r="AJ90" s="218"/>
      <c r="AK90" s="101">
        <v>1</v>
      </c>
    </row>
    <row r="91" ht="39.95" customHeight="1" spans="1:37">
      <c r="A91" s="59">
        <f t="shared" si="2"/>
        <v>83</v>
      </c>
      <c r="B91" s="60"/>
      <c r="C91" s="64"/>
      <c r="D91" s="64"/>
      <c r="E91" s="64">
        <v>3</v>
      </c>
      <c r="F91" s="64"/>
      <c r="G91" s="75"/>
      <c r="H91" s="64"/>
      <c r="I91" s="64"/>
      <c r="J91" s="104"/>
      <c r="K91" s="104"/>
      <c r="L91" s="104"/>
      <c r="M91" s="121" t="s">
        <v>399</v>
      </c>
      <c r="N91" s="101" t="s">
        <v>400</v>
      </c>
      <c r="O91" s="110" t="s">
        <v>352</v>
      </c>
      <c r="P91" s="106" t="s">
        <v>77</v>
      </c>
      <c r="Q91" s="60" t="s">
        <v>155</v>
      </c>
      <c r="R91" s="144"/>
      <c r="S91" s="140" t="s">
        <v>47</v>
      </c>
      <c r="T91" s="121" t="s">
        <v>164</v>
      </c>
      <c r="U91" s="143" t="s">
        <v>160</v>
      </c>
      <c r="V91" s="137" t="s">
        <v>157</v>
      </c>
      <c r="W91" s="141" t="s">
        <v>156</v>
      </c>
      <c r="X91" s="60" t="s">
        <v>171</v>
      </c>
      <c r="Y91" s="63" t="s">
        <v>159</v>
      </c>
      <c r="Z91" s="63" t="s">
        <v>160</v>
      </c>
      <c r="AA91" s="101" t="s">
        <v>160</v>
      </c>
      <c r="AB91" s="176">
        <f>AB92+AB93+AB94+AB95</f>
        <v>0.906</v>
      </c>
      <c r="AC91" s="181" t="s">
        <v>160</v>
      </c>
      <c r="AD91" s="141"/>
      <c r="AE91" s="141"/>
      <c r="AF91" s="141"/>
      <c r="AG91" s="141"/>
      <c r="AH91" s="179"/>
      <c r="AI91" s="179"/>
      <c r="AJ91" s="218"/>
      <c r="AK91" s="101">
        <v>1</v>
      </c>
    </row>
    <row r="92" ht="39.95" customHeight="1" spans="1:37">
      <c r="A92" s="59">
        <f t="shared" si="2"/>
        <v>84</v>
      </c>
      <c r="B92" s="60"/>
      <c r="C92" s="64"/>
      <c r="D92" s="64"/>
      <c r="E92" s="64"/>
      <c r="F92" s="64">
        <v>4</v>
      </c>
      <c r="G92" s="75"/>
      <c r="H92" s="64"/>
      <c r="I92" s="64"/>
      <c r="J92" s="104"/>
      <c r="K92" s="104"/>
      <c r="L92" s="104"/>
      <c r="M92" s="121" t="s">
        <v>401</v>
      </c>
      <c r="N92" s="101" t="s">
        <v>402</v>
      </c>
      <c r="O92" s="110" t="s">
        <v>352</v>
      </c>
      <c r="P92" s="106" t="s">
        <v>77</v>
      </c>
      <c r="Q92" s="60" t="s">
        <v>155</v>
      </c>
      <c r="R92" s="144"/>
      <c r="S92" s="140" t="s">
        <v>47</v>
      </c>
      <c r="T92" s="121" t="s">
        <v>164</v>
      </c>
      <c r="U92" s="143" t="s">
        <v>160</v>
      </c>
      <c r="V92" s="137" t="s">
        <v>157</v>
      </c>
      <c r="W92" s="141" t="s">
        <v>156</v>
      </c>
      <c r="X92" s="109" t="s">
        <v>403</v>
      </c>
      <c r="Y92" s="63" t="s">
        <v>404</v>
      </c>
      <c r="Z92" s="63" t="s">
        <v>405</v>
      </c>
      <c r="AA92" s="101" t="s">
        <v>160</v>
      </c>
      <c r="AB92" s="176">
        <v>0.8278</v>
      </c>
      <c r="AC92" s="181" t="s">
        <v>160</v>
      </c>
      <c r="AD92" s="141"/>
      <c r="AE92" s="141"/>
      <c r="AF92" s="141"/>
      <c r="AG92" s="141"/>
      <c r="AH92" s="179"/>
      <c r="AI92" s="179"/>
      <c r="AJ92" s="218"/>
      <c r="AK92" s="101">
        <v>1</v>
      </c>
    </row>
    <row r="93" ht="39.95" customHeight="1" spans="1:37">
      <c r="A93" s="59">
        <f t="shared" si="2"/>
        <v>85</v>
      </c>
      <c r="B93" s="60"/>
      <c r="C93" s="64"/>
      <c r="D93" s="64"/>
      <c r="E93" s="64"/>
      <c r="F93" s="64">
        <v>4</v>
      </c>
      <c r="G93" s="75"/>
      <c r="H93" s="64"/>
      <c r="I93" s="64"/>
      <c r="J93" s="104"/>
      <c r="K93" s="104"/>
      <c r="L93" s="104"/>
      <c r="M93" s="98" t="s">
        <v>406</v>
      </c>
      <c r="N93" s="101" t="s">
        <v>407</v>
      </c>
      <c r="O93" s="110" t="s">
        <v>352</v>
      </c>
      <c r="P93" s="106" t="s">
        <v>77</v>
      </c>
      <c r="Q93" s="60" t="s">
        <v>155</v>
      </c>
      <c r="R93" s="144"/>
      <c r="S93" s="140" t="s">
        <v>47</v>
      </c>
      <c r="T93" s="121" t="s">
        <v>164</v>
      </c>
      <c r="U93" s="143" t="s">
        <v>160</v>
      </c>
      <c r="V93" s="137" t="s">
        <v>157</v>
      </c>
      <c r="W93" s="141" t="s">
        <v>156</v>
      </c>
      <c r="X93" s="109" t="s">
        <v>178</v>
      </c>
      <c r="Y93" s="63" t="s">
        <v>408</v>
      </c>
      <c r="Z93" s="60" t="s">
        <v>180</v>
      </c>
      <c r="AA93" s="101" t="s">
        <v>160</v>
      </c>
      <c r="AB93" s="176">
        <v>0.021</v>
      </c>
      <c r="AC93" s="181" t="s">
        <v>160</v>
      </c>
      <c r="AD93" s="141"/>
      <c r="AE93" s="141"/>
      <c r="AF93" s="141"/>
      <c r="AG93" s="141"/>
      <c r="AH93" s="179"/>
      <c r="AI93" s="179"/>
      <c r="AJ93" s="218"/>
      <c r="AK93" s="101">
        <v>1</v>
      </c>
    </row>
    <row r="94" ht="39.95" customHeight="1" spans="1:37">
      <c r="A94" s="59">
        <f t="shared" si="2"/>
        <v>86</v>
      </c>
      <c r="B94" s="60"/>
      <c r="C94" s="64"/>
      <c r="D94" s="75"/>
      <c r="E94" s="64"/>
      <c r="F94" s="64">
        <v>4</v>
      </c>
      <c r="G94" s="75"/>
      <c r="H94" s="64"/>
      <c r="I94" s="64"/>
      <c r="J94" s="104"/>
      <c r="K94" s="104"/>
      <c r="L94" s="104"/>
      <c r="M94" s="98" t="s">
        <v>409</v>
      </c>
      <c r="N94" s="101" t="s">
        <v>182</v>
      </c>
      <c r="O94" s="110" t="s">
        <v>205</v>
      </c>
      <c r="P94" s="106" t="s">
        <v>77</v>
      </c>
      <c r="Q94" s="60" t="s">
        <v>155</v>
      </c>
      <c r="R94" s="144"/>
      <c r="S94" s="140" t="s">
        <v>47</v>
      </c>
      <c r="T94" s="121" t="s">
        <v>164</v>
      </c>
      <c r="U94" s="143" t="s">
        <v>160</v>
      </c>
      <c r="V94" s="157" t="s">
        <v>157</v>
      </c>
      <c r="W94" s="141" t="s">
        <v>156</v>
      </c>
      <c r="X94" s="109" t="s">
        <v>178</v>
      </c>
      <c r="Y94" s="63" t="s">
        <v>408</v>
      </c>
      <c r="Z94" s="60" t="s">
        <v>180</v>
      </c>
      <c r="AA94" s="101" t="s">
        <v>410</v>
      </c>
      <c r="AB94" s="176">
        <v>0.0072</v>
      </c>
      <c r="AC94" s="181" t="s">
        <v>160</v>
      </c>
      <c r="AD94" s="141"/>
      <c r="AE94" s="141"/>
      <c r="AF94" s="141"/>
      <c r="AG94" s="141"/>
      <c r="AH94" s="179"/>
      <c r="AI94" s="179"/>
      <c r="AJ94" s="218"/>
      <c r="AK94" s="101">
        <v>1</v>
      </c>
    </row>
    <row r="95" ht="39.95" customHeight="1" spans="1:37">
      <c r="A95" s="59">
        <f t="shared" si="2"/>
        <v>87</v>
      </c>
      <c r="B95" s="60"/>
      <c r="C95" s="64"/>
      <c r="D95" s="75"/>
      <c r="E95" s="75"/>
      <c r="F95" s="64">
        <v>4</v>
      </c>
      <c r="G95" s="75"/>
      <c r="H95" s="64"/>
      <c r="I95" s="64"/>
      <c r="J95" s="104"/>
      <c r="K95" s="104"/>
      <c r="L95" s="104"/>
      <c r="M95" s="121" t="s">
        <v>411</v>
      </c>
      <c r="N95" s="101" t="s">
        <v>412</v>
      </c>
      <c r="O95" s="110" t="s">
        <v>205</v>
      </c>
      <c r="P95" s="106" t="s">
        <v>77</v>
      </c>
      <c r="Q95" s="60" t="s">
        <v>155</v>
      </c>
      <c r="R95" s="63"/>
      <c r="S95" s="140" t="s">
        <v>47</v>
      </c>
      <c r="T95" s="121" t="s">
        <v>164</v>
      </c>
      <c r="U95" s="143" t="s">
        <v>160</v>
      </c>
      <c r="V95" s="157" t="s">
        <v>157</v>
      </c>
      <c r="W95" s="141" t="s">
        <v>156</v>
      </c>
      <c r="X95" s="109" t="s">
        <v>187</v>
      </c>
      <c r="Y95" s="63" t="s">
        <v>160</v>
      </c>
      <c r="Z95" s="143" t="s">
        <v>188</v>
      </c>
      <c r="AA95" s="180" t="s">
        <v>160</v>
      </c>
      <c r="AB95" s="176">
        <v>0.05</v>
      </c>
      <c r="AC95" s="181" t="s">
        <v>160</v>
      </c>
      <c r="AD95" s="141"/>
      <c r="AE95" s="141"/>
      <c r="AF95" s="141"/>
      <c r="AG95" s="141"/>
      <c r="AH95" s="179"/>
      <c r="AI95" s="179"/>
      <c r="AJ95" s="218"/>
      <c r="AK95" s="101">
        <v>1</v>
      </c>
    </row>
    <row r="96" s="21" customFormat="1" ht="39.95" customHeight="1" spans="1:37">
      <c r="A96" s="59">
        <f t="shared" si="2"/>
        <v>88</v>
      </c>
      <c r="B96" s="60"/>
      <c r="C96" s="64"/>
      <c r="D96" s="75"/>
      <c r="E96" s="64">
        <v>3</v>
      </c>
      <c r="F96" s="64"/>
      <c r="G96" s="75"/>
      <c r="H96" s="64"/>
      <c r="I96" s="64"/>
      <c r="J96" s="104"/>
      <c r="K96" s="104"/>
      <c r="L96" s="104"/>
      <c r="M96" s="121" t="s">
        <v>413</v>
      </c>
      <c r="N96" s="101" t="s">
        <v>414</v>
      </c>
      <c r="O96" s="108" t="s">
        <v>415</v>
      </c>
      <c r="P96" s="106" t="s">
        <v>57</v>
      </c>
      <c r="Q96" s="60" t="s">
        <v>155</v>
      </c>
      <c r="R96" s="144"/>
      <c r="S96" s="140" t="s">
        <v>47</v>
      </c>
      <c r="T96" s="121" t="s">
        <v>164</v>
      </c>
      <c r="U96" s="143" t="s">
        <v>160</v>
      </c>
      <c r="V96" s="157" t="s">
        <v>156</v>
      </c>
      <c r="W96" s="141" t="s">
        <v>157</v>
      </c>
      <c r="X96" s="109" t="s">
        <v>171</v>
      </c>
      <c r="Y96" s="63" t="s">
        <v>159</v>
      </c>
      <c r="Z96" s="63" t="s">
        <v>160</v>
      </c>
      <c r="AA96" s="101" t="s">
        <v>160</v>
      </c>
      <c r="AB96" s="176">
        <v>0.2</v>
      </c>
      <c r="AC96" s="181" t="s">
        <v>160</v>
      </c>
      <c r="AD96" s="141"/>
      <c r="AE96" s="141"/>
      <c r="AF96" s="141"/>
      <c r="AG96" s="141"/>
      <c r="AH96" s="179"/>
      <c r="AI96" s="179"/>
      <c r="AJ96" s="218"/>
      <c r="AK96" s="101">
        <v>1</v>
      </c>
    </row>
    <row r="97" ht="39.95" customHeight="1" spans="1:37">
      <c r="A97" s="59">
        <f t="shared" si="2"/>
        <v>89</v>
      </c>
      <c r="B97" s="60"/>
      <c r="C97" s="64"/>
      <c r="D97" s="75"/>
      <c r="E97" s="75">
        <v>3</v>
      </c>
      <c r="F97" s="64"/>
      <c r="G97" s="75"/>
      <c r="H97" s="64"/>
      <c r="I97" s="64"/>
      <c r="J97" s="104"/>
      <c r="K97" s="104"/>
      <c r="L97" s="104"/>
      <c r="M97" s="121" t="s">
        <v>192</v>
      </c>
      <c r="N97" s="101" t="s">
        <v>193</v>
      </c>
      <c r="O97" s="110" t="s">
        <v>160</v>
      </c>
      <c r="P97" s="106" t="s">
        <v>77</v>
      </c>
      <c r="Q97" s="60" t="s">
        <v>155</v>
      </c>
      <c r="R97" s="63" t="s">
        <v>160</v>
      </c>
      <c r="S97" s="140" t="s">
        <v>47</v>
      </c>
      <c r="T97" s="121" t="s">
        <v>164</v>
      </c>
      <c r="U97" s="143" t="s">
        <v>160</v>
      </c>
      <c r="V97" s="157" t="s">
        <v>157</v>
      </c>
      <c r="W97" s="141" t="s">
        <v>156</v>
      </c>
      <c r="X97" s="63" t="s">
        <v>160</v>
      </c>
      <c r="Y97" s="63" t="s">
        <v>160</v>
      </c>
      <c r="Z97" s="63" t="s">
        <v>160</v>
      </c>
      <c r="AA97" s="101" t="s">
        <v>160</v>
      </c>
      <c r="AB97" s="176">
        <v>0.001</v>
      </c>
      <c r="AC97" s="181" t="s">
        <v>160</v>
      </c>
      <c r="AD97" s="141"/>
      <c r="AE97" s="141"/>
      <c r="AF97" s="141"/>
      <c r="AG97" s="141"/>
      <c r="AH97" s="179"/>
      <c r="AI97" s="179"/>
      <c r="AJ97" s="218"/>
      <c r="AK97" s="101">
        <v>26</v>
      </c>
    </row>
    <row r="98" ht="39.95" customHeight="1" spans="1:37">
      <c r="A98" s="59">
        <f t="shared" si="2"/>
        <v>90</v>
      </c>
      <c r="B98" s="97"/>
      <c r="C98" s="64"/>
      <c r="D98" s="64"/>
      <c r="E98" s="64">
        <v>3</v>
      </c>
      <c r="F98" s="64"/>
      <c r="G98" s="64"/>
      <c r="H98" s="64"/>
      <c r="I98" s="64"/>
      <c r="J98" s="97"/>
      <c r="K98" s="97"/>
      <c r="L98" s="97"/>
      <c r="M98" s="121" t="s">
        <v>416</v>
      </c>
      <c r="N98" s="98" t="s">
        <v>417</v>
      </c>
      <c r="O98" s="110" t="s">
        <v>205</v>
      </c>
      <c r="P98" s="106" t="s">
        <v>77</v>
      </c>
      <c r="Q98" s="60" t="s">
        <v>155</v>
      </c>
      <c r="R98" s="141"/>
      <c r="S98" s="140" t="s">
        <v>47</v>
      </c>
      <c r="T98" s="121" t="s">
        <v>164</v>
      </c>
      <c r="U98" s="143" t="s">
        <v>160</v>
      </c>
      <c r="V98" s="157" t="s">
        <v>157</v>
      </c>
      <c r="W98" s="141" t="s">
        <v>156</v>
      </c>
      <c r="X98" s="109" t="s">
        <v>171</v>
      </c>
      <c r="Y98" s="63" t="s">
        <v>159</v>
      </c>
      <c r="Z98" s="143" t="s">
        <v>160</v>
      </c>
      <c r="AA98" s="180" t="s">
        <v>160</v>
      </c>
      <c r="AB98" s="176">
        <f>AB99+AB100+AB101+AB102+AB103+AB104+AB105+AB106+AB108*AK108+AB107+AB109*AK109</f>
        <v>1.3483</v>
      </c>
      <c r="AC98" s="181" t="s">
        <v>334</v>
      </c>
      <c r="AD98" s="97"/>
      <c r="AE98" s="97"/>
      <c r="AF98" s="97"/>
      <c r="AG98" s="97"/>
      <c r="AH98" s="179" t="s">
        <v>160</v>
      </c>
      <c r="AI98" s="179"/>
      <c r="AJ98" s="218"/>
      <c r="AK98" s="101">
        <v>1</v>
      </c>
    </row>
    <row r="99" ht="39.95" customHeight="1" spans="1:37">
      <c r="A99" s="59">
        <f t="shared" si="2"/>
        <v>91</v>
      </c>
      <c r="B99" s="60"/>
      <c r="C99" s="64"/>
      <c r="D99" s="75"/>
      <c r="E99" s="75"/>
      <c r="F99" s="64">
        <v>4</v>
      </c>
      <c r="G99" s="75"/>
      <c r="H99" s="64"/>
      <c r="I99" s="64"/>
      <c r="J99" s="104"/>
      <c r="K99" s="104"/>
      <c r="L99" s="104"/>
      <c r="M99" s="121" t="s">
        <v>418</v>
      </c>
      <c r="N99" s="101" t="s">
        <v>419</v>
      </c>
      <c r="O99" s="110" t="s">
        <v>205</v>
      </c>
      <c r="P99" s="106" t="s">
        <v>77</v>
      </c>
      <c r="Q99" s="60" t="s">
        <v>155</v>
      </c>
      <c r="R99" s="144"/>
      <c r="S99" s="140" t="s">
        <v>47</v>
      </c>
      <c r="T99" s="121" t="s">
        <v>164</v>
      </c>
      <c r="U99" s="143" t="s">
        <v>160</v>
      </c>
      <c r="V99" s="157" t="s">
        <v>157</v>
      </c>
      <c r="W99" s="141" t="s">
        <v>156</v>
      </c>
      <c r="X99" s="109" t="s">
        <v>284</v>
      </c>
      <c r="Y99" s="63" t="s">
        <v>301</v>
      </c>
      <c r="Z99" s="177" t="s">
        <v>286</v>
      </c>
      <c r="AA99" s="180" t="s">
        <v>420</v>
      </c>
      <c r="AB99" s="176">
        <v>0.3204</v>
      </c>
      <c r="AC99" s="181" t="s">
        <v>160</v>
      </c>
      <c r="AD99" s="181"/>
      <c r="AE99" s="181"/>
      <c r="AF99" s="181"/>
      <c r="AG99" s="181"/>
      <c r="AH99" s="179" t="s">
        <v>160</v>
      </c>
      <c r="AI99" s="179"/>
      <c r="AJ99" s="218"/>
      <c r="AK99" s="101">
        <v>1</v>
      </c>
    </row>
    <row r="100" s="21" customFormat="1" ht="39.95" customHeight="1" spans="1:37">
      <c r="A100" s="59">
        <f t="shared" si="2"/>
        <v>92</v>
      </c>
      <c r="B100" s="60"/>
      <c r="C100" s="64"/>
      <c r="D100" s="75"/>
      <c r="E100" s="75"/>
      <c r="F100" s="64">
        <v>4</v>
      </c>
      <c r="G100" s="75"/>
      <c r="H100" s="64"/>
      <c r="I100" s="64"/>
      <c r="J100" s="104"/>
      <c r="K100" s="104"/>
      <c r="L100" s="104"/>
      <c r="M100" s="121" t="s">
        <v>421</v>
      </c>
      <c r="N100" s="101" t="s">
        <v>422</v>
      </c>
      <c r="O100" s="110" t="s">
        <v>205</v>
      </c>
      <c r="P100" s="106" t="s">
        <v>77</v>
      </c>
      <c r="Q100" s="60" t="s">
        <v>155</v>
      </c>
      <c r="R100" s="144"/>
      <c r="S100" s="140" t="s">
        <v>47</v>
      </c>
      <c r="T100" s="121" t="s">
        <v>164</v>
      </c>
      <c r="U100" s="143" t="s">
        <v>160</v>
      </c>
      <c r="V100" s="157" t="s">
        <v>157</v>
      </c>
      <c r="W100" s="141" t="s">
        <v>156</v>
      </c>
      <c r="X100" s="109" t="s">
        <v>284</v>
      </c>
      <c r="Y100" s="63" t="s">
        <v>301</v>
      </c>
      <c r="Z100" s="177" t="s">
        <v>286</v>
      </c>
      <c r="AA100" s="180" t="s">
        <v>420</v>
      </c>
      <c r="AB100" s="176">
        <v>0.3062</v>
      </c>
      <c r="AC100" s="181" t="s">
        <v>160</v>
      </c>
      <c r="AD100" s="181"/>
      <c r="AE100" s="181"/>
      <c r="AF100" s="181"/>
      <c r="AG100" s="181"/>
      <c r="AH100" s="179" t="s">
        <v>160</v>
      </c>
      <c r="AI100" s="179"/>
      <c r="AJ100" s="218"/>
      <c r="AK100" s="101">
        <v>1</v>
      </c>
    </row>
    <row r="101" s="21" customFormat="1" ht="39.95" customHeight="1" spans="1:37">
      <c r="A101" s="59">
        <f t="shared" si="2"/>
        <v>93</v>
      </c>
      <c r="B101" s="60"/>
      <c r="C101" s="64"/>
      <c r="D101" s="75"/>
      <c r="E101" s="75"/>
      <c r="F101" s="64">
        <v>4</v>
      </c>
      <c r="G101" s="75"/>
      <c r="H101" s="64"/>
      <c r="I101" s="64"/>
      <c r="J101" s="104"/>
      <c r="K101" s="104"/>
      <c r="L101" s="104"/>
      <c r="M101" s="121" t="s">
        <v>423</v>
      </c>
      <c r="N101" s="101" t="s">
        <v>424</v>
      </c>
      <c r="O101" s="110" t="s">
        <v>205</v>
      </c>
      <c r="P101" s="106" t="s">
        <v>77</v>
      </c>
      <c r="Q101" s="60" t="s">
        <v>155</v>
      </c>
      <c r="R101" s="145"/>
      <c r="S101" s="140" t="s">
        <v>47</v>
      </c>
      <c r="T101" s="121" t="s">
        <v>164</v>
      </c>
      <c r="U101" s="143" t="s">
        <v>160</v>
      </c>
      <c r="V101" s="157" t="s">
        <v>157</v>
      </c>
      <c r="W101" s="141" t="s">
        <v>156</v>
      </c>
      <c r="X101" s="109" t="s">
        <v>284</v>
      </c>
      <c r="Y101" s="63" t="s">
        <v>301</v>
      </c>
      <c r="Z101" s="177" t="s">
        <v>286</v>
      </c>
      <c r="AA101" s="180" t="s">
        <v>425</v>
      </c>
      <c r="AB101" s="176">
        <v>0.1886</v>
      </c>
      <c r="AC101" s="181" t="s">
        <v>160</v>
      </c>
      <c r="AD101" s="179"/>
      <c r="AE101" s="179"/>
      <c r="AF101" s="179"/>
      <c r="AG101" s="179"/>
      <c r="AH101" s="179" t="s">
        <v>160</v>
      </c>
      <c r="AI101" s="179"/>
      <c r="AJ101" s="218"/>
      <c r="AK101" s="101">
        <v>1</v>
      </c>
    </row>
    <row r="102" ht="39.95" customHeight="1" spans="1:37">
      <c r="A102" s="59">
        <f t="shared" si="2"/>
        <v>94</v>
      </c>
      <c r="B102" s="60"/>
      <c r="C102" s="64"/>
      <c r="D102" s="75"/>
      <c r="E102" s="75"/>
      <c r="F102" s="64">
        <v>4</v>
      </c>
      <c r="G102" s="75"/>
      <c r="H102" s="64"/>
      <c r="I102" s="64"/>
      <c r="J102" s="104"/>
      <c r="K102" s="104"/>
      <c r="L102" s="104"/>
      <c r="M102" s="121" t="s">
        <v>426</v>
      </c>
      <c r="N102" s="101" t="s">
        <v>427</v>
      </c>
      <c r="O102" s="110" t="s">
        <v>205</v>
      </c>
      <c r="P102" s="106" t="s">
        <v>77</v>
      </c>
      <c r="Q102" s="60" t="s">
        <v>155</v>
      </c>
      <c r="R102" s="144"/>
      <c r="S102" s="140" t="s">
        <v>47</v>
      </c>
      <c r="T102" s="121" t="s">
        <v>164</v>
      </c>
      <c r="U102" s="143" t="s">
        <v>160</v>
      </c>
      <c r="V102" s="157" t="s">
        <v>157</v>
      </c>
      <c r="W102" s="141" t="s">
        <v>156</v>
      </c>
      <c r="X102" s="109" t="s">
        <v>284</v>
      </c>
      <c r="Y102" s="63" t="s">
        <v>285</v>
      </c>
      <c r="Z102" s="177" t="s">
        <v>286</v>
      </c>
      <c r="AA102" s="180" t="s">
        <v>428</v>
      </c>
      <c r="AB102" s="176">
        <v>0.0779</v>
      </c>
      <c r="AC102" s="181" t="s">
        <v>160</v>
      </c>
      <c r="AD102" s="141"/>
      <c r="AE102" s="141"/>
      <c r="AF102" s="141"/>
      <c r="AG102" s="141"/>
      <c r="AH102" s="179" t="s">
        <v>160</v>
      </c>
      <c r="AI102" s="179"/>
      <c r="AJ102" s="218"/>
      <c r="AK102" s="101">
        <v>1</v>
      </c>
    </row>
    <row r="103" ht="39.95" customHeight="1" spans="1:37">
      <c r="A103" s="59">
        <f t="shared" si="2"/>
        <v>95</v>
      </c>
      <c r="B103" s="60"/>
      <c r="C103" s="64"/>
      <c r="D103" s="75"/>
      <c r="E103" s="75"/>
      <c r="F103" s="64">
        <v>4</v>
      </c>
      <c r="G103" s="75"/>
      <c r="H103" s="64"/>
      <c r="I103" s="64"/>
      <c r="J103" s="104"/>
      <c r="K103" s="104"/>
      <c r="L103" s="104"/>
      <c r="M103" s="121" t="s">
        <v>429</v>
      </c>
      <c r="N103" s="101" t="s">
        <v>430</v>
      </c>
      <c r="O103" s="110" t="s">
        <v>205</v>
      </c>
      <c r="P103" s="106" t="s">
        <v>77</v>
      </c>
      <c r="Q103" s="60" t="s">
        <v>155</v>
      </c>
      <c r="R103" s="144"/>
      <c r="S103" s="140" t="s">
        <v>47</v>
      </c>
      <c r="T103" s="121" t="s">
        <v>164</v>
      </c>
      <c r="U103" s="143" t="s">
        <v>160</v>
      </c>
      <c r="V103" s="157" t="s">
        <v>157</v>
      </c>
      <c r="W103" s="141" t="s">
        <v>156</v>
      </c>
      <c r="X103" s="109" t="s">
        <v>284</v>
      </c>
      <c r="Y103" s="63" t="s">
        <v>285</v>
      </c>
      <c r="Z103" s="177" t="s">
        <v>286</v>
      </c>
      <c r="AA103" s="180" t="s">
        <v>431</v>
      </c>
      <c r="AB103" s="176">
        <v>0.0801</v>
      </c>
      <c r="AC103" s="181" t="s">
        <v>160</v>
      </c>
      <c r="AD103" s="141"/>
      <c r="AE103" s="141"/>
      <c r="AF103" s="141"/>
      <c r="AG103" s="141"/>
      <c r="AH103" s="179"/>
      <c r="AI103" s="179"/>
      <c r="AJ103" s="218"/>
      <c r="AK103" s="101">
        <v>1</v>
      </c>
    </row>
    <row r="104" ht="39.95" customHeight="1" spans="1:37">
      <c r="A104" s="59">
        <f t="shared" si="2"/>
        <v>96</v>
      </c>
      <c r="B104" s="60"/>
      <c r="C104" s="64"/>
      <c r="D104" s="75"/>
      <c r="E104" s="75"/>
      <c r="F104" s="64">
        <v>4</v>
      </c>
      <c r="G104" s="75"/>
      <c r="H104" s="64"/>
      <c r="I104" s="64"/>
      <c r="J104" s="104"/>
      <c r="K104" s="104"/>
      <c r="L104" s="104"/>
      <c r="M104" s="121" t="s">
        <v>432</v>
      </c>
      <c r="N104" s="101" t="s">
        <v>433</v>
      </c>
      <c r="O104" s="110" t="s">
        <v>205</v>
      </c>
      <c r="P104" s="106" t="s">
        <v>77</v>
      </c>
      <c r="Q104" s="60" t="s">
        <v>155</v>
      </c>
      <c r="R104" s="144"/>
      <c r="S104" s="140" t="s">
        <v>47</v>
      </c>
      <c r="T104" s="121" t="s">
        <v>164</v>
      </c>
      <c r="U104" s="143" t="s">
        <v>160</v>
      </c>
      <c r="V104" s="157" t="s">
        <v>157</v>
      </c>
      <c r="W104" s="141" t="s">
        <v>156</v>
      </c>
      <c r="X104" s="109" t="s">
        <v>284</v>
      </c>
      <c r="Y104" s="63" t="s">
        <v>285</v>
      </c>
      <c r="Z104" s="177" t="s">
        <v>286</v>
      </c>
      <c r="AA104" s="180" t="s">
        <v>434</v>
      </c>
      <c r="AB104" s="176">
        <v>0.0505</v>
      </c>
      <c r="AC104" s="181" t="s">
        <v>160</v>
      </c>
      <c r="AD104" s="141"/>
      <c r="AE104" s="141"/>
      <c r="AF104" s="141"/>
      <c r="AG104" s="141"/>
      <c r="AH104" s="179"/>
      <c r="AI104" s="179"/>
      <c r="AJ104" s="218"/>
      <c r="AK104" s="101">
        <v>1</v>
      </c>
    </row>
    <row r="105" ht="39.95" customHeight="1" spans="1:37">
      <c r="A105" s="59">
        <f t="shared" si="2"/>
        <v>97</v>
      </c>
      <c r="B105" s="60"/>
      <c r="C105" s="64"/>
      <c r="D105" s="75"/>
      <c r="E105" s="75"/>
      <c r="F105" s="64">
        <v>4</v>
      </c>
      <c r="G105" s="75"/>
      <c r="H105" s="64"/>
      <c r="I105" s="64"/>
      <c r="J105" s="104"/>
      <c r="K105" s="104"/>
      <c r="L105" s="104"/>
      <c r="M105" s="121" t="s">
        <v>435</v>
      </c>
      <c r="N105" s="101" t="s">
        <v>436</v>
      </c>
      <c r="O105" s="110" t="s">
        <v>205</v>
      </c>
      <c r="P105" s="106" t="s">
        <v>77</v>
      </c>
      <c r="Q105" s="60" t="s">
        <v>155</v>
      </c>
      <c r="R105" s="144"/>
      <c r="S105" s="140" t="s">
        <v>47</v>
      </c>
      <c r="T105" s="121" t="s">
        <v>164</v>
      </c>
      <c r="U105" s="143" t="s">
        <v>160</v>
      </c>
      <c r="V105" s="157" t="s">
        <v>157</v>
      </c>
      <c r="W105" s="141" t="s">
        <v>156</v>
      </c>
      <c r="X105" s="109" t="s">
        <v>284</v>
      </c>
      <c r="Y105" s="63" t="s">
        <v>285</v>
      </c>
      <c r="Z105" s="177" t="s">
        <v>286</v>
      </c>
      <c r="AA105" s="180" t="s">
        <v>434</v>
      </c>
      <c r="AB105" s="176">
        <v>0.0505</v>
      </c>
      <c r="AC105" s="181" t="s">
        <v>160</v>
      </c>
      <c r="AD105" s="141"/>
      <c r="AE105" s="141"/>
      <c r="AF105" s="141"/>
      <c r="AG105" s="141"/>
      <c r="AH105" s="179"/>
      <c r="AI105" s="179"/>
      <c r="AJ105" s="218"/>
      <c r="AK105" s="101">
        <v>1</v>
      </c>
    </row>
    <row r="106" s="21" customFormat="1" ht="39.95" customHeight="1" spans="1:37">
      <c r="A106" s="59">
        <f t="shared" si="2"/>
        <v>98</v>
      </c>
      <c r="B106" s="97"/>
      <c r="C106" s="64"/>
      <c r="D106" s="64"/>
      <c r="E106" s="64"/>
      <c r="F106" s="64">
        <v>4</v>
      </c>
      <c r="G106" s="64"/>
      <c r="H106" s="64"/>
      <c r="I106" s="64"/>
      <c r="J106" s="97"/>
      <c r="K106" s="97"/>
      <c r="L106" s="97"/>
      <c r="M106" s="121" t="s">
        <v>437</v>
      </c>
      <c r="N106" s="101" t="s">
        <v>438</v>
      </c>
      <c r="O106" s="110" t="s">
        <v>205</v>
      </c>
      <c r="P106" s="106" t="s">
        <v>77</v>
      </c>
      <c r="Q106" s="60" t="s">
        <v>155</v>
      </c>
      <c r="R106" s="141"/>
      <c r="S106" s="140" t="s">
        <v>47</v>
      </c>
      <c r="T106" s="121" t="s">
        <v>164</v>
      </c>
      <c r="U106" s="143" t="s">
        <v>160</v>
      </c>
      <c r="V106" s="157" t="s">
        <v>157</v>
      </c>
      <c r="W106" s="141" t="s">
        <v>156</v>
      </c>
      <c r="X106" s="109" t="s">
        <v>284</v>
      </c>
      <c r="Y106" s="63" t="s">
        <v>285</v>
      </c>
      <c r="Z106" s="177" t="s">
        <v>286</v>
      </c>
      <c r="AA106" s="180" t="s">
        <v>439</v>
      </c>
      <c r="AB106" s="176">
        <v>0.0653</v>
      </c>
      <c r="AC106" s="181" t="s">
        <v>160</v>
      </c>
      <c r="AD106" s="97"/>
      <c r="AE106" s="97"/>
      <c r="AF106" s="97"/>
      <c r="AG106" s="97"/>
      <c r="AH106" s="179"/>
      <c r="AI106" s="179"/>
      <c r="AJ106" s="218"/>
      <c r="AK106" s="101">
        <v>1</v>
      </c>
    </row>
    <row r="107" ht="39.95" customHeight="1" spans="1:37">
      <c r="A107" s="59">
        <f t="shared" si="2"/>
        <v>99</v>
      </c>
      <c r="B107" s="97"/>
      <c r="C107" s="64"/>
      <c r="D107" s="64"/>
      <c r="E107" s="64"/>
      <c r="F107" s="64">
        <v>4</v>
      </c>
      <c r="G107" s="64"/>
      <c r="H107" s="64"/>
      <c r="I107" s="64"/>
      <c r="J107" s="97"/>
      <c r="K107" s="97"/>
      <c r="L107" s="97"/>
      <c r="M107" s="121" t="s">
        <v>440</v>
      </c>
      <c r="N107" s="101" t="s">
        <v>441</v>
      </c>
      <c r="O107" s="110" t="s">
        <v>205</v>
      </c>
      <c r="P107" s="106" t="s">
        <v>77</v>
      </c>
      <c r="Q107" s="60" t="s">
        <v>155</v>
      </c>
      <c r="R107" s="141"/>
      <c r="S107" s="140" t="s">
        <v>47</v>
      </c>
      <c r="T107" s="121" t="s">
        <v>164</v>
      </c>
      <c r="U107" s="143" t="s">
        <v>160</v>
      </c>
      <c r="V107" s="157" t="s">
        <v>157</v>
      </c>
      <c r="W107" s="141" t="s">
        <v>156</v>
      </c>
      <c r="X107" s="109" t="s">
        <v>284</v>
      </c>
      <c r="Y107" s="63" t="s">
        <v>285</v>
      </c>
      <c r="Z107" s="177" t="s">
        <v>286</v>
      </c>
      <c r="AA107" s="180" t="s">
        <v>442</v>
      </c>
      <c r="AB107" s="176">
        <v>0.041</v>
      </c>
      <c r="AC107" s="181" t="s">
        <v>160</v>
      </c>
      <c r="AD107" s="97"/>
      <c r="AE107" s="97"/>
      <c r="AF107" s="97"/>
      <c r="AG107" s="97"/>
      <c r="AH107" s="179"/>
      <c r="AI107" s="179"/>
      <c r="AJ107" s="218"/>
      <c r="AK107" s="101">
        <v>1</v>
      </c>
    </row>
    <row r="108" ht="39.95" customHeight="1" spans="1:37">
      <c r="A108" s="59">
        <f t="shared" si="2"/>
        <v>100</v>
      </c>
      <c r="B108" s="60"/>
      <c r="C108" s="64"/>
      <c r="D108" s="64"/>
      <c r="E108" s="65"/>
      <c r="F108" s="65">
        <v>4</v>
      </c>
      <c r="G108" s="64"/>
      <c r="H108" s="64"/>
      <c r="I108" s="64"/>
      <c r="J108" s="104"/>
      <c r="K108" s="107"/>
      <c r="L108" s="107"/>
      <c r="M108" s="121" t="s">
        <v>294</v>
      </c>
      <c r="N108" s="101" t="s">
        <v>295</v>
      </c>
      <c r="O108" s="110" t="s">
        <v>205</v>
      </c>
      <c r="P108" s="109" t="s">
        <v>77</v>
      </c>
      <c r="Q108" s="60" t="s">
        <v>155</v>
      </c>
      <c r="R108" s="145"/>
      <c r="S108" s="140" t="s">
        <v>47</v>
      </c>
      <c r="T108" s="121" t="s">
        <v>164</v>
      </c>
      <c r="U108" s="143" t="s">
        <v>160</v>
      </c>
      <c r="V108" s="157" t="s">
        <v>157</v>
      </c>
      <c r="W108" s="141" t="s">
        <v>156</v>
      </c>
      <c r="X108" s="60" t="s">
        <v>284</v>
      </c>
      <c r="Y108" s="63" t="s">
        <v>285</v>
      </c>
      <c r="Z108" s="143" t="s">
        <v>286</v>
      </c>
      <c r="AA108" s="180" t="s">
        <v>296</v>
      </c>
      <c r="AB108" s="176">
        <v>0.0241</v>
      </c>
      <c r="AC108" s="181" t="s">
        <v>160</v>
      </c>
      <c r="AD108" s="181"/>
      <c r="AE108" s="181"/>
      <c r="AF108" s="181"/>
      <c r="AG108" s="181"/>
      <c r="AH108" s="179"/>
      <c r="AI108" s="179"/>
      <c r="AJ108" s="218"/>
      <c r="AK108" s="101">
        <v>2</v>
      </c>
    </row>
    <row r="109" ht="39.95" customHeight="1" spans="1:37">
      <c r="A109" s="59">
        <f t="shared" si="2"/>
        <v>101</v>
      </c>
      <c r="B109" s="60"/>
      <c r="C109" s="64"/>
      <c r="D109" s="75"/>
      <c r="E109" s="75"/>
      <c r="F109" s="64">
        <v>4</v>
      </c>
      <c r="G109" s="75"/>
      <c r="H109" s="64"/>
      <c r="I109" s="64"/>
      <c r="J109" s="104"/>
      <c r="K109" s="104"/>
      <c r="L109" s="104"/>
      <c r="M109" s="121" t="s">
        <v>443</v>
      </c>
      <c r="N109" s="101" t="s">
        <v>444</v>
      </c>
      <c r="O109" s="110" t="s">
        <v>205</v>
      </c>
      <c r="P109" s="106" t="s">
        <v>77</v>
      </c>
      <c r="Q109" s="60" t="s">
        <v>155</v>
      </c>
      <c r="R109" s="144"/>
      <c r="S109" s="140" t="s">
        <v>47</v>
      </c>
      <c r="T109" s="121" t="s">
        <v>164</v>
      </c>
      <c r="U109" s="143" t="s">
        <v>160</v>
      </c>
      <c r="V109" s="157" t="s">
        <v>157</v>
      </c>
      <c r="W109" s="141" t="s">
        <v>156</v>
      </c>
      <c r="X109" s="109" t="s">
        <v>171</v>
      </c>
      <c r="Y109" s="63" t="s">
        <v>159</v>
      </c>
      <c r="Z109" s="143" t="s">
        <v>160</v>
      </c>
      <c r="AA109" s="180" t="s">
        <v>160</v>
      </c>
      <c r="AB109" s="176">
        <f>AB110+AB111</f>
        <v>0.0299</v>
      </c>
      <c r="AC109" s="181" t="s">
        <v>160</v>
      </c>
      <c r="AD109" s="141"/>
      <c r="AE109" s="141"/>
      <c r="AF109" s="141"/>
      <c r="AG109" s="141"/>
      <c r="AH109" s="179"/>
      <c r="AI109" s="179"/>
      <c r="AJ109" s="218"/>
      <c r="AK109" s="101">
        <v>4</v>
      </c>
    </row>
    <row r="110" ht="39.95" customHeight="1" spans="1:37">
      <c r="A110" s="59">
        <f t="shared" si="2"/>
        <v>102</v>
      </c>
      <c r="B110" s="60"/>
      <c r="C110" s="64"/>
      <c r="D110" s="75"/>
      <c r="E110" s="75"/>
      <c r="F110" s="64"/>
      <c r="G110" s="75">
        <v>5</v>
      </c>
      <c r="H110" s="64"/>
      <c r="I110" s="64"/>
      <c r="J110" s="104"/>
      <c r="K110" s="104"/>
      <c r="L110" s="104"/>
      <c r="M110" s="121" t="s">
        <v>445</v>
      </c>
      <c r="N110" s="101" t="s">
        <v>446</v>
      </c>
      <c r="O110" s="110" t="s">
        <v>205</v>
      </c>
      <c r="P110" s="106" t="s">
        <v>77</v>
      </c>
      <c r="Q110" s="60" t="s">
        <v>155</v>
      </c>
      <c r="R110" s="144"/>
      <c r="S110" s="140" t="s">
        <v>47</v>
      </c>
      <c r="T110" s="121" t="s">
        <v>164</v>
      </c>
      <c r="U110" s="143" t="s">
        <v>160</v>
      </c>
      <c r="V110" s="157" t="s">
        <v>157</v>
      </c>
      <c r="W110" s="141" t="s">
        <v>156</v>
      </c>
      <c r="X110" s="109" t="s">
        <v>206</v>
      </c>
      <c r="Y110" s="63" t="s">
        <v>321</v>
      </c>
      <c r="Z110" s="143" t="s">
        <v>208</v>
      </c>
      <c r="AA110" s="180" t="s">
        <v>447</v>
      </c>
      <c r="AB110" s="176">
        <v>0.0161</v>
      </c>
      <c r="AC110" s="181" t="s">
        <v>160</v>
      </c>
      <c r="AD110" s="141"/>
      <c r="AE110" s="141"/>
      <c r="AF110" s="141"/>
      <c r="AG110" s="141"/>
      <c r="AH110" s="179"/>
      <c r="AI110" s="179"/>
      <c r="AJ110" s="218"/>
      <c r="AK110" s="101">
        <v>1</v>
      </c>
    </row>
    <row r="111" ht="39.95" customHeight="1" spans="1:37">
      <c r="A111" s="59">
        <f t="shared" si="2"/>
        <v>103</v>
      </c>
      <c r="B111" s="60"/>
      <c r="C111" s="64"/>
      <c r="D111" s="75"/>
      <c r="E111" s="75"/>
      <c r="F111" s="64"/>
      <c r="G111" s="75">
        <v>5</v>
      </c>
      <c r="H111" s="64"/>
      <c r="I111" s="64"/>
      <c r="J111" s="104"/>
      <c r="K111" s="104"/>
      <c r="L111" s="104"/>
      <c r="M111" s="121" t="s">
        <v>448</v>
      </c>
      <c r="N111" s="101" t="s">
        <v>449</v>
      </c>
      <c r="O111" s="110" t="s">
        <v>205</v>
      </c>
      <c r="P111" s="106" t="s">
        <v>77</v>
      </c>
      <c r="Q111" s="60" t="s">
        <v>155</v>
      </c>
      <c r="R111" s="144"/>
      <c r="S111" s="140" t="s">
        <v>47</v>
      </c>
      <c r="T111" s="121" t="s">
        <v>164</v>
      </c>
      <c r="U111" s="143" t="s">
        <v>160</v>
      </c>
      <c r="V111" s="157" t="s">
        <v>157</v>
      </c>
      <c r="W111" s="141" t="s">
        <v>156</v>
      </c>
      <c r="X111" s="109" t="s">
        <v>206</v>
      </c>
      <c r="Y111" s="63" t="s">
        <v>273</v>
      </c>
      <c r="Z111" s="143" t="s">
        <v>160</v>
      </c>
      <c r="AA111" s="180" t="s">
        <v>160</v>
      </c>
      <c r="AB111" s="176">
        <v>0.0138</v>
      </c>
      <c r="AC111" s="181" t="s">
        <v>160</v>
      </c>
      <c r="AD111" s="141"/>
      <c r="AE111" s="141"/>
      <c r="AF111" s="141"/>
      <c r="AG111" s="141"/>
      <c r="AH111" s="179"/>
      <c r="AI111" s="179"/>
      <c r="AJ111" s="218"/>
      <c r="AK111" s="101">
        <v>1</v>
      </c>
    </row>
    <row r="112" ht="39.95" customHeight="1" spans="1:37">
      <c r="A112" s="59">
        <f t="shared" si="2"/>
        <v>104</v>
      </c>
      <c r="B112" s="60"/>
      <c r="C112" s="64">
        <v>1</v>
      </c>
      <c r="D112" s="75"/>
      <c r="E112" s="75"/>
      <c r="F112" s="64"/>
      <c r="G112" s="75"/>
      <c r="H112" s="64"/>
      <c r="I112" s="64"/>
      <c r="J112" s="104"/>
      <c r="K112" s="104"/>
      <c r="L112" s="104"/>
      <c r="M112" s="121" t="s">
        <v>99</v>
      </c>
      <c r="N112" s="101" t="s">
        <v>100</v>
      </c>
      <c r="O112" s="226" t="s">
        <v>205</v>
      </c>
      <c r="P112" s="106" t="s">
        <v>77</v>
      </c>
      <c r="Q112" s="60" t="s">
        <v>155</v>
      </c>
      <c r="R112" s="144"/>
      <c r="S112" s="140" t="s">
        <v>57</v>
      </c>
      <c r="T112" s="121" t="s">
        <v>164</v>
      </c>
      <c r="U112" s="143" t="s">
        <v>160</v>
      </c>
      <c r="V112" s="157" t="s">
        <v>157</v>
      </c>
      <c r="W112" s="141" t="s">
        <v>156</v>
      </c>
      <c r="X112" s="109" t="s">
        <v>284</v>
      </c>
      <c r="Y112" s="63" t="s">
        <v>308</v>
      </c>
      <c r="Z112" s="177" t="s">
        <v>286</v>
      </c>
      <c r="AA112" s="180" t="s">
        <v>450</v>
      </c>
      <c r="AB112" s="176">
        <v>0.0421</v>
      </c>
      <c r="AC112" s="181" t="s">
        <v>160</v>
      </c>
      <c r="AD112" s="141"/>
      <c r="AE112" s="141"/>
      <c r="AF112" s="141"/>
      <c r="AG112" s="141"/>
      <c r="AH112" s="179"/>
      <c r="AI112" s="179"/>
      <c r="AJ112" s="218"/>
      <c r="AK112" s="101">
        <v>1</v>
      </c>
    </row>
    <row r="113" ht="39.95" customHeight="1" spans="1:37">
      <c r="A113" s="59">
        <f t="shared" si="2"/>
        <v>105</v>
      </c>
      <c r="B113" s="60"/>
      <c r="C113" s="64">
        <v>1</v>
      </c>
      <c r="D113" s="75"/>
      <c r="E113" s="64"/>
      <c r="F113" s="75"/>
      <c r="G113" s="75"/>
      <c r="H113" s="64"/>
      <c r="I113" s="64"/>
      <c r="J113" s="104"/>
      <c r="K113" s="104"/>
      <c r="L113" s="104"/>
      <c r="M113" s="121" t="s">
        <v>451</v>
      </c>
      <c r="N113" s="101" t="s">
        <v>452</v>
      </c>
      <c r="O113" s="226" t="s">
        <v>205</v>
      </c>
      <c r="P113" s="106" t="s">
        <v>77</v>
      </c>
      <c r="Q113" s="60" t="s">
        <v>155</v>
      </c>
      <c r="R113" s="144"/>
      <c r="S113" s="140" t="s">
        <v>47</v>
      </c>
      <c r="T113" s="121" t="s">
        <v>164</v>
      </c>
      <c r="U113" s="143" t="s">
        <v>160</v>
      </c>
      <c r="V113" s="157" t="s">
        <v>157</v>
      </c>
      <c r="W113" s="141" t="s">
        <v>156</v>
      </c>
      <c r="X113" s="109" t="s">
        <v>453</v>
      </c>
      <c r="Y113" s="63" t="s">
        <v>454</v>
      </c>
      <c r="Z113" s="143" t="s">
        <v>160</v>
      </c>
      <c r="AA113" s="121" t="s">
        <v>160</v>
      </c>
      <c r="AB113" s="176">
        <v>0.1722</v>
      </c>
      <c r="AC113" s="181" t="s">
        <v>160</v>
      </c>
      <c r="AD113" s="141"/>
      <c r="AE113" s="141"/>
      <c r="AF113" s="141"/>
      <c r="AG113" s="141"/>
      <c r="AH113" s="179"/>
      <c r="AI113" s="179"/>
      <c r="AJ113" s="218"/>
      <c r="AK113" s="101">
        <v>1</v>
      </c>
    </row>
    <row r="114" ht="39.95" customHeight="1" spans="1:37">
      <c r="A114" s="59">
        <f t="shared" si="2"/>
        <v>106</v>
      </c>
      <c r="B114" s="60"/>
      <c r="C114" s="64">
        <v>1</v>
      </c>
      <c r="D114" s="64"/>
      <c r="E114" s="64"/>
      <c r="F114" s="75"/>
      <c r="G114" s="75"/>
      <c r="H114" s="64"/>
      <c r="I114" s="64"/>
      <c r="J114" s="104"/>
      <c r="K114" s="104"/>
      <c r="L114" s="104"/>
      <c r="M114" s="121" t="s">
        <v>455</v>
      </c>
      <c r="N114" s="101" t="s">
        <v>456</v>
      </c>
      <c r="O114" s="226" t="s">
        <v>205</v>
      </c>
      <c r="P114" s="109" t="s">
        <v>57</v>
      </c>
      <c r="Q114" s="60" t="s">
        <v>155</v>
      </c>
      <c r="R114" s="144"/>
      <c r="S114" s="140" t="s">
        <v>47</v>
      </c>
      <c r="T114" s="121" t="s">
        <v>164</v>
      </c>
      <c r="U114" s="143" t="s">
        <v>160</v>
      </c>
      <c r="V114" s="157" t="s">
        <v>157</v>
      </c>
      <c r="W114" s="141" t="s">
        <v>156</v>
      </c>
      <c r="X114" s="109" t="s">
        <v>453</v>
      </c>
      <c r="Y114" s="63" t="s">
        <v>454</v>
      </c>
      <c r="Z114" s="143" t="s">
        <v>160</v>
      </c>
      <c r="AA114" s="121" t="s">
        <v>160</v>
      </c>
      <c r="AB114" s="176">
        <v>0.0807</v>
      </c>
      <c r="AC114" s="181" t="s">
        <v>160</v>
      </c>
      <c r="AD114" s="141"/>
      <c r="AE114" s="141"/>
      <c r="AF114" s="141"/>
      <c r="AG114" s="141"/>
      <c r="AH114" s="179"/>
      <c r="AI114" s="179"/>
      <c r="AJ114" s="218"/>
      <c r="AK114" s="101">
        <v>1</v>
      </c>
    </row>
    <row r="115" ht="39.95" customHeight="1" spans="1:37">
      <c r="A115" s="59">
        <f t="shared" si="2"/>
        <v>107</v>
      </c>
      <c r="B115" s="60"/>
      <c r="C115" s="64"/>
      <c r="D115" s="64"/>
      <c r="E115" s="64"/>
      <c r="F115" s="75"/>
      <c r="G115" s="75"/>
      <c r="H115" s="64"/>
      <c r="I115" s="64"/>
      <c r="J115" s="104"/>
      <c r="K115" s="104"/>
      <c r="L115" s="104"/>
      <c r="M115" s="127" t="s">
        <v>457</v>
      </c>
      <c r="N115" s="128" t="s">
        <v>87</v>
      </c>
      <c r="O115" s="227" t="s">
        <v>458</v>
      </c>
      <c r="P115" s="228" t="s">
        <v>77</v>
      </c>
      <c r="Q115" s="71" t="s">
        <v>155</v>
      </c>
      <c r="R115" s="251"/>
      <c r="S115" s="252" t="s">
        <v>47</v>
      </c>
      <c r="T115" s="127" t="s">
        <v>164</v>
      </c>
      <c r="U115" s="162" t="s">
        <v>160</v>
      </c>
      <c r="V115" s="253" t="s">
        <v>157</v>
      </c>
      <c r="W115" s="164" t="s">
        <v>156</v>
      </c>
      <c r="X115" s="130" t="s">
        <v>266</v>
      </c>
      <c r="Y115" s="192" t="s">
        <v>459</v>
      </c>
      <c r="Z115" s="192" t="s">
        <v>160</v>
      </c>
      <c r="AA115" s="127" t="s">
        <v>160</v>
      </c>
      <c r="AB115" s="194">
        <v>0.0013</v>
      </c>
      <c r="AC115" s="195" t="s">
        <v>160</v>
      </c>
      <c r="AD115" s="164"/>
      <c r="AE115" s="164"/>
      <c r="AF115" s="164"/>
      <c r="AG115" s="164"/>
      <c r="AH115" s="219"/>
      <c r="AI115" s="219"/>
      <c r="AJ115" s="220"/>
      <c r="AK115" s="128">
        <v>2</v>
      </c>
    </row>
    <row r="116" ht="39.95" customHeight="1" spans="1:37">
      <c r="A116" s="59">
        <f t="shared" si="2"/>
        <v>108</v>
      </c>
      <c r="B116" s="60"/>
      <c r="C116" s="64">
        <v>1</v>
      </c>
      <c r="D116" s="64"/>
      <c r="E116" s="64"/>
      <c r="F116" s="75"/>
      <c r="G116" s="75"/>
      <c r="H116" s="64"/>
      <c r="I116" s="64"/>
      <c r="J116" s="104"/>
      <c r="K116" s="104"/>
      <c r="L116" s="104"/>
      <c r="M116" s="399" t="s">
        <v>91</v>
      </c>
      <c r="N116" s="400" t="s">
        <v>92</v>
      </c>
      <c r="O116" s="401" t="s">
        <v>460</v>
      </c>
      <c r="P116" s="402" t="s">
        <v>461</v>
      </c>
      <c r="Q116" s="417" t="s">
        <v>155</v>
      </c>
      <c r="R116" s="418"/>
      <c r="S116" s="418" t="s">
        <v>47</v>
      </c>
      <c r="T116" s="399" t="s">
        <v>164</v>
      </c>
      <c r="U116" s="418" t="s">
        <v>160</v>
      </c>
      <c r="V116" s="418" t="s">
        <v>157</v>
      </c>
      <c r="W116" s="418" t="s">
        <v>156</v>
      </c>
      <c r="X116" s="419" t="s">
        <v>266</v>
      </c>
      <c r="Y116" s="424" t="s">
        <v>462</v>
      </c>
      <c r="Z116" s="400" t="s">
        <v>160</v>
      </c>
      <c r="AA116" s="425" t="s">
        <v>160</v>
      </c>
      <c r="AB116" s="426">
        <v>0.001</v>
      </c>
      <c r="AC116" s="181" t="s">
        <v>160</v>
      </c>
      <c r="AD116" s="141"/>
      <c r="AE116" s="141"/>
      <c r="AF116" s="141"/>
      <c r="AG116" s="141"/>
      <c r="AH116" s="179"/>
      <c r="AI116" s="179"/>
      <c r="AJ116" s="218"/>
      <c r="AK116" s="101">
        <v>2</v>
      </c>
    </row>
    <row r="117" ht="39.95" customHeight="1" spans="1:37">
      <c r="A117" s="59">
        <f t="shared" si="2"/>
        <v>109</v>
      </c>
      <c r="B117" s="60"/>
      <c r="C117" s="64">
        <v>1</v>
      </c>
      <c r="D117" s="64"/>
      <c r="E117" s="75"/>
      <c r="F117" s="64"/>
      <c r="G117" s="75"/>
      <c r="H117" s="64"/>
      <c r="I117" s="64"/>
      <c r="J117" s="104"/>
      <c r="K117" s="104"/>
      <c r="L117" s="104"/>
      <c r="M117" s="121" t="s">
        <v>463</v>
      </c>
      <c r="N117" s="101" t="s">
        <v>464</v>
      </c>
      <c r="O117" s="131" t="s">
        <v>465</v>
      </c>
      <c r="P117" s="106" t="s">
        <v>77</v>
      </c>
      <c r="Q117" s="60" t="s">
        <v>155</v>
      </c>
      <c r="R117" s="144"/>
      <c r="S117" s="140" t="s">
        <v>47</v>
      </c>
      <c r="T117" s="121" t="s">
        <v>164</v>
      </c>
      <c r="U117" s="143" t="s">
        <v>160</v>
      </c>
      <c r="V117" s="157" t="s">
        <v>157</v>
      </c>
      <c r="W117" s="141" t="s">
        <v>156</v>
      </c>
      <c r="X117" s="109" t="s">
        <v>266</v>
      </c>
      <c r="Y117" s="63" t="s">
        <v>466</v>
      </c>
      <c r="Z117" s="63" t="s">
        <v>160</v>
      </c>
      <c r="AA117" s="121" t="s">
        <v>160</v>
      </c>
      <c r="AB117" s="176">
        <v>0.0023</v>
      </c>
      <c r="AC117" s="181" t="s">
        <v>467</v>
      </c>
      <c r="AD117" s="141"/>
      <c r="AE117" s="141"/>
      <c r="AF117" s="141"/>
      <c r="AG117" s="141"/>
      <c r="AH117" s="179"/>
      <c r="AI117" s="179"/>
      <c r="AJ117" s="218"/>
      <c r="AK117" s="101">
        <v>4</v>
      </c>
    </row>
    <row r="118" ht="39.95" customHeight="1" spans="1:37">
      <c r="A118" s="59">
        <f t="shared" si="2"/>
        <v>110</v>
      </c>
      <c r="B118" s="60"/>
      <c r="C118" s="64">
        <v>1</v>
      </c>
      <c r="D118" s="64"/>
      <c r="E118" s="75"/>
      <c r="F118" s="64"/>
      <c r="G118" s="75"/>
      <c r="H118" s="64"/>
      <c r="I118" s="64"/>
      <c r="J118" s="104"/>
      <c r="K118" s="104"/>
      <c r="L118" s="104"/>
      <c r="M118" s="121" t="s">
        <v>468</v>
      </c>
      <c r="N118" s="101" t="s">
        <v>469</v>
      </c>
      <c r="O118" s="131" t="s">
        <v>470</v>
      </c>
      <c r="P118" s="106" t="s">
        <v>77</v>
      </c>
      <c r="Q118" s="60" t="s">
        <v>155</v>
      </c>
      <c r="R118" s="144"/>
      <c r="S118" s="140" t="s">
        <v>47</v>
      </c>
      <c r="T118" s="121" t="s">
        <v>164</v>
      </c>
      <c r="U118" s="143" t="s">
        <v>160</v>
      </c>
      <c r="V118" s="157" t="s">
        <v>157</v>
      </c>
      <c r="W118" s="141" t="s">
        <v>156</v>
      </c>
      <c r="X118" s="109" t="s">
        <v>178</v>
      </c>
      <c r="Y118" s="63" t="s">
        <v>160</v>
      </c>
      <c r="Z118" s="177" t="s">
        <v>286</v>
      </c>
      <c r="AA118" s="121" t="s">
        <v>160</v>
      </c>
      <c r="AB118" s="176">
        <v>0.0003</v>
      </c>
      <c r="AC118" s="181" t="s">
        <v>160</v>
      </c>
      <c r="AD118" s="141"/>
      <c r="AE118" s="141"/>
      <c r="AF118" s="141"/>
      <c r="AG118" s="141"/>
      <c r="AH118" s="179"/>
      <c r="AI118" s="179"/>
      <c r="AJ118" s="218"/>
      <c r="AK118" s="101">
        <v>1</v>
      </c>
    </row>
    <row r="119" ht="39.95" customHeight="1" spans="1:37">
      <c r="A119" s="59">
        <f t="shared" si="2"/>
        <v>111</v>
      </c>
      <c r="B119" s="60"/>
      <c r="C119" s="64">
        <v>1</v>
      </c>
      <c r="D119" s="64"/>
      <c r="E119" s="75"/>
      <c r="F119" s="64"/>
      <c r="G119" s="75"/>
      <c r="H119" s="64"/>
      <c r="I119" s="64"/>
      <c r="J119" s="104"/>
      <c r="K119" s="104"/>
      <c r="L119" s="104"/>
      <c r="M119" s="121" t="s">
        <v>471</v>
      </c>
      <c r="N119" s="101" t="s">
        <v>472</v>
      </c>
      <c r="O119" s="226" t="s">
        <v>205</v>
      </c>
      <c r="P119" s="106" t="s">
        <v>57</v>
      </c>
      <c r="Q119" s="60" t="s">
        <v>155</v>
      </c>
      <c r="R119" s="144"/>
      <c r="S119" s="140" t="s">
        <v>47</v>
      </c>
      <c r="T119" s="121" t="s">
        <v>164</v>
      </c>
      <c r="U119" s="143" t="s">
        <v>160</v>
      </c>
      <c r="V119" s="157" t="s">
        <v>157</v>
      </c>
      <c r="W119" s="141" t="s">
        <v>156</v>
      </c>
      <c r="X119" s="109" t="s">
        <v>453</v>
      </c>
      <c r="Y119" s="63" t="s">
        <v>473</v>
      </c>
      <c r="Z119" s="143" t="s">
        <v>160</v>
      </c>
      <c r="AA119" s="121" t="s">
        <v>160</v>
      </c>
      <c r="AB119" s="176">
        <v>0.0707</v>
      </c>
      <c r="AC119" s="181" t="s">
        <v>160</v>
      </c>
      <c r="AD119" s="143" t="s">
        <v>160</v>
      </c>
      <c r="AE119" s="143" t="s">
        <v>160</v>
      </c>
      <c r="AF119" s="143" t="s">
        <v>160</v>
      </c>
      <c r="AG119" s="143" t="s">
        <v>160</v>
      </c>
      <c r="AH119" s="143" t="s">
        <v>160</v>
      </c>
      <c r="AI119" s="143" t="s">
        <v>160</v>
      </c>
      <c r="AJ119" s="218"/>
      <c r="AK119" s="101">
        <v>1</v>
      </c>
    </row>
    <row r="120" ht="39.95" customHeight="1" spans="1:37">
      <c r="A120" s="59">
        <f t="shared" si="2"/>
        <v>112</v>
      </c>
      <c r="B120" s="60"/>
      <c r="C120" s="64">
        <v>1</v>
      </c>
      <c r="D120" s="64"/>
      <c r="E120" s="66"/>
      <c r="F120" s="65"/>
      <c r="G120" s="64"/>
      <c r="H120" s="64"/>
      <c r="I120" s="64"/>
      <c r="J120" s="104"/>
      <c r="K120" s="107"/>
      <c r="L120" s="107"/>
      <c r="M120" s="121" t="s">
        <v>474</v>
      </c>
      <c r="N120" s="101" t="s">
        <v>475</v>
      </c>
      <c r="O120" s="110" t="s">
        <v>476</v>
      </c>
      <c r="P120" s="106" t="s">
        <v>77</v>
      </c>
      <c r="Q120" s="60" t="s">
        <v>155</v>
      </c>
      <c r="R120" s="145"/>
      <c r="S120" s="140" t="s">
        <v>47</v>
      </c>
      <c r="T120" s="121" t="s">
        <v>164</v>
      </c>
      <c r="U120" s="143" t="s">
        <v>160</v>
      </c>
      <c r="V120" s="157" t="s">
        <v>157</v>
      </c>
      <c r="W120" s="141" t="s">
        <v>156</v>
      </c>
      <c r="X120" s="109" t="s">
        <v>266</v>
      </c>
      <c r="Y120" s="143" t="s">
        <v>160</v>
      </c>
      <c r="Z120" s="143" t="s">
        <v>160</v>
      </c>
      <c r="AA120" s="121" t="s">
        <v>160</v>
      </c>
      <c r="AB120" s="176">
        <v>0.006</v>
      </c>
      <c r="AC120" s="181" t="s">
        <v>467</v>
      </c>
      <c r="AD120" s="181"/>
      <c r="AE120" s="181"/>
      <c r="AF120" s="181"/>
      <c r="AG120" s="181"/>
      <c r="AH120" s="179"/>
      <c r="AI120" s="179"/>
      <c r="AJ120" s="218"/>
      <c r="AK120" s="101">
        <v>12</v>
      </c>
    </row>
    <row r="121" customFormat="1" ht="39.95" customHeight="1" spans="1:37">
      <c r="A121" s="59">
        <f t="shared" si="2"/>
        <v>113</v>
      </c>
      <c r="B121" s="60"/>
      <c r="C121" s="64">
        <v>1</v>
      </c>
      <c r="D121" s="64"/>
      <c r="E121" s="66"/>
      <c r="F121" s="65"/>
      <c r="G121" s="64"/>
      <c r="H121" s="64"/>
      <c r="I121" s="64"/>
      <c r="J121" s="104"/>
      <c r="K121" s="107"/>
      <c r="L121" s="107"/>
      <c r="M121" s="121" t="s">
        <v>477</v>
      </c>
      <c r="N121" s="121" t="s">
        <v>478</v>
      </c>
      <c r="O121" s="121"/>
      <c r="P121" s="121" t="s">
        <v>77</v>
      </c>
      <c r="Q121" s="121" t="s">
        <v>155</v>
      </c>
      <c r="R121" s="121" t="s">
        <v>160</v>
      </c>
      <c r="S121" s="121" t="s">
        <v>160</v>
      </c>
      <c r="T121" s="121" t="s">
        <v>164</v>
      </c>
      <c r="U121" s="121" t="s">
        <v>160</v>
      </c>
      <c r="V121" s="157" t="s">
        <v>157</v>
      </c>
      <c r="W121" s="141" t="s">
        <v>156</v>
      </c>
      <c r="X121" s="121" t="s">
        <v>479</v>
      </c>
      <c r="Y121" s="121" t="s">
        <v>479</v>
      </c>
      <c r="Z121" s="121" t="s">
        <v>160</v>
      </c>
      <c r="AA121" s="121" t="s">
        <v>160</v>
      </c>
      <c r="AB121" s="121">
        <v>0.02</v>
      </c>
      <c r="AC121" s="121" t="s">
        <v>160</v>
      </c>
      <c r="AD121" s="181"/>
      <c r="AE121" s="181"/>
      <c r="AF121" s="181"/>
      <c r="AG121" s="181"/>
      <c r="AH121" s="179"/>
      <c r="AI121" s="179"/>
      <c r="AJ121" s="218"/>
      <c r="AK121" s="101">
        <v>1</v>
      </c>
    </row>
    <row r="122" s="35" customFormat="1" ht="39.95" customHeight="1" spans="1:37">
      <c r="A122" s="59">
        <f t="shared" si="2"/>
        <v>114</v>
      </c>
      <c r="B122" s="60"/>
      <c r="C122" s="64">
        <v>1</v>
      </c>
      <c r="D122" s="64"/>
      <c r="E122" s="65"/>
      <c r="F122" s="65"/>
      <c r="G122" s="64"/>
      <c r="H122" s="64"/>
      <c r="I122" s="64"/>
      <c r="J122" s="104"/>
      <c r="K122" s="107"/>
      <c r="L122" s="107"/>
      <c r="M122" s="121" t="s">
        <v>480</v>
      </c>
      <c r="N122" s="121" t="s">
        <v>478</v>
      </c>
      <c r="O122" s="121"/>
      <c r="P122" s="121" t="s">
        <v>77</v>
      </c>
      <c r="Q122" s="121" t="s">
        <v>155</v>
      </c>
      <c r="R122" s="121" t="s">
        <v>160</v>
      </c>
      <c r="S122" s="121" t="s">
        <v>160</v>
      </c>
      <c r="T122" s="121" t="s">
        <v>164</v>
      </c>
      <c r="U122" s="121" t="s">
        <v>160</v>
      </c>
      <c r="V122" s="157" t="s">
        <v>157</v>
      </c>
      <c r="W122" s="141" t="s">
        <v>156</v>
      </c>
      <c r="X122" s="121" t="s">
        <v>479</v>
      </c>
      <c r="Y122" s="121" t="s">
        <v>479</v>
      </c>
      <c r="Z122" s="121" t="s">
        <v>160</v>
      </c>
      <c r="AA122" s="121" t="s">
        <v>160</v>
      </c>
      <c r="AB122" s="121"/>
      <c r="AC122" s="121"/>
      <c r="AD122" s="141"/>
      <c r="AE122" s="141"/>
      <c r="AF122" s="141"/>
      <c r="AG122" s="141"/>
      <c r="AH122" s="179"/>
      <c r="AI122" s="179"/>
      <c r="AJ122" s="218"/>
      <c r="AK122" s="101">
        <v>1</v>
      </c>
    </row>
    <row r="123" s="35" customFormat="1" ht="39.95" customHeight="1" spans="1:37">
      <c r="A123" s="59">
        <f t="shared" si="2"/>
        <v>115</v>
      </c>
      <c r="B123" s="60"/>
      <c r="C123" s="64">
        <v>1</v>
      </c>
      <c r="D123" s="64"/>
      <c r="E123" s="65"/>
      <c r="F123" s="65"/>
      <c r="G123" s="64"/>
      <c r="H123" s="64"/>
      <c r="I123" s="64"/>
      <c r="J123" s="104"/>
      <c r="K123" s="107"/>
      <c r="L123" s="107"/>
      <c r="M123" s="121" t="s">
        <v>112</v>
      </c>
      <c r="N123" s="121" t="s">
        <v>481</v>
      </c>
      <c r="O123" s="121"/>
      <c r="P123" s="121" t="s">
        <v>47</v>
      </c>
      <c r="Q123" s="121" t="s">
        <v>155</v>
      </c>
      <c r="R123" s="121" t="s">
        <v>160</v>
      </c>
      <c r="S123" s="121" t="s">
        <v>160</v>
      </c>
      <c r="T123" s="121" t="s">
        <v>164</v>
      </c>
      <c r="U123" s="121" t="s">
        <v>160</v>
      </c>
      <c r="V123" s="157" t="s">
        <v>157</v>
      </c>
      <c r="W123" s="141" t="s">
        <v>156</v>
      </c>
      <c r="X123" s="121" t="s">
        <v>482</v>
      </c>
      <c r="Y123" s="121" t="s">
        <v>482</v>
      </c>
      <c r="Z123" s="121" t="s">
        <v>160</v>
      </c>
      <c r="AA123" s="121" t="s">
        <v>483</v>
      </c>
      <c r="AB123" s="121"/>
      <c r="AC123" s="121"/>
      <c r="AD123" s="141"/>
      <c r="AE123" s="141"/>
      <c r="AF123" s="141"/>
      <c r="AG123" s="141"/>
      <c r="AH123" s="179"/>
      <c r="AI123" s="179"/>
      <c r="AJ123" s="218"/>
      <c r="AK123" s="101">
        <v>1</v>
      </c>
    </row>
    <row r="124" s="35" customFormat="1" ht="39.95" customHeight="1" spans="1:37">
      <c r="A124" s="383">
        <f t="shared" si="2"/>
        <v>116</v>
      </c>
      <c r="B124" s="60"/>
      <c r="C124" s="64">
        <v>1</v>
      </c>
      <c r="D124" s="64"/>
      <c r="E124" s="65"/>
      <c r="F124" s="65"/>
      <c r="G124" s="64"/>
      <c r="H124" s="64"/>
      <c r="I124" s="64"/>
      <c r="J124" s="104"/>
      <c r="K124" s="107"/>
      <c r="L124" s="107"/>
      <c r="M124" s="403" t="s">
        <v>71</v>
      </c>
      <c r="N124" s="239" t="s">
        <v>72</v>
      </c>
      <c r="O124" s="240" t="s">
        <v>484</v>
      </c>
      <c r="P124" s="241"/>
      <c r="Q124" s="257" t="s">
        <v>155</v>
      </c>
      <c r="R124" s="258"/>
      <c r="S124" s="143" t="s">
        <v>160</v>
      </c>
      <c r="T124" s="121" t="s">
        <v>164</v>
      </c>
      <c r="U124" s="143" t="s">
        <v>160</v>
      </c>
      <c r="V124" s="157" t="s">
        <v>156</v>
      </c>
      <c r="W124" s="157" t="s">
        <v>157</v>
      </c>
      <c r="X124" s="60" t="s">
        <v>171</v>
      </c>
      <c r="Y124" s="60" t="s">
        <v>159</v>
      </c>
      <c r="Z124" s="143" t="s">
        <v>160</v>
      </c>
      <c r="AA124" s="143" t="s">
        <v>160</v>
      </c>
      <c r="AB124" s="176">
        <v>0.1775</v>
      </c>
      <c r="AC124" s="143" t="s">
        <v>160</v>
      </c>
      <c r="AD124" s="141"/>
      <c r="AE124" s="141"/>
      <c r="AF124" s="141"/>
      <c r="AG124" s="141"/>
      <c r="AH124" s="179"/>
      <c r="AI124" s="179"/>
      <c r="AJ124" s="218"/>
      <c r="AK124" s="101">
        <v>1</v>
      </c>
    </row>
    <row r="125" s="35" customFormat="1" ht="39.95" customHeight="1" spans="1:37">
      <c r="A125" s="59">
        <f t="shared" si="2"/>
        <v>117</v>
      </c>
      <c r="B125" s="60">
        <v>0</v>
      </c>
      <c r="C125" s="64"/>
      <c r="D125" s="64"/>
      <c r="E125" s="65"/>
      <c r="F125" s="65"/>
      <c r="G125" s="64"/>
      <c r="H125" s="64"/>
      <c r="I125" s="64"/>
      <c r="J125" s="104"/>
      <c r="K125" s="107"/>
      <c r="L125" s="107"/>
      <c r="M125" s="404" t="s">
        <v>485</v>
      </c>
      <c r="N125" s="405" t="s">
        <v>486</v>
      </c>
      <c r="O125" s="108"/>
      <c r="P125" s="106"/>
      <c r="Q125" s="60"/>
      <c r="R125" s="143"/>
      <c r="S125" s="143" t="s">
        <v>160</v>
      </c>
      <c r="T125" s="121" t="s">
        <v>164</v>
      </c>
      <c r="U125" s="143"/>
      <c r="V125" s="157" t="s">
        <v>156</v>
      </c>
      <c r="W125" s="157" t="s">
        <v>157</v>
      </c>
      <c r="X125" s="261"/>
      <c r="Y125" s="261"/>
      <c r="Z125" s="143"/>
      <c r="AA125" s="121"/>
      <c r="AB125" s="176"/>
      <c r="AC125" s="181"/>
      <c r="AD125" s="141"/>
      <c r="AE125" s="141"/>
      <c r="AF125" s="141"/>
      <c r="AG125" s="141"/>
      <c r="AH125" s="179"/>
      <c r="AI125" s="179"/>
      <c r="AJ125" s="218"/>
      <c r="AK125" s="101">
        <v>1</v>
      </c>
    </row>
    <row r="126" s="35" customFormat="1" ht="39.95" customHeight="1" spans="1:37">
      <c r="A126" s="59">
        <f t="shared" si="2"/>
        <v>118</v>
      </c>
      <c r="B126" s="60">
        <v>0</v>
      </c>
      <c r="C126" s="64"/>
      <c r="D126" s="64"/>
      <c r="E126" s="65"/>
      <c r="F126" s="65"/>
      <c r="G126" s="64"/>
      <c r="H126" s="64"/>
      <c r="I126" s="64"/>
      <c r="J126" s="104"/>
      <c r="K126" s="107"/>
      <c r="L126" s="107"/>
      <c r="M126" s="243" t="s">
        <v>487</v>
      </c>
      <c r="N126" s="243" t="s">
        <v>11</v>
      </c>
      <c r="O126" s="243"/>
      <c r="P126" s="243" t="s">
        <v>77</v>
      </c>
      <c r="Q126" s="243" t="s">
        <v>155</v>
      </c>
      <c r="R126" s="243" t="s">
        <v>160</v>
      </c>
      <c r="S126" s="121" t="s">
        <v>160</v>
      </c>
      <c r="T126" s="121" t="s">
        <v>164</v>
      </c>
      <c r="U126" s="121"/>
      <c r="V126" s="157" t="s">
        <v>157</v>
      </c>
      <c r="W126" s="141" t="s">
        <v>156</v>
      </c>
      <c r="X126" s="121"/>
      <c r="Y126" s="261" t="s">
        <v>159</v>
      </c>
      <c r="Z126" s="121"/>
      <c r="AA126" s="121"/>
      <c r="AB126" s="121"/>
      <c r="AC126" s="121"/>
      <c r="AD126" s="141"/>
      <c r="AE126" s="141"/>
      <c r="AF126" s="141"/>
      <c r="AG126" s="141"/>
      <c r="AH126" s="179"/>
      <c r="AI126" s="179"/>
      <c r="AJ126" s="218"/>
      <c r="AK126" s="101">
        <v>1</v>
      </c>
    </row>
    <row r="127" s="35" customFormat="1" ht="39.95" customHeight="1" spans="1:37">
      <c r="A127" s="59">
        <f t="shared" si="2"/>
        <v>119</v>
      </c>
      <c r="B127" s="60"/>
      <c r="C127" s="64">
        <v>1</v>
      </c>
      <c r="D127" s="64"/>
      <c r="E127" s="65"/>
      <c r="F127" s="65"/>
      <c r="G127" s="64"/>
      <c r="H127" s="64"/>
      <c r="I127" s="64"/>
      <c r="J127" s="104"/>
      <c r="K127" s="107"/>
      <c r="L127" s="107"/>
      <c r="M127" s="250" t="s">
        <v>488</v>
      </c>
      <c r="N127" s="250" t="s">
        <v>104</v>
      </c>
      <c r="O127" s="245"/>
      <c r="P127" s="406"/>
      <c r="Q127" s="259"/>
      <c r="R127" s="260"/>
      <c r="S127" s="143" t="s">
        <v>160</v>
      </c>
      <c r="T127" s="121" t="s">
        <v>164</v>
      </c>
      <c r="U127" s="143"/>
      <c r="V127" s="157" t="s">
        <v>156</v>
      </c>
      <c r="W127" s="157" t="s">
        <v>157</v>
      </c>
      <c r="X127" s="420"/>
      <c r="Y127" s="261" t="s">
        <v>159</v>
      </c>
      <c r="Z127" s="143" t="s">
        <v>160</v>
      </c>
      <c r="AA127" s="143" t="s">
        <v>160</v>
      </c>
      <c r="AB127" s="176"/>
      <c r="AC127" s="181"/>
      <c r="AD127" s="141"/>
      <c r="AE127" s="141"/>
      <c r="AF127" s="141"/>
      <c r="AG127" s="141"/>
      <c r="AH127" s="179"/>
      <c r="AI127" s="179"/>
      <c r="AJ127" s="218"/>
      <c r="AK127" s="101">
        <v>1</v>
      </c>
    </row>
    <row r="128" s="35" customFormat="1" ht="39.95" customHeight="1" spans="1:37">
      <c r="A128" s="59">
        <f t="shared" si="2"/>
        <v>120</v>
      </c>
      <c r="B128" s="60"/>
      <c r="C128" s="64"/>
      <c r="D128" s="64">
        <v>2</v>
      </c>
      <c r="E128" s="65"/>
      <c r="F128" s="65"/>
      <c r="G128" s="64"/>
      <c r="H128" s="64"/>
      <c r="I128" s="64"/>
      <c r="J128" s="104"/>
      <c r="K128" s="107"/>
      <c r="L128" s="107"/>
      <c r="M128" s="244" t="s">
        <v>489</v>
      </c>
      <c r="N128" s="244" t="s">
        <v>490</v>
      </c>
      <c r="O128" s="245"/>
      <c r="P128" s="406"/>
      <c r="Q128" s="259"/>
      <c r="R128" s="260"/>
      <c r="S128" s="143" t="s">
        <v>160</v>
      </c>
      <c r="T128" s="121" t="s">
        <v>164</v>
      </c>
      <c r="U128" s="143"/>
      <c r="V128" s="157" t="s">
        <v>156</v>
      </c>
      <c r="W128" s="157" t="s">
        <v>157</v>
      </c>
      <c r="X128" s="261" t="s">
        <v>491</v>
      </c>
      <c r="Y128" s="261"/>
      <c r="Z128" s="143"/>
      <c r="AA128" s="121"/>
      <c r="AB128" s="176"/>
      <c r="AC128" s="181"/>
      <c r="AD128" s="141"/>
      <c r="AE128" s="141"/>
      <c r="AF128" s="141"/>
      <c r="AG128" s="141"/>
      <c r="AH128" s="179"/>
      <c r="AI128" s="179"/>
      <c r="AJ128" s="218"/>
      <c r="AK128" s="101">
        <v>1</v>
      </c>
    </row>
    <row r="129" s="35" customFormat="1" ht="39.95" customHeight="1" spans="1:37">
      <c r="A129" s="59">
        <f t="shared" si="2"/>
        <v>121</v>
      </c>
      <c r="B129" s="60"/>
      <c r="C129" s="64"/>
      <c r="D129" s="64">
        <v>2</v>
      </c>
      <c r="E129" s="65"/>
      <c r="F129" s="65"/>
      <c r="G129" s="64"/>
      <c r="H129" s="64"/>
      <c r="I129" s="64"/>
      <c r="J129" s="104"/>
      <c r="K129" s="107"/>
      <c r="L129" s="107"/>
      <c r="M129" s="244" t="s">
        <v>492</v>
      </c>
      <c r="N129" s="430" t="s">
        <v>493</v>
      </c>
      <c r="O129" s="245"/>
      <c r="P129" s="406"/>
      <c r="Q129" s="259"/>
      <c r="R129" s="260"/>
      <c r="S129" s="143" t="s">
        <v>160</v>
      </c>
      <c r="T129" s="121" t="s">
        <v>164</v>
      </c>
      <c r="U129" s="143"/>
      <c r="V129" s="157" t="s">
        <v>156</v>
      </c>
      <c r="W129" s="157" t="s">
        <v>157</v>
      </c>
      <c r="X129" s="261" t="s">
        <v>494</v>
      </c>
      <c r="Y129" s="261"/>
      <c r="Z129" s="143"/>
      <c r="AA129" s="121"/>
      <c r="AB129" s="176"/>
      <c r="AC129" s="181"/>
      <c r="AD129" s="141"/>
      <c r="AE129" s="141"/>
      <c r="AF129" s="141"/>
      <c r="AG129" s="141"/>
      <c r="AH129" s="179"/>
      <c r="AI129" s="179"/>
      <c r="AJ129" s="218"/>
      <c r="AK129" s="101">
        <v>1</v>
      </c>
    </row>
    <row r="130" s="35" customFormat="1" ht="39.95" customHeight="1" spans="1:37">
      <c r="A130" s="59">
        <f t="shared" si="2"/>
        <v>122</v>
      </c>
      <c r="B130" s="60"/>
      <c r="C130" s="64">
        <v>1</v>
      </c>
      <c r="D130" s="64"/>
      <c r="E130" s="65"/>
      <c r="F130" s="65"/>
      <c r="G130" s="64"/>
      <c r="H130" s="64"/>
      <c r="I130" s="64"/>
      <c r="J130" s="104"/>
      <c r="K130" s="107"/>
      <c r="L130" s="107"/>
      <c r="M130" s="247" t="s">
        <v>108</v>
      </c>
      <c r="N130" s="247" t="s">
        <v>109</v>
      </c>
      <c r="O130" s="248" t="s">
        <v>495</v>
      </c>
      <c r="P130" s="431"/>
      <c r="Q130" s="262"/>
      <c r="R130" s="263"/>
      <c r="S130" s="143" t="s">
        <v>160</v>
      </c>
      <c r="T130" s="121" t="s">
        <v>164</v>
      </c>
      <c r="U130" s="143"/>
      <c r="V130" s="157" t="s">
        <v>156</v>
      </c>
      <c r="W130" s="157" t="s">
        <v>157</v>
      </c>
      <c r="X130" s="261"/>
      <c r="Y130" s="261"/>
      <c r="Z130" s="143"/>
      <c r="AA130" s="121"/>
      <c r="AB130" s="176"/>
      <c r="AC130" s="181"/>
      <c r="AD130" s="141"/>
      <c r="AE130" s="141"/>
      <c r="AF130" s="141"/>
      <c r="AG130" s="141"/>
      <c r="AH130" s="179"/>
      <c r="AI130" s="179"/>
      <c r="AJ130" s="218"/>
      <c r="AK130" s="101">
        <v>1</v>
      </c>
    </row>
    <row r="131" s="35" customFormat="1" ht="39.95" customHeight="1" spans="1:37">
      <c r="A131" s="59">
        <f t="shared" si="2"/>
        <v>123</v>
      </c>
      <c r="B131" s="60"/>
      <c r="C131" s="64">
        <v>1</v>
      </c>
      <c r="D131" s="64"/>
      <c r="E131" s="65"/>
      <c r="F131" s="65"/>
      <c r="G131" s="64"/>
      <c r="H131" s="64"/>
      <c r="I131" s="64"/>
      <c r="J131" s="104"/>
      <c r="K131" s="107"/>
      <c r="L131" s="107"/>
      <c r="M131" s="250" t="s">
        <v>496</v>
      </c>
      <c r="N131" s="250" t="s">
        <v>497</v>
      </c>
      <c r="O131" s="245" t="s">
        <v>498</v>
      </c>
      <c r="P131" s="406"/>
      <c r="Q131" s="259"/>
      <c r="R131" s="260"/>
      <c r="S131" s="143" t="s">
        <v>160</v>
      </c>
      <c r="T131" s="121" t="s">
        <v>164</v>
      </c>
      <c r="U131" s="143"/>
      <c r="V131" s="157" t="s">
        <v>156</v>
      </c>
      <c r="W131" s="157" t="s">
        <v>157</v>
      </c>
      <c r="X131" s="60"/>
      <c r="Y131" s="261"/>
      <c r="Z131" s="143"/>
      <c r="AA131" s="121"/>
      <c r="AB131" s="176"/>
      <c r="AC131" s="181"/>
      <c r="AD131" s="141"/>
      <c r="AE131" s="141"/>
      <c r="AF131" s="141"/>
      <c r="AG131" s="141"/>
      <c r="AH131" s="179"/>
      <c r="AI131" s="179"/>
      <c r="AJ131" s="218"/>
      <c r="AK131" s="101">
        <v>5</v>
      </c>
    </row>
    <row r="132" ht="15" customHeight="1" spans="19:26">
      <c r="S132" s="36"/>
      <c r="U132" s="36"/>
      <c r="V132" s="36"/>
      <c r="W132" s="36"/>
      <c r="X132" s="36"/>
      <c r="Y132" s="36"/>
      <c r="Z132" s="36"/>
    </row>
    <row r="133" ht="15" customHeight="1" spans="19:26">
      <c r="S133" s="36"/>
      <c r="U133" s="36"/>
      <c r="V133" s="36"/>
      <c r="W133" s="36"/>
      <c r="X133" s="36"/>
      <c r="Y133" s="36"/>
      <c r="Z133" s="36"/>
    </row>
    <row r="134" ht="15" customHeight="1" spans="19:26">
      <c r="S134" s="36"/>
      <c r="U134" s="36"/>
      <c r="V134" s="36"/>
      <c r="W134" s="36"/>
      <c r="X134" s="36"/>
      <c r="Y134" s="36"/>
      <c r="Z134" s="36"/>
    </row>
    <row r="135" ht="15" customHeight="1" spans="19:26">
      <c r="S135" s="36"/>
      <c r="U135" s="36"/>
      <c r="V135" s="36"/>
      <c r="W135" s="36"/>
      <c r="X135" s="36"/>
      <c r="Y135" s="36"/>
      <c r="Z135" s="36"/>
    </row>
    <row r="136" ht="15" customHeight="1" spans="19:26">
      <c r="S136" s="36"/>
      <c r="U136" s="36"/>
      <c r="V136" s="36"/>
      <c r="W136" s="36"/>
      <c r="X136" s="36"/>
      <c r="Y136" s="36"/>
      <c r="Z136" s="36"/>
    </row>
    <row r="137" ht="15" customHeight="1" spans="19:26">
      <c r="S137" s="36"/>
      <c r="U137" s="36"/>
      <c r="V137" s="36"/>
      <c r="W137" s="36"/>
      <c r="X137" s="36"/>
      <c r="Y137" s="36"/>
      <c r="Z137" s="36"/>
    </row>
    <row r="138" ht="15" customHeight="1" spans="19:26">
      <c r="S138" s="36"/>
      <c r="U138" s="36"/>
      <c r="V138" s="36"/>
      <c r="W138" s="36"/>
      <c r="X138" s="36"/>
      <c r="Y138" s="36"/>
      <c r="Z138" s="36"/>
    </row>
    <row r="139" ht="15" customHeight="1" spans="19:26">
      <c r="S139" s="36"/>
      <c r="U139" s="36"/>
      <c r="V139" s="36"/>
      <c r="W139" s="36"/>
      <c r="X139" s="36"/>
      <c r="Y139" s="36"/>
      <c r="Z139" s="36"/>
    </row>
    <row r="140" ht="15" customHeight="1" spans="19:26">
      <c r="S140" s="36"/>
      <c r="U140" s="36"/>
      <c r="V140" s="36"/>
      <c r="W140" s="36"/>
      <c r="X140" s="36"/>
      <c r="Y140" s="36"/>
      <c r="Z140" s="36"/>
    </row>
    <row r="141" ht="15" customHeight="1" spans="19:26">
      <c r="S141" s="36"/>
      <c r="U141" s="36"/>
      <c r="V141" s="36"/>
      <c r="W141" s="36"/>
      <c r="X141" s="36"/>
      <c r="Y141" s="36"/>
      <c r="Z141" s="36"/>
    </row>
    <row r="142" spans="19:26">
      <c r="S142" s="36"/>
      <c r="U142" s="36"/>
      <c r="V142" s="36"/>
      <c r="W142" s="36"/>
      <c r="X142" s="36"/>
      <c r="Y142" s="36"/>
      <c r="Z142" s="36"/>
    </row>
    <row r="143" spans="19:26">
      <c r="S143" s="36"/>
      <c r="U143" s="36"/>
      <c r="V143" s="36"/>
      <c r="W143" s="36"/>
      <c r="X143" s="36"/>
      <c r="Y143" s="36"/>
      <c r="Z143" s="36"/>
    </row>
    <row r="144" spans="19:26">
      <c r="S144" s="36"/>
      <c r="U144" s="36"/>
      <c r="V144" s="36"/>
      <c r="W144" s="36"/>
      <c r="X144" s="36"/>
      <c r="Y144" s="36"/>
      <c r="Z144" s="36"/>
    </row>
    <row r="145" spans="19:26">
      <c r="S145" s="36"/>
      <c r="U145" s="36"/>
      <c r="V145" s="36"/>
      <c r="W145" s="36"/>
      <c r="X145" s="36"/>
      <c r="Y145" s="36"/>
      <c r="Z145" s="36"/>
    </row>
    <row r="146" spans="19:26">
      <c r="S146" s="36"/>
      <c r="U146" s="36"/>
      <c r="V146" s="36"/>
      <c r="W146" s="36"/>
      <c r="X146" s="36"/>
      <c r="Y146" s="36"/>
      <c r="Z146" s="36"/>
    </row>
    <row r="147" spans="19:26">
      <c r="S147" s="36"/>
      <c r="U147" s="36"/>
      <c r="V147" s="36"/>
      <c r="W147" s="36"/>
      <c r="X147" s="36"/>
      <c r="Y147" s="36"/>
      <c r="Z147" s="36"/>
    </row>
    <row r="148" spans="19:26">
      <c r="S148" s="36"/>
      <c r="U148" s="36"/>
      <c r="V148" s="36"/>
      <c r="W148" s="36"/>
      <c r="X148" s="36"/>
      <c r="Y148" s="36"/>
      <c r="Z148" s="36"/>
    </row>
    <row r="149" spans="19:26">
      <c r="S149" s="36"/>
      <c r="U149" s="36"/>
      <c r="V149" s="36"/>
      <c r="W149" s="36"/>
      <c r="X149" s="36"/>
      <c r="Y149" s="36"/>
      <c r="Z149" s="36"/>
    </row>
  </sheetData>
  <autoFilter ref="A9:AK131">
    <extLst/>
  </autoFilter>
  <mergeCells count="38">
    <mergeCell ref="A1:AK1"/>
    <mergeCell ref="A2:E2"/>
    <mergeCell ref="F2:L2"/>
    <mergeCell ref="M2:N2"/>
    <mergeCell ref="A3:N3"/>
    <mergeCell ref="A4:L4"/>
    <mergeCell ref="M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O2:AI7"/>
    <mergeCell ref="A6:N7"/>
  </mergeCells>
  <conditionalFormatting sqref="K38:L38">
    <cfRule type="duplicateValues" dxfId="4" priority="167"/>
    <cfRule type="duplicateValues" dxfId="4" priority="168"/>
    <cfRule type="duplicateValues" dxfId="4" priority="169"/>
  </conditionalFormatting>
  <conditionalFormatting sqref="K40:L40">
    <cfRule type="duplicateValues" dxfId="4" priority="164"/>
    <cfRule type="duplicateValues" dxfId="4" priority="165"/>
    <cfRule type="duplicateValues" dxfId="4" priority="166"/>
  </conditionalFormatting>
  <conditionalFormatting sqref="K47:L47">
    <cfRule type="duplicateValues" dxfId="4" priority="174"/>
    <cfRule type="duplicateValues" dxfId="4" priority="175"/>
  </conditionalFormatting>
  <conditionalFormatting sqref="K59:L59">
    <cfRule type="duplicateValues" dxfId="4" priority="153"/>
    <cfRule type="duplicateValues" dxfId="4" priority="154"/>
    <cfRule type="duplicateValues" dxfId="4" priority="155"/>
  </conditionalFormatting>
  <conditionalFormatting sqref="K68:L68">
    <cfRule type="duplicateValues" dxfId="4" priority="57"/>
  </conditionalFormatting>
  <conditionalFormatting sqref="V68">
    <cfRule type="cellIs" dxfId="5" priority="55" operator="equal">
      <formula>"Y"</formula>
    </cfRule>
    <cfRule type="cellIs" dxfId="6" priority="56" operator="equal">
      <formula>"N"</formula>
    </cfRule>
  </conditionalFormatting>
  <conditionalFormatting sqref="W68">
    <cfRule type="cellIs" dxfId="5" priority="53" operator="equal">
      <formula>"Y"</formula>
    </cfRule>
    <cfRule type="cellIs" dxfId="6" priority="54" operator="equal">
      <formula>"N"</formula>
    </cfRule>
  </conditionalFormatting>
  <conditionalFormatting sqref="K69:L69">
    <cfRule type="duplicateValues" dxfId="4" priority="135"/>
  </conditionalFormatting>
  <conditionalFormatting sqref="V69">
    <cfRule type="cellIs" dxfId="5" priority="133" operator="equal">
      <formula>"Y"</formula>
    </cfRule>
    <cfRule type="cellIs" dxfId="6" priority="134" operator="equal">
      <formula>"N"</formula>
    </cfRule>
  </conditionalFormatting>
  <conditionalFormatting sqref="W69">
    <cfRule type="cellIs" dxfId="5" priority="131" operator="equal">
      <formula>"Y"</formula>
    </cfRule>
    <cfRule type="cellIs" dxfId="6" priority="132" operator="equal">
      <formula>"N"</formula>
    </cfRule>
  </conditionalFormatting>
  <conditionalFormatting sqref="K70:L70">
    <cfRule type="duplicateValues" dxfId="4" priority="130"/>
  </conditionalFormatting>
  <conditionalFormatting sqref="V70">
    <cfRule type="cellIs" dxfId="5" priority="128" operator="equal">
      <formula>"Y"</formula>
    </cfRule>
    <cfRule type="cellIs" dxfId="6" priority="129" operator="equal">
      <formula>"N"</formula>
    </cfRule>
  </conditionalFormatting>
  <conditionalFormatting sqref="W70">
    <cfRule type="cellIs" dxfId="5" priority="126" operator="equal">
      <formula>"Y"</formula>
    </cfRule>
    <cfRule type="cellIs" dxfId="6" priority="127" operator="equal">
      <formula>"N"</formula>
    </cfRule>
  </conditionalFormatting>
  <conditionalFormatting sqref="K71:L71">
    <cfRule type="duplicateValues" dxfId="4" priority="125"/>
  </conditionalFormatting>
  <conditionalFormatting sqref="V71">
    <cfRule type="cellIs" dxfId="5" priority="123" operator="equal">
      <formula>"Y"</formula>
    </cfRule>
    <cfRule type="cellIs" dxfId="6" priority="124" operator="equal">
      <formula>"N"</formula>
    </cfRule>
  </conditionalFormatting>
  <conditionalFormatting sqref="W71">
    <cfRule type="cellIs" dxfId="5" priority="121" operator="equal">
      <formula>"Y"</formula>
    </cfRule>
    <cfRule type="cellIs" dxfId="6" priority="122" operator="equal">
      <formula>"N"</formula>
    </cfRule>
  </conditionalFormatting>
  <conditionalFormatting sqref="K72:L72">
    <cfRule type="duplicateValues" dxfId="4" priority="120"/>
  </conditionalFormatting>
  <conditionalFormatting sqref="V72">
    <cfRule type="cellIs" dxfId="5" priority="118" operator="equal">
      <formula>"Y"</formula>
    </cfRule>
    <cfRule type="cellIs" dxfId="6" priority="119" operator="equal">
      <formula>"N"</formula>
    </cfRule>
  </conditionalFormatting>
  <conditionalFormatting sqref="W72">
    <cfRule type="cellIs" dxfId="5" priority="116" operator="equal">
      <formula>"Y"</formula>
    </cfRule>
    <cfRule type="cellIs" dxfId="6" priority="117" operator="equal">
      <formula>"N"</formula>
    </cfRule>
  </conditionalFormatting>
  <conditionalFormatting sqref="V73">
    <cfRule type="cellIs" dxfId="5" priority="113" operator="equal">
      <formula>"Y"</formula>
    </cfRule>
    <cfRule type="cellIs" dxfId="6" priority="114" operator="equal">
      <formula>"N"</formula>
    </cfRule>
  </conditionalFormatting>
  <conditionalFormatting sqref="W73">
    <cfRule type="cellIs" dxfId="5" priority="111" operator="equal">
      <formula>"Y"</formula>
    </cfRule>
    <cfRule type="cellIs" dxfId="6" priority="112" operator="equal">
      <formula>"N"</formula>
    </cfRule>
  </conditionalFormatting>
  <conditionalFormatting sqref="V74">
    <cfRule type="cellIs" dxfId="5" priority="89" operator="equal">
      <formula>"Y"</formula>
    </cfRule>
    <cfRule type="cellIs" dxfId="6" priority="90" operator="equal">
      <formula>"N"</formula>
    </cfRule>
  </conditionalFormatting>
  <conditionalFormatting sqref="W74">
    <cfRule type="cellIs" dxfId="5" priority="87" operator="equal">
      <formula>"Y"</formula>
    </cfRule>
    <cfRule type="cellIs" dxfId="6" priority="88" operator="equal">
      <formula>"N"</formula>
    </cfRule>
  </conditionalFormatting>
  <conditionalFormatting sqref="K79:L79">
    <cfRule type="duplicateValues" dxfId="4" priority="110"/>
  </conditionalFormatting>
  <conditionalFormatting sqref="V79">
    <cfRule type="cellIs" dxfId="5" priority="108" operator="equal">
      <formula>"Y"</formula>
    </cfRule>
    <cfRule type="cellIs" dxfId="6" priority="109" operator="equal">
      <formula>"N"</formula>
    </cfRule>
  </conditionalFormatting>
  <conditionalFormatting sqref="W79">
    <cfRule type="cellIs" dxfId="5" priority="106" operator="equal">
      <formula>"Y"</formula>
    </cfRule>
    <cfRule type="cellIs" dxfId="6" priority="107" operator="equal">
      <formula>"N"</formula>
    </cfRule>
  </conditionalFormatting>
  <conditionalFormatting sqref="K80:L80">
    <cfRule type="duplicateValues" dxfId="4" priority="105"/>
  </conditionalFormatting>
  <conditionalFormatting sqref="V80">
    <cfRule type="cellIs" dxfId="5" priority="103" operator="equal">
      <formula>"Y"</formula>
    </cfRule>
    <cfRule type="cellIs" dxfId="6" priority="104" operator="equal">
      <formula>"N"</formula>
    </cfRule>
  </conditionalFormatting>
  <conditionalFormatting sqref="W80">
    <cfRule type="cellIs" dxfId="5" priority="101" operator="equal">
      <formula>"Y"</formula>
    </cfRule>
    <cfRule type="cellIs" dxfId="6" priority="102" operator="equal">
      <formula>"N"</formula>
    </cfRule>
  </conditionalFormatting>
  <conditionalFormatting sqref="V81">
    <cfRule type="cellIs" dxfId="5" priority="98" operator="equal">
      <formula>"Y"</formula>
    </cfRule>
    <cfRule type="cellIs" dxfId="6" priority="99" operator="equal">
      <formula>"N"</formula>
    </cfRule>
  </conditionalFormatting>
  <conditionalFormatting sqref="W81">
    <cfRule type="cellIs" dxfId="5" priority="96" operator="equal">
      <formula>"Y"</formula>
    </cfRule>
    <cfRule type="cellIs" dxfId="6" priority="97" operator="equal">
      <formula>"N"</formula>
    </cfRule>
  </conditionalFormatting>
  <conditionalFormatting sqref="V82">
    <cfRule type="cellIs" dxfId="5" priority="85" operator="equal">
      <formula>"Y"</formula>
    </cfRule>
    <cfRule type="cellIs" dxfId="6" priority="86" operator="equal">
      <formula>"N"</formula>
    </cfRule>
  </conditionalFormatting>
  <conditionalFormatting sqref="W82">
    <cfRule type="cellIs" dxfId="5" priority="83" operator="equal">
      <formula>"Y"</formula>
    </cfRule>
    <cfRule type="cellIs" dxfId="6" priority="84" operator="equal">
      <formula>"N"</formula>
    </cfRule>
  </conditionalFormatting>
  <conditionalFormatting sqref="V83">
    <cfRule type="cellIs" dxfId="5" priority="80" operator="equal">
      <formula>"Y"</formula>
    </cfRule>
    <cfRule type="cellIs" dxfId="6" priority="81" operator="equal">
      <formula>"N"</formula>
    </cfRule>
  </conditionalFormatting>
  <conditionalFormatting sqref="W83">
    <cfRule type="cellIs" dxfId="5" priority="78" operator="equal">
      <formula>"Y"</formula>
    </cfRule>
    <cfRule type="cellIs" dxfId="6" priority="79" operator="equal">
      <formula>"N"</formula>
    </cfRule>
  </conditionalFormatting>
  <conditionalFormatting sqref="K84:L84">
    <cfRule type="duplicateValues" dxfId="4" priority="42"/>
  </conditionalFormatting>
  <conditionalFormatting sqref="V84">
    <cfRule type="cellIs" dxfId="5" priority="40" operator="equal">
      <formula>"Y"</formula>
    </cfRule>
    <cfRule type="cellIs" dxfId="6" priority="41" operator="equal">
      <formula>"N"</formula>
    </cfRule>
  </conditionalFormatting>
  <conditionalFormatting sqref="W84">
    <cfRule type="cellIs" dxfId="5" priority="38" operator="equal">
      <formula>"Y"</formula>
    </cfRule>
    <cfRule type="cellIs" dxfId="6" priority="39" operator="equal">
      <formula>"N"</formula>
    </cfRule>
  </conditionalFormatting>
  <conditionalFormatting sqref="V85">
    <cfRule type="cellIs" dxfId="5" priority="71" operator="equal">
      <formula>"Y"</formula>
    </cfRule>
    <cfRule type="cellIs" dxfId="6" priority="72" operator="equal">
      <formula>"N"</formula>
    </cfRule>
  </conditionalFormatting>
  <conditionalFormatting sqref="W85">
    <cfRule type="cellIs" dxfId="5" priority="69" operator="equal">
      <formula>"Y"</formula>
    </cfRule>
    <cfRule type="cellIs" dxfId="6" priority="70" operator="equal">
      <formula>"N"</formula>
    </cfRule>
  </conditionalFormatting>
  <conditionalFormatting sqref="K86:L86">
    <cfRule type="duplicateValues" dxfId="4" priority="62"/>
    <cfRule type="duplicateValues" dxfId="4" priority="63"/>
  </conditionalFormatting>
  <conditionalFormatting sqref="V86">
    <cfRule type="cellIs" dxfId="5" priority="60" operator="equal">
      <formula>"Y"</formula>
    </cfRule>
    <cfRule type="cellIs" dxfId="6" priority="61" operator="equal">
      <formula>"N"</formula>
    </cfRule>
  </conditionalFormatting>
  <conditionalFormatting sqref="W86">
    <cfRule type="cellIs" dxfId="5" priority="58" operator="equal">
      <formula>"Y"</formula>
    </cfRule>
    <cfRule type="cellIs" dxfId="6" priority="59" operator="equal">
      <formula>"N"</formula>
    </cfRule>
  </conditionalFormatting>
  <conditionalFormatting sqref="V87:W87">
    <cfRule type="cellIs" dxfId="5" priority="49" operator="equal">
      <formula>"Y"</formula>
    </cfRule>
    <cfRule type="cellIs" dxfId="6" priority="50" operator="equal">
      <formula>"N"</formula>
    </cfRule>
  </conditionalFormatting>
  <conditionalFormatting sqref="V88:W88">
    <cfRule type="cellIs" dxfId="5" priority="43" operator="equal">
      <formula>"Y"</formula>
    </cfRule>
    <cfRule type="cellIs" dxfId="6" priority="44" operator="equal">
      <formula>"N"</formula>
    </cfRule>
  </conditionalFormatting>
  <conditionalFormatting sqref="K89:L89">
    <cfRule type="duplicateValues" dxfId="4" priority="187"/>
    <cfRule type="duplicateValues" dxfId="4" priority="188"/>
  </conditionalFormatting>
  <conditionalFormatting sqref="K108:L108">
    <cfRule type="duplicateValues" dxfId="4" priority="186"/>
  </conditionalFormatting>
  <conditionalFormatting sqref="K115:L115">
    <cfRule type="duplicateValues" dxfId="4" priority="11"/>
  </conditionalFormatting>
  <conditionalFormatting sqref="V115:W115">
    <cfRule type="cellIs" dxfId="6" priority="10" operator="equal">
      <formula>"N"</formula>
    </cfRule>
    <cfRule type="cellIs" dxfId="5" priority="9" operator="equal">
      <formula>"Y"</formula>
    </cfRule>
  </conditionalFormatting>
  <conditionalFormatting sqref="V116:W116">
    <cfRule type="cellIs" dxfId="5" priority="8" operator="equal">
      <formula>"Y"</formula>
    </cfRule>
    <cfRule type="cellIs" dxfId="6" priority="7" operator="equal">
      <formula>"N"</formula>
    </cfRule>
  </conditionalFormatting>
  <conditionalFormatting sqref="K123:L123">
    <cfRule type="duplicateValues" dxfId="4" priority="4"/>
    <cfRule type="duplicateValues" dxfId="4" priority="3"/>
  </conditionalFormatting>
  <conditionalFormatting sqref="V123:W123">
    <cfRule type="cellIs" dxfId="6" priority="2" operator="equal">
      <formula>"N"</formula>
    </cfRule>
    <cfRule type="cellIs" dxfId="5" priority="1" operator="equal">
      <formula>"Y"</formula>
    </cfRule>
  </conditionalFormatting>
  <conditionalFormatting sqref="K124:L124">
    <cfRule type="duplicateValues" dxfId="4" priority="30"/>
    <cfRule type="duplicateValues" dxfId="4" priority="31"/>
  </conditionalFormatting>
  <conditionalFormatting sqref="V124">
    <cfRule type="cellIs" dxfId="5" priority="32" operator="equal">
      <formula>"Y"</formula>
    </cfRule>
    <cfRule type="cellIs" dxfId="6" priority="33" operator="equal">
      <formula>"N"</formula>
    </cfRule>
  </conditionalFormatting>
  <conditionalFormatting sqref="W124">
    <cfRule type="cellIs" dxfId="5" priority="28" operator="equal">
      <formula>"Y"</formula>
    </cfRule>
    <cfRule type="cellIs" dxfId="6" priority="29" operator="equal">
      <formula>"N"</formula>
    </cfRule>
  </conditionalFormatting>
  <conditionalFormatting sqref="K125:L125">
    <cfRule type="duplicateValues" dxfId="4" priority="36"/>
    <cfRule type="duplicateValues" dxfId="4" priority="37"/>
  </conditionalFormatting>
  <conditionalFormatting sqref="V130:W130">
    <cfRule type="cellIs" dxfId="5" priority="5" operator="equal">
      <formula>"Y"</formula>
    </cfRule>
    <cfRule type="cellIs" dxfId="6" priority="6" operator="equal">
      <formula>"N"</formula>
    </cfRule>
  </conditionalFormatting>
  <conditionalFormatting sqref="V75:V78">
    <cfRule type="cellIs" dxfId="5" priority="75" operator="equal">
      <formula>"Y"</formula>
    </cfRule>
    <cfRule type="cellIs" dxfId="6" priority="76" operator="equal">
      <formula>"N"</formula>
    </cfRule>
  </conditionalFormatting>
  <conditionalFormatting sqref="W75:W78">
    <cfRule type="cellIs" dxfId="5" priority="73" operator="equal">
      <formula>"Y"</formula>
    </cfRule>
    <cfRule type="cellIs" dxfId="6" priority="74" operator="equal">
      <formula>"N"</formula>
    </cfRule>
  </conditionalFormatting>
  <conditionalFormatting sqref="V10:W59 V89:W114 V117:W122 V126:W126">
    <cfRule type="cellIs" dxfId="5" priority="156" operator="equal">
      <formula>"Y"</formula>
    </cfRule>
    <cfRule type="cellIs" dxfId="6" priority="157" operator="equal">
      <formula>"N"</formula>
    </cfRule>
  </conditionalFormatting>
  <conditionalFormatting sqref="K14:L17">
    <cfRule type="duplicateValues" dxfId="4" priority="553"/>
  </conditionalFormatting>
  <conditionalFormatting sqref="K41:L42 K60:L67 K48:L58 K45:L46 K39:L39 K14:L37">
    <cfRule type="duplicateValues" dxfId="4" priority="542"/>
  </conditionalFormatting>
  <conditionalFormatting sqref="K18:L37 K48:L58 K60:L67 K39:L39 K45:L46 K41:L42">
    <cfRule type="duplicateValues" dxfId="4" priority="548"/>
  </conditionalFormatting>
  <conditionalFormatting sqref="K43:L44">
    <cfRule type="duplicateValues" dxfId="4" priority="160"/>
    <cfRule type="duplicateValues" dxfId="4" priority="161"/>
    <cfRule type="duplicateValues" dxfId="4" priority="162"/>
    <cfRule type="duplicateValues" dxfId="4" priority="163"/>
  </conditionalFormatting>
  <conditionalFormatting sqref="V60:W67">
    <cfRule type="cellIs" dxfId="5" priority="158" operator="equal">
      <formula>"Y"</formula>
    </cfRule>
    <cfRule type="cellIs" dxfId="6" priority="159" operator="equal">
      <formula>"N"</formula>
    </cfRule>
  </conditionalFormatting>
  <conditionalFormatting sqref="K73:L74">
    <cfRule type="duplicateValues" dxfId="4" priority="115"/>
  </conditionalFormatting>
  <conditionalFormatting sqref="K75:L78">
    <cfRule type="duplicateValues" dxfId="4" priority="77"/>
  </conditionalFormatting>
  <conditionalFormatting sqref="K81:L82">
    <cfRule type="duplicateValues" dxfId="4" priority="100"/>
  </conditionalFormatting>
  <conditionalFormatting sqref="K83:L83 K85:L85">
    <cfRule type="duplicateValues" dxfId="4" priority="82"/>
  </conditionalFormatting>
  <conditionalFormatting sqref="K87:L88">
    <cfRule type="duplicateValues" dxfId="4" priority="51"/>
    <cfRule type="duplicateValues" dxfId="4" priority="52"/>
  </conditionalFormatting>
  <conditionalFormatting sqref="K89:L111">
    <cfRule type="duplicateValues" dxfId="4" priority="554"/>
  </conditionalFormatting>
  <conditionalFormatting sqref="K112:L114 K116:L121">
    <cfRule type="duplicateValues" dxfId="4" priority="193"/>
  </conditionalFormatting>
  <conditionalFormatting sqref="K120:L121">
    <cfRule type="duplicateValues" dxfId="4" priority="192"/>
  </conditionalFormatting>
  <conditionalFormatting sqref="K122:L122 K126:L131">
    <cfRule type="duplicateValues" dxfId="4" priority="551"/>
    <cfRule type="duplicateValues" dxfId="4" priority="552"/>
  </conditionalFormatting>
  <conditionalFormatting sqref="V127:W129 V125:W125 V131:W131">
    <cfRule type="cellIs" dxfId="5" priority="64" operator="equal">
      <formula>"Y"</formula>
    </cfRule>
    <cfRule type="cellIs" dxfId="6" priority="65" operator="equal">
      <formula>"N"</formula>
    </cfRule>
  </conditionalFormatting>
  <dataValidations count="1">
    <dataValidation type="list" allowBlank="1" showInputMessage="1" showErrorMessage="1" sqref="V115:W115 V116:W116 V122:W122 V123:W123 V124:W124 V125:W125 V126:W126 V130:W130 V131:W131 V120:V121 W120:W121 V113:W114 V10:W112 V117:W119 V127:W129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9" scale="55" fitToHeight="0" orientation="landscape"/>
  <headerFooter>
    <oddFooter>&amp;C第 &amp;P 页，共 &amp;N 页</oddFooter>
  </headerFooter>
  <rowBreaks count="6" manualBreakCount="6">
    <brk id="25" max="36" man="1"/>
    <brk id="46" max="36" man="1"/>
    <brk id="67" max="36" man="1"/>
    <brk id="88" max="36" man="1"/>
    <brk id="110" max="36" man="1"/>
    <brk id="131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E32"/>
  <sheetViews>
    <sheetView tabSelected="1" view="pageBreakPreview" zoomScale="85" zoomScaleNormal="70" topLeftCell="E11" workbookViewId="0">
      <selection activeCell="V30" sqref="V30"/>
    </sheetView>
  </sheetViews>
  <sheetFormatPr defaultColWidth="9" defaultRowHeight="17.25"/>
  <cols>
    <col min="1" max="1" width="3.75" style="272" customWidth="1"/>
    <col min="2" max="2" width="6.25" style="272" customWidth="1"/>
    <col min="3" max="3" width="10.125" style="272" customWidth="1"/>
    <col min="4" max="4" width="9.75" style="272" customWidth="1"/>
    <col min="5" max="5" width="8.75" style="272" customWidth="1"/>
    <col min="6" max="6" width="15.25" style="272" customWidth="1"/>
    <col min="7" max="7" width="27.95" style="272" customWidth="1"/>
    <col min="8" max="8" width="4.875" style="272" customWidth="1"/>
    <col min="9" max="9" width="4.625" style="272" customWidth="1"/>
    <col min="10" max="10" width="8.5" style="272" customWidth="1"/>
    <col min="11" max="11" width="5.45" style="272" customWidth="1"/>
    <col min="12" max="12" width="22.725" style="272" customWidth="1"/>
    <col min="13" max="13" width="10.875" style="272" customWidth="1"/>
    <col min="14" max="14" width="3.5" style="272" customWidth="1"/>
    <col min="15" max="15" width="6.375" style="272" customWidth="1"/>
    <col min="16" max="16" width="5" style="272" customWidth="1"/>
    <col min="17" max="17" width="5.875" style="272" customWidth="1"/>
    <col min="18" max="18" width="7.875" style="272" customWidth="1"/>
    <col min="19" max="19" width="8.5" style="272" customWidth="1"/>
    <col min="20" max="20" width="6.125" style="272" customWidth="1"/>
    <col min="21" max="21" width="13.125" style="272" customWidth="1"/>
    <col min="22" max="22" width="28.625" style="272" customWidth="1"/>
    <col min="23" max="23" width="4.625" style="272" customWidth="1"/>
    <col min="24" max="24" width="8" style="272" customWidth="1"/>
    <col min="25" max="25" width="13" style="272" customWidth="1"/>
    <col min="26" max="26" width="11.625" style="272" customWidth="1"/>
    <col min="27" max="27" width="13.125" style="272" customWidth="1"/>
    <col min="28" max="28" width="10" style="272" customWidth="1"/>
    <col min="29" max="29" width="11.25" style="272" customWidth="1"/>
    <col min="30" max="250" width="9" style="272"/>
    <col min="251" max="251" width="3.125" style="272" customWidth="1"/>
    <col min="252" max="252" width="7.625" style="272" customWidth="1"/>
    <col min="253" max="253" width="4.125" style="272" customWidth="1"/>
    <col min="254" max="254" width="17" style="272" customWidth="1"/>
    <col min="255" max="255" width="3.625" style="272" customWidth="1"/>
    <col min="256" max="256" width="9.125" style="272" customWidth="1"/>
    <col min="257" max="257" width="3.625" style="272" customWidth="1"/>
    <col min="258" max="258" width="4.625" style="272" customWidth="1"/>
    <col min="259" max="259" width="9.625" style="272" customWidth="1"/>
    <col min="260" max="260" width="10.125" style="272" customWidth="1"/>
    <col min="261" max="261" width="10.25" style="272" customWidth="1"/>
    <col min="262" max="262" width="4.625" style="272" customWidth="1"/>
    <col min="263" max="263" width="5" style="272" customWidth="1"/>
    <col min="264" max="264" width="11.125" style="272" customWidth="1"/>
    <col min="265" max="265" width="16.125" style="272" customWidth="1"/>
    <col min="266" max="266" width="4.75" style="272" customWidth="1"/>
    <col min="267" max="267" width="3.625" style="272" customWidth="1"/>
    <col min="268" max="268" width="5.125" style="272" customWidth="1"/>
    <col min="269" max="269" width="3.125" style="272" customWidth="1"/>
    <col min="270" max="270" width="4.625" style="272" customWidth="1"/>
    <col min="271" max="271" width="5" style="272" customWidth="1"/>
    <col min="272" max="273" width="9.75" style="272" customWidth="1"/>
    <col min="274" max="275" width="7.875" style="272" customWidth="1"/>
    <col min="276" max="506" width="9" style="272"/>
    <col min="507" max="507" width="3.125" style="272" customWidth="1"/>
    <col min="508" max="508" width="7.625" style="272" customWidth="1"/>
    <col min="509" max="509" width="4.125" style="272" customWidth="1"/>
    <col min="510" max="510" width="17" style="272" customWidth="1"/>
    <col min="511" max="511" width="3.625" style="272" customWidth="1"/>
    <col min="512" max="512" width="9.125" style="272" customWidth="1"/>
    <col min="513" max="513" width="3.625" style="272" customWidth="1"/>
    <col min="514" max="514" width="4.625" style="272" customWidth="1"/>
    <col min="515" max="515" width="9.625" style="272" customWidth="1"/>
    <col min="516" max="516" width="10.125" style="272" customWidth="1"/>
    <col min="517" max="517" width="10.25" style="272" customWidth="1"/>
    <col min="518" max="518" width="4.625" style="272" customWidth="1"/>
    <col min="519" max="519" width="5" style="272" customWidth="1"/>
    <col min="520" max="520" width="11.125" style="272" customWidth="1"/>
    <col min="521" max="521" width="16.125" style="272" customWidth="1"/>
    <col min="522" max="522" width="4.75" style="272" customWidth="1"/>
    <col min="523" max="523" width="3.625" style="272" customWidth="1"/>
    <col min="524" max="524" width="5.125" style="272" customWidth="1"/>
    <col min="525" max="525" width="3.125" style="272" customWidth="1"/>
    <col min="526" max="526" width="4.625" style="272" customWidth="1"/>
    <col min="527" max="527" width="5" style="272" customWidth="1"/>
    <col min="528" max="529" width="9.75" style="272" customWidth="1"/>
    <col min="530" max="531" width="7.875" style="272" customWidth="1"/>
    <col min="532" max="762" width="9" style="272"/>
    <col min="763" max="763" width="3.125" style="272" customWidth="1"/>
    <col min="764" max="764" width="7.625" style="272" customWidth="1"/>
    <col min="765" max="765" width="4.125" style="272" customWidth="1"/>
    <col min="766" max="766" width="17" style="272" customWidth="1"/>
    <col min="767" max="767" width="3.625" style="272" customWidth="1"/>
    <col min="768" max="768" width="9.125" style="272" customWidth="1"/>
    <col min="769" max="769" width="3.625" style="272" customWidth="1"/>
    <col min="770" max="770" width="4.625" style="272" customWidth="1"/>
    <col min="771" max="771" width="9.625" style="272" customWidth="1"/>
    <col min="772" max="772" width="10.125" style="272" customWidth="1"/>
    <col min="773" max="773" width="10.25" style="272" customWidth="1"/>
    <col min="774" max="774" width="4.625" style="272" customWidth="1"/>
    <col min="775" max="775" width="5" style="272" customWidth="1"/>
    <col min="776" max="776" width="11.125" style="272" customWidth="1"/>
    <col min="777" max="777" width="16.125" style="272" customWidth="1"/>
    <col min="778" max="778" width="4.75" style="272" customWidth="1"/>
    <col min="779" max="779" width="3.625" style="272" customWidth="1"/>
    <col min="780" max="780" width="5.125" style="272" customWidth="1"/>
    <col min="781" max="781" width="3.125" style="272" customWidth="1"/>
    <col min="782" max="782" width="4.625" style="272" customWidth="1"/>
    <col min="783" max="783" width="5" style="272" customWidth="1"/>
    <col min="784" max="785" width="9.75" style="272" customWidth="1"/>
    <col min="786" max="787" width="7.875" style="272" customWidth="1"/>
    <col min="788" max="1018" width="9" style="272"/>
    <col min="1019" max="1019" width="3.125" style="272" customWidth="1"/>
    <col min="1020" max="1020" width="7.625" style="272" customWidth="1"/>
    <col min="1021" max="1021" width="4.125" style="272" customWidth="1"/>
    <col min="1022" max="1022" width="17" style="272" customWidth="1"/>
    <col min="1023" max="1023" width="3.625" style="272" customWidth="1"/>
    <col min="1024" max="1024" width="9.125" style="272" customWidth="1"/>
    <col min="1025" max="1025" width="3.625" style="272" customWidth="1"/>
    <col min="1026" max="1026" width="4.625" style="272" customWidth="1"/>
    <col min="1027" max="1027" width="9.625" style="272" customWidth="1"/>
    <col min="1028" max="1028" width="10.125" style="272" customWidth="1"/>
    <col min="1029" max="1029" width="10.25" style="272" customWidth="1"/>
    <col min="1030" max="1030" width="4.625" style="272" customWidth="1"/>
    <col min="1031" max="1031" width="5" style="272" customWidth="1"/>
    <col min="1032" max="1032" width="11.125" style="272" customWidth="1"/>
    <col min="1033" max="1033" width="16.125" style="272" customWidth="1"/>
    <col min="1034" max="1034" width="4.75" style="272" customWidth="1"/>
    <col min="1035" max="1035" width="3.625" style="272" customWidth="1"/>
    <col min="1036" max="1036" width="5.125" style="272" customWidth="1"/>
    <col min="1037" max="1037" width="3.125" style="272" customWidth="1"/>
    <col min="1038" max="1038" width="4.625" style="272" customWidth="1"/>
    <col min="1039" max="1039" width="5" style="272" customWidth="1"/>
    <col min="1040" max="1041" width="9.75" style="272" customWidth="1"/>
    <col min="1042" max="1043" width="7.875" style="272" customWidth="1"/>
    <col min="1044" max="1274" width="9" style="272"/>
    <col min="1275" max="1275" width="3.125" style="272" customWidth="1"/>
    <col min="1276" max="1276" width="7.625" style="272" customWidth="1"/>
    <col min="1277" max="1277" width="4.125" style="272" customWidth="1"/>
    <col min="1278" max="1278" width="17" style="272" customWidth="1"/>
    <col min="1279" max="1279" width="3.625" style="272" customWidth="1"/>
    <col min="1280" max="1280" width="9.125" style="272" customWidth="1"/>
    <col min="1281" max="1281" width="3.625" style="272" customWidth="1"/>
    <col min="1282" max="1282" width="4.625" style="272" customWidth="1"/>
    <col min="1283" max="1283" width="9.625" style="272" customWidth="1"/>
    <col min="1284" max="1284" width="10.125" style="272" customWidth="1"/>
    <col min="1285" max="1285" width="10.25" style="272" customWidth="1"/>
    <col min="1286" max="1286" width="4.625" style="272" customWidth="1"/>
    <col min="1287" max="1287" width="5" style="272" customWidth="1"/>
    <col min="1288" max="1288" width="11.125" style="272" customWidth="1"/>
    <col min="1289" max="1289" width="16.125" style="272" customWidth="1"/>
    <col min="1290" max="1290" width="4.75" style="272" customWidth="1"/>
    <col min="1291" max="1291" width="3.625" style="272" customWidth="1"/>
    <col min="1292" max="1292" width="5.125" style="272" customWidth="1"/>
    <col min="1293" max="1293" width="3.125" style="272" customWidth="1"/>
    <col min="1294" max="1294" width="4.625" style="272" customWidth="1"/>
    <col min="1295" max="1295" width="5" style="272" customWidth="1"/>
    <col min="1296" max="1297" width="9.75" style="272" customWidth="1"/>
    <col min="1298" max="1299" width="7.875" style="272" customWidth="1"/>
    <col min="1300" max="1530" width="9" style="272"/>
    <col min="1531" max="1531" width="3.125" style="272" customWidth="1"/>
    <col min="1532" max="1532" width="7.625" style="272" customWidth="1"/>
    <col min="1533" max="1533" width="4.125" style="272" customWidth="1"/>
    <col min="1534" max="1534" width="17" style="272" customWidth="1"/>
    <col min="1535" max="1535" width="3.625" style="272" customWidth="1"/>
    <col min="1536" max="1536" width="9.125" style="272" customWidth="1"/>
    <col min="1537" max="1537" width="3.625" style="272" customWidth="1"/>
    <col min="1538" max="1538" width="4.625" style="272" customWidth="1"/>
    <col min="1539" max="1539" width="9.625" style="272" customWidth="1"/>
    <col min="1540" max="1540" width="10.125" style="272" customWidth="1"/>
    <col min="1541" max="1541" width="10.25" style="272" customWidth="1"/>
    <col min="1542" max="1542" width="4.625" style="272" customWidth="1"/>
    <col min="1543" max="1543" width="5" style="272" customWidth="1"/>
    <col min="1544" max="1544" width="11.125" style="272" customWidth="1"/>
    <col min="1545" max="1545" width="16.125" style="272" customWidth="1"/>
    <col min="1546" max="1546" width="4.75" style="272" customWidth="1"/>
    <col min="1547" max="1547" width="3.625" style="272" customWidth="1"/>
    <col min="1548" max="1548" width="5.125" style="272" customWidth="1"/>
    <col min="1549" max="1549" width="3.125" style="272" customWidth="1"/>
    <col min="1550" max="1550" width="4.625" style="272" customWidth="1"/>
    <col min="1551" max="1551" width="5" style="272" customWidth="1"/>
    <col min="1552" max="1553" width="9.75" style="272" customWidth="1"/>
    <col min="1554" max="1555" width="7.875" style="272" customWidth="1"/>
    <col min="1556" max="1786" width="9" style="272"/>
    <col min="1787" max="1787" width="3.125" style="272" customWidth="1"/>
    <col min="1788" max="1788" width="7.625" style="272" customWidth="1"/>
    <col min="1789" max="1789" width="4.125" style="272" customWidth="1"/>
    <col min="1790" max="1790" width="17" style="272" customWidth="1"/>
    <col min="1791" max="1791" width="3.625" style="272" customWidth="1"/>
    <col min="1792" max="1792" width="9.125" style="272" customWidth="1"/>
    <col min="1793" max="1793" width="3.625" style="272" customWidth="1"/>
    <col min="1794" max="1794" width="4.625" style="272" customWidth="1"/>
    <col min="1795" max="1795" width="9.625" style="272" customWidth="1"/>
    <col min="1796" max="1796" width="10.125" style="272" customWidth="1"/>
    <col min="1797" max="1797" width="10.25" style="272" customWidth="1"/>
    <col min="1798" max="1798" width="4.625" style="272" customWidth="1"/>
    <col min="1799" max="1799" width="5" style="272" customWidth="1"/>
    <col min="1800" max="1800" width="11.125" style="272" customWidth="1"/>
    <col min="1801" max="1801" width="16.125" style="272" customWidth="1"/>
    <col min="1802" max="1802" width="4.75" style="272" customWidth="1"/>
    <col min="1803" max="1803" width="3.625" style="272" customWidth="1"/>
    <col min="1804" max="1804" width="5.125" style="272" customWidth="1"/>
    <col min="1805" max="1805" width="3.125" style="272" customWidth="1"/>
    <col min="1806" max="1806" width="4.625" style="272" customWidth="1"/>
    <col min="1807" max="1807" width="5" style="272" customWidth="1"/>
    <col min="1808" max="1809" width="9.75" style="272" customWidth="1"/>
    <col min="1810" max="1811" width="7.875" style="272" customWidth="1"/>
    <col min="1812" max="2042" width="9" style="272"/>
    <col min="2043" max="2043" width="3.125" style="272" customWidth="1"/>
    <col min="2044" max="2044" width="7.625" style="272" customWidth="1"/>
    <col min="2045" max="2045" width="4.125" style="272" customWidth="1"/>
    <col min="2046" max="2046" width="17" style="272" customWidth="1"/>
    <col min="2047" max="2047" width="3.625" style="272" customWidth="1"/>
    <col min="2048" max="2048" width="9.125" style="272" customWidth="1"/>
    <col min="2049" max="2049" width="3.625" style="272" customWidth="1"/>
    <col min="2050" max="2050" width="4.625" style="272" customWidth="1"/>
    <col min="2051" max="2051" width="9.625" style="272" customWidth="1"/>
    <col min="2052" max="2052" width="10.125" style="272" customWidth="1"/>
    <col min="2053" max="2053" width="10.25" style="272" customWidth="1"/>
    <col min="2054" max="2054" width="4.625" style="272" customWidth="1"/>
    <col min="2055" max="2055" width="5" style="272" customWidth="1"/>
    <col min="2056" max="2056" width="11.125" style="272" customWidth="1"/>
    <col min="2057" max="2057" width="16.125" style="272" customWidth="1"/>
    <col min="2058" max="2058" width="4.75" style="272" customWidth="1"/>
    <col min="2059" max="2059" width="3.625" style="272" customWidth="1"/>
    <col min="2060" max="2060" width="5.125" style="272" customWidth="1"/>
    <col min="2061" max="2061" width="3.125" style="272" customWidth="1"/>
    <col min="2062" max="2062" width="4.625" style="272" customWidth="1"/>
    <col min="2063" max="2063" width="5" style="272" customWidth="1"/>
    <col min="2064" max="2065" width="9.75" style="272" customWidth="1"/>
    <col min="2066" max="2067" width="7.875" style="272" customWidth="1"/>
    <col min="2068" max="2298" width="9" style="272"/>
    <col min="2299" max="2299" width="3.125" style="272" customWidth="1"/>
    <col min="2300" max="2300" width="7.625" style="272" customWidth="1"/>
    <col min="2301" max="2301" width="4.125" style="272" customWidth="1"/>
    <col min="2302" max="2302" width="17" style="272" customWidth="1"/>
    <col min="2303" max="2303" width="3.625" style="272" customWidth="1"/>
    <col min="2304" max="2304" width="9.125" style="272" customWidth="1"/>
    <col min="2305" max="2305" width="3.625" style="272" customWidth="1"/>
    <col min="2306" max="2306" width="4.625" style="272" customWidth="1"/>
    <col min="2307" max="2307" width="9.625" style="272" customWidth="1"/>
    <col min="2308" max="2308" width="10.125" style="272" customWidth="1"/>
    <col min="2309" max="2309" width="10.25" style="272" customWidth="1"/>
    <col min="2310" max="2310" width="4.625" style="272" customWidth="1"/>
    <col min="2311" max="2311" width="5" style="272" customWidth="1"/>
    <col min="2312" max="2312" width="11.125" style="272" customWidth="1"/>
    <col min="2313" max="2313" width="16.125" style="272" customWidth="1"/>
    <col min="2314" max="2314" width="4.75" style="272" customWidth="1"/>
    <col min="2315" max="2315" width="3.625" style="272" customWidth="1"/>
    <col min="2316" max="2316" width="5.125" style="272" customWidth="1"/>
    <col min="2317" max="2317" width="3.125" style="272" customWidth="1"/>
    <col min="2318" max="2318" width="4.625" style="272" customWidth="1"/>
    <col min="2319" max="2319" width="5" style="272" customWidth="1"/>
    <col min="2320" max="2321" width="9.75" style="272" customWidth="1"/>
    <col min="2322" max="2323" width="7.875" style="272" customWidth="1"/>
    <col min="2324" max="2554" width="9" style="272"/>
    <col min="2555" max="2555" width="3.125" style="272" customWidth="1"/>
    <col min="2556" max="2556" width="7.625" style="272" customWidth="1"/>
    <col min="2557" max="2557" width="4.125" style="272" customWidth="1"/>
    <col min="2558" max="2558" width="17" style="272" customWidth="1"/>
    <col min="2559" max="2559" width="3.625" style="272" customWidth="1"/>
    <col min="2560" max="2560" width="9.125" style="272" customWidth="1"/>
    <col min="2561" max="2561" width="3.625" style="272" customWidth="1"/>
    <col min="2562" max="2562" width="4.625" style="272" customWidth="1"/>
    <col min="2563" max="2563" width="9.625" style="272" customWidth="1"/>
    <col min="2564" max="2564" width="10.125" style="272" customWidth="1"/>
    <col min="2565" max="2565" width="10.25" style="272" customWidth="1"/>
    <col min="2566" max="2566" width="4.625" style="272" customWidth="1"/>
    <col min="2567" max="2567" width="5" style="272" customWidth="1"/>
    <col min="2568" max="2568" width="11.125" style="272" customWidth="1"/>
    <col min="2569" max="2569" width="16.125" style="272" customWidth="1"/>
    <col min="2570" max="2570" width="4.75" style="272" customWidth="1"/>
    <col min="2571" max="2571" width="3.625" style="272" customWidth="1"/>
    <col min="2572" max="2572" width="5.125" style="272" customWidth="1"/>
    <col min="2573" max="2573" width="3.125" style="272" customWidth="1"/>
    <col min="2574" max="2574" width="4.625" style="272" customWidth="1"/>
    <col min="2575" max="2575" width="5" style="272" customWidth="1"/>
    <col min="2576" max="2577" width="9.75" style="272" customWidth="1"/>
    <col min="2578" max="2579" width="7.875" style="272" customWidth="1"/>
    <col min="2580" max="2810" width="9" style="272"/>
    <col min="2811" max="2811" width="3.125" style="272" customWidth="1"/>
    <col min="2812" max="2812" width="7.625" style="272" customWidth="1"/>
    <col min="2813" max="2813" width="4.125" style="272" customWidth="1"/>
    <col min="2814" max="2814" width="17" style="272" customWidth="1"/>
    <col min="2815" max="2815" width="3.625" style="272" customWidth="1"/>
    <col min="2816" max="2816" width="9.125" style="272" customWidth="1"/>
    <col min="2817" max="2817" width="3.625" style="272" customWidth="1"/>
    <col min="2818" max="2818" width="4.625" style="272" customWidth="1"/>
    <col min="2819" max="2819" width="9.625" style="272" customWidth="1"/>
    <col min="2820" max="2820" width="10.125" style="272" customWidth="1"/>
    <col min="2821" max="2821" width="10.25" style="272" customWidth="1"/>
    <col min="2822" max="2822" width="4.625" style="272" customWidth="1"/>
    <col min="2823" max="2823" width="5" style="272" customWidth="1"/>
    <col min="2824" max="2824" width="11.125" style="272" customWidth="1"/>
    <col min="2825" max="2825" width="16.125" style="272" customWidth="1"/>
    <col min="2826" max="2826" width="4.75" style="272" customWidth="1"/>
    <col min="2827" max="2827" width="3.625" style="272" customWidth="1"/>
    <col min="2828" max="2828" width="5.125" style="272" customWidth="1"/>
    <col min="2829" max="2829" width="3.125" style="272" customWidth="1"/>
    <col min="2830" max="2830" width="4.625" style="272" customWidth="1"/>
    <col min="2831" max="2831" width="5" style="272" customWidth="1"/>
    <col min="2832" max="2833" width="9.75" style="272" customWidth="1"/>
    <col min="2834" max="2835" width="7.875" style="272" customWidth="1"/>
    <col min="2836" max="3066" width="9" style="272"/>
    <col min="3067" max="3067" width="3.125" style="272" customWidth="1"/>
    <col min="3068" max="3068" width="7.625" style="272" customWidth="1"/>
    <col min="3069" max="3069" width="4.125" style="272" customWidth="1"/>
    <col min="3070" max="3070" width="17" style="272" customWidth="1"/>
    <col min="3071" max="3071" width="3.625" style="272" customWidth="1"/>
    <col min="3072" max="3072" width="9.125" style="272" customWidth="1"/>
    <col min="3073" max="3073" width="3.625" style="272" customWidth="1"/>
    <col min="3074" max="3074" width="4.625" style="272" customWidth="1"/>
    <col min="3075" max="3075" width="9.625" style="272" customWidth="1"/>
    <col min="3076" max="3076" width="10.125" style="272" customWidth="1"/>
    <col min="3077" max="3077" width="10.25" style="272" customWidth="1"/>
    <col min="3078" max="3078" width="4.625" style="272" customWidth="1"/>
    <col min="3079" max="3079" width="5" style="272" customWidth="1"/>
    <col min="3080" max="3080" width="11.125" style="272" customWidth="1"/>
    <col min="3081" max="3081" width="16.125" style="272" customWidth="1"/>
    <col min="3082" max="3082" width="4.75" style="272" customWidth="1"/>
    <col min="3083" max="3083" width="3.625" style="272" customWidth="1"/>
    <col min="3084" max="3084" width="5.125" style="272" customWidth="1"/>
    <col min="3085" max="3085" width="3.125" style="272" customWidth="1"/>
    <col min="3086" max="3086" width="4.625" style="272" customWidth="1"/>
    <col min="3087" max="3087" width="5" style="272" customWidth="1"/>
    <col min="3088" max="3089" width="9.75" style="272" customWidth="1"/>
    <col min="3090" max="3091" width="7.875" style="272" customWidth="1"/>
    <col min="3092" max="3322" width="9" style="272"/>
    <col min="3323" max="3323" width="3.125" style="272" customWidth="1"/>
    <col min="3324" max="3324" width="7.625" style="272" customWidth="1"/>
    <col min="3325" max="3325" width="4.125" style="272" customWidth="1"/>
    <col min="3326" max="3326" width="17" style="272" customWidth="1"/>
    <col min="3327" max="3327" width="3.625" style="272" customWidth="1"/>
    <col min="3328" max="3328" width="9.125" style="272" customWidth="1"/>
    <col min="3329" max="3329" width="3.625" style="272" customWidth="1"/>
    <col min="3330" max="3330" width="4.625" style="272" customWidth="1"/>
    <col min="3331" max="3331" width="9.625" style="272" customWidth="1"/>
    <col min="3332" max="3332" width="10.125" style="272" customWidth="1"/>
    <col min="3333" max="3333" width="10.25" style="272" customWidth="1"/>
    <col min="3334" max="3334" width="4.625" style="272" customWidth="1"/>
    <col min="3335" max="3335" width="5" style="272" customWidth="1"/>
    <col min="3336" max="3336" width="11.125" style="272" customWidth="1"/>
    <col min="3337" max="3337" width="16.125" style="272" customWidth="1"/>
    <col min="3338" max="3338" width="4.75" style="272" customWidth="1"/>
    <col min="3339" max="3339" width="3.625" style="272" customWidth="1"/>
    <col min="3340" max="3340" width="5.125" style="272" customWidth="1"/>
    <col min="3341" max="3341" width="3.125" style="272" customWidth="1"/>
    <col min="3342" max="3342" width="4.625" style="272" customWidth="1"/>
    <col min="3343" max="3343" width="5" style="272" customWidth="1"/>
    <col min="3344" max="3345" width="9.75" style="272" customWidth="1"/>
    <col min="3346" max="3347" width="7.875" style="272" customWidth="1"/>
    <col min="3348" max="3578" width="9" style="272"/>
    <col min="3579" max="3579" width="3.125" style="272" customWidth="1"/>
    <col min="3580" max="3580" width="7.625" style="272" customWidth="1"/>
    <col min="3581" max="3581" width="4.125" style="272" customWidth="1"/>
    <col min="3582" max="3582" width="17" style="272" customWidth="1"/>
    <col min="3583" max="3583" width="3.625" style="272" customWidth="1"/>
    <col min="3584" max="3584" width="9.125" style="272" customWidth="1"/>
    <col min="3585" max="3585" width="3.625" style="272" customWidth="1"/>
    <col min="3586" max="3586" width="4.625" style="272" customWidth="1"/>
    <col min="3587" max="3587" width="9.625" style="272" customWidth="1"/>
    <col min="3588" max="3588" width="10.125" style="272" customWidth="1"/>
    <col min="3589" max="3589" width="10.25" style="272" customWidth="1"/>
    <col min="3590" max="3590" width="4.625" style="272" customWidth="1"/>
    <col min="3591" max="3591" width="5" style="272" customWidth="1"/>
    <col min="3592" max="3592" width="11.125" style="272" customWidth="1"/>
    <col min="3593" max="3593" width="16.125" style="272" customWidth="1"/>
    <col min="3594" max="3594" width="4.75" style="272" customWidth="1"/>
    <col min="3595" max="3595" width="3.625" style="272" customWidth="1"/>
    <col min="3596" max="3596" width="5.125" style="272" customWidth="1"/>
    <col min="3597" max="3597" width="3.125" style="272" customWidth="1"/>
    <col min="3598" max="3598" width="4.625" style="272" customWidth="1"/>
    <col min="3599" max="3599" width="5" style="272" customWidth="1"/>
    <col min="3600" max="3601" width="9.75" style="272" customWidth="1"/>
    <col min="3602" max="3603" width="7.875" style="272" customWidth="1"/>
    <col min="3604" max="3834" width="9" style="272"/>
    <col min="3835" max="3835" width="3.125" style="272" customWidth="1"/>
    <col min="3836" max="3836" width="7.625" style="272" customWidth="1"/>
    <col min="3837" max="3837" width="4.125" style="272" customWidth="1"/>
    <col min="3838" max="3838" width="17" style="272" customWidth="1"/>
    <col min="3839" max="3839" width="3.625" style="272" customWidth="1"/>
    <col min="3840" max="3840" width="9.125" style="272" customWidth="1"/>
    <col min="3841" max="3841" width="3.625" style="272" customWidth="1"/>
    <col min="3842" max="3842" width="4.625" style="272" customWidth="1"/>
    <col min="3843" max="3843" width="9.625" style="272" customWidth="1"/>
    <col min="3844" max="3844" width="10.125" style="272" customWidth="1"/>
    <col min="3845" max="3845" width="10.25" style="272" customWidth="1"/>
    <col min="3846" max="3846" width="4.625" style="272" customWidth="1"/>
    <col min="3847" max="3847" width="5" style="272" customWidth="1"/>
    <col min="3848" max="3848" width="11.125" style="272" customWidth="1"/>
    <col min="3849" max="3849" width="16.125" style="272" customWidth="1"/>
    <col min="3850" max="3850" width="4.75" style="272" customWidth="1"/>
    <col min="3851" max="3851" width="3.625" style="272" customWidth="1"/>
    <col min="3852" max="3852" width="5.125" style="272" customWidth="1"/>
    <col min="3853" max="3853" width="3.125" style="272" customWidth="1"/>
    <col min="3854" max="3854" width="4.625" style="272" customWidth="1"/>
    <col min="3855" max="3855" width="5" style="272" customWidth="1"/>
    <col min="3856" max="3857" width="9.75" style="272" customWidth="1"/>
    <col min="3858" max="3859" width="7.875" style="272" customWidth="1"/>
    <col min="3860" max="4090" width="9" style="272"/>
    <col min="4091" max="4091" width="3.125" style="272" customWidth="1"/>
    <col min="4092" max="4092" width="7.625" style="272" customWidth="1"/>
    <col min="4093" max="4093" width="4.125" style="272" customWidth="1"/>
    <col min="4094" max="4094" width="17" style="272" customWidth="1"/>
    <col min="4095" max="4095" width="3.625" style="272" customWidth="1"/>
    <col min="4096" max="4096" width="9.125" style="272" customWidth="1"/>
    <col min="4097" max="4097" width="3.625" style="272" customWidth="1"/>
    <col min="4098" max="4098" width="4.625" style="272" customWidth="1"/>
    <col min="4099" max="4099" width="9.625" style="272" customWidth="1"/>
    <col min="4100" max="4100" width="10.125" style="272" customWidth="1"/>
    <col min="4101" max="4101" width="10.25" style="272" customWidth="1"/>
    <col min="4102" max="4102" width="4.625" style="272" customWidth="1"/>
    <col min="4103" max="4103" width="5" style="272" customWidth="1"/>
    <col min="4104" max="4104" width="11.125" style="272" customWidth="1"/>
    <col min="4105" max="4105" width="16.125" style="272" customWidth="1"/>
    <col min="4106" max="4106" width="4.75" style="272" customWidth="1"/>
    <col min="4107" max="4107" width="3.625" style="272" customWidth="1"/>
    <col min="4108" max="4108" width="5.125" style="272" customWidth="1"/>
    <col min="4109" max="4109" width="3.125" style="272" customWidth="1"/>
    <col min="4110" max="4110" width="4.625" style="272" customWidth="1"/>
    <col min="4111" max="4111" width="5" style="272" customWidth="1"/>
    <col min="4112" max="4113" width="9.75" style="272" customWidth="1"/>
    <col min="4114" max="4115" width="7.875" style="272" customWidth="1"/>
    <col min="4116" max="4346" width="9" style="272"/>
    <col min="4347" max="4347" width="3.125" style="272" customWidth="1"/>
    <col min="4348" max="4348" width="7.625" style="272" customWidth="1"/>
    <col min="4349" max="4349" width="4.125" style="272" customWidth="1"/>
    <col min="4350" max="4350" width="17" style="272" customWidth="1"/>
    <col min="4351" max="4351" width="3.625" style="272" customWidth="1"/>
    <col min="4352" max="4352" width="9.125" style="272" customWidth="1"/>
    <col min="4353" max="4353" width="3.625" style="272" customWidth="1"/>
    <col min="4354" max="4354" width="4.625" style="272" customWidth="1"/>
    <col min="4355" max="4355" width="9.625" style="272" customWidth="1"/>
    <col min="4356" max="4356" width="10.125" style="272" customWidth="1"/>
    <col min="4357" max="4357" width="10.25" style="272" customWidth="1"/>
    <col min="4358" max="4358" width="4.625" style="272" customWidth="1"/>
    <col min="4359" max="4359" width="5" style="272" customWidth="1"/>
    <col min="4360" max="4360" width="11.125" style="272" customWidth="1"/>
    <col min="4361" max="4361" width="16.125" style="272" customWidth="1"/>
    <col min="4362" max="4362" width="4.75" style="272" customWidth="1"/>
    <col min="4363" max="4363" width="3.625" style="272" customWidth="1"/>
    <col min="4364" max="4364" width="5.125" style="272" customWidth="1"/>
    <col min="4365" max="4365" width="3.125" style="272" customWidth="1"/>
    <col min="4366" max="4366" width="4.625" style="272" customWidth="1"/>
    <col min="4367" max="4367" width="5" style="272" customWidth="1"/>
    <col min="4368" max="4369" width="9.75" style="272" customWidth="1"/>
    <col min="4370" max="4371" width="7.875" style="272" customWidth="1"/>
    <col min="4372" max="4602" width="9" style="272"/>
    <col min="4603" max="4603" width="3.125" style="272" customWidth="1"/>
    <col min="4604" max="4604" width="7.625" style="272" customWidth="1"/>
    <col min="4605" max="4605" width="4.125" style="272" customWidth="1"/>
    <col min="4606" max="4606" width="17" style="272" customWidth="1"/>
    <col min="4607" max="4607" width="3.625" style="272" customWidth="1"/>
    <col min="4608" max="4608" width="9.125" style="272" customWidth="1"/>
    <col min="4609" max="4609" width="3.625" style="272" customWidth="1"/>
    <col min="4610" max="4610" width="4.625" style="272" customWidth="1"/>
    <col min="4611" max="4611" width="9.625" style="272" customWidth="1"/>
    <col min="4612" max="4612" width="10.125" style="272" customWidth="1"/>
    <col min="4613" max="4613" width="10.25" style="272" customWidth="1"/>
    <col min="4614" max="4614" width="4.625" style="272" customWidth="1"/>
    <col min="4615" max="4615" width="5" style="272" customWidth="1"/>
    <col min="4616" max="4616" width="11.125" style="272" customWidth="1"/>
    <col min="4617" max="4617" width="16.125" style="272" customWidth="1"/>
    <col min="4618" max="4618" width="4.75" style="272" customWidth="1"/>
    <col min="4619" max="4619" width="3.625" style="272" customWidth="1"/>
    <col min="4620" max="4620" width="5.125" style="272" customWidth="1"/>
    <col min="4621" max="4621" width="3.125" style="272" customWidth="1"/>
    <col min="4622" max="4622" width="4.625" style="272" customWidth="1"/>
    <col min="4623" max="4623" width="5" style="272" customWidth="1"/>
    <col min="4624" max="4625" width="9.75" style="272" customWidth="1"/>
    <col min="4626" max="4627" width="7.875" style="272" customWidth="1"/>
    <col min="4628" max="4858" width="9" style="272"/>
    <col min="4859" max="4859" width="3.125" style="272" customWidth="1"/>
    <col min="4860" max="4860" width="7.625" style="272" customWidth="1"/>
    <col min="4861" max="4861" width="4.125" style="272" customWidth="1"/>
    <col min="4862" max="4862" width="17" style="272" customWidth="1"/>
    <col min="4863" max="4863" width="3.625" style="272" customWidth="1"/>
    <col min="4864" max="4864" width="9.125" style="272" customWidth="1"/>
    <col min="4865" max="4865" width="3.625" style="272" customWidth="1"/>
    <col min="4866" max="4866" width="4.625" style="272" customWidth="1"/>
    <col min="4867" max="4867" width="9.625" style="272" customWidth="1"/>
    <col min="4868" max="4868" width="10.125" style="272" customWidth="1"/>
    <col min="4869" max="4869" width="10.25" style="272" customWidth="1"/>
    <col min="4870" max="4870" width="4.625" style="272" customWidth="1"/>
    <col min="4871" max="4871" width="5" style="272" customWidth="1"/>
    <col min="4872" max="4872" width="11.125" style="272" customWidth="1"/>
    <col min="4873" max="4873" width="16.125" style="272" customWidth="1"/>
    <col min="4874" max="4874" width="4.75" style="272" customWidth="1"/>
    <col min="4875" max="4875" width="3.625" style="272" customWidth="1"/>
    <col min="4876" max="4876" width="5.125" style="272" customWidth="1"/>
    <col min="4877" max="4877" width="3.125" style="272" customWidth="1"/>
    <col min="4878" max="4878" width="4.625" style="272" customWidth="1"/>
    <col min="4879" max="4879" width="5" style="272" customWidth="1"/>
    <col min="4880" max="4881" width="9.75" style="272" customWidth="1"/>
    <col min="4882" max="4883" width="7.875" style="272" customWidth="1"/>
    <col min="4884" max="5114" width="9" style="272"/>
    <col min="5115" max="5115" width="3.125" style="272" customWidth="1"/>
    <col min="5116" max="5116" width="7.625" style="272" customWidth="1"/>
    <col min="5117" max="5117" width="4.125" style="272" customWidth="1"/>
    <col min="5118" max="5118" width="17" style="272" customWidth="1"/>
    <col min="5119" max="5119" width="3.625" style="272" customWidth="1"/>
    <col min="5120" max="5120" width="9.125" style="272" customWidth="1"/>
    <col min="5121" max="5121" width="3.625" style="272" customWidth="1"/>
    <col min="5122" max="5122" width="4.625" style="272" customWidth="1"/>
    <col min="5123" max="5123" width="9.625" style="272" customWidth="1"/>
    <col min="5124" max="5124" width="10.125" style="272" customWidth="1"/>
    <col min="5125" max="5125" width="10.25" style="272" customWidth="1"/>
    <col min="5126" max="5126" width="4.625" style="272" customWidth="1"/>
    <col min="5127" max="5127" width="5" style="272" customWidth="1"/>
    <col min="5128" max="5128" width="11.125" style="272" customWidth="1"/>
    <col min="5129" max="5129" width="16.125" style="272" customWidth="1"/>
    <col min="5130" max="5130" width="4.75" style="272" customWidth="1"/>
    <col min="5131" max="5131" width="3.625" style="272" customWidth="1"/>
    <col min="5132" max="5132" width="5.125" style="272" customWidth="1"/>
    <col min="5133" max="5133" width="3.125" style="272" customWidth="1"/>
    <col min="5134" max="5134" width="4.625" style="272" customWidth="1"/>
    <col min="5135" max="5135" width="5" style="272" customWidth="1"/>
    <col min="5136" max="5137" width="9.75" style="272" customWidth="1"/>
    <col min="5138" max="5139" width="7.875" style="272" customWidth="1"/>
    <col min="5140" max="5370" width="9" style="272"/>
    <col min="5371" max="5371" width="3.125" style="272" customWidth="1"/>
    <col min="5372" max="5372" width="7.625" style="272" customWidth="1"/>
    <col min="5373" max="5373" width="4.125" style="272" customWidth="1"/>
    <col min="5374" max="5374" width="17" style="272" customWidth="1"/>
    <col min="5375" max="5375" width="3.625" style="272" customWidth="1"/>
    <col min="5376" max="5376" width="9.125" style="272" customWidth="1"/>
    <col min="5377" max="5377" width="3.625" style="272" customWidth="1"/>
    <col min="5378" max="5378" width="4.625" style="272" customWidth="1"/>
    <col min="5379" max="5379" width="9.625" style="272" customWidth="1"/>
    <col min="5380" max="5380" width="10.125" style="272" customWidth="1"/>
    <col min="5381" max="5381" width="10.25" style="272" customWidth="1"/>
    <col min="5382" max="5382" width="4.625" style="272" customWidth="1"/>
    <col min="5383" max="5383" width="5" style="272" customWidth="1"/>
    <col min="5384" max="5384" width="11.125" style="272" customWidth="1"/>
    <col min="5385" max="5385" width="16.125" style="272" customWidth="1"/>
    <col min="5386" max="5386" width="4.75" style="272" customWidth="1"/>
    <col min="5387" max="5387" width="3.625" style="272" customWidth="1"/>
    <col min="5388" max="5388" width="5.125" style="272" customWidth="1"/>
    <col min="5389" max="5389" width="3.125" style="272" customWidth="1"/>
    <col min="5390" max="5390" width="4.625" style="272" customWidth="1"/>
    <col min="5391" max="5391" width="5" style="272" customWidth="1"/>
    <col min="5392" max="5393" width="9.75" style="272" customWidth="1"/>
    <col min="5394" max="5395" width="7.875" style="272" customWidth="1"/>
    <col min="5396" max="5626" width="9" style="272"/>
    <col min="5627" max="5627" width="3.125" style="272" customWidth="1"/>
    <col min="5628" max="5628" width="7.625" style="272" customWidth="1"/>
    <col min="5629" max="5629" width="4.125" style="272" customWidth="1"/>
    <col min="5630" max="5630" width="17" style="272" customWidth="1"/>
    <col min="5631" max="5631" width="3.625" style="272" customWidth="1"/>
    <col min="5632" max="5632" width="9.125" style="272" customWidth="1"/>
    <col min="5633" max="5633" width="3.625" style="272" customWidth="1"/>
    <col min="5634" max="5634" width="4.625" style="272" customWidth="1"/>
    <col min="5635" max="5635" width="9.625" style="272" customWidth="1"/>
    <col min="5636" max="5636" width="10.125" style="272" customWidth="1"/>
    <col min="5637" max="5637" width="10.25" style="272" customWidth="1"/>
    <col min="5638" max="5638" width="4.625" style="272" customWidth="1"/>
    <col min="5639" max="5639" width="5" style="272" customWidth="1"/>
    <col min="5640" max="5640" width="11.125" style="272" customWidth="1"/>
    <col min="5641" max="5641" width="16.125" style="272" customWidth="1"/>
    <col min="5642" max="5642" width="4.75" style="272" customWidth="1"/>
    <col min="5643" max="5643" width="3.625" style="272" customWidth="1"/>
    <col min="5644" max="5644" width="5.125" style="272" customWidth="1"/>
    <col min="5645" max="5645" width="3.125" style="272" customWidth="1"/>
    <col min="5646" max="5646" width="4.625" style="272" customWidth="1"/>
    <col min="5647" max="5647" width="5" style="272" customWidth="1"/>
    <col min="5648" max="5649" width="9.75" style="272" customWidth="1"/>
    <col min="5650" max="5651" width="7.875" style="272" customWidth="1"/>
    <col min="5652" max="5882" width="9" style="272"/>
    <col min="5883" max="5883" width="3.125" style="272" customWidth="1"/>
    <col min="5884" max="5884" width="7.625" style="272" customWidth="1"/>
    <col min="5885" max="5885" width="4.125" style="272" customWidth="1"/>
    <col min="5886" max="5886" width="17" style="272" customWidth="1"/>
    <col min="5887" max="5887" width="3.625" style="272" customWidth="1"/>
    <col min="5888" max="5888" width="9.125" style="272" customWidth="1"/>
    <col min="5889" max="5889" width="3.625" style="272" customWidth="1"/>
    <col min="5890" max="5890" width="4.625" style="272" customWidth="1"/>
    <col min="5891" max="5891" width="9.625" style="272" customWidth="1"/>
    <col min="5892" max="5892" width="10.125" style="272" customWidth="1"/>
    <col min="5893" max="5893" width="10.25" style="272" customWidth="1"/>
    <col min="5894" max="5894" width="4.625" style="272" customWidth="1"/>
    <col min="5895" max="5895" width="5" style="272" customWidth="1"/>
    <col min="5896" max="5896" width="11.125" style="272" customWidth="1"/>
    <col min="5897" max="5897" width="16.125" style="272" customWidth="1"/>
    <col min="5898" max="5898" width="4.75" style="272" customWidth="1"/>
    <col min="5899" max="5899" width="3.625" style="272" customWidth="1"/>
    <col min="5900" max="5900" width="5.125" style="272" customWidth="1"/>
    <col min="5901" max="5901" width="3.125" style="272" customWidth="1"/>
    <col min="5902" max="5902" width="4.625" style="272" customWidth="1"/>
    <col min="5903" max="5903" width="5" style="272" customWidth="1"/>
    <col min="5904" max="5905" width="9.75" style="272" customWidth="1"/>
    <col min="5906" max="5907" width="7.875" style="272" customWidth="1"/>
    <col min="5908" max="6138" width="9" style="272"/>
    <col min="6139" max="6139" width="3.125" style="272" customWidth="1"/>
    <col min="6140" max="6140" width="7.625" style="272" customWidth="1"/>
    <col min="6141" max="6141" width="4.125" style="272" customWidth="1"/>
    <col min="6142" max="6142" width="17" style="272" customWidth="1"/>
    <col min="6143" max="6143" width="3.625" style="272" customWidth="1"/>
    <col min="6144" max="6144" width="9.125" style="272" customWidth="1"/>
    <col min="6145" max="6145" width="3.625" style="272" customWidth="1"/>
    <col min="6146" max="6146" width="4.625" style="272" customWidth="1"/>
    <col min="6147" max="6147" width="9.625" style="272" customWidth="1"/>
    <col min="6148" max="6148" width="10.125" style="272" customWidth="1"/>
    <col min="6149" max="6149" width="10.25" style="272" customWidth="1"/>
    <col min="6150" max="6150" width="4.625" style="272" customWidth="1"/>
    <col min="6151" max="6151" width="5" style="272" customWidth="1"/>
    <col min="6152" max="6152" width="11.125" style="272" customWidth="1"/>
    <col min="6153" max="6153" width="16.125" style="272" customWidth="1"/>
    <col min="6154" max="6154" width="4.75" style="272" customWidth="1"/>
    <col min="6155" max="6155" width="3.625" style="272" customWidth="1"/>
    <col min="6156" max="6156" width="5.125" style="272" customWidth="1"/>
    <col min="6157" max="6157" width="3.125" style="272" customWidth="1"/>
    <col min="6158" max="6158" width="4.625" style="272" customWidth="1"/>
    <col min="6159" max="6159" width="5" style="272" customWidth="1"/>
    <col min="6160" max="6161" width="9.75" style="272" customWidth="1"/>
    <col min="6162" max="6163" width="7.875" style="272" customWidth="1"/>
    <col min="6164" max="6394" width="9" style="272"/>
    <col min="6395" max="6395" width="3.125" style="272" customWidth="1"/>
    <col min="6396" max="6396" width="7.625" style="272" customWidth="1"/>
    <col min="6397" max="6397" width="4.125" style="272" customWidth="1"/>
    <col min="6398" max="6398" width="17" style="272" customWidth="1"/>
    <col min="6399" max="6399" width="3.625" style="272" customWidth="1"/>
    <col min="6400" max="6400" width="9.125" style="272" customWidth="1"/>
    <col min="6401" max="6401" width="3.625" style="272" customWidth="1"/>
    <col min="6402" max="6402" width="4.625" style="272" customWidth="1"/>
    <col min="6403" max="6403" width="9.625" style="272" customWidth="1"/>
    <col min="6404" max="6404" width="10.125" style="272" customWidth="1"/>
    <col min="6405" max="6405" width="10.25" style="272" customWidth="1"/>
    <col min="6406" max="6406" width="4.625" style="272" customWidth="1"/>
    <col min="6407" max="6407" width="5" style="272" customWidth="1"/>
    <col min="6408" max="6408" width="11.125" style="272" customWidth="1"/>
    <col min="6409" max="6409" width="16.125" style="272" customWidth="1"/>
    <col min="6410" max="6410" width="4.75" style="272" customWidth="1"/>
    <col min="6411" max="6411" width="3.625" style="272" customWidth="1"/>
    <col min="6412" max="6412" width="5.125" style="272" customWidth="1"/>
    <col min="6413" max="6413" width="3.125" style="272" customWidth="1"/>
    <col min="6414" max="6414" width="4.625" style="272" customWidth="1"/>
    <col min="6415" max="6415" width="5" style="272" customWidth="1"/>
    <col min="6416" max="6417" width="9.75" style="272" customWidth="1"/>
    <col min="6418" max="6419" width="7.875" style="272" customWidth="1"/>
    <col min="6420" max="6650" width="9" style="272"/>
    <col min="6651" max="6651" width="3.125" style="272" customWidth="1"/>
    <col min="6652" max="6652" width="7.625" style="272" customWidth="1"/>
    <col min="6653" max="6653" width="4.125" style="272" customWidth="1"/>
    <col min="6654" max="6654" width="17" style="272" customWidth="1"/>
    <col min="6655" max="6655" width="3.625" style="272" customWidth="1"/>
    <col min="6656" max="6656" width="9.125" style="272" customWidth="1"/>
    <col min="6657" max="6657" width="3.625" style="272" customWidth="1"/>
    <col min="6658" max="6658" width="4.625" style="272" customWidth="1"/>
    <col min="6659" max="6659" width="9.625" style="272" customWidth="1"/>
    <col min="6660" max="6660" width="10.125" style="272" customWidth="1"/>
    <col min="6661" max="6661" width="10.25" style="272" customWidth="1"/>
    <col min="6662" max="6662" width="4.625" style="272" customWidth="1"/>
    <col min="6663" max="6663" width="5" style="272" customWidth="1"/>
    <col min="6664" max="6664" width="11.125" style="272" customWidth="1"/>
    <col min="6665" max="6665" width="16.125" style="272" customWidth="1"/>
    <col min="6666" max="6666" width="4.75" style="272" customWidth="1"/>
    <col min="6667" max="6667" width="3.625" style="272" customWidth="1"/>
    <col min="6668" max="6668" width="5.125" style="272" customWidth="1"/>
    <col min="6669" max="6669" width="3.125" style="272" customWidth="1"/>
    <col min="6670" max="6670" width="4.625" style="272" customWidth="1"/>
    <col min="6671" max="6671" width="5" style="272" customWidth="1"/>
    <col min="6672" max="6673" width="9.75" style="272" customWidth="1"/>
    <col min="6674" max="6675" width="7.875" style="272" customWidth="1"/>
    <col min="6676" max="6906" width="9" style="272"/>
    <col min="6907" max="6907" width="3.125" style="272" customWidth="1"/>
    <col min="6908" max="6908" width="7.625" style="272" customWidth="1"/>
    <col min="6909" max="6909" width="4.125" style="272" customWidth="1"/>
    <col min="6910" max="6910" width="17" style="272" customWidth="1"/>
    <col min="6911" max="6911" width="3.625" style="272" customWidth="1"/>
    <col min="6912" max="6912" width="9.125" style="272" customWidth="1"/>
    <col min="6913" max="6913" width="3.625" style="272" customWidth="1"/>
    <col min="6914" max="6914" width="4.625" style="272" customWidth="1"/>
    <col min="6915" max="6915" width="9.625" style="272" customWidth="1"/>
    <col min="6916" max="6916" width="10.125" style="272" customWidth="1"/>
    <col min="6917" max="6917" width="10.25" style="272" customWidth="1"/>
    <col min="6918" max="6918" width="4.625" style="272" customWidth="1"/>
    <col min="6919" max="6919" width="5" style="272" customWidth="1"/>
    <col min="6920" max="6920" width="11.125" style="272" customWidth="1"/>
    <col min="6921" max="6921" width="16.125" style="272" customWidth="1"/>
    <col min="6922" max="6922" width="4.75" style="272" customWidth="1"/>
    <col min="6923" max="6923" width="3.625" style="272" customWidth="1"/>
    <col min="6924" max="6924" width="5.125" style="272" customWidth="1"/>
    <col min="6925" max="6925" width="3.125" style="272" customWidth="1"/>
    <col min="6926" max="6926" width="4.625" style="272" customWidth="1"/>
    <col min="6927" max="6927" width="5" style="272" customWidth="1"/>
    <col min="6928" max="6929" width="9.75" style="272" customWidth="1"/>
    <col min="6930" max="6931" width="7.875" style="272" customWidth="1"/>
    <col min="6932" max="7162" width="9" style="272"/>
    <col min="7163" max="7163" width="3.125" style="272" customWidth="1"/>
    <col min="7164" max="7164" width="7.625" style="272" customWidth="1"/>
    <col min="7165" max="7165" width="4.125" style="272" customWidth="1"/>
    <col min="7166" max="7166" width="17" style="272" customWidth="1"/>
    <col min="7167" max="7167" width="3.625" style="272" customWidth="1"/>
    <col min="7168" max="7168" width="9.125" style="272" customWidth="1"/>
    <col min="7169" max="7169" width="3.625" style="272" customWidth="1"/>
    <col min="7170" max="7170" width="4.625" style="272" customWidth="1"/>
    <col min="7171" max="7171" width="9.625" style="272" customWidth="1"/>
    <col min="7172" max="7172" width="10.125" style="272" customWidth="1"/>
    <col min="7173" max="7173" width="10.25" style="272" customWidth="1"/>
    <col min="7174" max="7174" width="4.625" style="272" customWidth="1"/>
    <col min="7175" max="7175" width="5" style="272" customWidth="1"/>
    <col min="7176" max="7176" width="11.125" style="272" customWidth="1"/>
    <col min="7177" max="7177" width="16.125" style="272" customWidth="1"/>
    <col min="7178" max="7178" width="4.75" style="272" customWidth="1"/>
    <col min="7179" max="7179" width="3.625" style="272" customWidth="1"/>
    <col min="7180" max="7180" width="5.125" style="272" customWidth="1"/>
    <col min="7181" max="7181" width="3.125" style="272" customWidth="1"/>
    <col min="7182" max="7182" width="4.625" style="272" customWidth="1"/>
    <col min="7183" max="7183" width="5" style="272" customWidth="1"/>
    <col min="7184" max="7185" width="9.75" style="272" customWidth="1"/>
    <col min="7186" max="7187" width="7.875" style="272" customWidth="1"/>
    <col min="7188" max="7418" width="9" style="272"/>
    <col min="7419" max="7419" width="3.125" style="272" customWidth="1"/>
    <col min="7420" max="7420" width="7.625" style="272" customWidth="1"/>
    <col min="7421" max="7421" width="4.125" style="272" customWidth="1"/>
    <col min="7422" max="7422" width="17" style="272" customWidth="1"/>
    <col min="7423" max="7423" width="3.625" style="272" customWidth="1"/>
    <col min="7424" max="7424" width="9.125" style="272" customWidth="1"/>
    <col min="7425" max="7425" width="3.625" style="272" customWidth="1"/>
    <col min="7426" max="7426" width="4.625" style="272" customWidth="1"/>
    <col min="7427" max="7427" width="9.625" style="272" customWidth="1"/>
    <col min="7428" max="7428" width="10.125" style="272" customWidth="1"/>
    <col min="7429" max="7429" width="10.25" style="272" customWidth="1"/>
    <col min="7430" max="7430" width="4.625" style="272" customWidth="1"/>
    <col min="7431" max="7431" width="5" style="272" customWidth="1"/>
    <col min="7432" max="7432" width="11.125" style="272" customWidth="1"/>
    <col min="7433" max="7433" width="16.125" style="272" customWidth="1"/>
    <col min="7434" max="7434" width="4.75" style="272" customWidth="1"/>
    <col min="7435" max="7435" width="3.625" style="272" customWidth="1"/>
    <col min="7436" max="7436" width="5.125" style="272" customWidth="1"/>
    <col min="7437" max="7437" width="3.125" style="272" customWidth="1"/>
    <col min="7438" max="7438" width="4.625" style="272" customWidth="1"/>
    <col min="7439" max="7439" width="5" style="272" customWidth="1"/>
    <col min="7440" max="7441" width="9.75" style="272" customWidth="1"/>
    <col min="7442" max="7443" width="7.875" style="272" customWidth="1"/>
    <col min="7444" max="7674" width="9" style="272"/>
    <col min="7675" max="7675" width="3.125" style="272" customWidth="1"/>
    <col min="7676" max="7676" width="7.625" style="272" customWidth="1"/>
    <col min="7677" max="7677" width="4.125" style="272" customWidth="1"/>
    <col min="7678" max="7678" width="17" style="272" customWidth="1"/>
    <col min="7679" max="7679" width="3.625" style="272" customWidth="1"/>
    <col min="7680" max="7680" width="9.125" style="272" customWidth="1"/>
    <col min="7681" max="7681" width="3.625" style="272" customWidth="1"/>
    <col min="7682" max="7682" width="4.625" style="272" customWidth="1"/>
    <col min="7683" max="7683" width="9.625" style="272" customWidth="1"/>
    <col min="7684" max="7684" width="10.125" style="272" customWidth="1"/>
    <col min="7685" max="7685" width="10.25" style="272" customWidth="1"/>
    <col min="7686" max="7686" width="4.625" style="272" customWidth="1"/>
    <col min="7687" max="7687" width="5" style="272" customWidth="1"/>
    <col min="7688" max="7688" width="11.125" style="272" customWidth="1"/>
    <col min="7689" max="7689" width="16.125" style="272" customWidth="1"/>
    <col min="7690" max="7690" width="4.75" style="272" customWidth="1"/>
    <col min="7691" max="7691" width="3.625" style="272" customWidth="1"/>
    <col min="7692" max="7692" width="5.125" style="272" customWidth="1"/>
    <col min="7693" max="7693" width="3.125" style="272" customWidth="1"/>
    <col min="7694" max="7694" width="4.625" style="272" customWidth="1"/>
    <col min="7695" max="7695" width="5" style="272" customWidth="1"/>
    <col min="7696" max="7697" width="9.75" style="272" customWidth="1"/>
    <col min="7698" max="7699" width="7.875" style="272" customWidth="1"/>
    <col min="7700" max="7930" width="9" style="272"/>
    <col min="7931" max="7931" width="3.125" style="272" customWidth="1"/>
    <col min="7932" max="7932" width="7.625" style="272" customWidth="1"/>
    <col min="7933" max="7933" width="4.125" style="272" customWidth="1"/>
    <col min="7934" max="7934" width="17" style="272" customWidth="1"/>
    <col min="7935" max="7935" width="3.625" style="272" customWidth="1"/>
    <col min="7936" max="7936" width="9.125" style="272" customWidth="1"/>
    <col min="7937" max="7937" width="3.625" style="272" customWidth="1"/>
    <col min="7938" max="7938" width="4.625" style="272" customWidth="1"/>
    <col min="7939" max="7939" width="9.625" style="272" customWidth="1"/>
    <col min="7940" max="7940" width="10.125" style="272" customWidth="1"/>
    <col min="7941" max="7941" width="10.25" style="272" customWidth="1"/>
    <col min="7942" max="7942" width="4.625" style="272" customWidth="1"/>
    <col min="7943" max="7943" width="5" style="272" customWidth="1"/>
    <col min="7944" max="7944" width="11.125" style="272" customWidth="1"/>
    <col min="7945" max="7945" width="16.125" style="272" customWidth="1"/>
    <col min="7946" max="7946" width="4.75" style="272" customWidth="1"/>
    <col min="7947" max="7947" width="3.625" style="272" customWidth="1"/>
    <col min="7948" max="7948" width="5.125" style="272" customWidth="1"/>
    <col min="7949" max="7949" width="3.125" style="272" customWidth="1"/>
    <col min="7950" max="7950" width="4.625" style="272" customWidth="1"/>
    <col min="7951" max="7951" width="5" style="272" customWidth="1"/>
    <col min="7952" max="7953" width="9.75" style="272" customWidth="1"/>
    <col min="7954" max="7955" width="7.875" style="272" customWidth="1"/>
    <col min="7956" max="8186" width="9" style="272"/>
    <col min="8187" max="8187" width="3.125" style="272" customWidth="1"/>
    <col min="8188" max="8188" width="7.625" style="272" customWidth="1"/>
    <col min="8189" max="8189" width="4.125" style="272" customWidth="1"/>
    <col min="8190" max="8190" width="17" style="272" customWidth="1"/>
    <col min="8191" max="8191" width="3.625" style="272" customWidth="1"/>
    <col min="8192" max="8192" width="9.125" style="272" customWidth="1"/>
    <col min="8193" max="8193" width="3.625" style="272" customWidth="1"/>
    <col min="8194" max="8194" width="4.625" style="272" customWidth="1"/>
    <col min="8195" max="8195" width="9.625" style="272" customWidth="1"/>
    <col min="8196" max="8196" width="10.125" style="272" customWidth="1"/>
    <col min="8197" max="8197" width="10.25" style="272" customWidth="1"/>
    <col min="8198" max="8198" width="4.625" style="272" customWidth="1"/>
    <col min="8199" max="8199" width="5" style="272" customWidth="1"/>
    <col min="8200" max="8200" width="11.125" style="272" customWidth="1"/>
    <col min="8201" max="8201" width="16.125" style="272" customWidth="1"/>
    <col min="8202" max="8202" width="4.75" style="272" customWidth="1"/>
    <col min="8203" max="8203" width="3.625" style="272" customWidth="1"/>
    <col min="8204" max="8204" width="5.125" style="272" customWidth="1"/>
    <col min="8205" max="8205" width="3.125" style="272" customWidth="1"/>
    <col min="8206" max="8206" width="4.625" style="272" customWidth="1"/>
    <col min="8207" max="8207" width="5" style="272" customWidth="1"/>
    <col min="8208" max="8209" width="9.75" style="272" customWidth="1"/>
    <col min="8210" max="8211" width="7.875" style="272" customWidth="1"/>
    <col min="8212" max="8442" width="9" style="272"/>
    <col min="8443" max="8443" width="3.125" style="272" customWidth="1"/>
    <col min="8444" max="8444" width="7.625" style="272" customWidth="1"/>
    <col min="8445" max="8445" width="4.125" style="272" customWidth="1"/>
    <col min="8446" max="8446" width="17" style="272" customWidth="1"/>
    <col min="8447" max="8447" width="3.625" style="272" customWidth="1"/>
    <col min="8448" max="8448" width="9.125" style="272" customWidth="1"/>
    <col min="8449" max="8449" width="3.625" style="272" customWidth="1"/>
    <col min="8450" max="8450" width="4.625" style="272" customWidth="1"/>
    <col min="8451" max="8451" width="9.625" style="272" customWidth="1"/>
    <col min="8452" max="8452" width="10.125" style="272" customWidth="1"/>
    <col min="8453" max="8453" width="10.25" style="272" customWidth="1"/>
    <col min="8454" max="8454" width="4.625" style="272" customWidth="1"/>
    <col min="8455" max="8455" width="5" style="272" customWidth="1"/>
    <col min="8456" max="8456" width="11.125" style="272" customWidth="1"/>
    <col min="8457" max="8457" width="16.125" style="272" customWidth="1"/>
    <col min="8458" max="8458" width="4.75" style="272" customWidth="1"/>
    <col min="8459" max="8459" width="3.625" style="272" customWidth="1"/>
    <col min="8460" max="8460" width="5.125" style="272" customWidth="1"/>
    <col min="8461" max="8461" width="3.125" style="272" customWidth="1"/>
    <col min="8462" max="8462" width="4.625" style="272" customWidth="1"/>
    <col min="8463" max="8463" width="5" style="272" customWidth="1"/>
    <col min="8464" max="8465" width="9.75" style="272" customWidth="1"/>
    <col min="8466" max="8467" width="7.875" style="272" customWidth="1"/>
    <col min="8468" max="8698" width="9" style="272"/>
    <col min="8699" max="8699" width="3.125" style="272" customWidth="1"/>
    <col min="8700" max="8700" width="7.625" style="272" customWidth="1"/>
    <col min="8701" max="8701" width="4.125" style="272" customWidth="1"/>
    <col min="8702" max="8702" width="17" style="272" customWidth="1"/>
    <col min="8703" max="8703" width="3.625" style="272" customWidth="1"/>
    <col min="8704" max="8704" width="9.125" style="272" customWidth="1"/>
    <col min="8705" max="8705" width="3.625" style="272" customWidth="1"/>
    <col min="8706" max="8706" width="4.625" style="272" customWidth="1"/>
    <col min="8707" max="8707" width="9.625" style="272" customWidth="1"/>
    <col min="8708" max="8708" width="10.125" style="272" customWidth="1"/>
    <col min="8709" max="8709" width="10.25" style="272" customWidth="1"/>
    <col min="8710" max="8710" width="4.625" style="272" customWidth="1"/>
    <col min="8711" max="8711" width="5" style="272" customWidth="1"/>
    <col min="8712" max="8712" width="11.125" style="272" customWidth="1"/>
    <col min="8713" max="8713" width="16.125" style="272" customWidth="1"/>
    <col min="8714" max="8714" width="4.75" style="272" customWidth="1"/>
    <col min="8715" max="8715" width="3.625" style="272" customWidth="1"/>
    <col min="8716" max="8716" width="5.125" style="272" customWidth="1"/>
    <col min="8717" max="8717" width="3.125" style="272" customWidth="1"/>
    <col min="8718" max="8718" width="4.625" style="272" customWidth="1"/>
    <col min="8719" max="8719" width="5" style="272" customWidth="1"/>
    <col min="8720" max="8721" width="9.75" style="272" customWidth="1"/>
    <col min="8722" max="8723" width="7.875" style="272" customWidth="1"/>
    <col min="8724" max="8954" width="9" style="272"/>
    <col min="8955" max="8955" width="3.125" style="272" customWidth="1"/>
    <col min="8956" max="8956" width="7.625" style="272" customWidth="1"/>
    <col min="8957" max="8957" width="4.125" style="272" customWidth="1"/>
    <col min="8958" max="8958" width="17" style="272" customWidth="1"/>
    <col min="8959" max="8959" width="3.625" style="272" customWidth="1"/>
    <col min="8960" max="8960" width="9.125" style="272" customWidth="1"/>
    <col min="8961" max="8961" width="3.625" style="272" customWidth="1"/>
    <col min="8962" max="8962" width="4.625" style="272" customWidth="1"/>
    <col min="8963" max="8963" width="9.625" style="272" customWidth="1"/>
    <col min="8964" max="8964" width="10.125" style="272" customWidth="1"/>
    <col min="8965" max="8965" width="10.25" style="272" customWidth="1"/>
    <col min="8966" max="8966" width="4.625" style="272" customWidth="1"/>
    <col min="8967" max="8967" width="5" style="272" customWidth="1"/>
    <col min="8968" max="8968" width="11.125" style="272" customWidth="1"/>
    <col min="8969" max="8969" width="16.125" style="272" customWidth="1"/>
    <col min="8970" max="8970" width="4.75" style="272" customWidth="1"/>
    <col min="8971" max="8971" width="3.625" style="272" customWidth="1"/>
    <col min="8972" max="8972" width="5.125" style="272" customWidth="1"/>
    <col min="8973" max="8973" width="3.125" style="272" customWidth="1"/>
    <col min="8974" max="8974" width="4.625" style="272" customWidth="1"/>
    <col min="8975" max="8975" width="5" style="272" customWidth="1"/>
    <col min="8976" max="8977" width="9.75" style="272" customWidth="1"/>
    <col min="8978" max="8979" width="7.875" style="272" customWidth="1"/>
    <col min="8980" max="9210" width="9" style="272"/>
    <col min="9211" max="9211" width="3.125" style="272" customWidth="1"/>
    <col min="9212" max="9212" width="7.625" style="272" customWidth="1"/>
    <col min="9213" max="9213" width="4.125" style="272" customWidth="1"/>
    <col min="9214" max="9214" width="17" style="272" customWidth="1"/>
    <col min="9215" max="9215" width="3.625" style="272" customWidth="1"/>
    <col min="9216" max="9216" width="9.125" style="272" customWidth="1"/>
    <col min="9217" max="9217" width="3.625" style="272" customWidth="1"/>
    <col min="9218" max="9218" width="4.625" style="272" customWidth="1"/>
    <col min="9219" max="9219" width="9.625" style="272" customWidth="1"/>
    <col min="9220" max="9220" width="10.125" style="272" customWidth="1"/>
    <col min="9221" max="9221" width="10.25" style="272" customWidth="1"/>
    <col min="9222" max="9222" width="4.625" style="272" customWidth="1"/>
    <col min="9223" max="9223" width="5" style="272" customWidth="1"/>
    <col min="9224" max="9224" width="11.125" style="272" customWidth="1"/>
    <col min="9225" max="9225" width="16.125" style="272" customWidth="1"/>
    <col min="9226" max="9226" width="4.75" style="272" customWidth="1"/>
    <col min="9227" max="9227" width="3.625" style="272" customWidth="1"/>
    <col min="9228" max="9228" width="5.125" style="272" customWidth="1"/>
    <col min="9229" max="9229" width="3.125" style="272" customWidth="1"/>
    <col min="9230" max="9230" width="4.625" style="272" customWidth="1"/>
    <col min="9231" max="9231" width="5" style="272" customWidth="1"/>
    <col min="9232" max="9233" width="9.75" style="272" customWidth="1"/>
    <col min="9234" max="9235" width="7.875" style="272" customWidth="1"/>
    <col min="9236" max="9466" width="9" style="272"/>
    <col min="9467" max="9467" width="3.125" style="272" customWidth="1"/>
    <col min="9468" max="9468" width="7.625" style="272" customWidth="1"/>
    <col min="9469" max="9469" width="4.125" style="272" customWidth="1"/>
    <col min="9470" max="9470" width="17" style="272" customWidth="1"/>
    <col min="9471" max="9471" width="3.625" style="272" customWidth="1"/>
    <col min="9472" max="9472" width="9.125" style="272" customWidth="1"/>
    <col min="9473" max="9473" width="3.625" style="272" customWidth="1"/>
    <col min="9474" max="9474" width="4.625" style="272" customWidth="1"/>
    <col min="9475" max="9475" width="9.625" style="272" customWidth="1"/>
    <col min="9476" max="9476" width="10.125" style="272" customWidth="1"/>
    <col min="9477" max="9477" width="10.25" style="272" customWidth="1"/>
    <col min="9478" max="9478" width="4.625" style="272" customWidth="1"/>
    <col min="9479" max="9479" width="5" style="272" customWidth="1"/>
    <col min="9480" max="9480" width="11.125" style="272" customWidth="1"/>
    <col min="9481" max="9481" width="16.125" style="272" customWidth="1"/>
    <col min="9482" max="9482" width="4.75" style="272" customWidth="1"/>
    <col min="9483" max="9483" width="3.625" style="272" customWidth="1"/>
    <col min="9484" max="9484" width="5.125" style="272" customWidth="1"/>
    <col min="9485" max="9485" width="3.125" style="272" customWidth="1"/>
    <col min="9486" max="9486" width="4.625" style="272" customWidth="1"/>
    <col min="9487" max="9487" width="5" style="272" customWidth="1"/>
    <col min="9488" max="9489" width="9.75" style="272" customWidth="1"/>
    <col min="9490" max="9491" width="7.875" style="272" customWidth="1"/>
    <col min="9492" max="9722" width="9" style="272"/>
    <col min="9723" max="9723" width="3.125" style="272" customWidth="1"/>
    <col min="9724" max="9724" width="7.625" style="272" customWidth="1"/>
    <col min="9725" max="9725" width="4.125" style="272" customWidth="1"/>
    <col min="9726" max="9726" width="17" style="272" customWidth="1"/>
    <col min="9727" max="9727" width="3.625" style="272" customWidth="1"/>
    <col min="9728" max="9728" width="9.125" style="272" customWidth="1"/>
    <col min="9729" max="9729" width="3.625" style="272" customWidth="1"/>
    <col min="9730" max="9730" width="4.625" style="272" customWidth="1"/>
    <col min="9731" max="9731" width="9.625" style="272" customWidth="1"/>
    <col min="9732" max="9732" width="10.125" style="272" customWidth="1"/>
    <col min="9733" max="9733" width="10.25" style="272" customWidth="1"/>
    <col min="9734" max="9734" width="4.625" style="272" customWidth="1"/>
    <col min="9735" max="9735" width="5" style="272" customWidth="1"/>
    <col min="9736" max="9736" width="11.125" style="272" customWidth="1"/>
    <col min="9737" max="9737" width="16.125" style="272" customWidth="1"/>
    <col min="9738" max="9738" width="4.75" style="272" customWidth="1"/>
    <col min="9739" max="9739" width="3.625" style="272" customWidth="1"/>
    <col min="9740" max="9740" width="5.125" style="272" customWidth="1"/>
    <col min="9741" max="9741" width="3.125" style="272" customWidth="1"/>
    <col min="9742" max="9742" width="4.625" style="272" customWidth="1"/>
    <col min="9743" max="9743" width="5" style="272" customWidth="1"/>
    <col min="9744" max="9745" width="9.75" style="272" customWidth="1"/>
    <col min="9746" max="9747" width="7.875" style="272" customWidth="1"/>
    <col min="9748" max="9978" width="9" style="272"/>
    <col min="9979" max="9979" width="3.125" style="272" customWidth="1"/>
    <col min="9980" max="9980" width="7.625" style="272" customWidth="1"/>
    <col min="9981" max="9981" width="4.125" style="272" customWidth="1"/>
    <col min="9982" max="9982" width="17" style="272" customWidth="1"/>
    <col min="9983" max="9983" width="3.625" style="272" customWidth="1"/>
    <col min="9984" max="9984" width="9.125" style="272" customWidth="1"/>
    <col min="9985" max="9985" width="3.625" style="272" customWidth="1"/>
    <col min="9986" max="9986" width="4.625" style="272" customWidth="1"/>
    <col min="9987" max="9987" width="9.625" style="272" customWidth="1"/>
    <col min="9988" max="9988" width="10.125" style="272" customWidth="1"/>
    <col min="9989" max="9989" width="10.25" style="272" customWidth="1"/>
    <col min="9990" max="9990" width="4.625" style="272" customWidth="1"/>
    <col min="9991" max="9991" width="5" style="272" customWidth="1"/>
    <col min="9992" max="9992" width="11.125" style="272" customWidth="1"/>
    <col min="9993" max="9993" width="16.125" style="272" customWidth="1"/>
    <col min="9994" max="9994" width="4.75" style="272" customWidth="1"/>
    <col min="9995" max="9995" width="3.625" style="272" customWidth="1"/>
    <col min="9996" max="9996" width="5.125" style="272" customWidth="1"/>
    <col min="9997" max="9997" width="3.125" style="272" customWidth="1"/>
    <col min="9998" max="9998" width="4.625" style="272" customWidth="1"/>
    <col min="9999" max="9999" width="5" style="272" customWidth="1"/>
    <col min="10000" max="10001" width="9.75" style="272" customWidth="1"/>
    <col min="10002" max="10003" width="7.875" style="272" customWidth="1"/>
    <col min="10004" max="10234" width="9" style="272"/>
    <col min="10235" max="10235" width="3.125" style="272" customWidth="1"/>
    <col min="10236" max="10236" width="7.625" style="272" customWidth="1"/>
    <col min="10237" max="10237" width="4.125" style="272" customWidth="1"/>
    <col min="10238" max="10238" width="17" style="272" customWidth="1"/>
    <col min="10239" max="10239" width="3.625" style="272" customWidth="1"/>
    <col min="10240" max="10240" width="9.125" style="272" customWidth="1"/>
    <col min="10241" max="10241" width="3.625" style="272" customWidth="1"/>
    <col min="10242" max="10242" width="4.625" style="272" customWidth="1"/>
    <col min="10243" max="10243" width="9.625" style="272" customWidth="1"/>
    <col min="10244" max="10244" width="10.125" style="272" customWidth="1"/>
    <col min="10245" max="10245" width="10.25" style="272" customWidth="1"/>
    <col min="10246" max="10246" width="4.625" style="272" customWidth="1"/>
    <col min="10247" max="10247" width="5" style="272" customWidth="1"/>
    <col min="10248" max="10248" width="11.125" style="272" customWidth="1"/>
    <col min="10249" max="10249" width="16.125" style="272" customWidth="1"/>
    <col min="10250" max="10250" width="4.75" style="272" customWidth="1"/>
    <col min="10251" max="10251" width="3.625" style="272" customWidth="1"/>
    <col min="10252" max="10252" width="5.125" style="272" customWidth="1"/>
    <col min="10253" max="10253" width="3.125" style="272" customWidth="1"/>
    <col min="10254" max="10254" width="4.625" style="272" customWidth="1"/>
    <col min="10255" max="10255" width="5" style="272" customWidth="1"/>
    <col min="10256" max="10257" width="9.75" style="272" customWidth="1"/>
    <col min="10258" max="10259" width="7.875" style="272" customWidth="1"/>
    <col min="10260" max="10490" width="9" style="272"/>
    <col min="10491" max="10491" width="3.125" style="272" customWidth="1"/>
    <col min="10492" max="10492" width="7.625" style="272" customWidth="1"/>
    <col min="10493" max="10493" width="4.125" style="272" customWidth="1"/>
    <col min="10494" max="10494" width="17" style="272" customWidth="1"/>
    <col min="10495" max="10495" width="3.625" style="272" customWidth="1"/>
    <col min="10496" max="10496" width="9.125" style="272" customWidth="1"/>
    <col min="10497" max="10497" width="3.625" style="272" customWidth="1"/>
    <col min="10498" max="10498" width="4.625" style="272" customWidth="1"/>
    <col min="10499" max="10499" width="9.625" style="272" customWidth="1"/>
    <col min="10500" max="10500" width="10.125" style="272" customWidth="1"/>
    <col min="10501" max="10501" width="10.25" style="272" customWidth="1"/>
    <col min="10502" max="10502" width="4.625" style="272" customWidth="1"/>
    <col min="10503" max="10503" width="5" style="272" customWidth="1"/>
    <col min="10504" max="10504" width="11.125" style="272" customWidth="1"/>
    <col min="10505" max="10505" width="16.125" style="272" customWidth="1"/>
    <col min="10506" max="10506" width="4.75" style="272" customWidth="1"/>
    <col min="10507" max="10507" width="3.625" style="272" customWidth="1"/>
    <col min="10508" max="10508" width="5.125" style="272" customWidth="1"/>
    <col min="10509" max="10509" width="3.125" style="272" customWidth="1"/>
    <col min="10510" max="10510" width="4.625" style="272" customWidth="1"/>
    <col min="10511" max="10511" width="5" style="272" customWidth="1"/>
    <col min="10512" max="10513" width="9.75" style="272" customWidth="1"/>
    <col min="10514" max="10515" width="7.875" style="272" customWidth="1"/>
    <col min="10516" max="10746" width="9" style="272"/>
    <col min="10747" max="10747" width="3.125" style="272" customWidth="1"/>
    <col min="10748" max="10748" width="7.625" style="272" customWidth="1"/>
    <col min="10749" max="10749" width="4.125" style="272" customWidth="1"/>
    <col min="10750" max="10750" width="17" style="272" customWidth="1"/>
    <col min="10751" max="10751" width="3.625" style="272" customWidth="1"/>
    <col min="10752" max="10752" width="9.125" style="272" customWidth="1"/>
    <col min="10753" max="10753" width="3.625" style="272" customWidth="1"/>
    <col min="10754" max="10754" width="4.625" style="272" customWidth="1"/>
    <col min="10755" max="10755" width="9.625" style="272" customWidth="1"/>
    <col min="10756" max="10756" width="10.125" style="272" customWidth="1"/>
    <col min="10757" max="10757" width="10.25" style="272" customWidth="1"/>
    <col min="10758" max="10758" width="4.625" style="272" customWidth="1"/>
    <col min="10759" max="10759" width="5" style="272" customWidth="1"/>
    <col min="10760" max="10760" width="11.125" style="272" customWidth="1"/>
    <col min="10761" max="10761" width="16.125" style="272" customWidth="1"/>
    <col min="10762" max="10762" width="4.75" style="272" customWidth="1"/>
    <col min="10763" max="10763" width="3.625" style="272" customWidth="1"/>
    <col min="10764" max="10764" width="5.125" style="272" customWidth="1"/>
    <col min="10765" max="10765" width="3.125" style="272" customWidth="1"/>
    <col min="10766" max="10766" width="4.625" style="272" customWidth="1"/>
    <col min="10767" max="10767" width="5" style="272" customWidth="1"/>
    <col min="10768" max="10769" width="9.75" style="272" customWidth="1"/>
    <col min="10770" max="10771" width="7.875" style="272" customWidth="1"/>
    <col min="10772" max="11002" width="9" style="272"/>
    <col min="11003" max="11003" width="3.125" style="272" customWidth="1"/>
    <col min="11004" max="11004" width="7.625" style="272" customWidth="1"/>
    <col min="11005" max="11005" width="4.125" style="272" customWidth="1"/>
    <col min="11006" max="11006" width="17" style="272" customWidth="1"/>
    <col min="11007" max="11007" width="3.625" style="272" customWidth="1"/>
    <col min="11008" max="11008" width="9.125" style="272" customWidth="1"/>
    <col min="11009" max="11009" width="3.625" style="272" customWidth="1"/>
    <col min="11010" max="11010" width="4.625" style="272" customWidth="1"/>
    <col min="11011" max="11011" width="9.625" style="272" customWidth="1"/>
    <col min="11012" max="11012" width="10.125" style="272" customWidth="1"/>
    <col min="11013" max="11013" width="10.25" style="272" customWidth="1"/>
    <col min="11014" max="11014" width="4.625" style="272" customWidth="1"/>
    <col min="11015" max="11015" width="5" style="272" customWidth="1"/>
    <col min="11016" max="11016" width="11.125" style="272" customWidth="1"/>
    <col min="11017" max="11017" width="16.125" style="272" customWidth="1"/>
    <col min="11018" max="11018" width="4.75" style="272" customWidth="1"/>
    <col min="11019" max="11019" width="3.625" style="272" customWidth="1"/>
    <col min="11020" max="11020" width="5.125" style="272" customWidth="1"/>
    <col min="11021" max="11021" width="3.125" style="272" customWidth="1"/>
    <col min="11022" max="11022" width="4.625" style="272" customWidth="1"/>
    <col min="11023" max="11023" width="5" style="272" customWidth="1"/>
    <col min="11024" max="11025" width="9.75" style="272" customWidth="1"/>
    <col min="11026" max="11027" width="7.875" style="272" customWidth="1"/>
    <col min="11028" max="11258" width="9" style="272"/>
    <col min="11259" max="11259" width="3.125" style="272" customWidth="1"/>
    <col min="11260" max="11260" width="7.625" style="272" customWidth="1"/>
    <col min="11261" max="11261" width="4.125" style="272" customWidth="1"/>
    <col min="11262" max="11262" width="17" style="272" customWidth="1"/>
    <col min="11263" max="11263" width="3.625" style="272" customWidth="1"/>
    <col min="11264" max="11264" width="9.125" style="272" customWidth="1"/>
    <col min="11265" max="11265" width="3.625" style="272" customWidth="1"/>
    <col min="11266" max="11266" width="4.625" style="272" customWidth="1"/>
    <col min="11267" max="11267" width="9.625" style="272" customWidth="1"/>
    <col min="11268" max="11268" width="10.125" style="272" customWidth="1"/>
    <col min="11269" max="11269" width="10.25" style="272" customWidth="1"/>
    <col min="11270" max="11270" width="4.625" style="272" customWidth="1"/>
    <col min="11271" max="11271" width="5" style="272" customWidth="1"/>
    <col min="11272" max="11272" width="11.125" style="272" customWidth="1"/>
    <col min="11273" max="11273" width="16.125" style="272" customWidth="1"/>
    <col min="11274" max="11274" width="4.75" style="272" customWidth="1"/>
    <col min="11275" max="11275" width="3.625" style="272" customWidth="1"/>
    <col min="11276" max="11276" width="5.125" style="272" customWidth="1"/>
    <col min="11277" max="11277" width="3.125" style="272" customWidth="1"/>
    <col min="11278" max="11278" width="4.625" style="272" customWidth="1"/>
    <col min="11279" max="11279" width="5" style="272" customWidth="1"/>
    <col min="11280" max="11281" width="9.75" style="272" customWidth="1"/>
    <col min="11282" max="11283" width="7.875" style="272" customWidth="1"/>
    <col min="11284" max="11514" width="9" style="272"/>
    <col min="11515" max="11515" width="3.125" style="272" customWidth="1"/>
    <col min="11516" max="11516" width="7.625" style="272" customWidth="1"/>
    <col min="11517" max="11517" width="4.125" style="272" customWidth="1"/>
    <col min="11518" max="11518" width="17" style="272" customWidth="1"/>
    <col min="11519" max="11519" width="3.625" style="272" customWidth="1"/>
    <col min="11520" max="11520" width="9.125" style="272" customWidth="1"/>
    <col min="11521" max="11521" width="3.625" style="272" customWidth="1"/>
    <col min="11522" max="11522" width="4.625" style="272" customWidth="1"/>
    <col min="11523" max="11523" width="9.625" style="272" customWidth="1"/>
    <col min="11524" max="11524" width="10.125" style="272" customWidth="1"/>
    <col min="11525" max="11525" width="10.25" style="272" customWidth="1"/>
    <col min="11526" max="11526" width="4.625" style="272" customWidth="1"/>
    <col min="11527" max="11527" width="5" style="272" customWidth="1"/>
    <col min="11528" max="11528" width="11.125" style="272" customWidth="1"/>
    <col min="11529" max="11529" width="16.125" style="272" customWidth="1"/>
    <col min="11530" max="11530" width="4.75" style="272" customWidth="1"/>
    <col min="11531" max="11531" width="3.625" style="272" customWidth="1"/>
    <col min="11532" max="11532" width="5.125" style="272" customWidth="1"/>
    <col min="11533" max="11533" width="3.125" style="272" customWidth="1"/>
    <col min="11534" max="11534" width="4.625" style="272" customWidth="1"/>
    <col min="11535" max="11535" width="5" style="272" customWidth="1"/>
    <col min="11536" max="11537" width="9.75" style="272" customWidth="1"/>
    <col min="11538" max="11539" width="7.875" style="272" customWidth="1"/>
    <col min="11540" max="11770" width="9" style="272"/>
    <col min="11771" max="11771" width="3.125" style="272" customWidth="1"/>
    <col min="11772" max="11772" width="7.625" style="272" customWidth="1"/>
    <col min="11773" max="11773" width="4.125" style="272" customWidth="1"/>
    <col min="11774" max="11774" width="17" style="272" customWidth="1"/>
    <col min="11775" max="11775" width="3.625" style="272" customWidth="1"/>
    <col min="11776" max="11776" width="9.125" style="272" customWidth="1"/>
    <col min="11777" max="11777" width="3.625" style="272" customWidth="1"/>
    <col min="11778" max="11778" width="4.625" style="272" customWidth="1"/>
    <col min="11779" max="11779" width="9.625" style="272" customWidth="1"/>
    <col min="11780" max="11780" width="10.125" style="272" customWidth="1"/>
    <col min="11781" max="11781" width="10.25" style="272" customWidth="1"/>
    <col min="11782" max="11782" width="4.625" style="272" customWidth="1"/>
    <col min="11783" max="11783" width="5" style="272" customWidth="1"/>
    <col min="11784" max="11784" width="11.125" style="272" customWidth="1"/>
    <col min="11785" max="11785" width="16.125" style="272" customWidth="1"/>
    <col min="11786" max="11786" width="4.75" style="272" customWidth="1"/>
    <col min="11787" max="11787" width="3.625" style="272" customWidth="1"/>
    <col min="11788" max="11788" width="5.125" style="272" customWidth="1"/>
    <col min="11789" max="11789" width="3.125" style="272" customWidth="1"/>
    <col min="11790" max="11790" width="4.625" style="272" customWidth="1"/>
    <col min="11791" max="11791" width="5" style="272" customWidth="1"/>
    <col min="11792" max="11793" width="9.75" style="272" customWidth="1"/>
    <col min="11794" max="11795" width="7.875" style="272" customWidth="1"/>
    <col min="11796" max="12026" width="9" style="272"/>
    <col min="12027" max="12027" width="3.125" style="272" customWidth="1"/>
    <col min="12028" max="12028" width="7.625" style="272" customWidth="1"/>
    <col min="12029" max="12029" width="4.125" style="272" customWidth="1"/>
    <col min="12030" max="12030" width="17" style="272" customWidth="1"/>
    <col min="12031" max="12031" width="3.625" style="272" customWidth="1"/>
    <col min="12032" max="12032" width="9.125" style="272" customWidth="1"/>
    <col min="12033" max="12033" width="3.625" style="272" customWidth="1"/>
    <col min="12034" max="12034" width="4.625" style="272" customWidth="1"/>
    <col min="12035" max="12035" width="9.625" style="272" customWidth="1"/>
    <col min="12036" max="12036" width="10.125" style="272" customWidth="1"/>
    <col min="12037" max="12037" width="10.25" style="272" customWidth="1"/>
    <col min="12038" max="12038" width="4.625" style="272" customWidth="1"/>
    <col min="12039" max="12039" width="5" style="272" customWidth="1"/>
    <col min="12040" max="12040" width="11.125" style="272" customWidth="1"/>
    <col min="12041" max="12041" width="16.125" style="272" customWidth="1"/>
    <col min="12042" max="12042" width="4.75" style="272" customWidth="1"/>
    <col min="12043" max="12043" width="3.625" style="272" customWidth="1"/>
    <col min="12044" max="12044" width="5.125" style="272" customWidth="1"/>
    <col min="12045" max="12045" width="3.125" style="272" customWidth="1"/>
    <col min="12046" max="12046" width="4.625" style="272" customWidth="1"/>
    <col min="12047" max="12047" width="5" style="272" customWidth="1"/>
    <col min="12048" max="12049" width="9.75" style="272" customWidth="1"/>
    <col min="12050" max="12051" width="7.875" style="272" customWidth="1"/>
    <col min="12052" max="12282" width="9" style="272"/>
    <col min="12283" max="12283" width="3.125" style="272" customWidth="1"/>
    <col min="12284" max="12284" width="7.625" style="272" customWidth="1"/>
    <col min="12285" max="12285" width="4.125" style="272" customWidth="1"/>
    <col min="12286" max="12286" width="17" style="272" customWidth="1"/>
    <col min="12287" max="12287" width="3.625" style="272" customWidth="1"/>
    <col min="12288" max="12288" width="9.125" style="272" customWidth="1"/>
    <col min="12289" max="12289" width="3.625" style="272" customWidth="1"/>
    <col min="12290" max="12290" width="4.625" style="272" customWidth="1"/>
    <col min="12291" max="12291" width="9.625" style="272" customWidth="1"/>
    <col min="12292" max="12292" width="10.125" style="272" customWidth="1"/>
    <col min="12293" max="12293" width="10.25" style="272" customWidth="1"/>
    <col min="12294" max="12294" width="4.625" style="272" customWidth="1"/>
    <col min="12295" max="12295" width="5" style="272" customWidth="1"/>
    <col min="12296" max="12296" width="11.125" style="272" customWidth="1"/>
    <col min="12297" max="12297" width="16.125" style="272" customWidth="1"/>
    <col min="12298" max="12298" width="4.75" style="272" customWidth="1"/>
    <col min="12299" max="12299" width="3.625" style="272" customWidth="1"/>
    <col min="12300" max="12300" width="5.125" style="272" customWidth="1"/>
    <col min="12301" max="12301" width="3.125" style="272" customWidth="1"/>
    <col min="12302" max="12302" width="4.625" style="272" customWidth="1"/>
    <col min="12303" max="12303" width="5" style="272" customWidth="1"/>
    <col min="12304" max="12305" width="9.75" style="272" customWidth="1"/>
    <col min="12306" max="12307" width="7.875" style="272" customWidth="1"/>
    <col min="12308" max="12538" width="9" style="272"/>
    <col min="12539" max="12539" width="3.125" style="272" customWidth="1"/>
    <col min="12540" max="12540" width="7.625" style="272" customWidth="1"/>
    <col min="12541" max="12541" width="4.125" style="272" customWidth="1"/>
    <col min="12542" max="12542" width="17" style="272" customWidth="1"/>
    <col min="12543" max="12543" width="3.625" style="272" customWidth="1"/>
    <col min="12544" max="12544" width="9.125" style="272" customWidth="1"/>
    <col min="12545" max="12545" width="3.625" style="272" customWidth="1"/>
    <col min="12546" max="12546" width="4.625" style="272" customWidth="1"/>
    <col min="12547" max="12547" width="9.625" style="272" customWidth="1"/>
    <col min="12548" max="12548" width="10.125" style="272" customWidth="1"/>
    <col min="12549" max="12549" width="10.25" style="272" customWidth="1"/>
    <col min="12550" max="12550" width="4.625" style="272" customWidth="1"/>
    <col min="12551" max="12551" width="5" style="272" customWidth="1"/>
    <col min="12552" max="12552" width="11.125" style="272" customWidth="1"/>
    <col min="12553" max="12553" width="16.125" style="272" customWidth="1"/>
    <col min="12554" max="12554" width="4.75" style="272" customWidth="1"/>
    <col min="12555" max="12555" width="3.625" style="272" customWidth="1"/>
    <col min="12556" max="12556" width="5.125" style="272" customWidth="1"/>
    <col min="12557" max="12557" width="3.125" style="272" customWidth="1"/>
    <col min="12558" max="12558" width="4.625" style="272" customWidth="1"/>
    <col min="12559" max="12559" width="5" style="272" customWidth="1"/>
    <col min="12560" max="12561" width="9.75" style="272" customWidth="1"/>
    <col min="12562" max="12563" width="7.875" style="272" customWidth="1"/>
    <col min="12564" max="12794" width="9" style="272"/>
    <col min="12795" max="12795" width="3.125" style="272" customWidth="1"/>
    <col min="12796" max="12796" width="7.625" style="272" customWidth="1"/>
    <col min="12797" max="12797" width="4.125" style="272" customWidth="1"/>
    <col min="12798" max="12798" width="17" style="272" customWidth="1"/>
    <col min="12799" max="12799" width="3.625" style="272" customWidth="1"/>
    <col min="12800" max="12800" width="9.125" style="272" customWidth="1"/>
    <col min="12801" max="12801" width="3.625" style="272" customWidth="1"/>
    <col min="12802" max="12802" width="4.625" style="272" customWidth="1"/>
    <col min="12803" max="12803" width="9.625" style="272" customWidth="1"/>
    <col min="12804" max="12804" width="10.125" style="272" customWidth="1"/>
    <col min="12805" max="12805" width="10.25" style="272" customWidth="1"/>
    <col min="12806" max="12806" width="4.625" style="272" customWidth="1"/>
    <col min="12807" max="12807" width="5" style="272" customWidth="1"/>
    <col min="12808" max="12808" width="11.125" style="272" customWidth="1"/>
    <col min="12809" max="12809" width="16.125" style="272" customWidth="1"/>
    <col min="12810" max="12810" width="4.75" style="272" customWidth="1"/>
    <col min="12811" max="12811" width="3.625" style="272" customWidth="1"/>
    <col min="12812" max="12812" width="5.125" style="272" customWidth="1"/>
    <col min="12813" max="12813" width="3.125" style="272" customWidth="1"/>
    <col min="12814" max="12814" width="4.625" style="272" customWidth="1"/>
    <col min="12815" max="12815" width="5" style="272" customWidth="1"/>
    <col min="12816" max="12817" width="9.75" style="272" customWidth="1"/>
    <col min="12818" max="12819" width="7.875" style="272" customWidth="1"/>
    <col min="12820" max="13050" width="9" style="272"/>
    <col min="13051" max="13051" width="3.125" style="272" customWidth="1"/>
    <col min="13052" max="13052" width="7.625" style="272" customWidth="1"/>
    <col min="13053" max="13053" width="4.125" style="272" customWidth="1"/>
    <col min="13054" max="13054" width="17" style="272" customWidth="1"/>
    <col min="13055" max="13055" width="3.625" style="272" customWidth="1"/>
    <col min="13056" max="13056" width="9.125" style="272" customWidth="1"/>
    <col min="13057" max="13057" width="3.625" style="272" customWidth="1"/>
    <col min="13058" max="13058" width="4.625" style="272" customWidth="1"/>
    <col min="13059" max="13059" width="9.625" style="272" customWidth="1"/>
    <col min="13060" max="13060" width="10.125" style="272" customWidth="1"/>
    <col min="13061" max="13061" width="10.25" style="272" customWidth="1"/>
    <col min="13062" max="13062" width="4.625" style="272" customWidth="1"/>
    <col min="13063" max="13063" width="5" style="272" customWidth="1"/>
    <col min="13064" max="13064" width="11.125" style="272" customWidth="1"/>
    <col min="13065" max="13065" width="16.125" style="272" customWidth="1"/>
    <col min="13066" max="13066" width="4.75" style="272" customWidth="1"/>
    <col min="13067" max="13067" width="3.625" style="272" customWidth="1"/>
    <col min="13068" max="13068" width="5.125" style="272" customWidth="1"/>
    <col min="13069" max="13069" width="3.125" style="272" customWidth="1"/>
    <col min="13070" max="13070" width="4.625" style="272" customWidth="1"/>
    <col min="13071" max="13071" width="5" style="272" customWidth="1"/>
    <col min="13072" max="13073" width="9.75" style="272" customWidth="1"/>
    <col min="13074" max="13075" width="7.875" style="272" customWidth="1"/>
    <col min="13076" max="13306" width="9" style="272"/>
    <col min="13307" max="13307" width="3.125" style="272" customWidth="1"/>
    <col min="13308" max="13308" width="7.625" style="272" customWidth="1"/>
    <col min="13309" max="13309" width="4.125" style="272" customWidth="1"/>
    <col min="13310" max="13310" width="17" style="272" customWidth="1"/>
    <col min="13311" max="13311" width="3.625" style="272" customWidth="1"/>
    <col min="13312" max="13312" width="9.125" style="272" customWidth="1"/>
    <col min="13313" max="13313" width="3.625" style="272" customWidth="1"/>
    <col min="13314" max="13314" width="4.625" style="272" customWidth="1"/>
    <col min="13315" max="13315" width="9.625" style="272" customWidth="1"/>
    <col min="13316" max="13316" width="10.125" style="272" customWidth="1"/>
    <col min="13317" max="13317" width="10.25" style="272" customWidth="1"/>
    <col min="13318" max="13318" width="4.625" style="272" customWidth="1"/>
    <col min="13319" max="13319" width="5" style="272" customWidth="1"/>
    <col min="13320" max="13320" width="11.125" style="272" customWidth="1"/>
    <col min="13321" max="13321" width="16.125" style="272" customWidth="1"/>
    <col min="13322" max="13322" width="4.75" style="272" customWidth="1"/>
    <col min="13323" max="13323" width="3.625" style="272" customWidth="1"/>
    <col min="13324" max="13324" width="5.125" style="272" customWidth="1"/>
    <col min="13325" max="13325" width="3.125" style="272" customWidth="1"/>
    <col min="13326" max="13326" width="4.625" style="272" customWidth="1"/>
    <col min="13327" max="13327" width="5" style="272" customWidth="1"/>
    <col min="13328" max="13329" width="9.75" style="272" customWidth="1"/>
    <col min="13330" max="13331" width="7.875" style="272" customWidth="1"/>
    <col min="13332" max="13562" width="9" style="272"/>
    <col min="13563" max="13563" width="3.125" style="272" customWidth="1"/>
    <col min="13564" max="13564" width="7.625" style="272" customWidth="1"/>
    <col min="13565" max="13565" width="4.125" style="272" customWidth="1"/>
    <col min="13566" max="13566" width="17" style="272" customWidth="1"/>
    <col min="13567" max="13567" width="3.625" style="272" customWidth="1"/>
    <col min="13568" max="13568" width="9.125" style="272" customWidth="1"/>
    <col min="13569" max="13569" width="3.625" style="272" customWidth="1"/>
    <col min="13570" max="13570" width="4.625" style="272" customWidth="1"/>
    <col min="13571" max="13571" width="9.625" style="272" customWidth="1"/>
    <col min="13572" max="13572" width="10.125" style="272" customWidth="1"/>
    <col min="13573" max="13573" width="10.25" style="272" customWidth="1"/>
    <col min="13574" max="13574" width="4.625" style="272" customWidth="1"/>
    <col min="13575" max="13575" width="5" style="272" customWidth="1"/>
    <col min="13576" max="13576" width="11.125" style="272" customWidth="1"/>
    <col min="13577" max="13577" width="16.125" style="272" customWidth="1"/>
    <col min="13578" max="13578" width="4.75" style="272" customWidth="1"/>
    <col min="13579" max="13579" width="3.625" style="272" customWidth="1"/>
    <col min="13580" max="13580" width="5.125" style="272" customWidth="1"/>
    <col min="13581" max="13581" width="3.125" style="272" customWidth="1"/>
    <col min="13582" max="13582" width="4.625" style="272" customWidth="1"/>
    <col min="13583" max="13583" width="5" style="272" customWidth="1"/>
    <col min="13584" max="13585" width="9.75" style="272" customWidth="1"/>
    <col min="13586" max="13587" width="7.875" style="272" customWidth="1"/>
    <col min="13588" max="13818" width="9" style="272"/>
    <col min="13819" max="13819" width="3.125" style="272" customWidth="1"/>
    <col min="13820" max="13820" width="7.625" style="272" customWidth="1"/>
    <col min="13821" max="13821" width="4.125" style="272" customWidth="1"/>
    <col min="13822" max="13822" width="17" style="272" customWidth="1"/>
    <col min="13823" max="13823" width="3.625" style="272" customWidth="1"/>
    <col min="13824" max="13824" width="9.125" style="272" customWidth="1"/>
    <col min="13825" max="13825" width="3.625" style="272" customWidth="1"/>
    <col min="13826" max="13826" width="4.625" style="272" customWidth="1"/>
    <col min="13827" max="13827" width="9.625" style="272" customWidth="1"/>
    <col min="13828" max="13828" width="10.125" style="272" customWidth="1"/>
    <col min="13829" max="13829" width="10.25" style="272" customWidth="1"/>
    <col min="13830" max="13830" width="4.625" style="272" customWidth="1"/>
    <col min="13831" max="13831" width="5" style="272" customWidth="1"/>
    <col min="13832" max="13832" width="11.125" style="272" customWidth="1"/>
    <col min="13833" max="13833" width="16.125" style="272" customWidth="1"/>
    <col min="13834" max="13834" width="4.75" style="272" customWidth="1"/>
    <col min="13835" max="13835" width="3.625" style="272" customWidth="1"/>
    <col min="13836" max="13836" width="5.125" style="272" customWidth="1"/>
    <col min="13837" max="13837" width="3.125" style="272" customWidth="1"/>
    <col min="13838" max="13838" width="4.625" style="272" customWidth="1"/>
    <col min="13839" max="13839" width="5" style="272" customWidth="1"/>
    <col min="13840" max="13841" width="9.75" style="272" customWidth="1"/>
    <col min="13842" max="13843" width="7.875" style="272" customWidth="1"/>
    <col min="13844" max="14074" width="9" style="272"/>
    <col min="14075" max="14075" width="3.125" style="272" customWidth="1"/>
    <col min="14076" max="14076" width="7.625" style="272" customWidth="1"/>
    <col min="14077" max="14077" width="4.125" style="272" customWidth="1"/>
    <col min="14078" max="14078" width="17" style="272" customWidth="1"/>
    <col min="14079" max="14079" width="3.625" style="272" customWidth="1"/>
    <col min="14080" max="14080" width="9.125" style="272" customWidth="1"/>
    <col min="14081" max="14081" width="3.625" style="272" customWidth="1"/>
    <col min="14082" max="14082" width="4.625" style="272" customWidth="1"/>
    <col min="14083" max="14083" width="9.625" style="272" customWidth="1"/>
    <col min="14084" max="14084" width="10.125" style="272" customWidth="1"/>
    <col min="14085" max="14085" width="10.25" style="272" customWidth="1"/>
    <col min="14086" max="14086" width="4.625" style="272" customWidth="1"/>
    <col min="14087" max="14087" width="5" style="272" customWidth="1"/>
    <col min="14088" max="14088" width="11.125" style="272" customWidth="1"/>
    <col min="14089" max="14089" width="16.125" style="272" customWidth="1"/>
    <col min="14090" max="14090" width="4.75" style="272" customWidth="1"/>
    <col min="14091" max="14091" width="3.625" style="272" customWidth="1"/>
    <col min="14092" max="14092" width="5.125" style="272" customWidth="1"/>
    <col min="14093" max="14093" width="3.125" style="272" customWidth="1"/>
    <col min="14094" max="14094" width="4.625" style="272" customWidth="1"/>
    <col min="14095" max="14095" width="5" style="272" customWidth="1"/>
    <col min="14096" max="14097" width="9.75" style="272" customWidth="1"/>
    <col min="14098" max="14099" width="7.875" style="272" customWidth="1"/>
    <col min="14100" max="14330" width="9" style="272"/>
    <col min="14331" max="14331" width="3.125" style="272" customWidth="1"/>
    <col min="14332" max="14332" width="7.625" style="272" customWidth="1"/>
    <col min="14333" max="14333" width="4.125" style="272" customWidth="1"/>
    <col min="14334" max="14334" width="17" style="272" customWidth="1"/>
    <col min="14335" max="14335" width="3.625" style="272" customWidth="1"/>
    <col min="14336" max="14336" width="9.125" style="272" customWidth="1"/>
    <col min="14337" max="14337" width="3.625" style="272" customWidth="1"/>
    <col min="14338" max="14338" width="4.625" style="272" customWidth="1"/>
    <col min="14339" max="14339" width="9.625" style="272" customWidth="1"/>
    <col min="14340" max="14340" width="10.125" style="272" customWidth="1"/>
    <col min="14341" max="14341" width="10.25" style="272" customWidth="1"/>
    <col min="14342" max="14342" width="4.625" style="272" customWidth="1"/>
    <col min="14343" max="14343" width="5" style="272" customWidth="1"/>
    <col min="14344" max="14344" width="11.125" style="272" customWidth="1"/>
    <col min="14345" max="14345" width="16.125" style="272" customWidth="1"/>
    <col min="14346" max="14346" width="4.75" style="272" customWidth="1"/>
    <col min="14347" max="14347" width="3.625" style="272" customWidth="1"/>
    <col min="14348" max="14348" width="5.125" style="272" customWidth="1"/>
    <col min="14349" max="14349" width="3.125" style="272" customWidth="1"/>
    <col min="14350" max="14350" width="4.625" style="272" customWidth="1"/>
    <col min="14351" max="14351" width="5" style="272" customWidth="1"/>
    <col min="14352" max="14353" width="9.75" style="272" customWidth="1"/>
    <col min="14354" max="14355" width="7.875" style="272" customWidth="1"/>
    <col min="14356" max="14586" width="9" style="272"/>
    <col min="14587" max="14587" width="3.125" style="272" customWidth="1"/>
    <col min="14588" max="14588" width="7.625" style="272" customWidth="1"/>
    <col min="14589" max="14589" width="4.125" style="272" customWidth="1"/>
    <col min="14590" max="14590" width="17" style="272" customWidth="1"/>
    <col min="14591" max="14591" width="3.625" style="272" customWidth="1"/>
    <col min="14592" max="14592" width="9.125" style="272" customWidth="1"/>
    <col min="14593" max="14593" width="3.625" style="272" customWidth="1"/>
    <col min="14594" max="14594" width="4.625" style="272" customWidth="1"/>
    <col min="14595" max="14595" width="9.625" style="272" customWidth="1"/>
    <col min="14596" max="14596" width="10.125" style="272" customWidth="1"/>
    <col min="14597" max="14597" width="10.25" style="272" customWidth="1"/>
    <col min="14598" max="14598" width="4.625" style="272" customWidth="1"/>
    <col min="14599" max="14599" width="5" style="272" customWidth="1"/>
    <col min="14600" max="14600" width="11.125" style="272" customWidth="1"/>
    <col min="14601" max="14601" width="16.125" style="272" customWidth="1"/>
    <col min="14602" max="14602" width="4.75" style="272" customWidth="1"/>
    <col min="14603" max="14603" width="3.625" style="272" customWidth="1"/>
    <col min="14604" max="14604" width="5.125" style="272" customWidth="1"/>
    <col min="14605" max="14605" width="3.125" style="272" customWidth="1"/>
    <col min="14606" max="14606" width="4.625" style="272" customWidth="1"/>
    <col min="14607" max="14607" width="5" style="272" customWidth="1"/>
    <col min="14608" max="14609" width="9.75" style="272" customWidth="1"/>
    <col min="14610" max="14611" width="7.875" style="272" customWidth="1"/>
    <col min="14612" max="14842" width="9" style="272"/>
    <col min="14843" max="14843" width="3.125" style="272" customWidth="1"/>
    <col min="14844" max="14844" width="7.625" style="272" customWidth="1"/>
    <col min="14845" max="14845" width="4.125" style="272" customWidth="1"/>
    <col min="14846" max="14846" width="17" style="272" customWidth="1"/>
    <col min="14847" max="14847" width="3.625" style="272" customWidth="1"/>
    <col min="14848" max="14848" width="9.125" style="272" customWidth="1"/>
    <col min="14849" max="14849" width="3.625" style="272" customWidth="1"/>
    <col min="14850" max="14850" width="4.625" style="272" customWidth="1"/>
    <col min="14851" max="14851" width="9.625" style="272" customWidth="1"/>
    <col min="14852" max="14852" width="10.125" style="272" customWidth="1"/>
    <col min="14853" max="14853" width="10.25" style="272" customWidth="1"/>
    <col min="14854" max="14854" width="4.625" style="272" customWidth="1"/>
    <col min="14855" max="14855" width="5" style="272" customWidth="1"/>
    <col min="14856" max="14856" width="11.125" style="272" customWidth="1"/>
    <col min="14857" max="14857" width="16.125" style="272" customWidth="1"/>
    <col min="14858" max="14858" width="4.75" style="272" customWidth="1"/>
    <col min="14859" max="14859" width="3.625" style="272" customWidth="1"/>
    <col min="14860" max="14860" width="5.125" style="272" customWidth="1"/>
    <col min="14861" max="14861" width="3.125" style="272" customWidth="1"/>
    <col min="14862" max="14862" width="4.625" style="272" customWidth="1"/>
    <col min="14863" max="14863" width="5" style="272" customWidth="1"/>
    <col min="14864" max="14865" width="9.75" style="272" customWidth="1"/>
    <col min="14866" max="14867" width="7.875" style="272" customWidth="1"/>
    <col min="14868" max="15098" width="9" style="272"/>
    <col min="15099" max="15099" width="3.125" style="272" customWidth="1"/>
    <col min="15100" max="15100" width="7.625" style="272" customWidth="1"/>
    <col min="15101" max="15101" width="4.125" style="272" customWidth="1"/>
    <col min="15102" max="15102" width="17" style="272" customWidth="1"/>
    <col min="15103" max="15103" width="3.625" style="272" customWidth="1"/>
    <col min="15104" max="15104" width="9.125" style="272" customWidth="1"/>
    <col min="15105" max="15105" width="3.625" style="272" customWidth="1"/>
    <col min="15106" max="15106" width="4.625" style="272" customWidth="1"/>
    <col min="15107" max="15107" width="9.625" style="272" customWidth="1"/>
    <col min="15108" max="15108" width="10.125" style="272" customWidth="1"/>
    <col min="15109" max="15109" width="10.25" style="272" customWidth="1"/>
    <col min="15110" max="15110" width="4.625" style="272" customWidth="1"/>
    <col min="15111" max="15111" width="5" style="272" customWidth="1"/>
    <col min="15112" max="15112" width="11.125" style="272" customWidth="1"/>
    <col min="15113" max="15113" width="16.125" style="272" customWidth="1"/>
    <col min="15114" max="15114" width="4.75" style="272" customWidth="1"/>
    <col min="15115" max="15115" width="3.625" style="272" customWidth="1"/>
    <col min="15116" max="15116" width="5.125" style="272" customWidth="1"/>
    <col min="15117" max="15117" width="3.125" style="272" customWidth="1"/>
    <col min="15118" max="15118" width="4.625" style="272" customWidth="1"/>
    <col min="15119" max="15119" width="5" style="272" customWidth="1"/>
    <col min="15120" max="15121" width="9.75" style="272" customWidth="1"/>
    <col min="15122" max="15123" width="7.875" style="272" customWidth="1"/>
    <col min="15124" max="15354" width="9" style="272"/>
    <col min="15355" max="15355" width="3.125" style="272" customWidth="1"/>
    <col min="15356" max="15356" width="7.625" style="272" customWidth="1"/>
    <col min="15357" max="15357" width="4.125" style="272" customWidth="1"/>
    <col min="15358" max="15358" width="17" style="272" customWidth="1"/>
    <col min="15359" max="15359" width="3.625" style="272" customWidth="1"/>
    <col min="15360" max="15360" width="9.125" style="272" customWidth="1"/>
    <col min="15361" max="15361" width="3.625" style="272" customWidth="1"/>
    <col min="15362" max="15362" width="4.625" style="272" customWidth="1"/>
    <col min="15363" max="15363" width="9.625" style="272" customWidth="1"/>
    <col min="15364" max="15364" width="10.125" style="272" customWidth="1"/>
    <col min="15365" max="15365" width="10.25" style="272" customWidth="1"/>
    <col min="15366" max="15366" width="4.625" style="272" customWidth="1"/>
    <col min="15367" max="15367" width="5" style="272" customWidth="1"/>
    <col min="15368" max="15368" width="11.125" style="272" customWidth="1"/>
    <col min="15369" max="15369" width="16.125" style="272" customWidth="1"/>
    <col min="15370" max="15370" width="4.75" style="272" customWidth="1"/>
    <col min="15371" max="15371" width="3.625" style="272" customWidth="1"/>
    <col min="15372" max="15372" width="5.125" style="272" customWidth="1"/>
    <col min="15373" max="15373" width="3.125" style="272" customWidth="1"/>
    <col min="15374" max="15374" width="4.625" style="272" customWidth="1"/>
    <col min="15375" max="15375" width="5" style="272" customWidth="1"/>
    <col min="15376" max="15377" width="9.75" style="272" customWidth="1"/>
    <col min="15378" max="15379" width="7.875" style="272" customWidth="1"/>
    <col min="15380" max="15610" width="9" style="272"/>
    <col min="15611" max="15611" width="3.125" style="272" customWidth="1"/>
    <col min="15612" max="15612" width="7.625" style="272" customWidth="1"/>
    <col min="15613" max="15613" width="4.125" style="272" customWidth="1"/>
    <col min="15614" max="15614" width="17" style="272" customWidth="1"/>
    <col min="15615" max="15615" width="3.625" style="272" customWidth="1"/>
    <col min="15616" max="15616" width="9.125" style="272" customWidth="1"/>
    <col min="15617" max="15617" width="3.625" style="272" customWidth="1"/>
    <col min="15618" max="15618" width="4.625" style="272" customWidth="1"/>
    <col min="15619" max="15619" width="9.625" style="272" customWidth="1"/>
    <col min="15620" max="15620" width="10.125" style="272" customWidth="1"/>
    <col min="15621" max="15621" width="10.25" style="272" customWidth="1"/>
    <col min="15622" max="15622" width="4.625" style="272" customWidth="1"/>
    <col min="15623" max="15623" width="5" style="272" customWidth="1"/>
    <col min="15624" max="15624" width="11.125" style="272" customWidth="1"/>
    <col min="15625" max="15625" width="16.125" style="272" customWidth="1"/>
    <col min="15626" max="15626" width="4.75" style="272" customWidth="1"/>
    <col min="15627" max="15627" width="3.625" style="272" customWidth="1"/>
    <col min="15628" max="15628" width="5.125" style="272" customWidth="1"/>
    <col min="15629" max="15629" width="3.125" style="272" customWidth="1"/>
    <col min="15630" max="15630" width="4.625" style="272" customWidth="1"/>
    <col min="15631" max="15631" width="5" style="272" customWidth="1"/>
    <col min="15632" max="15633" width="9.75" style="272" customWidth="1"/>
    <col min="15634" max="15635" width="7.875" style="272" customWidth="1"/>
    <col min="15636" max="15866" width="9" style="272"/>
    <col min="15867" max="15867" width="3.125" style="272" customWidth="1"/>
    <col min="15868" max="15868" width="7.625" style="272" customWidth="1"/>
    <col min="15869" max="15869" width="4.125" style="272" customWidth="1"/>
    <col min="15870" max="15870" width="17" style="272" customWidth="1"/>
    <col min="15871" max="15871" width="3.625" style="272" customWidth="1"/>
    <col min="15872" max="15872" width="9.125" style="272" customWidth="1"/>
    <col min="15873" max="15873" width="3.625" style="272" customWidth="1"/>
    <col min="15874" max="15874" width="4.625" style="272" customWidth="1"/>
    <col min="15875" max="15875" width="9.625" style="272" customWidth="1"/>
    <col min="15876" max="15876" width="10.125" style="272" customWidth="1"/>
    <col min="15877" max="15877" width="10.25" style="272" customWidth="1"/>
    <col min="15878" max="15878" width="4.625" style="272" customWidth="1"/>
    <col min="15879" max="15879" width="5" style="272" customWidth="1"/>
    <col min="15880" max="15880" width="11.125" style="272" customWidth="1"/>
    <col min="15881" max="15881" width="16.125" style="272" customWidth="1"/>
    <col min="15882" max="15882" width="4.75" style="272" customWidth="1"/>
    <col min="15883" max="15883" width="3.625" style="272" customWidth="1"/>
    <col min="15884" max="15884" width="5.125" style="272" customWidth="1"/>
    <col min="15885" max="15885" width="3.125" style="272" customWidth="1"/>
    <col min="15886" max="15886" width="4.625" style="272" customWidth="1"/>
    <col min="15887" max="15887" width="5" style="272" customWidth="1"/>
    <col min="15888" max="15889" width="9.75" style="272" customWidth="1"/>
    <col min="15890" max="15891" width="7.875" style="272" customWidth="1"/>
    <col min="15892" max="16122" width="9" style="272"/>
    <col min="16123" max="16123" width="3.125" style="272" customWidth="1"/>
    <col min="16124" max="16124" width="7.625" style="272" customWidth="1"/>
    <col min="16125" max="16125" width="4.125" style="272" customWidth="1"/>
    <col min="16126" max="16126" width="17" style="272" customWidth="1"/>
    <col min="16127" max="16127" width="3.625" style="272" customWidth="1"/>
    <col min="16128" max="16128" width="9.125" style="272" customWidth="1"/>
    <col min="16129" max="16129" width="3.625" style="272" customWidth="1"/>
    <col min="16130" max="16130" width="4.625" style="272" customWidth="1"/>
    <col min="16131" max="16131" width="9.625" style="272" customWidth="1"/>
    <col min="16132" max="16132" width="10.125" style="272" customWidth="1"/>
    <col min="16133" max="16133" width="10.25" style="272" customWidth="1"/>
    <col min="16134" max="16134" width="4.625" style="272" customWidth="1"/>
    <col min="16135" max="16135" width="5" style="272" customWidth="1"/>
    <col min="16136" max="16136" width="11.125" style="272" customWidth="1"/>
    <col min="16137" max="16137" width="16.125" style="272" customWidth="1"/>
    <col min="16138" max="16138" width="4.75" style="272" customWidth="1"/>
    <col min="16139" max="16139" width="3.625" style="272" customWidth="1"/>
    <col min="16140" max="16140" width="5.125" style="272" customWidth="1"/>
    <col min="16141" max="16141" width="3.125" style="272" customWidth="1"/>
    <col min="16142" max="16142" width="4.625" style="272" customWidth="1"/>
    <col min="16143" max="16143" width="5" style="272" customWidth="1"/>
    <col min="16144" max="16145" width="9.75" style="272" customWidth="1"/>
    <col min="16146" max="16147" width="7.875" style="272" customWidth="1"/>
    <col min="16148" max="16384" width="9" style="272"/>
  </cols>
  <sheetData>
    <row r="1" ht="18" spans="1:29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</row>
    <row r="2" s="269" customFormat="1" ht="30.75" customHeight="1" spans="1:31">
      <c r="A2" s="274" t="s">
        <v>15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330"/>
      <c r="Y2" s="345" t="s">
        <v>16</v>
      </c>
      <c r="Z2" s="345"/>
      <c r="AA2" s="345"/>
      <c r="AB2" s="345"/>
      <c r="AC2" s="345"/>
      <c r="AD2" s="346"/>
      <c r="AE2" s="347"/>
    </row>
    <row r="3" s="269" customFormat="1" ht="34.5" customHeight="1" spans="1:30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330"/>
      <c r="Y3" s="345"/>
      <c r="Z3" s="345"/>
      <c r="AA3" s="345"/>
      <c r="AB3" s="345"/>
      <c r="AC3" s="345"/>
      <c r="AD3" s="347"/>
    </row>
    <row r="4" s="270" customFormat="1" ht="28.5" customHeight="1" spans="1:31">
      <c r="A4" s="275" t="s">
        <v>17</v>
      </c>
      <c r="B4" s="275"/>
      <c r="C4" s="276" t="s">
        <v>18</v>
      </c>
      <c r="D4" s="276"/>
      <c r="E4" s="276"/>
      <c r="F4" s="277" t="s">
        <v>499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331" t="s">
        <v>20</v>
      </c>
      <c r="X4" s="331"/>
      <c r="Y4" s="331" t="s">
        <v>21</v>
      </c>
      <c r="Z4" s="331" t="s">
        <v>22</v>
      </c>
      <c r="AA4" s="331" t="s">
        <v>23</v>
      </c>
      <c r="AB4" s="348" t="s">
        <v>24</v>
      </c>
      <c r="AC4" s="331" t="s">
        <v>25</v>
      </c>
      <c r="AD4" s="349"/>
      <c r="AE4" s="350"/>
    </row>
    <row r="5" s="270" customFormat="1" ht="36" customHeight="1" spans="1:31">
      <c r="A5" s="275"/>
      <c r="B5" s="275"/>
      <c r="C5" s="276"/>
      <c r="D5" s="276"/>
      <c r="E5" s="276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332"/>
      <c r="X5" s="332"/>
      <c r="Y5" s="332"/>
      <c r="Z5" s="332"/>
      <c r="AA5" s="351"/>
      <c r="AB5" s="352" t="s">
        <v>26</v>
      </c>
      <c r="AC5" s="353" t="s">
        <v>27</v>
      </c>
      <c r="AD5" s="349"/>
      <c r="AE5" s="350"/>
    </row>
    <row r="6" ht="36.75" customHeight="1" spans="1:29">
      <c r="A6" s="279" t="s">
        <v>28</v>
      </c>
      <c r="B6" s="279"/>
      <c r="C6" s="279"/>
      <c r="D6" s="279"/>
      <c r="E6" s="280" t="s">
        <v>29</v>
      </c>
      <c r="F6" s="280" t="s">
        <v>30</v>
      </c>
      <c r="G6" s="280"/>
      <c r="H6" s="280"/>
      <c r="I6" s="280"/>
      <c r="J6" s="280" t="s">
        <v>31</v>
      </c>
      <c r="K6" s="280"/>
      <c r="L6" s="280"/>
      <c r="M6" s="280"/>
      <c r="N6" s="280"/>
      <c r="O6" s="280" t="s">
        <v>32</v>
      </c>
      <c r="P6" s="280"/>
      <c r="Q6" s="280"/>
      <c r="R6" s="280"/>
      <c r="S6" s="280"/>
      <c r="T6" s="280"/>
      <c r="U6" s="280"/>
      <c r="V6" s="280"/>
      <c r="W6" s="280" t="s">
        <v>33</v>
      </c>
      <c r="X6" s="280"/>
      <c r="Y6" s="354" t="s">
        <v>34</v>
      </c>
      <c r="Z6" s="354"/>
      <c r="AA6" s="354"/>
      <c r="AB6" s="354" t="s">
        <v>35</v>
      </c>
      <c r="AC6" s="354"/>
    </row>
    <row r="7" ht="35.1" customHeight="1" spans="1:29">
      <c r="A7" s="280"/>
      <c r="B7" s="280"/>
      <c r="C7" s="280"/>
      <c r="D7" s="280"/>
      <c r="E7" s="280">
        <v>1</v>
      </c>
      <c r="F7" s="281" t="s">
        <v>8</v>
      </c>
      <c r="G7" s="281"/>
      <c r="H7" s="281"/>
      <c r="I7" s="281"/>
      <c r="J7" s="280" t="s">
        <v>500</v>
      </c>
      <c r="K7" s="280"/>
      <c r="L7" s="280"/>
      <c r="M7" s="280"/>
      <c r="N7" s="280"/>
      <c r="O7" s="316" t="s">
        <v>36</v>
      </c>
      <c r="P7" s="316"/>
      <c r="Q7" s="316"/>
      <c r="R7" s="316"/>
      <c r="S7" s="316"/>
      <c r="T7" s="316"/>
      <c r="U7" s="316"/>
      <c r="V7" s="316"/>
      <c r="W7" s="280">
        <v>1</v>
      </c>
      <c r="X7" s="280"/>
      <c r="Y7" s="354"/>
      <c r="Z7" s="354"/>
      <c r="AA7" s="354"/>
      <c r="AB7" s="354"/>
      <c r="AC7" s="354"/>
    </row>
    <row r="8" ht="35.1" customHeight="1" spans="1:29">
      <c r="A8" s="280"/>
      <c r="B8" s="280"/>
      <c r="C8" s="280"/>
      <c r="D8" s="280"/>
      <c r="E8" s="280"/>
      <c r="F8" s="282"/>
      <c r="G8" s="282"/>
      <c r="H8" s="282"/>
      <c r="I8" s="282"/>
      <c r="J8" s="283"/>
      <c r="K8" s="283"/>
      <c r="L8" s="283"/>
      <c r="M8" s="283"/>
      <c r="N8" s="283"/>
      <c r="O8" s="317"/>
      <c r="P8" s="317"/>
      <c r="Q8" s="317"/>
      <c r="R8" s="317"/>
      <c r="S8" s="317"/>
      <c r="T8" s="317"/>
      <c r="U8" s="317"/>
      <c r="V8" s="317"/>
      <c r="W8" s="283"/>
      <c r="X8" s="283"/>
      <c r="Y8" s="355"/>
      <c r="Z8" s="355"/>
      <c r="AA8" s="355"/>
      <c r="AB8" s="354"/>
      <c r="AC8" s="354"/>
    </row>
    <row r="9" ht="35.1" customHeight="1" spans="1:29">
      <c r="A9" s="280"/>
      <c r="B9" s="280"/>
      <c r="C9" s="280"/>
      <c r="D9" s="280"/>
      <c r="E9" s="280"/>
      <c r="F9" s="283"/>
      <c r="G9" s="283"/>
      <c r="H9" s="283"/>
      <c r="I9" s="283"/>
      <c r="J9" s="283"/>
      <c r="K9" s="283"/>
      <c r="L9" s="283"/>
      <c r="M9" s="283"/>
      <c r="N9" s="283"/>
      <c r="O9" s="317"/>
      <c r="P9" s="317"/>
      <c r="Q9" s="317"/>
      <c r="R9" s="317"/>
      <c r="S9" s="317"/>
      <c r="T9" s="317"/>
      <c r="U9" s="317"/>
      <c r="V9" s="317"/>
      <c r="W9" s="283"/>
      <c r="X9" s="283"/>
      <c r="Y9" s="355"/>
      <c r="Z9" s="355"/>
      <c r="AA9" s="355"/>
      <c r="AB9" s="354"/>
      <c r="AC9" s="354"/>
    </row>
    <row r="10" ht="35.1" customHeight="1" spans="1:29">
      <c r="A10" s="280"/>
      <c r="B10" s="280"/>
      <c r="C10" s="280"/>
      <c r="D10" s="280"/>
      <c r="E10" s="280"/>
      <c r="F10" s="283"/>
      <c r="G10" s="283"/>
      <c r="H10" s="283"/>
      <c r="I10" s="283"/>
      <c r="J10" s="283"/>
      <c r="K10" s="283"/>
      <c r="L10" s="283"/>
      <c r="M10" s="283"/>
      <c r="N10" s="283"/>
      <c r="O10" s="317"/>
      <c r="P10" s="317"/>
      <c r="Q10" s="317"/>
      <c r="R10" s="317"/>
      <c r="S10" s="317"/>
      <c r="T10" s="317"/>
      <c r="U10" s="317"/>
      <c r="V10" s="317"/>
      <c r="W10" s="283"/>
      <c r="X10" s="283"/>
      <c r="Y10" s="355"/>
      <c r="Z10" s="355"/>
      <c r="AA10" s="355"/>
      <c r="AB10" s="354"/>
      <c r="AC10" s="354"/>
    </row>
    <row r="11" ht="35.1" customHeight="1" spans="1:29">
      <c r="A11" s="280"/>
      <c r="B11" s="280"/>
      <c r="C11" s="280"/>
      <c r="D11" s="280"/>
      <c r="E11" s="280"/>
      <c r="F11" s="283"/>
      <c r="G11" s="283"/>
      <c r="H11" s="283"/>
      <c r="I11" s="283"/>
      <c r="J11" s="283"/>
      <c r="K11" s="283"/>
      <c r="L11" s="283"/>
      <c r="M11" s="283"/>
      <c r="N11" s="283"/>
      <c r="O11" s="317"/>
      <c r="P11" s="317"/>
      <c r="Q11" s="317"/>
      <c r="R11" s="317"/>
      <c r="S11" s="317"/>
      <c r="T11" s="317"/>
      <c r="U11" s="317"/>
      <c r="V11" s="317"/>
      <c r="W11" s="283"/>
      <c r="X11" s="283"/>
      <c r="Y11" s="355"/>
      <c r="Z11" s="355"/>
      <c r="AA11" s="355"/>
      <c r="AB11" s="354"/>
      <c r="AC11" s="354"/>
    </row>
    <row r="12" ht="35.1" customHeight="1" spans="1:29">
      <c r="A12" s="280"/>
      <c r="B12" s="280"/>
      <c r="C12" s="280"/>
      <c r="D12" s="280"/>
      <c r="E12" s="280"/>
      <c r="F12" s="283"/>
      <c r="G12" s="283"/>
      <c r="H12" s="283"/>
      <c r="I12" s="283"/>
      <c r="J12" s="283"/>
      <c r="K12" s="283"/>
      <c r="L12" s="283"/>
      <c r="M12" s="283"/>
      <c r="N12" s="283"/>
      <c r="O12" s="317"/>
      <c r="P12" s="317"/>
      <c r="Q12" s="317"/>
      <c r="R12" s="317"/>
      <c r="S12" s="317"/>
      <c r="T12" s="317"/>
      <c r="U12" s="317"/>
      <c r="V12" s="317"/>
      <c r="W12" s="283"/>
      <c r="X12" s="283"/>
      <c r="Y12" s="355"/>
      <c r="Z12" s="355"/>
      <c r="AA12" s="355"/>
      <c r="AB12" s="354"/>
      <c r="AC12" s="354"/>
    </row>
    <row r="13" s="271" customFormat="1" ht="35.1" customHeight="1" spans="1:29">
      <c r="A13" s="284" t="s">
        <v>37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356"/>
    </row>
    <row r="14" s="271" customFormat="1" ht="33.75" customHeight="1" spans="1:29">
      <c r="A14" s="286" t="s">
        <v>38</v>
      </c>
      <c r="B14" s="287" t="s">
        <v>39</v>
      </c>
      <c r="C14" s="287"/>
      <c r="D14" s="287" t="s">
        <v>40</v>
      </c>
      <c r="E14" s="287" t="s">
        <v>2</v>
      </c>
      <c r="F14" s="287"/>
      <c r="G14" s="287" t="s">
        <v>41</v>
      </c>
      <c r="H14" s="287" t="s">
        <v>42</v>
      </c>
      <c r="I14" s="287"/>
      <c r="J14" s="287"/>
      <c r="K14" s="287"/>
      <c r="L14" s="287" t="s">
        <v>43</v>
      </c>
      <c r="M14" s="287" t="s">
        <v>44</v>
      </c>
      <c r="N14" s="287"/>
      <c r="O14" s="287"/>
      <c r="P14" s="287" t="s">
        <v>38</v>
      </c>
      <c r="Q14" s="287" t="s">
        <v>45</v>
      </c>
      <c r="R14" s="287"/>
      <c r="S14" s="287" t="s">
        <v>40</v>
      </c>
      <c r="T14" s="287" t="s">
        <v>2</v>
      </c>
      <c r="U14" s="287"/>
      <c r="V14" s="287" t="s">
        <v>41</v>
      </c>
      <c r="W14" s="287" t="s">
        <v>42</v>
      </c>
      <c r="X14" s="287"/>
      <c r="Y14" s="287"/>
      <c r="Z14" s="287" t="s">
        <v>43</v>
      </c>
      <c r="AA14" s="287"/>
      <c r="AB14" s="287" t="s">
        <v>44</v>
      </c>
      <c r="AC14" s="287"/>
    </row>
    <row r="15" s="271" customFormat="1" ht="25.5" customHeight="1" spans="1:29">
      <c r="A15" s="287">
        <v>1</v>
      </c>
      <c r="B15" s="288" t="s">
        <v>46</v>
      </c>
      <c r="C15" s="288"/>
      <c r="D15" s="288" t="s">
        <v>47</v>
      </c>
      <c r="E15" s="288"/>
      <c r="F15" s="288"/>
      <c r="G15" s="289"/>
      <c r="H15" s="288" t="s">
        <v>48</v>
      </c>
      <c r="I15" s="288"/>
      <c r="J15" s="288"/>
      <c r="K15" s="288"/>
      <c r="L15" s="288"/>
      <c r="M15" s="288"/>
      <c r="N15" s="288"/>
      <c r="O15" s="288"/>
      <c r="P15" s="318">
        <v>19</v>
      </c>
      <c r="Q15" s="333" t="s">
        <v>501</v>
      </c>
      <c r="R15" s="333"/>
      <c r="S15" s="333" t="s">
        <v>107</v>
      </c>
      <c r="T15" s="318" t="s">
        <v>502</v>
      </c>
      <c r="U15" s="318"/>
      <c r="V15" s="334" t="s">
        <v>503</v>
      </c>
      <c r="W15" s="318" t="s">
        <v>504</v>
      </c>
      <c r="X15" s="318"/>
      <c r="Y15" s="318"/>
      <c r="Z15" s="318" t="s">
        <v>75</v>
      </c>
      <c r="AA15" s="318"/>
      <c r="AB15" s="318"/>
      <c r="AC15" s="318"/>
    </row>
    <row r="16" s="271" customFormat="1" ht="26.1" customHeight="1" spans="1:29">
      <c r="A16" s="287">
        <v>2</v>
      </c>
      <c r="B16" s="290" t="s">
        <v>49</v>
      </c>
      <c r="C16" s="290"/>
      <c r="D16" s="290" t="s">
        <v>50</v>
      </c>
      <c r="E16" s="291" t="s">
        <v>51</v>
      </c>
      <c r="F16" s="291"/>
      <c r="G16" s="292" t="s">
        <v>52</v>
      </c>
      <c r="H16" s="290" t="s">
        <v>53</v>
      </c>
      <c r="I16" s="290"/>
      <c r="J16" s="290"/>
      <c r="K16" s="290"/>
      <c r="L16" s="290" t="s">
        <v>54</v>
      </c>
      <c r="M16" s="290" t="s">
        <v>55</v>
      </c>
      <c r="N16" s="290"/>
      <c r="O16" s="290"/>
      <c r="P16" s="287">
        <v>20</v>
      </c>
      <c r="Q16" s="335" t="s">
        <v>505</v>
      </c>
      <c r="R16" s="335"/>
      <c r="S16" s="335" t="s">
        <v>111</v>
      </c>
      <c r="T16" s="287" t="s">
        <v>112</v>
      </c>
      <c r="U16" s="287"/>
      <c r="V16" s="336" t="s">
        <v>113</v>
      </c>
      <c r="W16" s="287" t="s">
        <v>114</v>
      </c>
      <c r="X16" s="287"/>
      <c r="Y16" s="287"/>
      <c r="Z16" s="287" t="s">
        <v>115</v>
      </c>
      <c r="AA16" s="287"/>
      <c r="AB16" s="287" t="s">
        <v>116</v>
      </c>
      <c r="AC16" s="287"/>
    </row>
    <row r="17" s="271" customFormat="1" ht="26.1" customHeight="1" spans="1:29">
      <c r="A17" s="287">
        <v>3</v>
      </c>
      <c r="B17" s="293" t="s">
        <v>56</v>
      </c>
      <c r="C17" s="293"/>
      <c r="D17" s="293" t="s">
        <v>57</v>
      </c>
      <c r="E17" s="294" t="s">
        <v>506</v>
      </c>
      <c r="F17" s="294"/>
      <c r="G17" s="295" t="s">
        <v>507</v>
      </c>
      <c r="H17" s="296" t="s">
        <v>60</v>
      </c>
      <c r="I17" s="319"/>
      <c r="J17" s="319"/>
      <c r="K17" s="320"/>
      <c r="L17" s="321" t="s">
        <v>61</v>
      </c>
      <c r="M17" s="296" t="s">
        <v>62</v>
      </c>
      <c r="N17" s="319"/>
      <c r="O17" s="320"/>
      <c r="P17" s="287"/>
      <c r="Q17" s="335"/>
      <c r="R17" s="335"/>
      <c r="S17" s="335"/>
      <c r="T17" s="287"/>
      <c r="U17" s="287"/>
      <c r="V17" s="337"/>
      <c r="W17" s="287"/>
      <c r="X17" s="287"/>
      <c r="Y17" s="287"/>
      <c r="Z17" s="287"/>
      <c r="AA17" s="287"/>
      <c r="AB17" s="287"/>
      <c r="AC17" s="287"/>
    </row>
    <row r="18" s="271" customFormat="1" ht="26.1" customHeight="1" spans="1:29">
      <c r="A18" s="287">
        <v>4</v>
      </c>
      <c r="B18" s="293" t="s">
        <v>56</v>
      </c>
      <c r="C18" s="293"/>
      <c r="D18" s="293" t="s">
        <v>57</v>
      </c>
      <c r="E18" s="294" t="s">
        <v>508</v>
      </c>
      <c r="F18" s="294"/>
      <c r="G18" s="295" t="s">
        <v>509</v>
      </c>
      <c r="H18" s="297"/>
      <c r="I18" s="322"/>
      <c r="J18" s="322"/>
      <c r="K18" s="323"/>
      <c r="L18" s="324"/>
      <c r="M18" s="297"/>
      <c r="N18" s="322"/>
      <c r="O18" s="323"/>
      <c r="P18" s="287"/>
      <c r="Q18" s="335"/>
      <c r="R18" s="335"/>
      <c r="S18" s="335"/>
      <c r="T18" s="287"/>
      <c r="U18" s="287"/>
      <c r="V18" s="338"/>
      <c r="W18" s="287"/>
      <c r="X18" s="287"/>
      <c r="Y18" s="287"/>
      <c r="Z18" s="287"/>
      <c r="AA18" s="287"/>
      <c r="AB18" s="287"/>
      <c r="AC18" s="287"/>
    </row>
    <row r="19" s="271" customFormat="1" ht="26.1" customHeight="1" spans="1:29">
      <c r="A19" s="287">
        <v>5</v>
      </c>
      <c r="B19" s="293" t="s">
        <v>56</v>
      </c>
      <c r="C19" s="293"/>
      <c r="D19" s="293" t="s">
        <v>57</v>
      </c>
      <c r="E19" s="294" t="s">
        <v>510</v>
      </c>
      <c r="F19" s="294"/>
      <c r="G19" s="295" t="s">
        <v>511</v>
      </c>
      <c r="H19" s="297"/>
      <c r="I19" s="322"/>
      <c r="J19" s="322"/>
      <c r="K19" s="323"/>
      <c r="L19" s="324"/>
      <c r="M19" s="297"/>
      <c r="N19" s="322"/>
      <c r="O19" s="323"/>
      <c r="P19" s="287"/>
      <c r="Q19" s="335"/>
      <c r="R19" s="335"/>
      <c r="S19" s="335"/>
      <c r="T19" s="287"/>
      <c r="U19" s="287"/>
      <c r="V19" s="339"/>
      <c r="W19" s="287"/>
      <c r="X19" s="287"/>
      <c r="Y19" s="287"/>
      <c r="Z19" s="287"/>
      <c r="AA19" s="287"/>
      <c r="AB19" s="287"/>
      <c r="AC19" s="287"/>
    </row>
    <row r="20" s="271" customFormat="1" ht="26.1" customHeight="1" spans="1:29">
      <c r="A20" s="287">
        <v>6</v>
      </c>
      <c r="B20" s="293" t="s">
        <v>56</v>
      </c>
      <c r="C20" s="293"/>
      <c r="D20" s="293" t="s">
        <v>57</v>
      </c>
      <c r="E20" s="294" t="s">
        <v>512</v>
      </c>
      <c r="F20" s="294"/>
      <c r="G20" s="295" t="s">
        <v>513</v>
      </c>
      <c r="H20" s="297"/>
      <c r="I20" s="322"/>
      <c r="J20" s="322"/>
      <c r="K20" s="323"/>
      <c r="L20" s="324"/>
      <c r="M20" s="297"/>
      <c r="N20" s="322"/>
      <c r="O20" s="323"/>
      <c r="P20" s="287"/>
      <c r="Q20" s="335"/>
      <c r="R20" s="335"/>
      <c r="S20" s="335"/>
      <c r="T20" s="287"/>
      <c r="U20" s="287"/>
      <c r="V20" s="339"/>
      <c r="W20" s="287"/>
      <c r="X20" s="287"/>
      <c r="Y20" s="287"/>
      <c r="Z20" s="287"/>
      <c r="AA20" s="287"/>
      <c r="AB20" s="287"/>
      <c r="AC20" s="287"/>
    </row>
    <row r="21" s="271" customFormat="1" ht="26.1" customHeight="1" spans="1:29">
      <c r="A21" s="287">
        <v>7</v>
      </c>
      <c r="B21" s="293" t="s">
        <v>56</v>
      </c>
      <c r="C21" s="293"/>
      <c r="D21" s="293" t="s">
        <v>57</v>
      </c>
      <c r="E21" s="294" t="s">
        <v>514</v>
      </c>
      <c r="F21" s="294"/>
      <c r="G21" s="295" t="s">
        <v>515</v>
      </c>
      <c r="H21" s="298"/>
      <c r="I21" s="325"/>
      <c r="J21" s="325"/>
      <c r="K21" s="326"/>
      <c r="L21" s="327"/>
      <c r="M21" s="298"/>
      <c r="N21" s="325"/>
      <c r="O21" s="326"/>
      <c r="P21" s="287"/>
      <c r="Q21" s="335"/>
      <c r="R21" s="335"/>
      <c r="S21" s="335"/>
      <c r="T21" s="287"/>
      <c r="U21" s="287"/>
      <c r="V21" s="339"/>
      <c r="W21" s="287"/>
      <c r="X21" s="287"/>
      <c r="Y21" s="287"/>
      <c r="Z21" s="287"/>
      <c r="AA21" s="287"/>
      <c r="AB21" s="287"/>
      <c r="AC21" s="287"/>
    </row>
    <row r="22" s="271" customFormat="1" ht="31" customHeight="1" spans="1:29">
      <c r="A22" s="287">
        <v>8</v>
      </c>
      <c r="B22" s="293" t="s">
        <v>56</v>
      </c>
      <c r="C22" s="293"/>
      <c r="D22" s="293" t="s">
        <v>57</v>
      </c>
      <c r="E22" s="299" t="s">
        <v>516</v>
      </c>
      <c r="F22" s="300"/>
      <c r="G22" s="301" t="s">
        <v>517</v>
      </c>
      <c r="H22" s="293" t="s">
        <v>73</v>
      </c>
      <c r="I22" s="293"/>
      <c r="J22" s="293"/>
      <c r="K22" s="293"/>
      <c r="L22" s="293" t="s">
        <v>74</v>
      </c>
      <c r="M22" s="293" t="s">
        <v>75</v>
      </c>
      <c r="N22" s="293"/>
      <c r="O22" s="293"/>
      <c r="P22" s="287"/>
      <c r="Q22" s="335"/>
      <c r="R22" s="335"/>
      <c r="S22" s="335"/>
      <c r="T22" s="287"/>
      <c r="U22" s="287"/>
      <c r="V22" s="336"/>
      <c r="W22" s="287"/>
      <c r="X22" s="287"/>
      <c r="Y22" s="287"/>
      <c r="Z22" s="287"/>
      <c r="AA22" s="287"/>
      <c r="AB22" s="287"/>
      <c r="AC22" s="287"/>
    </row>
    <row r="23" s="271" customFormat="1" ht="26.1" customHeight="1" spans="1:29">
      <c r="A23" s="287">
        <v>9</v>
      </c>
      <c r="B23" s="302" t="s">
        <v>76</v>
      </c>
      <c r="C23" s="302"/>
      <c r="D23" s="302" t="s">
        <v>77</v>
      </c>
      <c r="E23" s="303" t="s">
        <v>78</v>
      </c>
      <c r="F23" s="303"/>
      <c r="G23" s="304" t="s">
        <v>79</v>
      </c>
      <c r="H23" s="302" t="s">
        <v>518</v>
      </c>
      <c r="I23" s="302"/>
      <c r="J23" s="302"/>
      <c r="K23" s="302"/>
      <c r="L23" s="302" t="s">
        <v>81</v>
      </c>
      <c r="M23" s="302" t="s">
        <v>82</v>
      </c>
      <c r="N23" s="302"/>
      <c r="O23" s="302"/>
      <c r="P23" s="287"/>
      <c r="Q23" s="335"/>
      <c r="R23" s="335"/>
      <c r="S23" s="335"/>
      <c r="T23" s="287"/>
      <c r="U23" s="287"/>
      <c r="V23" s="339"/>
      <c r="W23" s="287"/>
      <c r="X23" s="287"/>
      <c r="Y23" s="287"/>
      <c r="Z23" s="287"/>
      <c r="AA23" s="287"/>
      <c r="AB23" s="287"/>
      <c r="AC23" s="287"/>
    </row>
    <row r="24" s="271" customFormat="1" ht="26.1" customHeight="1" spans="1:29">
      <c r="A24" s="287">
        <v>10</v>
      </c>
      <c r="B24" s="302" t="s">
        <v>76</v>
      </c>
      <c r="C24" s="302"/>
      <c r="D24" s="302" t="s">
        <v>77</v>
      </c>
      <c r="E24" s="303" t="s">
        <v>83</v>
      </c>
      <c r="F24" s="303"/>
      <c r="G24" s="304" t="s">
        <v>84</v>
      </c>
      <c r="H24" s="302" t="s">
        <v>518</v>
      </c>
      <c r="I24" s="302"/>
      <c r="J24" s="302"/>
      <c r="K24" s="302"/>
      <c r="L24" s="302" t="s">
        <v>81</v>
      </c>
      <c r="M24" s="302" t="s">
        <v>82</v>
      </c>
      <c r="N24" s="302"/>
      <c r="O24" s="302"/>
      <c r="P24" s="287"/>
      <c r="Q24" s="335"/>
      <c r="R24" s="335"/>
      <c r="S24" s="335"/>
      <c r="T24" s="287"/>
      <c r="U24" s="287"/>
      <c r="V24" s="339"/>
      <c r="W24" s="287"/>
      <c r="X24" s="287"/>
      <c r="Y24" s="287"/>
      <c r="Z24" s="287"/>
      <c r="AA24" s="287"/>
      <c r="AB24" s="287"/>
      <c r="AC24" s="287"/>
    </row>
    <row r="25" s="271" customFormat="1" ht="26.1" customHeight="1" spans="1:29">
      <c r="A25" s="287">
        <v>11</v>
      </c>
      <c r="B25" s="305">
        <v>20221128</v>
      </c>
      <c r="C25" s="305"/>
      <c r="D25" s="305" t="s">
        <v>85</v>
      </c>
      <c r="E25" s="306" t="s">
        <v>86</v>
      </c>
      <c r="F25" s="306"/>
      <c r="G25" s="307" t="s">
        <v>87</v>
      </c>
      <c r="H25" s="305" t="s">
        <v>88</v>
      </c>
      <c r="I25" s="305"/>
      <c r="J25" s="305"/>
      <c r="K25" s="305"/>
      <c r="L25" s="305" t="s">
        <v>89</v>
      </c>
      <c r="M25" s="305" t="s">
        <v>90</v>
      </c>
      <c r="N25" s="305"/>
      <c r="O25" s="305"/>
      <c r="P25" s="287"/>
      <c r="Q25" s="335"/>
      <c r="R25" s="335"/>
      <c r="S25" s="335"/>
      <c r="T25" s="287"/>
      <c r="U25" s="287"/>
      <c r="V25" s="340"/>
      <c r="W25" s="287"/>
      <c r="X25" s="287"/>
      <c r="Y25" s="287"/>
      <c r="Z25" s="287"/>
      <c r="AA25" s="287"/>
      <c r="AB25" s="287"/>
      <c r="AC25" s="287"/>
    </row>
    <row r="26" s="271" customFormat="1" ht="26.1" customHeight="1" spans="1:29">
      <c r="A26" s="287">
        <v>12</v>
      </c>
      <c r="B26" s="305">
        <v>20221128</v>
      </c>
      <c r="C26" s="305"/>
      <c r="D26" s="305" t="s">
        <v>85</v>
      </c>
      <c r="E26" s="308" t="s">
        <v>91</v>
      </c>
      <c r="F26" s="309"/>
      <c r="G26" s="307" t="s">
        <v>92</v>
      </c>
      <c r="H26" s="305" t="s">
        <v>93</v>
      </c>
      <c r="I26" s="305"/>
      <c r="J26" s="305"/>
      <c r="K26" s="305"/>
      <c r="L26" s="305" t="s">
        <v>89</v>
      </c>
      <c r="M26" s="305" t="s">
        <v>90</v>
      </c>
      <c r="N26" s="305"/>
      <c r="O26" s="305"/>
      <c r="P26" s="287"/>
      <c r="Q26" s="287"/>
      <c r="R26" s="287"/>
      <c r="S26" s="287"/>
      <c r="T26" s="287"/>
      <c r="U26" s="287"/>
      <c r="V26" s="341"/>
      <c r="W26" s="287"/>
      <c r="X26" s="287"/>
      <c r="Y26" s="287"/>
      <c r="Z26" s="287"/>
      <c r="AA26" s="287"/>
      <c r="AB26" s="287"/>
      <c r="AC26" s="287"/>
    </row>
    <row r="27" s="271" customFormat="1" ht="26.1" customHeight="1" spans="1:29">
      <c r="A27" s="287">
        <v>13</v>
      </c>
      <c r="B27" s="305">
        <v>20221128</v>
      </c>
      <c r="C27" s="305"/>
      <c r="D27" s="305" t="s">
        <v>85</v>
      </c>
      <c r="E27" s="310" t="s">
        <v>94</v>
      </c>
      <c r="F27" s="310"/>
      <c r="G27" s="311" t="s">
        <v>95</v>
      </c>
      <c r="H27" s="305" t="s">
        <v>96</v>
      </c>
      <c r="I27" s="305"/>
      <c r="J27" s="305"/>
      <c r="K27" s="305"/>
      <c r="L27" s="305" t="s">
        <v>89</v>
      </c>
      <c r="M27" s="305" t="s">
        <v>90</v>
      </c>
      <c r="N27" s="305"/>
      <c r="O27" s="305"/>
      <c r="P27" s="287"/>
      <c r="Q27" s="287"/>
      <c r="R27" s="287"/>
      <c r="S27" s="287"/>
      <c r="T27" s="287"/>
      <c r="U27" s="287"/>
      <c r="V27" s="341"/>
      <c r="W27" s="287"/>
      <c r="X27" s="287"/>
      <c r="Y27" s="287"/>
      <c r="Z27" s="287"/>
      <c r="AA27" s="287"/>
      <c r="AB27" s="287"/>
      <c r="AC27" s="287"/>
    </row>
    <row r="28" s="271" customFormat="1" ht="26.1" customHeight="1" spans="1:29">
      <c r="A28" s="287">
        <v>14</v>
      </c>
      <c r="B28" s="305">
        <v>20221128</v>
      </c>
      <c r="C28" s="305"/>
      <c r="D28" s="305" t="s">
        <v>85</v>
      </c>
      <c r="E28" s="310" t="s">
        <v>97</v>
      </c>
      <c r="F28" s="310"/>
      <c r="G28" s="311" t="s">
        <v>98</v>
      </c>
      <c r="H28" s="305" t="s">
        <v>96</v>
      </c>
      <c r="I28" s="305"/>
      <c r="J28" s="305"/>
      <c r="K28" s="305"/>
      <c r="L28" s="305" t="s">
        <v>89</v>
      </c>
      <c r="M28" s="305" t="s">
        <v>90</v>
      </c>
      <c r="N28" s="305"/>
      <c r="O28" s="305"/>
      <c r="P28" s="287"/>
      <c r="Q28" s="287"/>
      <c r="R28" s="287"/>
      <c r="S28" s="287"/>
      <c r="T28" s="342"/>
      <c r="U28" s="342"/>
      <c r="V28" s="341"/>
      <c r="W28" s="287"/>
      <c r="X28" s="287"/>
      <c r="Y28" s="287"/>
      <c r="Z28" s="287"/>
      <c r="AA28" s="287"/>
      <c r="AB28" s="287"/>
      <c r="AC28" s="287"/>
    </row>
    <row r="29" s="271" customFormat="1" ht="26.1" customHeight="1" spans="1:29">
      <c r="A29" s="287">
        <v>15</v>
      </c>
      <c r="B29" s="305">
        <v>20221128</v>
      </c>
      <c r="C29" s="305"/>
      <c r="D29" s="305" t="s">
        <v>85</v>
      </c>
      <c r="E29" s="310" t="s">
        <v>99</v>
      </c>
      <c r="F29" s="310"/>
      <c r="G29" s="311" t="s">
        <v>100</v>
      </c>
      <c r="H29" s="305" t="s">
        <v>101</v>
      </c>
      <c r="I29" s="305"/>
      <c r="J29" s="305"/>
      <c r="K29" s="305"/>
      <c r="L29" s="305" t="s">
        <v>89</v>
      </c>
      <c r="M29" s="305" t="s">
        <v>90</v>
      </c>
      <c r="N29" s="305"/>
      <c r="O29" s="305"/>
      <c r="P29" s="287"/>
      <c r="Q29" s="287"/>
      <c r="R29" s="287"/>
      <c r="S29" s="287"/>
      <c r="T29" s="342"/>
      <c r="U29" s="342"/>
      <c r="V29" s="341"/>
      <c r="W29" s="287"/>
      <c r="X29" s="287"/>
      <c r="Y29" s="287"/>
      <c r="Z29" s="287"/>
      <c r="AA29" s="287"/>
      <c r="AB29" s="287"/>
      <c r="AC29" s="287"/>
    </row>
    <row r="30" s="271" customFormat="1" ht="26.1" customHeight="1" spans="1:29">
      <c r="A30" s="287">
        <v>16</v>
      </c>
      <c r="B30" s="305">
        <v>20221128</v>
      </c>
      <c r="C30" s="305"/>
      <c r="D30" s="305" t="s">
        <v>85</v>
      </c>
      <c r="E30" s="310" t="s">
        <v>519</v>
      </c>
      <c r="F30" s="310"/>
      <c r="G30" s="312" t="s">
        <v>520</v>
      </c>
      <c r="H30" s="305" t="s">
        <v>521</v>
      </c>
      <c r="I30" s="305"/>
      <c r="J30" s="305"/>
      <c r="K30" s="305"/>
      <c r="L30" s="305" t="s">
        <v>522</v>
      </c>
      <c r="M30" s="305" t="s">
        <v>523</v>
      </c>
      <c r="N30" s="305"/>
      <c r="O30" s="305"/>
      <c r="P30" s="287"/>
      <c r="Q30" s="287"/>
      <c r="R30" s="287"/>
      <c r="S30" s="287"/>
      <c r="T30" s="342"/>
      <c r="U30" s="342"/>
      <c r="V30" s="341"/>
      <c r="W30" s="287"/>
      <c r="X30" s="287"/>
      <c r="Y30" s="287"/>
      <c r="Z30" s="287"/>
      <c r="AA30" s="287"/>
      <c r="AB30" s="287"/>
      <c r="AC30" s="287"/>
    </row>
    <row r="31" s="271" customFormat="1" ht="26.1" customHeight="1" spans="1:29">
      <c r="A31" s="287">
        <v>17</v>
      </c>
      <c r="B31" s="305">
        <v>20221128</v>
      </c>
      <c r="C31" s="305"/>
      <c r="D31" s="305" t="s">
        <v>85</v>
      </c>
      <c r="E31" s="310" t="s">
        <v>524</v>
      </c>
      <c r="F31" s="310"/>
      <c r="G31" s="311" t="s">
        <v>525</v>
      </c>
      <c r="H31" s="305" t="s">
        <v>526</v>
      </c>
      <c r="I31" s="305"/>
      <c r="J31" s="305"/>
      <c r="K31" s="305"/>
      <c r="L31" s="305" t="s">
        <v>522</v>
      </c>
      <c r="M31" s="305" t="s">
        <v>523</v>
      </c>
      <c r="N31" s="305"/>
      <c r="O31" s="305"/>
      <c r="P31" s="287"/>
      <c r="Q31" s="335"/>
      <c r="R31" s="335"/>
      <c r="S31" s="335"/>
      <c r="T31" s="287"/>
      <c r="U31" s="287"/>
      <c r="V31" s="339"/>
      <c r="W31" s="287"/>
      <c r="X31" s="287"/>
      <c r="Y31" s="287"/>
      <c r="Z31" s="287"/>
      <c r="AA31" s="287"/>
      <c r="AB31" s="287"/>
      <c r="AC31" s="287"/>
    </row>
    <row r="32" s="271" customFormat="1" ht="26.1" customHeight="1" spans="1:29">
      <c r="A32" s="287">
        <v>18</v>
      </c>
      <c r="B32" s="313">
        <v>20230727</v>
      </c>
      <c r="C32" s="313"/>
      <c r="D32" s="313" t="s">
        <v>102</v>
      </c>
      <c r="E32" s="314" t="s">
        <v>527</v>
      </c>
      <c r="F32" s="314"/>
      <c r="G32" s="315" t="s">
        <v>528</v>
      </c>
      <c r="H32" s="313" t="s">
        <v>75</v>
      </c>
      <c r="I32" s="313"/>
      <c r="J32" s="313"/>
      <c r="K32" s="313"/>
      <c r="L32" s="328" t="s">
        <v>105</v>
      </c>
      <c r="M32" s="313" t="s">
        <v>106</v>
      </c>
      <c r="N32" s="313"/>
      <c r="O32" s="313"/>
      <c r="P32" s="329"/>
      <c r="Q32" s="343"/>
      <c r="R32" s="343"/>
      <c r="S32" s="343"/>
      <c r="T32" s="329"/>
      <c r="U32" s="329"/>
      <c r="V32" s="344"/>
      <c r="W32" s="329"/>
      <c r="X32" s="329"/>
      <c r="Y32" s="329"/>
      <c r="Z32" s="357"/>
      <c r="AA32" s="357"/>
      <c r="AB32" s="358"/>
      <c r="AC32" s="358"/>
    </row>
  </sheetData>
  <mergeCells count="212">
    <mergeCell ref="A1:AC1"/>
    <mergeCell ref="W4:X4"/>
    <mergeCell ref="W5:X5"/>
    <mergeCell ref="A6:D6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A13:AC13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Q17:R17"/>
    <mergeCell ref="T17:U17"/>
    <mergeCell ref="W17:Y17"/>
    <mergeCell ref="Z17:AA17"/>
    <mergeCell ref="AB17:AC17"/>
    <mergeCell ref="B18:C18"/>
    <mergeCell ref="E18:F18"/>
    <mergeCell ref="Q18:R18"/>
    <mergeCell ref="T18:U18"/>
    <mergeCell ref="W18:Y18"/>
    <mergeCell ref="Z18:AA18"/>
    <mergeCell ref="AB18:AC18"/>
    <mergeCell ref="B19:C19"/>
    <mergeCell ref="E19:F19"/>
    <mergeCell ref="Q19:R19"/>
    <mergeCell ref="T19:U19"/>
    <mergeCell ref="W19:Y19"/>
    <mergeCell ref="Z19:AA19"/>
    <mergeCell ref="AB19:AC19"/>
    <mergeCell ref="B20:C20"/>
    <mergeCell ref="E20:F20"/>
    <mergeCell ref="Q20:R20"/>
    <mergeCell ref="T20:U20"/>
    <mergeCell ref="W20:Y20"/>
    <mergeCell ref="Z20:AA20"/>
    <mergeCell ref="AB20:AC20"/>
    <mergeCell ref="B21:C21"/>
    <mergeCell ref="E21:F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L17:L21"/>
    <mergeCell ref="C4:E5"/>
    <mergeCell ref="Y2:AC3"/>
    <mergeCell ref="A4:B5"/>
    <mergeCell ref="F4:V5"/>
    <mergeCell ref="A2:X3"/>
    <mergeCell ref="A7:D12"/>
    <mergeCell ref="M17:O21"/>
    <mergeCell ref="H17:K21"/>
  </mergeCells>
  <pageMargins left="0.699305555555556" right="0.699305555555556" top="0.75" bottom="0.75" header="0.3" footer="0.3"/>
  <pageSetup paperSize="9" scale="45" orientation="landscape" horizontalDpi="1200" verticalDpi="12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N131"/>
  <sheetViews>
    <sheetView view="pageBreakPreview" zoomScale="90" zoomScaleNormal="100" workbookViewId="0">
      <pane ySplit="9" topLeftCell="A106" activePane="bottomLeft" state="frozen"/>
      <selection/>
      <selection pane="bottomLeft" activeCell="O111" sqref="O111"/>
    </sheetView>
  </sheetViews>
  <sheetFormatPr defaultColWidth="9" defaultRowHeight="16.5"/>
  <cols>
    <col min="1" max="1" width="4.5" style="36" customWidth="1"/>
    <col min="2" max="11" width="2.625" style="36" customWidth="1"/>
    <col min="12" max="12" width="9.025" style="36" customWidth="1"/>
    <col min="13" max="13" width="16.5" style="37" customWidth="1"/>
    <col min="14" max="14" width="28.25" style="37" customWidth="1"/>
    <col min="15" max="15" width="13.75" style="38" customWidth="1"/>
    <col min="16" max="16" width="4.875" style="36" customWidth="1"/>
    <col min="17" max="17" width="5.25" style="36" customWidth="1"/>
    <col min="18" max="18" width="16.25" style="39" customWidth="1"/>
    <col min="19" max="19" width="6.125" style="40" customWidth="1"/>
    <col min="20" max="20" width="15.25" style="41" customWidth="1"/>
    <col min="21" max="21" width="5.75" style="42" customWidth="1"/>
    <col min="22" max="22" width="8.375" style="40" customWidth="1"/>
    <col min="23" max="23" width="7.625" style="40" customWidth="1"/>
    <col min="24" max="24" width="10.25" style="40" customWidth="1"/>
    <col min="25" max="25" width="15" style="40" customWidth="1"/>
    <col min="26" max="26" width="10.75" style="40" customWidth="1"/>
    <col min="27" max="27" width="14.125" style="37" customWidth="1"/>
    <col min="28" max="28" width="8.25" style="43" customWidth="1"/>
    <col min="29" max="29" width="5.125" style="36" customWidth="1"/>
    <col min="30" max="33" width="5.75" style="36" hidden="1" customWidth="1"/>
    <col min="34" max="35" width="7.25" style="36" hidden="1" customWidth="1"/>
    <col min="36" max="36" width="10" style="36" customWidth="1"/>
    <col min="37" max="37" width="10.375" style="41" customWidth="1"/>
    <col min="38" max="16384" width="9" style="36"/>
  </cols>
  <sheetData>
    <row r="1" ht="15" spans="1:37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</row>
    <row r="2" ht="20.1" customHeight="1" spans="1:37">
      <c r="A2" s="45" t="s">
        <v>117</v>
      </c>
      <c r="B2" s="46"/>
      <c r="C2" s="46"/>
      <c r="D2" s="46"/>
      <c r="E2" s="47"/>
      <c r="F2" s="45" t="s">
        <v>118</v>
      </c>
      <c r="G2" s="48"/>
      <c r="H2" s="48"/>
      <c r="I2" s="48"/>
      <c r="J2" s="48"/>
      <c r="K2" s="76"/>
      <c r="L2" s="76"/>
      <c r="M2" s="77" t="s">
        <v>119</v>
      </c>
      <c r="N2" s="77"/>
      <c r="O2" s="78" t="s">
        <v>529</v>
      </c>
      <c r="P2" s="79"/>
      <c r="Q2" s="79"/>
      <c r="R2" s="79"/>
      <c r="S2" s="79"/>
      <c r="T2" s="132"/>
      <c r="U2" s="79"/>
      <c r="V2" s="79"/>
      <c r="W2" s="79"/>
      <c r="X2" s="79"/>
      <c r="Y2" s="79"/>
      <c r="Z2" s="79"/>
      <c r="AA2" s="132"/>
      <c r="AB2" s="132"/>
      <c r="AC2" s="79"/>
      <c r="AD2" s="79"/>
      <c r="AE2" s="79"/>
      <c r="AF2" s="79"/>
      <c r="AG2" s="79"/>
      <c r="AH2" s="79"/>
      <c r="AI2" s="197"/>
      <c r="AJ2" s="96" t="s">
        <v>2</v>
      </c>
      <c r="AK2" s="198" t="str">
        <f>M10</f>
        <v>X168100000003
SBS0010126</v>
      </c>
    </row>
    <row r="3" s="19" customFormat="1" ht="20.1" customHeight="1" spans="1:37">
      <c r="A3" s="49" t="s">
        <v>121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80"/>
      <c r="N3" s="80"/>
      <c r="O3" s="78"/>
      <c r="P3" s="79"/>
      <c r="Q3" s="79"/>
      <c r="R3" s="79"/>
      <c r="S3" s="79"/>
      <c r="T3" s="132"/>
      <c r="U3" s="79"/>
      <c r="V3" s="79"/>
      <c r="W3" s="79"/>
      <c r="X3" s="79"/>
      <c r="Y3" s="79"/>
      <c r="Z3" s="79"/>
      <c r="AA3" s="132"/>
      <c r="AB3" s="132"/>
      <c r="AC3" s="79"/>
      <c r="AD3" s="79"/>
      <c r="AE3" s="79"/>
      <c r="AF3" s="79"/>
      <c r="AG3" s="79"/>
      <c r="AH3" s="79"/>
      <c r="AI3" s="197"/>
      <c r="AJ3" s="199" t="s">
        <v>41</v>
      </c>
      <c r="AK3" s="101" t="s">
        <v>9</v>
      </c>
    </row>
    <row r="4" s="20" customFormat="1" ht="20.1" customHeight="1" spans="1:37">
      <c r="A4" s="50" t="s">
        <v>122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81" t="s">
        <v>123</v>
      </c>
      <c r="N4" s="81"/>
      <c r="O4" s="78"/>
      <c r="P4" s="79"/>
      <c r="Q4" s="79"/>
      <c r="R4" s="79"/>
      <c r="S4" s="79"/>
      <c r="T4" s="132"/>
      <c r="U4" s="79"/>
      <c r="V4" s="79"/>
      <c r="W4" s="79"/>
      <c r="X4" s="79"/>
      <c r="Y4" s="79"/>
      <c r="Z4" s="79"/>
      <c r="AA4" s="132"/>
      <c r="AB4" s="132"/>
      <c r="AC4" s="79"/>
      <c r="AD4" s="79"/>
      <c r="AE4" s="79"/>
      <c r="AF4" s="79"/>
      <c r="AG4" s="79"/>
      <c r="AH4" s="79"/>
      <c r="AI4" s="197"/>
      <c r="AJ4" s="199" t="s">
        <v>124</v>
      </c>
      <c r="AK4" s="101" t="s">
        <v>7</v>
      </c>
    </row>
    <row r="5" s="19" customFormat="1" ht="20.1" customHeight="1" spans="1:37">
      <c r="A5" s="51" t="s">
        <v>530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81"/>
      <c r="N5" s="81"/>
      <c r="O5" s="78"/>
      <c r="P5" s="79"/>
      <c r="Q5" s="79"/>
      <c r="R5" s="79"/>
      <c r="S5" s="79"/>
      <c r="T5" s="132"/>
      <c r="U5" s="79"/>
      <c r="V5" s="79"/>
      <c r="W5" s="79"/>
      <c r="X5" s="79"/>
      <c r="Y5" s="79"/>
      <c r="Z5" s="79"/>
      <c r="AA5" s="132"/>
      <c r="AB5" s="132"/>
      <c r="AC5" s="79"/>
      <c r="AD5" s="79"/>
      <c r="AE5" s="79"/>
      <c r="AF5" s="79"/>
      <c r="AG5" s="79"/>
      <c r="AH5" s="79"/>
      <c r="AI5" s="197"/>
      <c r="AJ5" s="199" t="s">
        <v>34</v>
      </c>
      <c r="AK5" s="101" t="s">
        <v>7</v>
      </c>
    </row>
    <row r="6" s="19" customFormat="1" ht="20.1" customHeight="1" spans="1:37">
      <c r="A6" s="52" t="s">
        <v>531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82"/>
      <c r="N6" s="83"/>
      <c r="O6" s="78"/>
      <c r="P6" s="79"/>
      <c r="Q6" s="79"/>
      <c r="R6" s="79"/>
      <c r="S6" s="79"/>
      <c r="T6" s="132"/>
      <c r="U6" s="79"/>
      <c r="V6" s="79"/>
      <c r="W6" s="79"/>
      <c r="X6" s="79"/>
      <c r="Y6" s="79"/>
      <c r="Z6" s="79"/>
      <c r="AA6" s="132"/>
      <c r="AB6" s="132"/>
      <c r="AC6" s="79"/>
      <c r="AD6" s="79"/>
      <c r="AE6" s="79"/>
      <c r="AF6" s="79"/>
      <c r="AG6" s="79"/>
      <c r="AH6" s="79"/>
      <c r="AI6" s="197"/>
      <c r="AJ6" s="200" t="s">
        <v>127</v>
      </c>
      <c r="AK6" s="201">
        <f>AB10</f>
        <v>17.2437</v>
      </c>
    </row>
    <row r="7" s="21" customFormat="1" ht="20.1" customHeight="1" spans="1:37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84"/>
      <c r="N7" s="85"/>
      <c r="O7" s="86"/>
      <c r="P7" s="87"/>
      <c r="Q7" s="87"/>
      <c r="R7" s="87"/>
      <c r="S7" s="87"/>
      <c r="T7" s="133"/>
      <c r="U7" s="87"/>
      <c r="V7" s="87"/>
      <c r="W7" s="87"/>
      <c r="X7" s="87"/>
      <c r="Y7" s="87"/>
      <c r="Z7" s="87"/>
      <c r="AA7" s="133"/>
      <c r="AB7" s="133"/>
      <c r="AC7" s="87"/>
      <c r="AD7" s="87"/>
      <c r="AE7" s="87"/>
      <c r="AF7" s="87"/>
      <c r="AG7" s="87"/>
      <c r="AH7" s="87"/>
      <c r="AI7" s="202"/>
      <c r="AJ7" s="203" t="s">
        <v>128</v>
      </c>
      <c r="AK7" s="204"/>
    </row>
    <row r="8" s="22" customFormat="1" ht="30" customHeight="1" spans="1:37">
      <c r="A8" s="56" t="s">
        <v>1</v>
      </c>
      <c r="B8" s="57" t="s">
        <v>129</v>
      </c>
      <c r="C8" s="58"/>
      <c r="D8" s="58"/>
      <c r="E8" s="58"/>
      <c r="F8" s="58"/>
      <c r="G8" s="58"/>
      <c r="H8" s="58"/>
      <c r="I8" s="58"/>
      <c r="J8" s="58"/>
      <c r="K8" s="58"/>
      <c r="L8" s="88" t="s">
        <v>130</v>
      </c>
      <c r="M8" s="89" t="s">
        <v>2</v>
      </c>
      <c r="N8" s="90" t="s">
        <v>41</v>
      </c>
      <c r="O8" s="90" t="s">
        <v>131</v>
      </c>
      <c r="P8" s="91" t="s">
        <v>132</v>
      </c>
      <c r="Q8" s="91" t="s">
        <v>133</v>
      </c>
      <c r="R8" s="91" t="s">
        <v>134</v>
      </c>
      <c r="S8" s="134" t="s">
        <v>135</v>
      </c>
      <c r="T8" s="90" t="s">
        <v>136</v>
      </c>
      <c r="U8" s="135" t="s">
        <v>137</v>
      </c>
      <c r="V8" s="134" t="s">
        <v>138</v>
      </c>
      <c r="W8" s="136" t="s">
        <v>139</v>
      </c>
      <c r="X8" s="136" t="s">
        <v>140</v>
      </c>
      <c r="Y8" s="165" t="s">
        <v>141</v>
      </c>
      <c r="Z8" s="165" t="s">
        <v>142</v>
      </c>
      <c r="AA8" s="90" t="s">
        <v>143</v>
      </c>
      <c r="AB8" s="166" t="s">
        <v>144</v>
      </c>
      <c r="AC8" s="91" t="s">
        <v>145</v>
      </c>
      <c r="AD8" s="167" t="s">
        <v>146</v>
      </c>
      <c r="AE8" s="167" t="s">
        <v>147</v>
      </c>
      <c r="AF8" s="167" t="s">
        <v>148</v>
      </c>
      <c r="AG8" s="167" t="s">
        <v>149</v>
      </c>
      <c r="AH8" s="203" t="s">
        <v>150</v>
      </c>
      <c r="AI8" s="203" t="s">
        <v>128</v>
      </c>
      <c r="AJ8" s="205" t="s">
        <v>151</v>
      </c>
      <c r="AK8" s="206" t="s">
        <v>152</v>
      </c>
    </row>
    <row r="9" s="22" customFormat="1" ht="30" customHeight="1" spans="1:37">
      <c r="A9" s="59"/>
      <c r="B9" s="60">
        <v>0</v>
      </c>
      <c r="C9" s="60">
        <v>1</v>
      </c>
      <c r="D9" s="60">
        <v>2</v>
      </c>
      <c r="E9" s="60">
        <v>3</v>
      </c>
      <c r="F9" s="60">
        <v>4</v>
      </c>
      <c r="G9" s="60">
        <v>5</v>
      </c>
      <c r="H9" s="60">
        <v>6</v>
      </c>
      <c r="I9" s="60">
        <v>7</v>
      </c>
      <c r="J9" s="60">
        <v>8</v>
      </c>
      <c r="K9" s="92">
        <v>9</v>
      </c>
      <c r="L9" s="93"/>
      <c r="M9" s="94"/>
      <c r="N9" s="95"/>
      <c r="O9" s="95"/>
      <c r="P9" s="96"/>
      <c r="Q9" s="96"/>
      <c r="R9" s="96"/>
      <c r="S9" s="137"/>
      <c r="T9" s="95"/>
      <c r="U9" s="138"/>
      <c r="V9" s="137"/>
      <c r="W9" s="139"/>
      <c r="X9" s="139"/>
      <c r="Y9" s="168"/>
      <c r="Z9" s="168"/>
      <c r="AA9" s="95"/>
      <c r="AB9" s="169"/>
      <c r="AC9" s="96"/>
      <c r="AD9" s="170"/>
      <c r="AE9" s="170"/>
      <c r="AF9" s="170"/>
      <c r="AG9" s="170"/>
      <c r="AH9" s="207"/>
      <c r="AI9" s="208"/>
      <c r="AJ9" s="209"/>
      <c r="AK9" s="206"/>
    </row>
    <row r="10" s="23" customFormat="1" ht="39.95" customHeight="1" spans="1:37">
      <c r="A10" s="61">
        <f t="shared" ref="A10:A17" si="0">ROW(10:10)-8</f>
        <v>2</v>
      </c>
      <c r="B10" s="60">
        <v>0</v>
      </c>
      <c r="C10" s="60"/>
      <c r="D10" s="60"/>
      <c r="E10" s="60"/>
      <c r="F10" s="60"/>
      <c r="G10" s="60"/>
      <c r="H10" s="60"/>
      <c r="I10" s="60"/>
      <c r="J10" s="60"/>
      <c r="K10" s="97"/>
      <c r="L10" s="97"/>
      <c r="M10" s="98" t="s">
        <v>8</v>
      </c>
      <c r="N10" s="99" t="s">
        <v>500</v>
      </c>
      <c r="O10" s="100" t="s">
        <v>36</v>
      </c>
      <c r="P10" s="97" t="s">
        <v>47</v>
      </c>
      <c r="Q10" s="60" t="s">
        <v>155</v>
      </c>
      <c r="R10" s="96"/>
      <c r="S10" s="140" t="s">
        <v>47</v>
      </c>
      <c r="T10" s="98" t="s">
        <v>532</v>
      </c>
      <c r="U10" s="140" t="s">
        <v>47</v>
      </c>
      <c r="V10" s="137" t="s">
        <v>156</v>
      </c>
      <c r="W10" s="141" t="s">
        <v>157</v>
      </c>
      <c r="X10" s="142" t="s">
        <v>158</v>
      </c>
      <c r="Y10" s="171" t="s">
        <v>159</v>
      </c>
      <c r="Z10" s="171" t="s">
        <v>160</v>
      </c>
      <c r="AA10" s="99" t="s">
        <v>160</v>
      </c>
      <c r="AB10" s="172">
        <f>AB11+AB79+AB102+AB103+AB104+AB106*AK106+AB107*AK107+AB108*AK108+AB110</f>
        <v>17.2437</v>
      </c>
      <c r="AC10" s="173" t="s">
        <v>160</v>
      </c>
      <c r="AD10" s="174"/>
      <c r="AE10" s="174"/>
      <c r="AF10" s="174"/>
      <c r="AG10" s="174"/>
      <c r="AH10" s="210"/>
      <c r="AI10" s="211"/>
      <c r="AJ10" s="212"/>
      <c r="AK10" s="101">
        <v>1</v>
      </c>
    </row>
    <row r="11" s="23" customFormat="1" ht="39.95" customHeight="1" spans="1:37">
      <c r="A11" s="61">
        <f t="shared" si="0"/>
        <v>3</v>
      </c>
      <c r="B11" s="62"/>
      <c r="C11" s="63">
        <v>1</v>
      </c>
      <c r="D11" s="63"/>
      <c r="E11" s="63"/>
      <c r="F11" s="63"/>
      <c r="G11" s="63"/>
      <c r="H11" s="63"/>
      <c r="I11" s="63"/>
      <c r="J11" s="62"/>
      <c r="K11" s="62"/>
      <c r="L11" s="62"/>
      <c r="M11" s="98" t="s">
        <v>533</v>
      </c>
      <c r="N11" s="101" t="s">
        <v>534</v>
      </c>
      <c r="O11" s="102" t="s">
        <v>171</v>
      </c>
      <c r="P11" s="97" t="s">
        <v>47</v>
      </c>
      <c r="Q11" s="60" t="s">
        <v>155</v>
      </c>
      <c r="R11" s="97"/>
      <c r="S11" s="140" t="s">
        <v>47</v>
      </c>
      <c r="T11" s="98" t="s">
        <v>164</v>
      </c>
      <c r="U11" s="143" t="s">
        <v>160</v>
      </c>
      <c r="V11" s="137" t="s">
        <v>156</v>
      </c>
      <c r="W11" s="141" t="s">
        <v>157</v>
      </c>
      <c r="X11" s="109" t="s">
        <v>158</v>
      </c>
      <c r="Y11" s="63" t="s">
        <v>159</v>
      </c>
      <c r="Z11" s="143" t="s">
        <v>160</v>
      </c>
      <c r="AA11" s="175" t="s">
        <v>160</v>
      </c>
      <c r="AB11" s="176">
        <f>AB12+AB20</f>
        <v>14.4744</v>
      </c>
      <c r="AC11" s="173" t="s">
        <v>160</v>
      </c>
      <c r="AD11" s="177"/>
      <c r="AE11" s="177"/>
      <c r="AF11" s="177"/>
      <c r="AG11" s="177"/>
      <c r="AH11" s="179"/>
      <c r="AI11" s="179"/>
      <c r="AJ11" s="212"/>
      <c r="AK11" s="101">
        <v>1</v>
      </c>
    </row>
    <row r="12" s="23" customFormat="1" ht="39.95" customHeight="1" spans="1:37">
      <c r="A12" s="61">
        <f t="shared" si="0"/>
        <v>4</v>
      </c>
      <c r="B12" s="62"/>
      <c r="C12" s="63"/>
      <c r="D12" s="63">
        <v>2</v>
      </c>
      <c r="E12" s="63"/>
      <c r="F12" s="63"/>
      <c r="G12" s="63"/>
      <c r="H12" s="63"/>
      <c r="I12" s="63"/>
      <c r="J12" s="62"/>
      <c r="K12" s="62"/>
      <c r="L12" s="62"/>
      <c r="M12" s="98" t="s">
        <v>165</v>
      </c>
      <c r="N12" s="101" t="s">
        <v>535</v>
      </c>
      <c r="O12" s="103" t="str">
        <f>O11</f>
        <v>分总成</v>
      </c>
      <c r="P12" s="97" t="s">
        <v>47</v>
      </c>
      <c r="Q12" s="60" t="s">
        <v>155</v>
      </c>
      <c r="R12" s="97"/>
      <c r="S12" s="140" t="s">
        <v>47</v>
      </c>
      <c r="T12" s="98" t="s">
        <v>164</v>
      </c>
      <c r="U12" s="143" t="s">
        <v>160</v>
      </c>
      <c r="V12" s="137" t="s">
        <v>156</v>
      </c>
      <c r="W12" s="141" t="s">
        <v>157</v>
      </c>
      <c r="X12" s="109" t="s">
        <v>158</v>
      </c>
      <c r="Y12" s="63" t="s">
        <v>159</v>
      </c>
      <c r="Z12" s="143" t="s">
        <v>160</v>
      </c>
      <c r="AA12" s="175" t="s">
        <v>160</v>
      </c>
      <c r="AB12" s="178">
        <f>AB13+AB18+AB19*AK19</f>
        <v>1.4894</v>
      </c>
      <c r="AC12" s="173" t="s">
        <v>160</v>
      </c>
      <c r="AD12" s="177"/>
      <c r="AE12" s="177"/>
      <c r="AF12" s="177"/>
      <c r="AG12" s="177"/>
      <c r="AH12" s="179"/>
      <c r="AI12" s="179"/>
      <c r="AJ12" s="212"/>
      <c r="AK12" s="101">
        <v>1</v>
      </c>
    </row>
    <row r="13" ht="39.95" customHeight="1" spans="1:37">
      <c r="A13" s="61">
        <f t="shared" si="0"/>
        <v>5</v>
      </c>
      <c r="B13" s="62"/>
      <c r="C13" s="63"/>
      <c r="D13" s="63"/>
      <c r="E13" s="63">
        <v>3</v>
      </c>
      <c r="F13" s="63"/>
      <c r="G13" s="63"/>
      <c r="H13" s="63"/>
      <c r="I13" s="63"/>
      <c r="J13" s="97"/>
      <c r="K13" s="97"/>
      <c r="L13" s="97"/>
      <c r="M13" s="98" t="s">
        <v>168</v>
      </c>
      <c r="N13" s="101" t="s">
        <v>169</v>
      </c>
      <c r="O13" s="102" t="s">
        <v>170</v>
      </c>
      <c r="P13" s="97" t="s">
        <v>47</v>
      </c>
      <c r="Q13" s="60" t="s">
        <v>155</v>
      </c>
      <c r="R13" s="62"/>
      <c r="S13" s="140" t="s">
        <v>47</v>
      </c>
      <c r="T13" s="98" t="s">
        <v>164</v>
      </c>
      <c r="U13" s="143" t="s">
        <v>160</v>
      </c>
      <c r="V13" s="141" t="s">
        <v>157</v>
      </c>
      <c r="W13" s="137" t="s">
        <v>156</v>
      </c>
      <c r="X13" s="109" t="s">
        <v>171</v>
      </c>
      <c r="Y13" s="63" t="s">
        <v>159</v>
      </c>
      <c r="Z13" s="143" t="s">
        <v>160</v>
      </c>
      <c r="AA13" s="175" t="s">
        <v>160</v>
      </c>
      <c r="AB13" s="176">
        <f>AB14+AB15+AB16+AB17</f>
        <v>1.2634</v>
      </c>
      <c r="AC13" s="173" t="s">
        <v>160</v>
      </c>
      <c r="AD13" s="179"/>
      <c r="AE13" s="179"/>
      <c r="AF13" s="179"/>
      <c r="AG13" s="179"/>
      <c r="AH13" s="179"/>
      <c r="AI13" s="179"/>
      <c r="AJ13" s="212"/>
      <c r="AK13" s="101">
        <v>1</v>
      </c>
    </row>
    <row r="14" ht="39.95" customHeight="1" spans="1:37">
      <c r="A14" s="61">
        <f t="shared" si="0"/>
        <v>6</v>
      </c>
      <c r="B14" s="60"/>
      <c r="C14" s="64"/>
      <c r="D14" s="64"/>
      <c r="E14" s="64"/>
      <c r="F14" s="65">
        <v>4</v>
      </c>
      <c r="G14" s="65"/>
      <c r="H14" s="64"/>
      <c r="I14" s="64"/>
      <c r="J14" s="104"/>
      <c r="K14" s="105"/>
      <c r="L14" s="105"/>
      <c r="M14" s="98" t="s">
        <v>172</v>
      </c>
      <c r="N14" s="101" t="s">
        <v>173</v>
      </c>
      <c r="O14" s="102" t="s">
        <v>170</v>
      </c>
      <c r="P14" s="106" t="s">
        <v>57</v>
      </c>
      <c r="Q14" s="60" t="s">
        <v>155</v>
      </c>
      <c r="R14" s="144"/>
      <c r="S14" s="140" t="s">
        <v>47</v>
      </c>
      <c r="T14" s="101" t="s">
        <v>164</v>
      </c>
      <c r="U14" s="143" t="s">
        <v>160</v>
      </c>
      <c r="V14" s="141" t="s">
        <v>157</v>
      </c>
      <c r="W14" s="137" t="s">
        <v>156</v>
      </c>
      <c r="X14" s="109" t="s">
        <v>171</v>
      </c>
      <c r="Y14" s="63" t="s">
        <v>174</v>
      </c>
      <c r="Z14" s="63" t="s">
        <v>175</v>
      </c>
      <c r="AA14" s="180" t="s">
        <v>160</v>
      </c>
      <c r="AB14" s="176">
        <v>1.2387</v>
      </c>
      <c r="AC14" s="173" t="s">
        <v>160</v>
      </c>
      <c r="AD14" s="60"/>
      <c r="AE14" s="60"/>
      <c r="AF14" s="60"/>
      <c r="AG14" s="60"/>
      <c r="AH14" s="179"/>
      <c r="AI14" s="179"/>
      <c r="AJ14" s="212"/>
      <c r="AK14" s="101">
        <v>1</v>
      </c>
    </row>
    <row r="15" s="23" customFormat="1" ht="39.95" customHeight="1" spans="1:37">
      <c r="A15" s="61">
        <f t="shared" si="0"/>
        <v>7</v>
      </c>
      <c r="B15" s="60"/>
      <c r="C15" s="64"/>
      <c r="D15" s="64"/>
      <c r="E15" s="64"/>
      <c r="F15" s="64">
        <v>4</v>
      </c>
      <c r="G15" s="64"/>
      <c r="H15" s="64"/>
      <c r="I15" s="64"/>
      <c r="J15" s="104"/>
      <c r="K15" s="105"/>
      <c r="L15" s="105"/>
      <c r="M15" s="98" t="s">
        <v>176</v>
      </c>
      <c r="N15" s="101" t="s">
        <v>177</v>
      </c>
      <c r="O15" s="102" t="s">
        <v>170</v>
      </c>
      <c r="P15" s="106" t="s">
        <v>57</v>
      </c>
      <c r="Q15" s="60" t="s">
        <v>155</v>
      </c>
      <c r="R15" s="144"/>
      <c r="S15" s="140" t="s">
        <v>47</v>
      </c>
      <c r="T15" s="98" t="s">
        <v>164</v>
      </c>
      <c r="U15" s="143" t="s">
        <v>160</v>
      </c>
      <c r="V15" s="141" t="s">
        <v>157</v>
      </c>
      <c r="W15" s="137" t="s">
        <v>156</v>
      </c>
      <c r="X15" s="109" t="s">
        <v>178</v>
      </c>
      <c r="Y15" s="63" t="s">
        <v>536</v>
      </c>
      <c r="Z15" s="143" t="s">
        <v>180</v>
      </c>
      <c r="AA15" s="180" t="s">
        <v>160</v>
      </c>
      <c r="AB15" s="176">
        <v>0.0091</v>
      </c>
      <c r="AC15" s="173" t="s">
        <v>160</v>
      </c>
      <c r="AD15" s="60"/>
      <c r="AE15" s="60"/>
      <c r="AF15" s="60"/>
      <c r="AG15" s="60"/>
      <c r="AH15" s="179"/>
      <c r="AI15" s="179"/>
      <c r="AJ15" s="212"/>
      <c r="AK15" s="101">
        <v>1</v>
      </c>
    </row>
    <row r="16" s="23" customFormat="1" ht="39.95" customHeight="1" spans="1:37">
      <c r="A16" s="61">
        <f t="shared" si="0"/>
        <v>8</v>
      </c>
      <c r="B16" s="60"/>
      <c r="C16" s="64"/>
      <c r="D16" s="64"/>
      <c r="E16" s="64"/>
      <c r="F16" s="64">
        <v>4</v>
      </c>
      <c r="G16" s="64"/>
      <c r="H16" s="64"/>
      <c r="I16" s="64"/>
      <c r="J16" s="104"/>
      <c r="K16" s="105"/>
      <c r="L16" s="105"/>
      <c r="M16" s="98" t="s">
        <v>181</v>
      </c>
      <c r="N16" s="101" t="s">
        <v>182</v>
      </c>
      <c r="O16" s="102" t="s">
        <v>170</v>
      </c>
      <c r="P16" s="106" t="s">
        <v>57</v>
      </c>
      <c r="Q16" s="60" t="s">
        <v>155</v>
      </c>
      <c r="R16" s="144"/>
      <c r="S16" s="140" t="s">
        <v>47</v>
      </c>
      <c r="T16" s="98" t="s">
        <v>164</v>
      </c>
      <c r="U16" s="143" t="s">
        <v>160</v>
      </c>
      <c r="V16" s="141" t="s">
        <v>157</v>
      </c>
      <c r="W16" s="137" t="s">
        <v>156</v>
      </c>
      <c r="X16" s="109" t="s">
        <v>178</v>
      </c>
      <c r="Y16" s="63" t="s">
        <v>536</v>
      </c>
      <c r="Z16" s="143" t="s">
        <v>180</v>
      </c>
      <c r="AA16" s="180" t="s">
        <v>160</v>
      </c>
      <c r="AB16" s="176">
        <v>0.0086</v>
      </c>
      <c r="AC16" s="173" t="s">
        <v>160</v>
      </c>
      <c r="AD16" s="60"/>
      <c r="AE16" s="60"/>
      <c r="AF16" s="60"/>
      <c r="AG16" s="60"/>
      <c r="AH16" s="179"/>
      <c r="AI16" s="179"/>
      <c r="AJ16" s="212"/>
      <c r="AK16" s="101">
        <v>1</v>
      </c>
    </row>
    <row r="17" ht="39.95" customHeight="1" spans="1:37">
      <c r="A17" s="61">
        <f t="shared" si="0"/>
        <v>9</v>
      </c>
      <c r="B17" s="60"/>
      <c r="C17" s="64"/>
      <c r="D17" s="64"/>
      <c r="E17" s="64"/>
      <c r="F17" s="64">
        <v>4</v>
      </c>
      <c r="G17" s="64"/>
      <c r="H17" s="64"/>
      <c r="I17" s="64"/>
      <c r="J17" s="104"/>
      <c r="K17" s="105"/>
      <c r="L17" s="105"/>
      <c r="M17" s="98" t="s">
        <v>183</v>
      </c>
      <c r="N17" s="101" t="s">
        <v>184</v>
      </c>
      <c r="O17" s="102" t="s">
        <v>170</v>
      </c>
      <c r="P17" s="106" t="s">
        <v>57</v>
      </c>
      <c r="Q17" s="60" t="s">
        <v>155</v>
      </c>
      <c r="R17" s="144"/>
      <c r="S17" s="140" t="s">
        <v>47</v>
      </c>
      <c r="T17" s="98" t="s">
        <v>164</v>
      </c>
      <c r="U17" s="143" t="s">
        <v>160</v>
      </c>
      <c r="V17" s="141" t="s">
        <v>157</v>
      </c>
      <c r="W17" s="137" t="s">
        <v>156</v>
      </c>
      <c r="X17" s="109" t="s">
        <v>178</v>
      </c>
      <c r="Y17" s="63" t="s">
        <v>536</v>
      </c>
      <c r="Z17" s="143" t="s">
        <v>180</v>
      </c>
      <c r="AA17" s="180" t="s">
        <v>160</v>
      </c>
      <c r="AB17" s="176">
        <v>0.007</v>
      </c>
      <c r="AC17" s="173"/>
      <c r="AD17" s="181"/>
      <c r="AE17" s="181"/>
      <c r="AF17" s="181"/>
      <c r="AG17" s="181"/>
      <c r="AH17" s="179"/>
      <c r="AI17" s="179"/>
      <c r="AJ17" s="212"/>
      <c r="AK17" s="101">
        <v>1</v>
      </c>
    </row>
    <row r="18" ht="39.95" customHeight="1" spans="1:37">
      <c r="A18" s="61">
        <f t="shared" ref="A18:A41" si="1">ROW(18:18)-8</f>
        <v>10</v>
      </c>
      <c r="B18" s="60"/>
      <c r="C18" s="64"/>
      <c r="D18" s="64"/>
      <c r="E18" s="65">
        <v>3</v>
      </c>
      <c r="F18" s="65"/>
      <c r="G18" s="64"/>
      <c r="H18" s="64"/>
      <c r="I18" s="64"/>
      <c r="J18" s="104"/>
      <c r="K18" s="107"/>
      <c r="L18" s="107"/>
      <c r="M18" s="98" t="s">
        <v>189</v>
      </c>
      <c r="N18" s="101" t="s">
        <v>537</v>
      </c>
      <c r="O18" s="108" t="s">
        <v>538</v>
      </c>
      <c r="P18" s="109" t="s">
        <v>77</v>
      </c>
      <c r="Q18" s="60" t="s">
        <v>155</v>
      </c>
      <c r="R18" s="144"/>
      <c r="S18" s="140" t="s">
        <v>47</v>
      </c>
      <c r="T18" s="121" t="s">
        <v>164</v>
      </c>
      <c r="U18" s="143" t="s">
        <v>160</v>
      </c>
      <c r="V18" s="137" t="s">
        <v>156</v>
      </c>
      <c r="W18" s="141" t="s">
        <v>157</v>
      </c>
      <c r="X18" s="109" t="s">
        <v>171</v>
      </c>
      <c r="Y18" s="63" t="s">
        <v>159</v>
      </c>
      <c r="Z18" s="143" t="s">
        <v>160</v>
      </c>
      <c r="AA18" s="180" t="s">
        <v>160</v>
      </c>
      <c r="AB18" s="176">
        <v>0.2</v>
      </c>
      <c r="AC18" s="173" t="s">
        <v>160</v>
      </c>
      <c r="AD18" s="181"/>
      <c r="AE18" s="181"/>
      <c r="AF18" s="181"/>
      <c r="AG18" s="181"/>
      <c r="AH18" s="179"/>
      <c r="AI18" s="179"/>
      <c r="AJ18" s="212"/>
      <c r="AK18" s="101">
        <v>1</v>
      </c>
    </row>
    <row r="19" ht="39.95" customHeight="1" spans="1:37">
      <c r="A19" s="61">
        <f t="shared" si="1"/>
        <v>11</v>
      </c>
      <c r="B19" s="60"/>
      <c r="C19" s="64"/>
      <c r="D19" s="64"/>
      <c r="E19" s="65">
        <v>3</v>
      </c>
      <c r="F19" s="65"/>
      <c r="G19" s="64"/>
      <c r="H19" s="64"/>
      <c r="I19" s="64"/>
      <c r="J19" s="104"/>
      <c r="K19" s="107"/>
      <c r="L19" s="107"/>
      <c r="M19" s="98" t="s">
        <v>192</v>
      </c>
      <c r="N19" s="101" t="s">
        <v>193</v>
      </c>
      <c r="O19" s="110" t="s">
        <v>160</v>
      </c>
      <c r="P19" s="109" t="s">
        <v>77</v>
      </c>
      <c r="Q19" s="60" t="s">
        <v>155</v>
      </c>
      <c r="R19" s="145"/>
      <c r="S19" s="140" t="s">
        <v>47</v>
      </c>
      <c r="T19" s="121" t="s">
        <v>164</v>
      </c>
      <c r="U19" s="143" t="s">
        <v>160</v>
      </c>
      <c r="V19" s="141" t="s">
        <v>157</v>
      </c>
      <c r="W19" s="137" t="s">
        <v>156</v>
      </c>
      <c r="X19" s="60" t="s">
        <v>178</v>
      </c>
      <c r="Y19" s="143" t="s">
        <v>160</v>
      </c>
      <c r="Z19" s="143" t="s">
        <v>160</v>
      </c>
      <c r="AA19" s="180" t="s">
        <v>160</v>
      </c>
      <c r="AB19" s="176">
        <v>0.001</v>
      </c>
      <c r="AC19" s="173" t="s">
        <v>160</v>
      </c>
      <c r="AD19" s="181"/>
      <c r="AE19" s="181"/>
      <c r="AF19" s="181"/>
      <c r="AG19" s="181"/>
      <c r="AH19" s="179"/>
      <c r="AI19" s="179"/>
      <c r="AJ19" s="212"/>
      <c r="AK19" s="101">
        <v>26</v>
      </c>
    </row>
    <row r="20" ht="39.95" customHeight="1" spans="1:37">
      <c r="A20" s="61">
        <f t="shared" si="1"/>
        <v>12</v>
      </c>
      <c r="B20" s="60"/>
      <c r="C20" s="64"/>
      <c r="D20" s="64">
        <v>2</v>
      </c>
      <c r="E20" s="65"/>
      <c r="F20" s="65"/>
      <c r="G20" s="64"/>
      <c r="H20" s="64"/>
      <c r="I20" s="64"/>
      <c r="J20" s="104"/>
      <c r="K20" s="107"/>
      <c r="L20" s="107"/>
      <c r="M20" s="98" t="s">
        <v>539</v>
      </c>
      <c r="N20" s="101" t="s">
        <v>540</v>
      </c>
      <c r="O20" s="110" t="s">
        <v>352</v>
      </c>
      <c r="P20" s="109" t="s">
        <v>47</v>
      </c>
      <c r="Q20" s="60" t="s">
        <v>155</v>
      </c>
      <c r="R20" s="145"/>
      <c r="S20" s="140" t="s">
        <v>47</v>
      </c>
      <c r="T20" s="98" t="s">
        <v>539</v>
      </c>
      <c r="U20" s="104" t="s">
        <v>47</v>
      </c>
      <c r="V20" s="137" t="s">
        <v>156</v>
      </c>
      <c r="W20" s="141" t="s">
        <v>157</v>
      </c>
      <c r="X20" s="109" t="s">
        <v>171</v>
      </c>
      <c r="Y20" s="63" t="s">
        <v>159</v>
      </c>
      <c r="Z20" s="60" t="s">
        <v>160</v>
      </c>
      <c r="AA20" s="180" t="s">
        <v>160</v>
      </c>
      <c r="AB20" s="178">
        <f>AB21+AB56+AB61+AB77*AK77+AB78*AK78</f>
        <v>12.985</v>
      </c>
      <c r="AC20" s="173" t="s">
        <v>160</v>
      </c>
      <c r="AD20" s="181"/>
      <c r="AE20" s="181"/>
      <c r="AF20" s="181"/>
      <c r="AG20" s="181"/>
      <c r="AH20" s="179"/>
      <c r="AI20" s="179"/>
      <c r="AJ20" s="212"/>
      <c r="AK20" s="101">
        <v>1</v>
      </c>
    </row>
    <row r="21" s="24" customFormat="1" ht="39.95" customHeight="1" spans="1:37">
      <c r="A21" s="61">
        <f t="shared" si="1"/>
        <v>13</v>
      </c>
      <c r="B21" s="60"/>
      <c r="C21" s="64"/>
      <c r="D21" s="64"/>
      <c r="E21" s="65">
        <v>3</v>
      </c>
      <c r="F21" s="65"/>
      <c r="G21" s="64"/>
      <c r="H21" s="64"/>
      <c r="I21" s="64"/>
      <c r="J21" s="104"/>
      <c r="K21" s="107"/>
      <c r="L21" s="107"/>
      <c r="M21" s="98" t="s">
        <v>541</v>
      </c>
      <c r="N21" s="101" t="s">
        <v>542</v>
      </c>
      <c r="O21" s="110" t="s">
        <v>352</v>
      </c>
      <c r="P21" s="109" t="s">
        <v>57</v>
      </c>
      <c r="Q21" s="60" t="s">
        <v>155</v>
      </c>
      <c r="R21" s="145"/>
      <c r="S21" s="140" t="s">
        <v>57</v>
      </c>
      <c r="T21" s="98" t="s">
        <v>164</v>
      </c>
      <c r="U21" s="143" t="s">
        <v>160</v>
      </c>
      <c r="V21" s="137" t="s">
        <v>156</v>
      </c>
      <c r="W21" s="141" t="s">
        <v>157</v>
      </c>
      <c r="X21" s="109" t="s">
        <v>171</v>
      </c>
      <c r="Y21" s="63" t="s">
        <v>159</v>
      </c>
      <c r="Z21" s="60" t="s">
        <v>160</v>
      </c>
      <c r="AA21" s="180" t="s">
        <v>160</v>
      </c>
      <c r="AB21" s="176">
        <f>AB22+AB30+AB41+AB42+AB48+AB49+AB50+AB51+AB52</f>
        <v>6.3115</v>
      </c>
      <c r="AC21" s="173"/>
      <c r="AD21" s="181"/>
      <c r="AE21" s="181"/>
      <c r="AF21" s="181"/>
      <c r="AG21" s="181"/>
      <c r="AH21" s="179"/>
      <c r="AI21" s="179"/>
      <c r="AJ21" s="212"/>
      <c r="AK21" s="101">
        <v>1</v>
      </c>
    </row>
    <row r="22" ht="39.95" customHeight="1" spans="1:37">
      <c r="A22" s="61">
        <f t="shared" si="1"/>
        <v>14</v>
      </c>
      <c r="B22" s="60"/>
      <c r="C22" s="64"/>
      <c r="D22" s="64"/>
      <c r="E22" s="65"/>
      <c r="F22" s="65">
        <v>4</v>
      </c>
      <c r="G22" s="64"/>
      <c r="H22" s="64"/>
      <c r="I22" s="64"/>
      <c r="J22" s="104"/>
      <c r="K22" s="107"/>
      <c r="L22" s="107"/>
      <c r="M22" s="98" t="s">
        <v>543</v>
      </c>
      <c r="N22" s="101" t="s">
        <v>544</v>
      </c>
      <c r="O22" s="110" t="s">
        <v>352</v>
      </c>
      <c r="P22" s="109" t="s">
        <v>77</v>
      </c>
      <c r="Q22" s="60" t="s">
        <v>155</v>
      </c>
      <c r="R22" s="145"/>
      <c r="S22" s="140" t="s">
        <v>77</v>
      </c>
      <c r="T22" s="98" t="s">
        <v>164</v>
      </c>
      <c r="U22" s="143" t="s">
        <v>160</v>
      </c>
      <c r="V22" s="137" t="s">
        <v>156</v>
      </c>
      <c r="W22" s="141" t="s">
        <v>157</v>
      </c>
      <c r="X22" s="109" t="s">
        <v>171</v>
      </c>
      <c r="Y22" s="63" t="s">
        <v>159</v>
      </c>
      <c r="Z22" s="60"/>
      <c r="AA22" s="180" t="s">
        <v>160</v>
      </c>
      <c r="AB22" s="176">
        <f>AB23+AB25+AB29</f>
        <v>2.2536</v>
      </c>
      <c r="AC22" s="173"/>
      <c r="AD22" s="181"/>
      <c r="AE22" s="181"/>
      <c r="AF22" s="181"/>
      <c r="AG22" s="181"/>
      <c r="AH22" s="179"/>
      <c r="AI22" s="179"/>
      <c r="AJ22" s="212"/>
      <c r="AK22" s="101">
        <v>1</v>
      </c>
    </row>
    <row r="23" ht="39.95" customHeight="1" spans="1:37">
      <c r="A23" s="61">
        <f t="shared" si="1"/>
        <v>15</v>
      </c>
      <c r="B23" s="60"/>
      <c r="C23" s="64"/>
      <c r="D23" s="64"/>
      <c r="E23" s="65"/>
      <c r="F23" s="65"/>
      <c r="G23" s="64">
        <v>5</v>
      </c>
      <c r="H23" s="64"/>
      <c r="I23" s="64"/>
      <c r="J23" s="104"/>
      <c r="K23" s="107"/>
      <c r="L23" s="107"/>
      <c r="M23" s="98" t="s">
        <v>545</v>
      </c>
      <c r="N23" s="101" t="s">
        <v>546</v>
      </c>
      <c r="O23" s="110" t="s">
        <v>352</v>
      </c>
      <c r="P23" s="109" t="s">
        <v>77</v>
      </c>
      <c r="Q23" s="60" t="s">
        <v>155</v>
      </c>
      <c r="R23" s="145"/>
      <c r="S23" s="140" t="s">
        <v>57</v>
      </c>
      <c r="T23" s="98" t="s">
        <v>164</v>
      </c>
      <c r="U23" s="143" t="s">
        <v>160</v>
      </c>
      <c r="V23" s="137" t="s">
        <v>156</v>
      </c>
      <c r="W23" s="141" t="s">
        <v>157</v>
      </c>
      <c r="X23" s="109" t="s">
        <v>171</v>
      </c>
      <c r="Y23" s="63" t="s">
        <v>159</v>
      </c>
      <c r="Z23" s="60" t="s">
        <v>160</v>
      </c>
      <c r="AA23" s="180" t="s">
        <v>160</v>
      </c>
      <c r="AB23" s="176">
        <f>AB24+AB25</f>
        <v>1.2575</v>
      </c>
      <c r="AC23" s="173"/>
      <c r="AD23" s="181"/>
      <c r="AE23" s="181"/>
      <c r="AF23" s="181"/>
      <c r="AG23" s="181"/>
      <c r="AH23" s="179"/>
      <c r="AI23" s="179"/>
      <c r="AJ23" s="212"/>
      <c r="AK23" s="101">
        <v>1</v>
      </c>
    </row>
    <row r="24" ht="39.95" customHeight="1" spans="1:37">
      <c r="A24" s="61">
        <f t="shared" si="1"/>
        <v>16</v>
      </c>
      <c r="B24" s="60"/>
      <c r="C24" s="64"/>
      <c r="D24" s="64"/>
      <c r="E24" s="65"/>
      <c r="F24" s="65"/>
      <c r="G24" s="64"/>
      <c r="H24" s="64">
        <v>6</v>
      </c>
      <c r="I24" s="64"/>
      <c r="J24" s="104"/>
      <c r="K24" s="107"/>
      <c r="L24" s="107"/>
      <c r="M24" s="98" t="s">
        <v>203</v>
      </c>
      <c r="N24" s="101" t="s">
        <v>204</v>
      </c>
      <c r="O24" s="110" t="s">
        <v>205</v>
      </c>
      <c r="P24" s="109" t="s">
        <v>77</v>
      </c>
      <c r="Q24" s="60" t="s">
        <v>155</v>
      </c>
      <c r="R24" s="145"/>
      <c r="S24" s="140" t="s">
        <v>57</v>
      </c>
      <c r="T24" s="98" t="s">
        <v>164</v>
      </c>
      <c r="U24" s="143" t="s">
        <v>160</v>
      </c>
      <c r="V24" s="137" t="s">
        <v>157</v>
      </c>
      <c r="W24" s="141" t="s">
        <v>156</v>
      </c>
      <c r="X24" s="60" t="s">
        <v>206</v>
      </c>
      <c r="Y24" s="63" t="s">
        <v>207</v>
      </c>
      <c r="Z24" s="143" t="s">
        <v>208</v>
      </c>
      <c r="AA24" s="180" t="s">
        <v>209</v>
      </c>
      <c r="AB24" s="176">
        <v>0.2944</v>
      </c>
      <c r="AC24" s="173"/>
      <c r="AD24" s="181"/>
      <c r="AE24" s="181"/>
      <c r="AF24" s="181"/>
      <c r="AG24" s="181"/>
      <c r="AH24" s="179"/>
      <c r="AI24" s="179"/>
      <c r="AJ24" s="212"/>
      <c r="AK24" s="101">
        <v>1</v>
      </c>
    </row>
    <row r="25" ht="39.95" customHeight="1" spans="1:37">
      <c r="A25" s="61">
        <f t="shared" si="1"/>
        <v>17</v>
      </c>
      <c r="B25" s="60"/>
      <c r="C25" s="64"/>
      <c r="D25" s="64"/>
      <c r="E25" s="65"/>
      <c r="F25" s="65"/>
      <c r="G25" s="64"/>
      <c r="H25" s="64">
        <v>6</v>
      </c>
      <c r="I25" s="64"/>
      <c r="J25" s="104"/>
      <c r="K25" s="107"/>
      <c r="L25" s="107"/>
      <c r="M25" s="98" t="s">
        <v>547</v>
      </c>
      <c r="N25" s="101" t="s">
        <v>548</v>
      </c>
      <c r="O25" s="110" t="s">
        <v>352</v>
      </c>
      <c r="P25" s="109" t="s">
        <v>77</v>
      </c>
      <c r="Q25" s="60" t="s">
        <v>155</v>
      </c>
      <c r="R25" s="145"/>
      <c r="S25" s="146" t="s">
        <v>77</v>
      </c>
      <c r="T25" s="121" t="s">
        <v>164</v>
      </c>
      <c r="U25" s="143" t="s">
        <v>160</v>
      </c>
      <c r="V25" s="137" t="s">
        <v>156</v>
      </c>
      <c r="W25" s="141" t="s">
        <v>157</v>
      </c>
      <c r="X25" s="109" t="s">
        <v>171</v>
      </c>
      <c r="Y25" s="63" t="s">
        <v>159</v>
      </c>
      <c r="Z25" s="60" t="s">
        <v>160</v>
      </c>
      <c r="AA25" s="180" t="s">
        <v>160</v>
      </c>
      <c r="AB25" s="176">
        <f>AB26+AB27+AB28</f>
        <v>0.9631</v>
      </c>
      <c r="AC25" s="173"/>
      <c r="AD25" s="181"/>
      <c r="AE25" s="181"/>
      <c r="AF25" s="181"/>
      <c r="AG25" s="181"/>
      <c r="AH25" s="179"/>
      <c r="AI25" s="179"/>
      <c r="AJ25" s="212"/>
      <c r="AK25" s="101">
        <v>1</v>
      </c>
    </row>
    <row r="26" ht="39.95" customHeight="1" spans="1:37">
      <c r="A26" s="61">
        <f t="shared" si="1"/>
        <v>18</v>
      </c>
      <c r="B26" s="60"/>
      <c r="C26" s="64"/>
      <c r="D26" s="64"/>
      <c r="E26" s="65"/>
      <c r="F26" s="65"/>
      <c r="G26" s="64"/>
      <c r="H26" s="64"/>
      <c r="I26" s="64">
        <v>7</v>
      </c>
      <c r="J26" s="104"/>
      <c r="K26" s="107"/>
      <c r="L26" s="107"/>
      <c r="M26" s="98" t="s">
        <v>97</v>
      </c>
      <c r="N26" s="101" t="s">
        <v>98</v>
      </c>
      <c r="O26" s="110" t="s">
        <v>205</v>
      </c>
      <c r="P26" s="109" t="s">
        <v>77</v>
      </c>
      <c r="Q26" s="60" t="s">
        <v>155</v>
      </c>
      <c r="R26" s="145"/>
      <c r="S26" s="140" t="s">
        <v>77</v>
      </c>
      <c r="T26" s="121" t="s">
        <v>164</v>
      </c>
      <c r="U26" s="143" t="s">
        <v>160</v>
      </c>
      <c r="V26" s="137" t="s">
        <v>157</v>
      </c>
      <c r="W26" s="141" t="s">
        <v>156</v>
      </c>
      <c r="X26" s="60" t="s">
        <v>206</v>
      </c>
      <c r="Y26" s="63" t="s">
        <v>220</v>
      </c>
      <c r="Z26" s="143" t="s">
        <v>208</v>
      </c>
      <c r="AA26" s="180" t="s">
        <v>221</v>
      </c>
      <c r="AB26" s="176">
        <v>0.8465</v>
      </c>
      <c r="AC26" s="173"/>
      <c r="AD26" s="181"/>
      <c r="AE26" s="181"/>
      <c r="AF26" s="181"/>
      <c r="AG26" s="181"/>
      <c r="AH26" s="179"/>
      <c r="AI26" s="179"/>
      <c r="AJ26" s="212"/>
      <c r="AK26" s="101">
        <v>1</v>
      </c>
    </row>
    <row r="27" ht="39.95" customHeight="1" spans="1:37">
      <c r="A27" s="61">
        <f t="shared" si="1"/>
        <v>19</v>
      </c>
      <c r="B27" s="60"/>
      <c r="C27" s="64"/>
      <c r="D27" s="64"/>
      <c r="E27" s="65"/>
      <c r="F27" s="65"/>
      <c r="G27" s="64"/>
      <c r="H27" s="64"/>
      <c r="I27" s="64">
        <v>7</v>
      </c>
      <c r="J27" s="104"/>
      <c r="K27" s="107"/>
      <c r="L27" s="107"/>
      <c r="M27" s="101" t="s">
        <v>226</v>
      </c>
      <c r="N27" s="101" t="s">
        <v>227</v>
      </c>
      <c r="O27" s="110" t="s">
        <v>205</v>
      </c>
      <c r="P27" s="109" t="s">
        <v>77</v>
      </c>
      <c r="Q27" s="60" t="s">
        <v>155</v>
      </c>
      <c r="R27" s="145"/>
      <c r="S27" s="140" t="s">
        <v>47</v>
      </c>
      <c r="T27" s="121" t="s">
        <v>164</v>
      </c>
      <c r="U27" s="143" t="s">
        <v>160</v>
      </c>
      <c r="V27" s="137" t="s">
        <v>157</v>
      </c>
      <c r="W27" s="141" t="s">
        <v>156</v>
      </c>
      <c r="X27" s="60" t="s">
        <v>206</v>
      </c>
      <c r="Y27" s="63" t="s">
        <v>207</v>
      </c>
      <c r="Z27" s="143" t="s">
        <v>208</v>
      </c>
      <c r="AA27" s="180" t="s">
        <v>228</v>
      </c>
      <c r="AB27" s="176">
        <v>0.0765</v>
      </c>
      <c r="AC27" s="173"/>
      <c r="AD27" s="181"/>
      <c r="AE27" s="181"/>
      <c r="AF27" s="181"/>
      <c r="AG27" s="181"/>
      <c r="AH27" s="179"/>
      <c r="AI27" s="179"/>
      <c r="AJ27" s="212"/>
      <c r="AK27" s="101">
        <v>1</v>
      </c>
    </row>
    <row r="28" ht="39.95" customHeight="1" spans="1:37">
      <c r="A28" s="61">
        <f t="shared" si="1"/>
        <v>20</v>
      </c>
      <c r="B28" s="60"/>
      <c r="C28" s="64"/>
      <c r="D28" s="64"/>
      <c r="E28" s="65"/>
      <c r="F28" s="65"/>
      <c r="G28" s="64"/>
      <c r="H28" s="64"/>
      <c r="I28" s="64">
        <v>7</v>
      </c>
      <c r="J28" s="104"/>
      <c r="K28" s="107"/>
      <c r="L28" s="107"/>
      <c r="M28" s="101" t="s">
        <v>229</v>
      </c>
      <c r="N28" s="101" t="s">
        <v>230</v>
      </c>
      <c r="O28" s="110" t="s">
        <v>205</v>
      </c>
      <c r="P28" s="109" t="s">
        <v>77</v>
      </c>
      <c r="Q28" s="60" t="s">
        <v>155</v>
      </c>
      <c r="R28" s="145"/>
      <c r="S28" s="140" t="s">
        <v>47</v>
      </c>
      <c r="T28" s="121" t="s">
        <v>164</v>
      </c>
      <c r="U28" s="143" t="s">
        <v>160</v>
      </c>
      <c r="V28" s="137" t="s">
        <v>157</v>
      </c>
      <c r="W28" s="141" t="s">
        <v>156</v>
      </c>
      <c r="X28" s="60" t="s">
        <v>206</v>
      </c>
      <c r="Y28" s="63" t="s">
        <v>207</v>
      </c>
      <c r="Z28" s="143" t="s">
        <v>208</v>
      </c>
      <c r="AA28" s="180" t="s">
        <v>231</v>
      </c>
      <c r="AB28" s="176">
        <v>0.0401</v>
      </c>
      <c r="AC28" s="173"/>
      <c r="AD28" s="181"/>
      <c r="AE28" s="181"/>
      <c r="AF28" s="181"/>
      <c r="AG28" s="181"/>
      <c r="AH28" s="179"/>
      <c r="AI28" s="179"/>
      <c r="AJ28" s="212"/>
      <c r="AK28" s="101">
        <v>1</v>
      </c>
    </row>
    <row r="29" s="25" customFormat="1" ht="39.95" customHeight="1" spans="1:37">
      <c r="A29" s="61">
        <f t="shared" si="1"/>
        <v>21</v>
      </c>
      <c r="B29" s="60"/>
      <c r="C29" s="64"/>
      <c r="D29" s="64"/>
      <c r="E29" s="65"/>
      <c r="F29" s="65"/>
      <c r="G29" s="64">
        <v>5</v>
      </c>
      <c r="H29" s="64"/>
      <c r="I29" s="64"/>
      <c r="J29" s="104"/>
      <c r="K29" s="107"/>
      <c r="L29" s="111"/>
      <c r="M29" s="112" t="s">
        <v>524</v>
      </c>
      <c r="N29" s="113" t="s">
        <v>525</v>
      </c>
      <c r="O29" s="114" t="s">
        <v>352</v>
      </c>
      <c r="P29" s="115" t="s">
        <v>77</v>
      </c>
      <c r="Q29" s="147" t="s">
        <v>155</v>
      </c>
      <c r="R29" s="148"/>
      <c r="S29" s="149" t="s">
        <v>47</v>
      </c>
      <c r="T29" s="150" t="s">
        <v>164</v>
      </c>
      <c r="U29" s="151" t="s">
        <v>160</v>
      </c>
      <c r="V29" s="152" t="s">
        <v>156</v>
      </c>
      <c r="W29" s="153" t="s">
        <v>157</v>
      </c>
      <c r="X29" s="154" t="s">
        <v>240</v>
      </c>
      <c r="Y29" s="182" t="s">
        <v>321</v>
      </c>
      <c r="Z29" s="183" t="s">
        <v>242</v>
      </c>
      <c r="AA29" s="184" t="s">
        <v>549</v>
      </c>
      <c r="AB29" s="185">
        <v>0.033</v>
      </c>
      <c r="AC29" s="186"/>
      <c r="AD29" s="187"/>
      <c r="AE29" s="187"/>
      <c r="AF29" s="187"/>
      <c r="AG29" s="187"/>
      <c r="AH29" s="213"/>
      <c r="AI29" s="213"/>
      <c r="AJ29" s="214"/>
      <c r="AK29" s="215">
        <v>1</v>
      </c>
    </row>
    <row r="30" ht="39.95" customHeight="1" spans="1:37">
      <c r="A30" s="61">
        <f t="shared" si="1"/>
        <v>22</v>
      </c>
      <c r="B30" s="60"/>
      <c r="C30" s="64"/>
      <c r="D30" s="64"/>
      <c r="E30" s="65"/>
      <c r="F30" s="65">
        <v>4</v>
      </c>
      <c r="G30" s="64"/>
      <c r="H30" s="64"/>
      <c r="I30" s="64"/>
      <c r="J30" s="104"/>
      <c r="K30" s="107"/>
      <c r="L30" s="107"/>
      <c r="M30" s="98" t="s">
        <v>234</v>
      </c>
      <c r="N30" s="101" t="s">
        <v>235</v>
      </c>
      <c r="O30" s="110" t="s">
        <v>170</v>
      </c>
      <c r="P30" s="109" t="s">
        <v>57</v>
      </c>
      <c r="Q30" s="60" t="s">
        <v>155</v>
      </c>
      <c r="R30" s="145"/>
      <c r="S30" s="140" t="s">
        <v>47</v>
      </c>
      <c r="T30" s="121" t="s">
        <v>164</v>
      </c>
      <c r="U30" s="104" t="s">
        <v>160</v>
      </c>
      <c r="V30" s="141" t="s">
        <v>157</v>
      </c>
      <c r="W30" s="137" t="s">
        <v>156</v>
      </c>
      <c r="X30" s="109" t="s">
        <v>171</v>
      </c>
      <c r="Y30" s="63" t="s">
        <v>159</v>
      </c>
      <c r="Z30" s="60" t="s">
        <v>160</v>
      </c>
      <c r="AA30" s="180" t="s">
        <v>160</v>
      </c>
      <c r="AB30" s="176">
        <f>AB31+AB34+AB35+AB39+AB40</f>
        <v>2.3722</v>
      </c>
      <c r="AC30" s="173"/>
      <c r="AD30" s="181"/>
      <c r="AE30" s="181"/>
      <c r="AF30" s="181"/>
      <c r="AG30" s="181"/>
      <c r="AH30" s="179"/>
      <c r="AI30" s="179"/>
      <c r="AJ30" s="212"/>
      <c r="AK30" s="101">
        <v>1</v>
      </c>
    </row>
    <row r="31" ht="39.95" customHeight="1" spans="1:37">
      <c r="A31" s="61">
        <f t="shared" si="1"/>
        <v>23</v>
      </c>
      <c r="B31" s="60"/>
      <c r="C31" s="64"/>
      <c r="D31" s="64"/>
      <c r="E31" s="65"/>
      <c r="F31" s="65"/>
      <c r="G31" s="64">
        <v>5</v>
      </c>
      <c r="H31" s="64"/>
      <c r="I31" s="64"/>
      <c r="J31" s="104"/>
      <c r="K31" s="107"/>
      <c r="L31" s="107"/>
      <c r="M31" s="98" t="s">
        <v>236</v>
      </c>
      <c r="N31" s="101" t="s">
        <v>237</v>
      </c>
      <c r="O31" s="110" t="s">
        <v>170</v>
      </c>
      <c r="P31" s="109" t="s">
        <v>77</v>
      </c>
      <c r="Q31" s="60" t="s">
        <v>155</v>
      </c>
      <c r="R31" s="145"/>
      <c r="S31" s="140" t="s">
        <v>47</v>
      </c>
      <c r="T31" s="98" t="s">
        <v>164</v>
      </c>
      <c r="U31" s="143" t="s">
        <v>160</v>
      </c>
      <c r="V31" s="141" t="s">
        <v>157</v>
      </c>
      <c r="W31" s="137" t="s">
        <v>156</v>
      </c>
      <c r="X31" s="109" t="s">
        <v>171</v>
      </c>
      <c r="Y31" s="63" t="s">
        <v>159</v>
      </c>
      <c r="Z31" s="60" t="s">
        <v>160</v>
      </c>
      <c r="AA31" s="180" t="s">
        <v>160</v>
      </c>
      <c r="AB31" s="176">
        <f>AB32+AB33</f>
        <v>1.6812</v>
      </c>
      <c r="AC31" s="173"/>
      <c r="AD31" s="181"/>
      <c r="AE31" s="181"/>
      <c r="AF31" s="181"/>
      <c r="AG31" s="181"/>
      <c r="AH31" s="179"/>
      <c r="AI31" s="179"/>
      <c r="AJ31" s="212"/>
      <c r="AK31" s="101">
        <v>1</v>
      </c>
    </row>
    <row r="32" ht="39.95" customHeight="1" spans="1:37">
      <c r="A32" s="61">
        <f t="shared" si="1"/>
        <v>24</v>
      </c>
      <c r="B32" s="60"/>
      <c r="C32" s="64"/>
      <c r="D32" s="64"/>
      <c r="E32" s="65"/>
      <c r="F32" s="65"/>
      <c r="G32" s="64"/>
      <c r="H32" s="64">
        <v>6</v>
      </c>
      <c r="I32" s="64"/>
      <c r="J32" s="104"/>
      <c r="K32" s="107"/>
      <c r="L32" s="107"/>
      <c r="M32" s="98" t="s">
        <v>238</v>
      </c>
      <c r="N32" s="101" t="s">
        <v>239</v>
      </c>
      <c r="O32" s="110" t="s">
        <v>170</v>
      </c>
      <c r="P32" s="109" t="s">
        <v>77</v>
      </c>
      <c r="Q32" s="60" t="s">
        <v>155</v>
      </c>
      <c r="R32" s="145"/>
      <c r="S32" s="140" t="s">
        <v>47</v>
      </c>
      <c r="T32" s="121" t="s">
        <v>164</v>
      </c>
      <c r="U32" s="104" t="s">
        <v>160</v>
      </c>
      <c r="V32" s="141" t="s">
        <v>157</v>
      </c>
      <c r="W32" s="137" t="s">
        <v>156</v>
      </c>
      <c r="X32" s="60" t="s">
        <v>240</v>
      </c>
      <c r="Y32" s="63" t="s">
        <v>241</v>
      </c>
      <c r="Z32" s="143" t="s">
        <v>242</v>
      </c>
      <c r="AA32" s="180" t="s">
        <v>243</v>
      </c>
      <c r="AB32" s="176">
        <v>1.5622</v>
      </c>
      <c r="AC32" s="173"/>
      <c r="AD32" s="181"/>
      <c r="AE32" s="181"/>
      <c r="AF32" s="181"/>
      <c r="AG32" s="181"/>
      <c r="AH32" s="179"/>
      <c r="AI32" s="179"/>
      <c r="AJ32" s="212"/>
      <c r="AK32" s="101">
        <v>1</v>
      </c>
    </row>
    <row r="33" ht="39.95" customHeight="1" spans="1:37">
      <c r="A33" s="61">
        <f t="shared" si="1"/>
        <v>25</v>
      </c>
      <c r="B33" s="60"/>
      <c r="C33" s="64"/>
      <c r="D33" s="64"/>
      <c r="E33" s="65"/>
      <c r="F33" s="65"/>
      <c r="G33" s="64"/>
      <c r="H33" s="64">
        <v>6</v>
      </c>
      <c r="I33" s="64"/>
      <c r="J33" s="104"/>
      <c r="K33" s="107"/>
      <c r="L33" s="107"/>
      <c r="M33" s="98" t="s">
        <v>244</v>
      </c>
      <c r="N33" s="101" t="s">
        <v>245</v>
      </c>
      <c r="O33" s="110" t="s">
        <v>205</v>
      </c>
      <c r="P33" s="109" t="s">
        <v>77</v>
      </c>
      <c r="Q33" s="60" t="s">
        <v>155</v>
      </c>
      <c r="R33" s="145"/>
      <c r="S33" s="140" t="s">
        <v>47</v>
      </c>
      <c r="T33" s="121" t="s">
        <v>164</v>
      </c>
      <c r="U33" s="143" t="s">
        <v>160</v>
      </c>
      <c r="V33" s="137" t="s">
        <v>157</v>
      </c>
      <c r="W33" s="141" t="s">
        <v>156</v>
      </c>
      <c r="X33" s="60" t="s">
        <v>240</v>
      </c>
      <c r="Y33" s="63" t="s">
        <v>246</v>
      </c>
      <c r="Z33" s="143" t="s">
        <v>242</v>
      </c>
      <c r="AA33" s="180" t="s">
        <v>247</v>
      </c>
      <c r="AB33" s="176">
        <v>0.119</v>
      </c>
      <c r="AC33" s="173"/>
      <c r="AD33" s="181"/>
      <c r="AE33" s="181"/>
      <c r="AF33" s="181"/>
      <c r="AG33" s="181"/>
      <c r="AH33" s="179"/>
      <c r="AI33" s="179"/>
      <c r="AJ33" s="212"/>
      <c r="AK33" s="101">
        <v>1</v>
      </c>
    </row>
    <row r="34" s="26" customFormat="1" ht="39.95" customHeight="1" spans="1:38">
      <c r="A34" s="61">
        <f t="shared" si="1"/>
        <v>26</v>
      </c>
      <c r="B34" s="60"/>
      <c r="C34" s="64"/>
      <c r="D34" s="64"/>
      <c r="E34" s="66"/>
      <c r="F34" s="65"/>
      <c r="G34" s="64">
        <v>5</v>
      </c>
      <c r="H34" s="64"/>
      <c r="I34" s="64"/>
      <c r="J34" s="104"/>
      <c r="K34" s="107"/>
      <c r="L34" s="116"/>
      <c r="M34" s="117" t="s">
        <v>248</v>
      </c>
      <c r="N34" s="118" t="s">
        <v>249</v>
      </c>
      <c r="O34" s="119" t="s">
        <v>250</v>
      </c>
      <c r="P34" s="120" t="s">
        <v>77</v>
      </c>
      <c r="Q34" s="155" t="s">
        <v>155</v>
      </c>
      <c r="R34" s="156"/>
      <c r="S34" s="140" t="s">
        <v>47</v>
      </c>
      <c r="T34" s="121" t="s">
        <v>164</v>
      </c>
      <c r="U34" s="143" t="s">
        <v>160</v>
      </c>
      <c r="V34" s="157" t="s">
        <v>157</v>
      </c>
      <c r="W34" s="141" t="s">
        <v>156</v>
      </c>
      <c r="X34" s="155" t="s">
        <v>251</v>
      </c>
      <c r="Y34" s="174" t="s">
        <v>252</v>
      </c>
      <c r="Z34" s="188" t="s">
        <v>180</v>
      </c>
      <c r="AA34" s="189" t="s">
        <v>253</v>
      </c>
      <c r="AB34" s="190">
        <v>0.0181</v>
      </c>
      <c r="AC34" s="173"/>
      <c r="AD34" s="173"/>
      <c r="AE34" s="173"/>
      <c r="AF34" s="173"/>
      <c r="AG34" s="173"/>
      <c r="AH34" s="216"/>
      <c r="AI34" s="216"/>
      <c r="AJ34" s="212"/>
      <c r="AK34" s="101">
        <v>1</v>
      </c>
      <c r="AL34" s="217"/>
    </row>
    <row r="35" ht="39.95" customHeight="1" spans="1:37">
      <c r="A35" s="61">
        <f t="shared" si="1"/>
        <v>27</v>
      </c>
      <c r="B35" s="60"/>
      <c r="C35" s="64"/>
      <c r="D35" s="64"/>
      <c r="E35" s="65"/>
      <c r="F35" s="65"/>
      <c r="G35" s="64">
        <v>5</v>
      </c>
      <c r="H35" s="64"/>
      <c r="I35" s="64"/>
      <c r="J35" s="104"/>
      <c r="K35" s="107"/>
      <c r="L35" s="107"/>
      <c r="M35" s="98" t="s">
        <v>550</v>
      </c>
      <c r="N35" s="101" t="s">
        <v>551</v>
      </c>
      <c r="O35" s="102" t="s">
        <v>352</v>
      </c>
      <c r="P35" s="109" t="s">
        <v>57</v>
      </c>
      <c r="Q35" s="60" t="s">
        <v>155</v>
      </c>
      <c r="R35" s="145"/>
      <c r="S35" s="140" t="s">
        <v>47</v>
      </c>
      <c r="T35" s="121" t="s">
        <v>164</v>
      </c>
      <c r="U35" s="143" t="s">
        <v>160</v>
      </c>
      <c r="V35" s="141" t="s">
        <v>156</v>
      </c>
      <c r="W35" s="157" t="s">
        <v>157</v>
      </c>
      <c r="X35" s="109" t="s">
        <v>171</v>
      </c>
      <c r="Y35" s="63" t="s">
        <v>159</v>
      </c>
      <c r="Z35" s="143" t="s">
        <v>160</v>
      </c>
      <c r="AA35" s="180" t="s">
        <v>160</v>
      </c>
      <c r="AB35" s="176">
        <f>AB36+AB37+AB38</f>
        <v>0.6591</v>
      </c>
      <c r="AC35" s="173"/>
      <c r="AD35" s="181"/>
      <c r="AE35" s="181"/>
      <c r="AF35" s="181"/>
      <c r="AG35" s="181"/>
      <c r="AH35" s="179"/>
      <c r="AI35" s="179"/>
      <c r="AJ35" s="212"/>
      <c r="AK35" s="101">
        <v>1</v>
      </c>
    </row>
    <row r="36" ht="39.95" customHeight="1" spans="1:37">
      <c r="A36" s="61">
        <f t="shared" si="1"/>
        <v>28</v>
      </c>
      <c r="B36" s="60"/>
      <c r="C36" s="64"/>
      <c r="D36" s="64"/>
      <c r="E36" s="66"/>
      <c r="F36" s="65"/>
      <c r="G36" s="64"/>
      <c r="H36" s="64">
        <v>6</v>
      </c>
      <c r="I36" s="64"/>
      <c r="J36" s="104"/>
      <c r="K36" s="107"/>
      <c r="L36" s="107"/>
      <c r="M36" s="121" t="s">
        <v>256</v>
      </c>
      <c r="N36" s="101" t="s">
        <v>257</v>
      </c>
      <c r="O36" s="110" t="s">
        <v>258</v>
      </c>
      <c r="P36" s="109" t="s">
        <v>77</v>
      </c>
      <c r="Q36" s="60" t="s">
        <v>155</v>
      </c>
      <c r="R36" s="145"/>
      <c r="S36" s="140" t="s">
        <v>47</v>
      </c>
      <c r="T36" s="121" t="s">
        <v>164</v>
      </c>
      <c r="U36" s="143" t="s">
        <v>160</v>
      </c>
      <c r="V36" s="157" t="s">
        <v>157</v>
      </c>
      <c r="W36" s="141" t="s">
        <v>156</v>
      </c>
      <c r="X36" s="60" t="s">
        <v>206</v>
      </c>
      <c r="Y36" s="63" t="s">
        <v>259</v>
      </c>
      <c r="Z36" s="143" t="s">
        <v>160</v>
      </c>
      <c r="AA36" s="180" t="s">
        <v>260</v>
      </c>
      <c r="AB36" s="176">
        <v>0.0002</v>
      </c>
      <c r="AC36" s="181" t="s">
        <v>160</v>
      </c>
      <c r="AD36" s="181"/>
      <c r="AE36" s="181"/>
      <c r="AF36" s="181"/>
      <c r="AG36" s="181"/>
      <c r="AH36" s="179"/>
      <c r="AI36" s="179"/>
      <c r="AJ36" s="218"/>
      <c r="AK36" s="101">
        <v>1</v>
      </c>
    </row>
    <row r="37" s="23" customFormat="1" ht="39.95" customHeight="1" spans="1:37">
      <c r="A37" s="61">
        <f t="shared" si="1"/>
        <v>29</v>
      </c>
      <c r="B37" s="60"/>
      <c r="C37" s="64"/>
      <c r="D37" s="64"/>
      <c r="E37" s="65"/>
      <c r="F37" s="65"/>
      <c r="G37" s="64"/>
      <c r="H37" s="64">
        <v>6</v>
      </c>
      <c r="I37" s="64"/>
      <c r="J37" s="104"/>
      <c r="K37" s="107"/>
      <c r="L37" s="107"/>
      <c r="M37" s="98" t="s">
        <v>552</v>
      </c>
      <c r="N37" s="101" t="s">
        <v>553</v>
      </c>
      <c r="O37" s="102" t="s">
        <v>352</v>
      </c>
      <c r="P37" s="109" t="s">
        <v>77</v>
      </c>
      <c r="Q37" s="60" t="s">
        <v>155</v>
      </c>
      <c r="R37" s="145"/>
      <c r="S37" s="140" t="s">
        <v>47</v>
      </c>
      <c r="T37" s="121" t="s">
        <v>164</v>
      </c>
      <c r="U37" s="143" t="s">
        <v>160</v>
      </c>
      <c r="V37" s="141" t="s">
        <v>156</v>
      </c>
      <c r="W37" s="157" t="s">
        <v>157</v>
      </c>
      <c r="X37" s="60" t="s">
        <v>206</v>
      </c>
      <c r="Y37" s="63" t="s">
        <v>207</v>
      </c>
      <c r="Z37" s="143" t="s">
        <v>208</v>
      </c>
      <c r="AA37" s="180" t="s">
        <v>263</v>
      </c>
      <c r="AB37" s="176">
        <v>0.6485</v>
      </c>
      <c r="AC37" s="173"/>
      <c r="AD37" s="181"/>
      <c r="AE37" s="181"/>
      <c r="AF37" s="181"/>
      <c r="AG37" s="181"/>
      <c r="AH37" s="179"/>
      <c r="AI37" s="179"/>
      <c r="AJ37" s="212"/>
      <c r="AK37" s="101">
        <v>1</v>
      </c>
    </row>
    <row r="38" ht="39.95" customHeight="1" spans="1:37">
      <c r="A38" s="61">
        <f t="shared" si="1"/>
        <v>30</v>
      </c>
      <c r="B38" s="60"/>
      <c r="C38" s="64"/>
      <c r="D38" s="64"/>
      <c r="E38" s="65"/>
      <c r="F38" s="65"/>
      <c r="G38" s="64"/>
      <c r="H38" s="64">
        <v>6</v>
      </c>
      <c r="I38" s="64"/>
      <c r="J38" s="104"/>
      <c r="K38" s="107"/>
      <c r="L38" s="107"/>
      <c r="M38" s="98" t="s">
        <v>264</v>
      </c>
      <c r="N38" s="101" t="s">
        <v>265</v>
      </c>
      <c r="O38" s="110" t="s">
        <v>205</v>
      </c>
      <c r="P38" s="109" t="s">
        <v>77</v>
      </c>
      <c r="Q38" s="60" t="s">
        <v>155</v>
      </c>
      <c r="R38" s="145"/>
      <c r="S38" s="140" t="s">
        <v>47</v>
      </c>
      <c r="T38" s="121" t="s">
        <v>164</v>
      </c>
      <c r="U38" s="143" t="s">
        <v>160</v>
      </c>
      <c r="V38" s="137" t="s">
        <v>157</v>
      </c>
      <c r="W38" s="141" t="s">
        <v>156</v>
      </c>
      <c r="X38" s="60" t="s">
        <v>266</v>
      </c>
      <c r="Y38" s="143" t="s">
        <v>160</v>
      </c>
      <c r="Z38" s="143" t="s">
        <v>160</v>
      </c>
      <c r="AA38" s="180" t="s">
        <v>160</v>
      </c>
      <c r="AB38" s="176">
        <v>0.0104</v>
      </c>
      <c r="AC38" s="173"/>
      <c r="AD38" s="181"/>
      <c r="AE38" s="181"/>
      <c r="AF38" s="181"/>
      <c r="AG38" s="181"/>
      <c r="AH38" s="179"/>
      <c r="AI38" s="179"/>
      <c r="AJ38" s="212"/>
      <c r="AK38" s="101">
        <v>1</v>
      </c>
    </row>
    <row r="39" s="24" customFormat="1" ht="39.95" customHeight="1" spans="1:37">
      <c r="A39" s="61">
        <f t="shared" si="1"/>
        <v>31</v>
      </c>
      <c r="B39" s="60"/>
      <c r="C39" s="64"/>
      <c r="D39" s="64"/>
      <c r="E39" s="66"/>
      <c r="F39" s="65"/>
      <c r="G39" s="64">
        <v>5</v>
      </c>
      <c r="H39" s="64"/>
      <c r="I39" s="64"/>
      <c r="J39" s="104"/>
      <c r="K39" s="107"/>
      <c r="L39" s="107"/>
      <c r="M39" s="121" t="s">
        <v>267</v>
      </c>
      <c r="N39" s="101" t="s">
        <v>268</v>
      </c>
      <c r="O39" s="119" t="s">
        <v>250</v>
      </c>
      <c r="P39" s="109" t="s">
        <v>77</v>
      </c>
      <c r="Q39" s="60" t="s">
        <v>155</v>
      </c>
      <c r="R39" s="145"/>
      <c r="S39" s="140" t="s">
        <v>47</v>
      </c>
      <c r="T39" s="121" t="s">
        <v>164</v>
      </c>
      <c r="U39" s="143" t="s">
        <v>160</v>
      </c>
      <c r="V39" s="157" t="s">
        <v>157</v>
      </c>
      <c r="W39" s="141" t="s">
        <v>156</v>
      </c>
      <c r="X39" s="60" t="s">
        <v>266</v>
      </c>
      <c r="Y39" s="143" t="s">
        <v>269</v>
      </c>
      <c r="Z39" s="143" t="s">
        <v>160</v>
      </c>
      <c r="AA39" s="176" t="s">
        <v>270</v>
      </c>
      <c r="AB39" s="191">
        <v>0.0062</v>
      </c>
      <c r="AC39" s="181" t="s">
        <v>160</v>
      </c>
      <c r="AD39" s="181"/>
      <c r="AE39" s="181"/>
      <c r="AF39" s="181"/>
      <c r="AG39" s="181"/>
      <c r="AH39" s="179"/>
      <c r="AI39" s="179"/>
      <c r="AJ39" s="218"/>
      <c r="AK39" s="101">
        <v>1</v>
      </c>
    </row>
    <row r="40" s="24" customFormat="1" ht="39.95" customHeight="1" spans="1:37">
      <c r="A40" s="61">
        <f t="shared" si="1"/>
        <v>32</v>
      </c>
      <c r="B40" s="60"/>
      <c r="C40" s="64"/>
      <c r="D40" s="64"/>
      <c r="E40" s="66"/>
      <c r="F40" s="65"/>
      <c r="G40" s="64">
        <v>5</v>
      </c>
      <c r="H40" s="64"/>
      <c r="I40" s="64"/>
      <c r="J40" s="104"/>
      <c r="K40" s="107"/>
      <c r="L40" s="107"/>
      <c r="M40" s="121" t="s">
        <v>271</v>
      </c>
      <c r="N40" s="101" t="s">
        <v>272</v>
      </c>
      <c r="O40" s="119" t="s">
        <v>250</v>
      </c>
      <c r="P40" s="109" t="s">
        <v>77</v>
      </c>
      <c r="Q40" s="60" t="s">
        <v>155</v>
      </c>
      <c r="R40" s="145"/>
      <c r="S40" s="140" t="s">
        <v>47</v>
      </c>
      <c r="T40" s="121" t="s">
        <v>164</v>
      </c>
      <c r="U40" s="143" t="s">
        <v>160</v>
      </c>
      <c r="V40" s="157" t="s">
        <v>157</v>
      </c>
      <c r="W40" s="141" t="s">
        <v>156</v>
      </c>
      <c r="X40" s="60" t="s">
        <v>266</v>
      </c>
      <c r="Y40" s="143" t="s">
        <v>273</v>
      </c>
      <c r="Z40" s="143" t="s">
        <v>160</v>
      </c>
      <c r="AA40" s="176" t="s">
        <v>274</v>
      </c>
      <c r="AB40" s="191">
        <v>0.0076</v>
      </c>
      <c r="AC40" s="181" t="s">
        <v>160</v>
      </c>
      <c r="AD40" s="181"/>
      <c r="AE40" s="181"/>
      <c r="AF40" s="181"/>
      <c r="AG40" s="181"/>
      <c r="AH40" s="179"/>
      <c r="AI40" s="179"/>
      <c r="AJ40" s="218"/>
      <c r="AK40" s="101">
        <v>1</v>
      </c>
    </row>
    <row r="41" ht="39.95" customHeight="1" spans="1:37">
      <c r="A41" s="61">
        <f t="shared" si="1"/>
        <v>33</v>
      </c>
      <c r="B41" s="60"/>
      <c r="C41" s="64"/>
      <c r="D41" s="64"/>
      <c r="E41" s="65"/>
      <c r="F41" s="65">
        <v>4</v>
      </c>
      <c r="G41" s="64"/>
      <c r="H41" s="64"/>
      <c r="I41" s="64"/>
      <c r="J41" s="104"/>
      <c r="K41" s="107"/>
      <c r="L41" s="107"/>
      <c r="M41" s="98" t="s">
        <v>275</v>
      </c>
      <c r="N41" s="101" t="s">
        <v>276</v>
      </c>
      <c r="O41" s="102" t="s">
        <v>205</v>
      </c>
      <c r="P41" s="109" t="s">
        <v>77</v>
      </c>
      <c r="Q41" s="60" t="s">
        <v>155</v>
      </c>
      <c r="R41" s="145"/>
      <c r="S41" s="140" t="s">
        <v>47</v>
      </c>
      <c r="T41" s="98" t="s">
        <v>164</v>
      </c>
      <c r="U41" s="143" t="s">
        <v>160</v>
      </c>
      <c r="V41" s="137" t="s">
        <v>157</v>
      </c>
      <c r="W41" s="141" t="s">
        <v>156</v>
      </c>
      <c r="X41" s="60" t="s">
        <v>240</v>
      </c>
      <c r="Y41" s="63" t="s">
        <v>277</v>
      </c>
      <c r="Z41" s="143" t="s">
        <v>278</v>
      </c>
      <c r="AA41" s="180" t="s">
        <v>279</v>
      </c>
      <c r="AB41" s="176">
        <v>0.3634</v>
      </c>
      <c r="AC41" s="173"/>
      <c r="AD41" s="181"/>
      <c r="AE41" s="181"/>
      <c r="AF41" s="181"/>
      <c r="AG41" s="181"/>
      <c r="AH41" s="179"/>
      <c r="AI41" s="179"/>
      <c r="AJ41" s="212"/>
      <c r="AK41" s="101">
        <v>1</v>
      </c>
    </row>
    <row r="42" ht="39.95" customHeight="1" spans="1:37">
      <c r="A42" s="61">
        <f t="shared" ref="A42:A85" si="2">ROW(42:42)-8</f>
        <v>34</v>
      </c>
      <c r="B42" s="60"/>
      <c r="C42" s="64"/>
      <c r="D42" s="64"/>
      <c r="E42" s="65"/>
      <c r="F42" s="65">
        <v>4</v>
      </c>
      <c r="G42" s="64"/>
      <c r="H42" s="64"/>
      <c r="I42" s="64"/>
      <c r="J42" s="104"/>
      <c r="K42" s="107"/>
      <c r="L42" s="107"/>
      <c r="M42" s="98" t="s">
        <v>280</v>
      </c>
      <c r="N42" s="101" t="s">
        <v>281</v>
      </c>
      <c r="O42" s="110" t="s">
        <v>170</v>
      </c>
      <c r="P42" s="109" t="s">
        <v>57</v>
      </c>
      <c r="Q42" s="60" t="s">
        <v>155</v>
      </c>
      <c r="R42" s="145"/>
      <c r="S42" s="140" t="s">
        <v>47</v>
      </c>
      <c r="T42" s="98" t="s">
        <v>164</v>
      </c>
      <c r="U42" s="143" t="s">
        <v>160</v>
      </c>
      <c r="V42" s="141" t="s">
        <v>157</v>
      </c>
      <c r="W42" s="137" t="s">
        <v>156</v>
      </c>
      <c r="X42" s="109" t="s">
        <v>171</v>
      </c>
      <c r="Y42" s="63" t="s">
        <v>159</v>
      </c>
      <c r="Z42" s="143" t="s">
        <v>160</v>
      </c>
      <c r="AA42" s="180" t="s">
        <v>160</v>
      </c>
      <c r="AB42" s="176">
        <f>AB43+AB45*AK44+AB45+AB46+AB47</f>
        <v>0.4379</v>
      </c>
      <c r="AC42" s="173"/>
      <c r="AD42" s="181"/>
      <c r="AE42" s="181"/>
      <c r="AF42" s="181"/>
      <c r="AG42" s="181"/>
      <c r="AH42" s="179"/>
      <c r="AI42" s="179"/>
      <c r="AJ42" s="212"/>
      <c r="AK42" s="101">
        <v>1</v>
      </c>
    </row>
    <row r="43" ht="39.95" customHeight="1" spans="1:37">
      <c r="A43" s="61">
        <f t="shared" si="2"/>
        <v>35</v>
      </c>
      <c r="B43" s="60"/>
      <c r="C43" s="64"/>
      <c r="D43" s="64"/>
      <c r="E43" s="65"/>
      <c r="F43" s="65"/>
      <c r="G43" s="64">
        <v>5</v>
      </c>
      <c r="H43" s="64"/>
      <c r="I43" s="64"/>
      <c r="J43" s="104"/>
      <c r="K43" s="107"/>
      <c r="L43" s="107"/>
      <c r="M43" s="98" t="s">
        <v>282</v>
      </c>
      <c r="N43" s="101" t="s">
        <v>283</v>
      </c>
      <c r="O43" s="110" t="s">
        <v>170</v>
      </c>
      <c r="P43" s="109" t="s">
        <v>77</v>
      </c>
      <c r="Q43" s="60" t="s">
        <v>155</v>
      </c>
      <c r="R43" s="145"/>
      <c r="S43" s="140" t="s">
        <v>47</v>
      </c>
      <c r="T43" s="98" t="s">
        <v>164</v>
      </c>
      <c r="U43" s="143" t="s">
        <v>160</v>
      </c>
      <c r="V43" s="141" t="s">
        <v>157</v>
      </c>
      <c r="W43" s="137" t="s">
        <v>156</v>
      </c>
      <c r="X43" s="60" t="s">
        <v>284</v>
      </c>
      <c r="Y43" s="63" t="s">
        <v>285</v>
      </c>
      <c r="Z43" s="143" t="s">
        <v>286</v>
      </c>
      <c r="AA43" s="180" t="s">
        <v>287</v>
      </c>
      <c r="AB43" s="176">
        <v>0.059</v>
      </c>
      <c r="AC43" s="173"/>
      <c r="AD43" s="181"/>
      <c r="AE43" s="181"/>
      <c r="AF43" s="181"/>
      <c r="AG43" s="181"/>
      <c r="AH43" s="179"/>
      <c r="AI43" s="179"/>
      <c r="AJ43" s="212"/>
      <c r="AK43" s="101">
        <v>1</v>
      </c>
    </row>
    <row r="44" s="27" customFormat="1" ht="39.95" customHeight="1" spans="1:37">
      <c r="A44" s="61">
        <f t="shared" si="2"/>
        <v>36</v>
      </c>
      <c r="B44" s="60"/>
      <c r="C44" s="64"/>
      <c r="D44" s="64"/>
      <c r="E44" s="65"/>
      <c r="F44" s="65"/>
      <c r="G44" s="64">
        <v>5</v>
      </c>
      <c r="H44" s="64"/>
      <c r="I44" s="64"/>
      <c r="J44" s="104"/>
      <c r="K44" s="107"/>
      <c r="L44" s="107"/>
      <c r="M44" s="98" t="s">
        <v>288</v>
      </c>
      <c r="N44" s="101" t="s">
        <v>289</v>
      </c>
      <c r="O44" s="110" t="s">
        <v>170</v>
      </c>
      <c r="P44" s="109" t="s">
        <v>77</v>
      </c>
      <c r="Q44" s="60" t="s">
        <v>155</v>
      </c>
      <c r="R44" s="145"/>
      <c r="S44" s="140" t="s">
        <v>47</v>
      </c>
      <c r="T44" s="98" t="s">
        <v>164</v>
      </c>
      <c r="U44" s="143" t="s">
        <v>160</v>
      </c>
      <c r="V44" s="141" t="s">
        <v>157</v>
      </c>
      <c r="W44" s="137" t="s">
        <v>156</v>
      </c>
      <c r="X44" s="60" t="s">
        <v>284</v>
      </c>
      <c r="Y44" s="63" t="s">
        <v>285</v>
      </c>
      <c r="Z44" s="143" t="s">
        <v>286</v>
      </c>
      <c r="AA44" s="180" t="s">
        <v>290</v>
      </c>
      <c r="AB44" s="176">
        <v>0.0654</v>
      </c>
      <c r="AC44" s="173"/>
      <c r="AD44" s="181"/>
      <c r="AE44" s="181"/>
      <c r="AF44" s="181"/>
      <c r="AG44" s="181"/>
      <c r="AH44" s="179"/>
      <c r="AI44" s="179"/>
      <c r="AJ44" s="212"/>
      <c r="AK44" s="101">
        <v>2</v>
      </c>
    </row>
    <row r="45" s="27" customFormat="1" ht="39.95" customHeight="1" spans="1:37">
      <c r="A45" s="61">
        <f t="shared" si="2"/>
        <v>37</v>
      </c>
      <c r="B45" s="60"/>
      <c r="C45" s="64"/>
      <c r="D45" s="64"/>
      <c r="E45" s="65"/>
      <c r="F45" s="65"/>
      <c r="G45" s="64">
        <v>5</v>
      </c>
      <c r="H45" s="64"/>
      <c r="I45" s="64"/>
      <c r="J45" s="104"/>
      <c r="K45" s="107"/>
      <c r="L45" s="107"/>
      <c r="M45" s="98" t="s">
        <v>291</v>
      </c>
      <c r="N45" s="101" t="s">
        <v>292</v>
      </c>
      <c r="O45" s="110" t="s">
        <v>170</v>
      </c>
      <c r="P45" s="109" t="s">
        <v>77</v>
      </c>
      <c r="Q45" s="60" t="s">
        <v>155</v>
      </c>
      <c r="R45" s="145"/>
      <c r="S45" s="140" t="s">
        <v>47</v>
      </c>
      <c r="T45" s="98" t="s">
        <v>164</v>
      </c>
      <c r="U45" s="143" t="s">
        <v>160</v>
      </c>
      <c r="V45" s="141" t="s">
        <v>157</v>
      </c>
      <c r="W45" s="137" t="s">
        <v>156</v>
      </c>
      <c r="X45" s="60" t="s">
        <v>284</v>
      </c>
      <c r="Y45" s="63" t="s">
        <v>285</v>
      </c>
      <c r="Z45" s="143" t="s">
        <v>286</v>
      </c>
      <c r="AA45" s="180" t="s">
        <v>293</v>
      </c>
      <c r="AB45" s="176">
        <v>0.0887</v>
      </c>
      <c r="AC45" s="173"/>
      <c r="AD45" s="181"/>
      <c r="AE45" s="181"/>
      <c r="AF45" s="181"/>
      <c r="AG45" s="181"/>
      <c r="AH45" s="179"/>
      <c r="AI45" s="179"/>
      <c r="AJ45" s="212"/>
      <c r="AK45" s="101">
        <v>1</v>
      </c>
    </row>
    <row r="46" ht="39.95" customHeight="1" spans="1:37">
      <c r="A46" s="61">
        <f t="shared" si="2"/>
        <v>38</v>
      </c>
      <c r="B46" s="60"/>
      <c r="C46" s="64"/>
      <c r="D46" s="64"/>
      <c r="E46" s="65"/>
      <c r="F46" s="65"/>
      <c r="G46" s="64">
        <v>5</v>
      </c>
      <c r="H46" s="64"/>
      <c r="I46" s="64"/>
      <c r="J46" s="104"/>
      <c r="K46" s="107"/>
      <c r="L46" s="107"/>
      <c r="M46" s="98" t="s">
        <v>294</v>
      </c>
      <c r="N46" s="101" t="s">
        <v>295</v>
      </c>
      <c r="O46" s="110" t="s">
        <v>205</v>
      </c>
      <c r="P46" s="109" t="s">
        <v>77</v>
      </c>
      <c r="Q46" s="60" t="s">
        <v>155</v>
      </c>
      <c r="R46" s="145"/>
      <c r="S46" s="140" t="s">
        <v>47</v>
      </c>
      <c r="T46" s="98" t="s">
        <v>164</v>
      </c>
      <c r="U46" s="143" t="s">
        <v>160</v>
      </c>
      <c r="V46" s="137" t="s">
        <v>157</v>
      </c>
      <c r="W46" s="141" t="s">
        <v>156</v>
      </c>
      <c r="X46" s="60" t="s">
        <v>284</v>
      </c>
      <c r="Y46" s="63" t="s">
        <v>285</v>
      </c>
      <c r="Z46" s="143" t="s">
        <v>286</v>
      </c>
      <c r="AA46" s="180" t="s">
        <v>296</v>
      </c>
      <c r="AB46" s="176">
        <v>0.0241</v>
      </c>
      <c r="AC46" s="173"/>
      <c r="AD46" s="181"/>
      <c r="AE46" s="181"/>
      <c r="AF46" s="181"/>
      <c r="AG46" s="181"/>
      <c r="AH46" s="179"/>
      <c r="AI46" s="179"/>
      <c r="AJ46" s="212"/>
      <c r="AK46" s="101">
        <v>1</v>
      </c>
    </row>
    <row r="47" ht="39.95" customHeight="1" spans="1:37">
      <c r="A47" s="61">
        <f t="shared" si="2"/>
        <v>39</v>
      </c>
      <c r="B47" s="60"/>
      <c r="C47" s="64"/>
      <c r="D47" s="64"/>
      <c r="E47" s="65"/>
      <c r="F47" s="65"/>
      <c r="G47" s="64">
        <v>5</v>
      </c>
      <c r="H47" s="64"/>
      <c r="I47" s="64"/>
      <c r="J47" s="104"/>
      <c r="K47" s="107"/>
      <c r="L47" s="107"/>
      <c r="M47" s="98" t="s">
        <v>297</v>
      </c>
      <c r="N47" s="101" t="s">
        <v>298</v>
      </c>
      <c r="O47" s="110" t="s">
        <v>170</v>
      </c>
      <c r="P47" s="109" t="s">
        <v>77</v>
      </c>
      <c r="Q47" s="60" t="s">
        <v>155</v>
      </c>
      <c r="R47" s="145"/>
      <c r="S47" s="140" t="s">
        <v>47</v>
      </c>
      <c r="T47" s="98" t="s">
        <v>164</v>
      </c>
      <c r="U47" s="143" t="s">
        <v>160</v>
      </c>
      <c r="V47" s="141" t="s">
        <v>157</v>
      </c>
      <c r="W47" s="137" t="s">
        <v>156</v>
      </c>
      <c r="X47" s="60" t="s">
        <v>284</v>
      </c>
      <c r="Y47" s="63" t="s">
        <v>285</v>
      </c>
      <c r="Z47" s="143" t="s">
        <v>286</v>
      </c>
      <c r="AA47" s="180" t="s">
        <v>293</v>
      </c>
      <c r="AB47" s="176">
        <v>0.0887</v>
      </c>
      <c r="AC47" s="173"/>
      <c r="AD47" s="181"/>
      <c r="AE47" s="181"/>
      <c r="AF47" s="181"/>
      <c r="AG47" s="181"/>
      <c r="AH47" s="179"/>
      <c r="AI47" s="179"/>
      <c r="AJ47" s="212"/>
      <c r="AK47" s="101">
        <v>1</v>
      </c>
    </row>
    <row r="48" ht="39.95" customHeight="1" spans="1:37">
      <c r="A48" s="61">
        <f t="shared" si="2"/>
        <v>40</v>
      </c>
      <c r="B48" s="67"/>
      <c r="C48" s="68"/>
      <c r="D48" s="68"/>
      <c r="E48" s="69"/>
      <c r="F48" s="65">
        <v>4</v>
      </c>
      <c r="G48" s="64"/>
      <c r="H48" s="68"/>
      <c r="I48" s="68"/>
      <c r="J48" s="122"/>
      <c r="K48" s="123"/>
      <c r="L48" s="123"/>
      <c r="M48" s="98" t="s">
        <v>299</v>
      </c>
      <c r="N48" s="101" t="s">
        <v>300</v>
      </c>
      <c r="O48" s="110" t="s">
        <v>170</v>
      </c>
      <c r="P48" s="109" t="s">
        <v>77</v>
      </c>
      <c r="Q48" s="60" t="s">
        <v>155</v>
      </c>
      <c r="R48" s="158"/>
      <c r="S48" s="140" t="s">
        <v>47</v>
      </c>
      <c r="T48" s="98" t="s">
        <v>164</v>
      </c>
      <c r="U48" s="143" t="s">
        <v>160</v>
      </c>
      <c r="V48" s="141" t="s">
        <v>157</v>
      </c>
      <c r="W48" s="137" t="s">
        <v>156</v>
      </c>
      <c r="X48" s="60" t="s">
        <v>284</v>
      </c>
      <c r="Y48" s="63" t="s">
        <v>301</v>
      </c>
      <c r="Z48" s="143" t="s">
        <v>286</v>
      </c>
      <c r="AA48" s="180" t="s">
        <v>302</v>
      </c>
      <c r="AB48" s="176">
        <v>0.1914</v>
      </c>
      <c r="AC48" s="173"/>
      <c r="AD48" s="181"/>
      <c r="AE48" s="181"/>
      <c r="AF48" s="181"/>
      <c r="AG48" s="181"/>
      <c r="AH48" s="179"/>
      <c r="AI48" s="179"/>
      <c r="AJ48" s="212"/>
      <c r="AK48" s="101">
        <v>1</v>
      </c>
    </row>
    <row r="49" ht="39.95" customHeight="1" spans="1:37">
      <c r="A49" s="61">
        <f t="shared" si="2"/>
        <v>41</v>
      </c>
      <c r="B49" s="67"/>
      <c r="C49" s="68"/>
      <c r="D49" s="68"/>
      <c r="E49" s="69"/>
      <c r="F49" s="65">
        <v>4</v>
      </c>
      <c r="G49" s="68"/>
      <c r="H49" s="68"/>
      <c r="I49" s="68"/>
      <c r="J49" s="122"/>
      <c r="K49" s="123"/>
      <c r="L49" s="123"/>
      <c r="M49" s="98" t="s">
        <v>303</v>
      </c>
      <c r="N49" s="101" t="s">
        <v>304</v>
      </c>
      <c r="O49" s="110" t="s">
        <v>170</v>
      </c>
      <c r="P49" s="109" t="s">
        <v>77</v>
      </c>
      <c r="Q49" s="60" t="s">
        <v>155</v>
      </c>
      <c r="R49" s="158"/>
      <c r="S49" s="140" t="s">
        <v>47</v>
      </c>
      <c r="T49" s="98" t="s">
        <v>164</v>
      </c>
      <c r="U49" s="143" t="s">
        <v>160</v>
      </c>
      <c r="V49" s="141" t="s">
        <v>157</v>
      </c>
      <c r="W49" s="137" t="s">
        <v>156</v>
      </c>
      <c r="X49" s="60" t="s">
        <v>284</v>
      </c>
      <c r="Y49" s="63" t="s">
        <v>285</v>
      </c>
      <c r="Z49" s="143" t="s">
        <v>286</v>
      </c>
      <c r="AA49" s="180" t="s">
        <v>305</v>
      </c>
      <c r="AB49" s="176">
        <v>0.0975</v>
      </c>
      <c r="AC49" s="173"/>
      <c r="AD49" s="181"/>
      <c r="AE49" s="181"/>
      <c r="AF49" s="181"/>
      <c r="AG49" s="181"/>
      <c r="AH49" s="179"/>
      <c r="AI49" s="179"/>
      <c r="AJ49" s="212"/>
      <c r="AK49" s="101">
        <v>1</v>
      </c>
    </row>
    <row r="50" ht="39.95" customHeight="1" spans="1:37">
      <c r="A50" s="61">
        <f t="shared" si="2"/>
        <v>42</v>
      </c>
      <c r="B50" s="60"/>
      <c r="C50" s="64"/>
      <c r="D50" s="64"/>
      <c r="E50" s="65"/>
      <c r="F50" s="65">
        <v>4</v>
      </c>
      <c r="G50" s="64"/>
      <c r="H50" s="64"/>
      <c r="I50" s="64"/>
      <c r="J50" s="104"/>
      <c r="K50" s="107"/>
      <c r="L50" s="107"/>
      <c r="M50" s="98" t="s">
        <v>306</v>
      </c>
      <c r="N50" s="101" t="s">
        <v>307</v>
      </c>
      <c r="O50" s="102" t="s">
        <v>205</v>
      </c>
      <c r="P50" s="109" t="s">
        <v>77</v>
      </c>
      <c r="Q50" s="60" t="s">
        <v>155</v>
      </c>
      <c r="R50" s="145"/>
      <c r="S50" s="140" t="s">
        <v>47</v>
      </c>
      <c r="T50" s="98" t="s">
        <v>164</v>
      </c>
      <c r="U50" s="143" t="s">
        <v>160</v>
      </c>
      <c r="V50" s="137" t="s">
        <v>157</v>
      </c>
      <c r="W50" s="141" t="s">
        <v>156</v>
      </c>
      <c r="X50" s="60" t="s">
        <v>284</v>
      </c>
      <c r="Y50" s="63" t="s">
        <v>308</v>
      </c>
      <c r="Z50" s="143" t="s">
        <v>286</v>
      </c>
      <c r="AA50" s="180" t="s">
        <v>309</v>
      </c>
      <c r="AB50" s="176">
        <v>0.071</v>
      </c>
      <c r="AC50" s="173"/>
      <c r="AD50" s="181"/>
      <c r="AE50" s="181"/>
      <c r="AF50" s="181"/>
      <c r="AG50" s="181"/>
      <c r="AH50" s="179"/>
      <c r="AI50" s="179"/>
      <c r="AJ50" s="212"/>
      <c r="AK50" s="101">
        <v>1</v>
      </c>
    </row>
    <row r="51" ht="39.95" customHeight="1" spans="1:37">
      <c r="A51" s="61">
        <f t="shared" si="2"/>
        <v>43</v>
      </c>
      <c r="B51" s="60"/>
      <c r="C51" s="64"/>
      <c r="D51" s="64"/>
      <c r="E51" s="65"/>
      <c r="F51" s="65">
        <v>4</v>
      </c>
      <c r="G51" s="64"/>
      <c r="H51" s="64"/>
      <c r="I51" s="64"/>
      <c r="J51" s="104"/>
      <c r="K51" s="107"/>
      <c r="L51" s="107"/>
      <c r="M51" s="98" t="s">
        <v>310</v>
      </c>
      <c r="N51" s="101" t="s">
        <v>311</v>
      </c>
      <c r="O51" s="102" t="s">
        <v>205</v>
      </c>
      <c r="P51" s="109" t="s">
        <v>77</v>
      </c>
      <c r="Q51" s="60" t="s">
        <v>155</v>
      </c>
      <c r="R51" s="145"/>
      <c r="S51" s="140" t="s">
        <v>47</v>
      </c>
      <c r="T51" s="98" t="s">
        <v>164</v>
      </c>
      <c r="U51" s="143" t="s">
        <v>160</v>
      </c>
      <c r="V51" s="137" t="s">
        <v>157</v>
      </c>
      <c r="W51" s="141" t="s">
        <v>156</v>
      </c>
      <c r="X51" s="60" t="s">
        <v>284</v>
      </c>
      <c r="Y51" s="63" t="s">
        <v>308</v>
      </c>
      <c r="Z51" s="143" t="s">
        <v>286</v>
      </c>
      <c r="AA51" s="180" t="s">
        <v>312</v>
      </c>
      <c r="AB51" s="176">
        <v>0.0747</v>
      </c>
      <c r="AC51" s="173"/>
      <c r="AD51" s="181"/>
      <c r="AE51" s="181"/>
      <c r="AF51" s="181"/>
      <c r="AG51" s="181"/>
      <c r="AH51" s="179"/>
      <c r="AI51" s="179"/>
      <c r="AJ51" s="212"/>
      <c r="AK51" s="101">
        <v>1</v>
      </c>
    </row>
    <row r="52" ht="39.95" customHeight="1" spans="1:37">
      <c r="A52" s="61">
        <f t="shared" si="2"/>
        <v>44</v>
      </c>
      <c r="B52" s="60"/>
      <c r="C52" s="64"/>
      <c r="D52" s="64"/>
      <c r="E52" s="65"/>
      <c r="F52" s="65">
        <v>4</v>
      </c>
      <c r="G52" s="64"/>
      <c r="H52" s="64"/>
      <c r="I52" s="64"/>
      <c r="J52" s="104"/>
      <c r="K52" s="107"/>
      <c r="L52" s="107"/>
      <c r="M52" s="124" t="s">
        <v>313</v>
      </c>
      <c r="N52" s="101" t="s">
        <v>314</v>
      </c>
      <c r="O52" s="102" t="s">
        <v>205</v>
      </c>
      <c r="P52" s="109" t="s">
        <v>57</v>
      </c>
      <c r="Q52" s="60" t="s">
        <v>155</v>
      </c>
      <c r="R52" s="145"/>
      <c r="S52" s="140" t="s">
        <v>47</v>
      </c>
      <c r="T52" s="98" t="s">
        <v>164</v>
      </c>
      <c r="U52" s="143" t="s">
        <v>160</v>
      </c>
      <c r="V52" s="137" t="s">
        <v>157</v>
      </c>
      <c r="W52" s="141" t="s">
        <v>156</v>
      </c>
      <c r="X52" s="109" t="s">
        <v>171</v>
      </c>
      <c r="Y52" s="63" t="s">
        <v>159</v>
      </c>
      <c r="Z52" s="143" t="s">
        <v>160</v>
      </c>
      <c r="AA52" s="180" t="s">
        <v>160</v>
      </c>
      <c r="AB52" s="176">
        <f>AB53+AB54*AK54+AB55</f>
        <v>0.4498</v>
      </c>
      <c r="AC52" s="173"/>
      <c r="AD52" s="181"/>
      <c r="AE52" s="181"/>
      <c r="AF52" s="181"/>
      <c r="AG52" s="181"/>
      <c r="AH52" s="179"/>
      <c r="AI52" s="179"/>
      <c r="AJ52" s="212"/>
      <c r="AK52" s="101">
        <v>1</v>
      </c>
    </row>
    <row r="53" ht="39.95" customHeight="1" spans="1:37">
      <c r="A53" s="61">
        <f t="shared" si="2"/>
        <v>45</v>
      </c>
      <c r="B53" s="60"/>
      <c r="C53" s="64"/>
      <c r="D53" s="64"/>
      <c r="E53" s="65"/>
      <c r="F53" s="65"/>
      <c r="G53" s="64">
        <v>5</v>
      </c>
      <c r="H53" s="64"/>
      <c r="I53" s="64"/>
      <c r="J53" s="104"/>
      <c r="K53" s="107"/>
      <c r="L53" s="107"/>
      <c r="M53" s="98" t="s">
        <v>83</v>
      </c>
      <c r="N53" s="101" t="s">
        <v>315</v>
      </c>
      <c r="O53" s="102" t="s">
        <v>205</v>
      </c>
      <c r="P53" s="109" t="s">
        <v>77</v>
      </c>
      <c r="Q53" s="60" t="s">
        <v>155</v>
      </c>
      <c r="R53" s="145"/>
      <c r="S53" s="140" t="s">
        <v>47</v>
      </c>
      <c r="T53" s="98" t="s">
        <v>164</v>
      </c>
      <c r="U53" s="143" t="s">
        <v>160</v>
      </c>
      <c r="V53" s="137" t="s">
        <v>157</v>
      </c>
      <c r="W53" s="141" t="s">
        <v>156</v>
      </c>
      <c r="X53" s="60" t="s">
        <v>240</v>
      </c>
      <c r="Y53" s="63" t="s">
        <v>316</v>
      </c>
      <c r="Z53" s="143" t="s">
        <v>317</v>
      </c>
      <c r="AA53" s="180" t="s">
        <v>318</v>
      </c>
      <c r="AB53" s="176">
        <v>0.3508</v>
      </c>
      <c r="AC53" s="173"/>
      <c r="AD53" s="181"/>
      <c r="AE53" s="181"/>
      <c r="AF53" s="181"/>
      <c r="AG53" s="181"/>
      <c r="AH53" s="179"/>
      <c r="AI53" s="179"/>
      <c r="AJ53" s="212"/>
      <c r="AK53" s="101">
        <v>1</v>
      </c>
    </row>
    <row r="54" ht="39.95" customHeight="1" spans="1:37">
      <c r="A54" s="61">
        <f t="shared" si="2"/>
        <v>46</v>
      </c>
      <c r="B54" s="60"/>
      <c r="C54" s="64"/>
      <c r="D54" s="64"/>
      <c r="E54" s="65"/>
      <c r="F54" s="65"/>
      <c r="G54" s="64">
        <v>5</v>
      </c>
      <c r="H54" s="64"/>
      <c r="I54" s="64"/>
      <c r="J54" s="104"/>
      <c r="K54" s="107"/>
      <c r="L54" s="107"/>
      <c r="M54" s="98" t="s">
        <v>319</v>
      </c>
      <c r="N54" s="101" t="s">
        <v>320</v>
      </c>
      <c r="O54" s="102" t="s">
        <v>205</v>
      </c>
      <c r="P54" s="109" t="s">
        <v>77</v>
      </c>
      <c r="Q54" s="60" t="s">
        <v>155</v>
      </c>
      <c r="R54" s="145"/>
      <c r="S54" s="140" t="s">
        <v>47</v>
      </c>
      <c r="T54" s="98" t="s">
        <v>164</v>
      </c>
      <c r="U54" s="143" t="s">
        <v>160</v>
      </c>
      <c r="V54" s="137" t="s">
        <v>157</v>
      </c>
      <c r="W54" s="141" t="s">
        <v>156</v>
      </c>
      <c r="X54" s="60" t="s">
        <v>206</v>
      </c>
      <c r="Y54" s="63" t="s">
        <v>321</v>
      </c>
      <c r="Z54" s="143" t="s">
        <v>208</v>
      </c>
      <c r="AA54" s="180" t="s">
        <v>322</v>
      </c>
      <c r="AB54" s="176">
        <v>0.0374</v>
      </c>
      <c r="AC54" s="173"/>
      <c r="AD54" s="181"/>
      <c r="AE54" s="181"/>
      <c r="AF54" s="181"/>
      <c r="AG54" s="181"/>
      <c r="AH54" s="179"/>
      <c r="AI54" s="179"/>
      <c r="AJ54" s="212"/>
      <c r="AK54" s="101">
        <v>2</v>
      </c>
    </row>
    <row r="55" s="28" customFormat="1" ht="39.95" customHeight="1" spans="1:38">
      <c r="A55" s="70">
        <f t="shared" si="2"/>
        <v>47</v>
      </c>
      <c r="B55" s="71"/>
      <c r="C55" s="72"/>
      <c r="D55" s="72"/>
      <c r="E55" s="73"/>
      <c r="F55" s="74"/>
      <c r="G55" s="72">
        <v>5</v>
      </c>
      <c r="H55" s="72"/>
      <c r="I55" s="72"/>
      <c r="J55" s="125"/>
      <c r="K55" s="126"/>
      <c r="L55" s="126"/>
      <c r="M55" s="127" t="s">
        <v>323</v>
      </c>
      <c r="N55" s="128" t="s">
        <v>324</v>
      </c>
      <c r="O55" s="129" t="s">
        <v>205</v>
      </c>
      <c r="P55" s="130" t="s">
        <v>77</v>
      </c>
      <c r="Q55" s="71" t="s">
        <v>155</v>
      </c>
      <c r="R55" s="159"/>
      <c r="S55" s="160" t="s">
        <v>47</v>
      </c>
      <c r="T55" s="161" t="s">
        <v>164</v>
      </c>
      <c r="U55" s="162" t="s">
        <v>160</v>
      </c>
      <c r="V55" s="163" t="s">
        <v>157</v>
      </c>
      <c r="W55" s="164" t="s">
        <v>156</v>
      </c>
      <c r="X55" s="71" t="s">
        <v>284</v>
      </c>
      <c r="Y55" s="192" t="s">
        <v>285</v>
      </c>
      <c r="Z55" s="162" t="s">
        <v>286</v>
      </c>
      <c r="AA55" s="193" t="s">
        <v>160</v>
      </c>
      <c r="AB55" s="194">
        <v>0.0242</v>
      </c>
      <c r="AC55" s="195" t="s">
        <v>160</v>
      </c>
      <c r="AD55" s="195"/>
      <c r="AE55" s="195"/>
      <c r="AF55" s="195"/>
      <c r="AG55" s="195"/>
      <c r="AH55" s="219"/>
      <c r="AI55" s="219"/>
      <c r="AJ55" s="220"/>
      <c r="AK55" s="128">
        <v>1</v>
      </c>
      <c r="AL55" s="221"/>
    </row>
    <row r="56" s="29" customFormat="1" ht="39.95" customHeight="1" spans="1:37">
      <c r="A56" s="61">
        <f t="shared" si="2"/>
        <v>48</v>
      </c>
      <c r="B56" s="60"/>
      <c r="C56" s="64"/>
      <c r="D56" s="64"/>
      <c r="E56" s="65">
        <v>3</v>
      </c>
      <c r="F56" s="65"/>
      <c r="G56" s="64"/>
      <c r="H56" s="64"/>
      <c r="I56" s="64"/>
      <c r="J56" s="104"/>
      <c r="K56" s="107"/>
      <c r="L56" s="107"/>
      <c r="M56" s="98" t="s">
        <v>339</v>
      </c>
      <c r="N56" s="101" t="s">
        <v>340</v>
      </c>
      <c r="O56" s="102" t="s">
        <v>205</v>
      </c>
      <c r="P56" s="109" t="s">
        <v>57</v>
      </c>
      <c r="Q56" s="60" t="s">
        <v>155</v>
      </c>
      <c r="R56" s="145"/>
      <c r="S56" s="140" t="s">
        <v>57</v>
      </c>
      <c r="T56" s="98" t="s">
        <v>164</v>
      </c>
      <c r="U56" s="143" t="s">
        <v>160</v>
      </c>
      <c r="V56" s="137" t="s">
        <v>157</v>
      </c>
      <c r="W56" s="141" t="s">
        <v>156</v>
      </c>
      <c r="X56" s="109" t="s">
        <v>171</v>
      </c>
      <c r="Y56" s="63" t="s">
        <v>159</v>
      </c>
      <c r="Z56" s="143" t="s">
        <v>160</v>
      </c>
      <c r="AA56" s="180" t="s">
        <v>160</v>
      </c>
      <c r="AB56" s="176">
        <f>AB57+AB58*AK58+AB59*AK59+AB60</f>
        <v>0.6453</v>
      </c>
      <c r="AC56" s="173" t="s">
        <v>334</v>
      </c>
      <c r="AD56" s="181"/>
      <c r="AE56" s="181"/>
      <c r="AF56" s="181"/>
      <c r="AG56" s="181"/>
      <c r="AH56" s="179"/>
      <c r="AI56" s="179"/>
      <c r="AJ56" s="212"/>
      <c r="AK56" s="101">
        <v>1</v>
      </c>
    </row>
    <row r="57" ht="39.95" customHeight="1" spans="1:37">
      <c r="A57" s="61">
        <f t="shared" si="2"/>
        <v>49</v>
      </c>
      <c r="B57" s="60"/>
      <c r="C57" s="64"/>
      <c r="D57" s="64"/>
      <c r="E57" s="65"/>
      <c r="F57" s="65">
        <v>4</v>
      </c>
      <c r="G57" s="64"/>
      <c r="H57" s="64"/>
      <c r="I57" s="64"/>
      <c r="J57" s="104"/>
      <c r="K57" s="107"/>
      <c r="L57" s="107"/>
      <c r="M57" s="98" t="s">
        <v>78</v>
      </c>
      <c r="N57" s="101" t="s">
        <v>341</v>
      </c>
      <c r="O57" s="102" t="s">
        <v>205</v>
      </c>
      <c r="P57" s="109" t="s">
        <v>77</v>
      </c>
      <c r="Q57" s="60" t="s">
        <v>155</v>
      </c>
      <c r="R57" s="145"/>
      <c r="S57" s="140" t="s">
        <v>47</v>
      </c>
      <c r="T57" s="121" t="s">
        <v>164</v>
      </c>
      <c r="U57" s="143" t="s">
        <v>160</v>
      </c>
      <c r="V57" s="137" t="s">
        <v>157</v>
      </c>
      <c r="W57" s="141" t="s">
        <v>156</v>
      </c>
      <c r="X57" s="60" t="s">
        <v>240</v>
      </c>
      <c r="Y57" s="63" t="s">
        <v>342</v>
      </c>
      <c r="Z57" s="143" t="s">
        <v>317</v>
      </c>
      <c r="AA57" s="180" t="s">
        <v>343</v>
      </c>
      <c r="AB57" s="176">
        <v>0.3427</v>
      </c>
      <c r="AC57" s="181" t="s">
        <v>160</v>
      </c>
      <c r="AD57" s="181"/>
      <c r="AE57" s="181"/>
      <c r="AF57" s="181"/>
      <c r="AG57" s="181"/>
      <c r="AH57" s="179"/>
      <c r="AI57" s="179"/>
      <c r="AJ57" s="212"/>
      <c r="AK57" s="101">
        <v>1</v>
      </c>
    </row>
    <row r="58" s="30" customFormat="1" ht="39.95" customHeight="1" spans="1:37">
      <c r="A58" s="61">
        <f t="shared" si="2"/>
        <v>50</v>
      </c>
      <c r="B58" s="60"/>
      <c r="C58" s="64"/>
      <c r="D58" s="64"/>
      <c r="E58" s="65"/>
      <c r="F58" s="65">
        <v>4</v>
      </c>
      <c r="G58" s="64"/>
      <c r="H58" s="64"/>
      <c r="I58" s="64"/>
      <c r="J58" s="104"/>
      <c r="K58" s="107"/>
      <c r="L58" s="107"/>
      <c r="M58" s="98" t="s">
        <v>344</v>
      </c>
      <c r="N58" s="101" t="s">
        <v>345</v>
      </c>
      <c r="O58" s="102" t="s">
        <v>205</v>
      </c>
      <c r="P58" s="109" t="s">
        <v>77</v>
      </c>
      <c r="Q58" s="60" t="s">
        <v>155</v>
      </c>
      <c r="R58" s="145"/>
      <c r="S58" s="140" t="s">
        <v>47</v>
      </c>
      <c r="T58" s="121" t="s">
        <v>164</v>
      </c>
      <c r="U58" s="143" t="s">
        <v>160</v>
      </c>
      <c r="V58" s="137" t="s">
        <v>157</v>
      </c>
      <c r="W58" s="141" t="s">
        <v>156</v>
      </c>
      <c r="X58" s="60" t="s">
        <v>206</v>
      </c>
      <c r="Y58" s="63" t="s">
        <v>346</v>
      </c>
      <c r="Z58" s="143" t="s">
        <v>208</v>
      </c>
      <c r="AA58" s="180" t="s">
        <v>347</v>
      </c>
      <c r="AB58" s="176">
        <v>0.1009</v>
      </c>
      <c r="AC58" s="181" t="s">
        <v>160</v>
      </c>
      <c r="AD58" s="181"/>
      <c r="AE58" s="181"/>
      <c r="AF58" s="181"/>
      <c r="AG58" s="181"/>
      <c r="AH58" s="179"/>
      <c r="AI58" s="179"/>
      <c r="AJ58" s="212"/>
      <c r="AK58" s="101">
        <v>2</v>
      </c>
    </row>
    <row r="59" ht="39.95" customHeight="1" spans="1:37">
      <c r="A59" s="61">
        <f t="shared" si="2"/>
        <v>51</v>
      </c>
      <c r="B59" s="60"/>
      <c r="C59" s="64"/>
      <c r="D59" s="64"/>
      <c r="E59" s="65"/>
      <c r="F59" s="65">
        <v>4</v>
      </c>
      <c r="G59" s="64"/>
      <c r="H59" s="64"/>
      <c r="I59" s="64"/>
      <c r="J59" s="104"/>
      <c r="K59" s="107"/>
      <c r="L59" s="107"/>
      <c r="M59" s="98" t="s">
        <v>319</v>
      </c>
      <c r="N59" s="101" t="s">
        <v>320</v>
      </c>
      <c r="O59" s="102" t="s">
        <v>205</v>
      </c>
      <c r="P59" s="109" t="s">
        <v>77</v>
      </c>
      <c r="Q59" s="60" t="s">
        <v>155</v>
      </c>
      <c r="R59" s="145"/>
      <c r="S59" s="140" t="s">
        <v>47</v>
      </c>
      <c r="T59" s="121" t="s">
        <v>164</v>
      </c>
      <c r="U59" s="143" t="s">
        <v>160</v>
      </c>
      <c r="V59" s="137" t="s">
        <v>157</v>
      </c>
      <c r="W59" s="141" t="s">
        <v>156</v>
      </c>
      <c r="X59" s="60" t="s">
        <v>206</v>
      </c>
      <c r="Y59" s="63" t="s">
        <v>321</v>
      </c>
      <c r="Z59" s="143" t="s">
        <v>208</v>
      </c>
      <c r="AA59" s="180" t="s">
        <v>322</v>
      </c>
      <c r="AB59" s="176">
        <v>0.0374</v>
      </c>
      <c r="AC59" s="181" t="s">
        <v>160</v>
      </c>
      <c r="AD59" s="181"/>
      <c r="AE59" s="181"/>
      <c r="AF59" s="181"/>
      <c r="AG59" s="181"/>
      <c r="AH59" s="179"/>
      <c r="AI59" s="179"/>
      <c r="AJ59" s="212"/>
      <c r="AK59" s="101">
        <v>2</v>
      </c>
    </row>
    <row r="60" ht="39.95" customHeight="1" spans="1:37">
      <c r="A60" s="61">
        <f t="shared" si="2"/>
        <v>52</v>
      </c>
      <c r="B60" s="60"/>
      <c r="C60" s="64"/>
      <c r="D60" s="64"/>
      <c r="E60" s="65"/>
      <c r="F60" s="65">
        <v>4</v>
      </c>
      <c r="G60" s="64"/>
      <c r="H60" s="64"/>
      <c r="I60" s="64"/>
      <c r="J60" s="104"/>
      <c r="K60" s="107"/>
      <c r="L60" s="107"/>
      <c r="M60" s="98" t="s">
        <v>94</v>
      </c>
      <c r="N60" s="101" t="s">
        <v>95</v>
      </c>
      <c r="O60" s="102" t="s">
        <v>205</v>
      </c>
      <c r="P60" s="109" t="s">
        <v>77</v>
      </c>
      <c r="Q60" s="60" t="s">
        <v>155</v>
      </c>
      <c r="R60" s="145"/>
      <c r="S60" s="140" t="s">
        <v>57</v>
      </c>
      <c r="T60" s="121" t="s">
        <v>164</v>
      </c>
      <c r="U60" s="143" t="s">
        <v>160</v>
      </c>
      <c r="V60" s="137" t="s">
        <v>157</v>
      </c>
      <c r="W60" s="141" t="s">
        <v>156</v>
      </c>
      <c r="X60" s="60" t="s">
        <v>206</v>
      </c>
      <c r="Y60" s="63" t="s">
        <v>348</v>
      </c>
      <c r="Z60" s="143" t="s">
        <v>278</v>
      </c>
      <c r="AA60" s="180" t="s">
        <v>349</v>
      </c>
      <c r="AB60" s="176">
        <v>0.026</v>
      </c>
      <c r="AC60" s="181" t="s">
        <v>160</v>
      </c>
      <c r="AD60" s="181"/>
      <c r="AE60" s="181"/>
      <c r="AF60" s="181"/>
      <c r="AG60" s="181"/>
      <c r="AH60" s="179"/>
      <c r="AI60" s="179"/>
      <c r="AJ60" s="212"/>
      <c r="AK60" s="101">
        <v>1</v>
      </c>
    </row>
    <row r="61" ht="39.95" customHeight="1" spans="1:37">
      <c r="A61" s="61">
        <f t="shared" si="2"/>
        <v>53</v>
      </c>
      <c r="B61" s="60"/>
      <c r="C61" s="64"/>
      <c r="D61" s="75"/>
      <c r="E61" s="75">
        <v>3</v>
      </c>
      <c r="F61" s="64"/>
      <c r="G61" s="75"/>
      <c r="H61" s="64"/>
      <c r="I61" s="64"/>
      <c r="J61" s="104"/>
      <c r="K61" s="104"/>
      <c r="L61" s="104"/>
      <c r="M61" s="121" t="s">
        <v>554</v>
      </c>
      <c r="N61" s="101" t="s">
        <v>555</v>
      </c>
      <c r="O61" s="131" t="s">
        <v>352</v>
      </c>
      <c r="P61" s="106" t="s">
        <v>77</v>
      </c>
      <c r="Q61" s="60" t="s">
        <v>155</v>
      </c>
      <c r="R61" s="144"/>
      <c r="S61" s="140" t="s">
        <v>47</v>
      </c>
      <c r="T61" s="121" t="s">
        <v>554</v>
      </c>
      <c r="U61" s="140" t="s">
        <v>47</v>
      </c>
      <c r="V61" s="141" t="s">
        <v>156</v>
      </c>
      <c r="W61" s="157" t="s">
        <v>157</v>
      </c>
      <c r="X61" s="109" t="s">
        <v>171</v>
      </c>
      <c r="Y61" s="63" t="s">
        <v>159</v>
      </c>
      <c r="Z61" s="143" t="s">
        <v>160</v>
      </c>
      <c r="AA61" s="121" t="s">
        <v>160</v>
      </c>
      <c r="AB61" s="176">
        <f>AB62+AB69+AB76*AK76</f>
        <v>5.825</v>
      </c>
      <c r="AC61" s="181" t="s">
        <v>353</v>
      </c>
      <c r="AD61" s="141"/>
      <c r="AE61" s="141"/>
      <c r="AF61" s="141"/>
      <c r="AG61" s="141"/>
      <c r="AH61" s="179"/>
      <c r="AI61" s="179"/>
      <c r="AJ61" s="218"/>
      <c r="AK61" s="222">
        <v>1</v>
      </c>
    </row>
    <row r="62" ht="39.95" customHeight="1" spans="1:37">
      <c r="A62" s="61">
        <f t="shared" si="2"/>
        <v>54</v>
      </c>
      <c r="B62" s="60"/>
      <c r="C62" s="64"/>
      <c r="D62" s="75"/>
      <c r="E62" s="75"/>
      <c r="F62" s="64">
        <v>4</v>
      </c>
      <c r="G62" s="75"/>
      <c r="H62" s="64"/>
      <c r="I62" s="64"/>
      <c r="J62" s="104"/>
      <c r="K62" s="104"/>
      <c r="L62" s="104"/>
      <c r="M62" s="121" t="s">
        <v>556</v>
      </c>
      <c r="N62" s="101" t="s">
        <v>557</v>
      </c>
      <c r="O62" s="131" t="s">
        <v>352</v>
      </c>
      <c r="P62" s="106" t="s">
        <v>77</v>
      </c>
      <c r="Q62" s="60" t="s">
        <v>155</v>
      </c>
      <c r="R62" s="144"/>
      <c r="S62" s="140" t="s">
        <v>47</v>
      </c>
      <c r="T62" s="121" t="s">
        <v>556</v>
      </c>
      <c r="U62" s="140" t="s">
        <v>47</v>
      </c>
      <c r="V62" s="141" t="s">
        <v>156</v>
      </c>
      <c r="W62" s="157" t="s">
        <v>157</v>
      </c>
      <c r="X62" s="109" t="s">
        <v>171</v>
      </c>
      <c r="Y62" s="63" t="s">
        <v>159</v>
      </c>
      <c r="Z62" s="143" t="s">
        <v>160</v>
      </c>
      <c r="AA62" s="121" t="s">
        <v>160</v>
      </c>
      <c r="AB62" s="176">
        <f>AB63+AB64+AB65+AB66*AK66+AB67+AB68</f>
        <v>2.8175</v>
      </c>
      <c r="AC62" s="181" t="s">
        <v>160</v>
      </c>
      <c r="AD62" s="141"/>
      <c r="AE62" s="141"/>
      <c r="AF62" s="141"/>
      <c r="AG62" s="141"/>
      <c r="AH62" s="179"/>
      <c r="AI62" s="179"/>
      <c r="AJ62" s="218"/>
      <c r="AK62" s="222">
        <v>1</v>
      </c>
    </row>
    <row r="63" ht="39.95" customHeight="1" spans="1:38">
      <c r="A63" s="61">
        <f t="shared" si="2"/>
        <v>55</v>
      </c>
      <c r="B63" s="60"/>
      <c r="C63" s="64"/>
      <c r="D63" s="75"/>
      <c r="E63" s="75"/>
      <c r="F63" s="64"/>
      <c r="G63" s="75">
        <v>5</v>
      </c>
      <c r="H63" s="64"/>
      <c r="I63" s="64"/>
      <c r="J63" s="104"/>
      <c r="K63" s="104"/>
      <c r="L63" s="104"/>
      <c r="M63" s="121" t="s">
        <v>506</v>
      </c>
      <c r="N63" s="101" t="s">
        <v>507</v>
      </c>
      <c r="O63" s="131" t="s">
        <v>352</v>
      </c>
      <c r="P63" s="106" t="s">
        <v>77</v>
      </c>
      <c r="Q63" s="60" t="s">
        <v>155</v>
      </c>
      <c r="R63" s="144"/>
      <c r="S63" s="140" t="s">
        <v>47</v>
      </c>
      <c r="T63" s="121" t="s">
        <v>506</v>
      </c>
      <c r="U63" s="140" t="s">
        <v>77</v>
      </c>
      <c r="V63" s="141" t="s">
        <v>156</v>
      </c>
      <c r="W63" s="157" t="s">
        <v>157</v>
      </c>
      <c r="X63" s="60" t="s">
        <v>240</v>
      </c>
      <c r="Y63" s="196" t="s">
        <v>356</v>
      </c>
      <c r="Z63" s="143" t="s">
        <v>278</v>
      </c>
      <c r="AA63" s="121" t="s">
        <v>558</v>
      </c>
      <c r="AB63" s="176">
        <v>0.64</v>
      </c>
      <c r="AC63" s="181" t="s">
        <v>160</v>
      </c>
      <c r="AD63" s="141"/>
      <c r="AE63" s="141"/>
      <c r="AF63" s="141"/>
      <c r="AG63" s="141"/>
      <c r="AH63" s="179"/>
      <c r="AI63" s="179"/>
      <c r="AJ63" s="218"/>
      <c r="AK63" s="222">
        <v>1</v>
      </c>
      <c r="AL63" s="36">
        <f>AL64+AM64+AN64</f>
        <v>1.0116</v>
      </c>
    </row>
    <row r="64" ht="39.95" customHeight="1" spans="1:40">
      <c r="A64" s="61">
        <f t="shared" si="2"/>
        <v>56</v>
      </c>
      <c r="B64" s="60"/>
      <c r="C64" s="64"/>
      <c r="D64" s="75"/>
      <c r="E64" s="75"/>
      <c r="F64" s="64"/>
      <c r="G64" s="75">
        <v>5</v>
      </c>
      <c r="H64" s="64"/>
      <c r="I64" s="64"/>
      <c r="J64" s="104"/>
      <c r="K64" s="104"/>
      <c r="L64" s="104"/>
      <c r="M64" s="121" t="s">
        <v>508</v>
      </c>
      <c r="N64" s="101" t="s">
        <v>509</v>
      </c>
      <c r="O64" s="131" t="s">
        <v>352</v>
      </c>
      <c r="P64" s="106" t="s">
        <v>77</v>
      </c>
      <c r="Q64" s="60" t="s">
        <v>155</v>
      </c>
      <c r="R64" s="144"/>
      <c r="S64" s="140" t="s">
        <v>47</v>
      </c>
      <c r="T64" s="121" t="s">
        <v>508</v>
      </c>
      <c r="U64" s="140" t="s">
        <v>77</v>
      </c>
      <c r="V64" s="141" t="s">
        <v>156</v>
      </c>
      <c r="W64" s="157" t="s">
        <v>157</v>
      </c>
      <c r="X64" s="60" t="s">
        <v>240</v>
      </c>
      <c r="Y64" s="196" t="s">
        <v>356</v>
      </c>
      <c r="Z64" s="143" t="s">
        <v>278</v>
      </c>
      <c r="AA64" s="121" t="s">
        <v>559</v>
      </c>
      <c r="AB64" s="176">
        <v>1.346</v>
      </c>
      <c r="AC64" s="181" t="s">
        <v>160</v>
      </c>
      <c r="AD64" s="141"/>
      <c r="AE64" s="141"/>
      <c r="AF64" s="141"/>
      <c r="AG64" s="141"/>
      <c r="AH64" s="179"/>
      <c r="AI64" s="179"/>
      <c r="AJ64" s="218"/>
      <c r="AK64" s="222">
        <v>1</v>
      </c>
      <c r="AL64" s="36">
        <v>0.3942</v>
      </c>
      <c r="AM64" s="36">
        <v>0.2566</v>
      </c>
      <c r="AN64" s="36">
        <v>0.3608</v>
      </c>
    </row>
    <row r="65" ht="39.95" customHeight="1" spans="1:37">
      <c r="A65" s="61">
        <f t="shared" si="2"/>
        <v>57</v>
      </c>
      <c r="B65" s="60"/>
      <c r="C65" s="64"/>
      <c r="D65" s="75"/>
      <c r="E65" s="75"/>
      <c r="F65" s="64"/>
      <c r="G65" s="75">
        <v>5</v>
      </c>
      <c r="H65" s="64"/>
      <c r="I65" s="64"/>
      <c r="J65" s="104"/>
      <c r="K65" s="104"/>
      <c r="L65" s="104"/>
      <c r="M65" s="121" t="s">
        <v>510</v>
      </c>
      <c r="N65" s="101" t="s">
        <v>511</v>
      </c>
      <c r="O65" s="131" t="s">
        <v>352</v>
      </c>
      <c r="P65" s="106" t="s">
        <v>77</v>
      </c>
      <c r="Q65" s="60" t="s">
        <v>155</v>
      </c>
      <c r="R65" s="144"/>
      <c r="S65" s="140" t="s">
        <v>47</v>
      </c>
      <c r="T65" s="121" t="s">
        <v>510</v>
      </c>
      <c r="U65" s="140" t="s">
        <v>77</v>
      </c>
      <c r="V65" s="141" t="s">
        <v>156</v>
      </c>
      <c r="W65" s="157" t="s">
        <v>157</v>
      </c>
      <c r="X65" s="60" t="s">
        <v>240</v>
      </c>
      <c r="Y65" s="196" t="s">
        <v>356</v>
      </c>
      <c r="Z65" s="143" t="s">
        <v>278</v>
      </c>
      <c r="AA65" s="121" t="s">
        <v>560</v>
      </c>
      <c r="AB65" s="176">
        <v>0.465</v>
      </c>
      <c r="AC65" s="181" t="s">
        <v>160</v>
      </c>
      <c r="AD65" s="141"/>
      <c r="AE65" s="141"/>
      <c r="AF65" s="141"/>
      <c r="AG65" s="141"/>
      <c r="AH65" s="179"/>
      <c r="AI65" s="179"/>
      <c r="AJ65" s="218"/>
      <c r="AK65" s="222">
        <v>1</v>
      </c>
    </row>
    <row r="66" ht="39.95" customHeight="1" spans="1:37">
      <c r="A66" s="61">
        <f t="shared" si="2"/>
        <v>58</v>
      </c>
      <c r="B66" s="60"/>
      <c r="C66" s="64"/>
      <c r="D66" s="75"/>
      <c r="E66" s="75"/>
      <c r="F66" s="64"/>
      <c r="G66" s="75">
        <v>5</v>
      </c>
      <c r="H66" s="64"/>
      <c r="I66" s="64"/>
      <c r="J66" s="104"/>
      <c r="K66" s="104"/>
      <c r="L66" s="104"/>
      <c r="M66" s="121" t="s">
        <v>360</v>
      </c>
      <c r="N66" s="101" t="s">
        <v>361</v>
      </c>
      <c r="O66" s="224" t="s">
        <v>561</v>
      </c>
      <c r="P66" s="106" t="s">
        <v>77</v>
      </c>
      <c r="Q66" s="60" t="s">
        <v>155</v>
      </c>
      <c r="R66" s="144"/>
      <c r="S66" s="140" t="s">
        <v>47</v>
      </c>
      <c r="T66" s="121" t="s">
        <v>360</v>
      </c>
      <c r="U66" s="140" t="s">
        <v>77</v>
      </c>
      <c r="V66" s="141" t="s">
        <v>156</v>
      </c>
      <c r="W66" s="157" t="s">
        <v>157</v>
      </c>
      <c r="X66" s="109" t="s">
        <v>363</v>
      </c>
      <c r="Y66" s="63" t="s">
        <v>364</v>
      </c>
      <c r="Z66" s="143" t="s">
        <v>160</v>
      </c>
      <c r="AA66" s="121" t="s">
        <v>365</v>
      </c>
      <c r="AB66" s="176">
        <v>0.0268</v>
      </c>
      <c r="AC66" s="181" t="s">
        <v>160</v>
      </c>
      <c r="AD66" s="141"/>
      <c r="AE66" s="141"/>
      <c r="AF66" s="141"/>
      <c r="AG66" s="141"/>
      <c r="AH66" s="179"/>
      <c r="AI66" s="179"/>
      <c r="AJ66" s="218"/>
      <c r="AK66" s="222">
        <v>4</v>
      </c>
    </row>
    <row r="67" ht="39.95" customHeight="1" spans="1:37">
      <c r="A67" s="61">
        <f t="shared" si="2"/>
        <v>59</v>
      </c>
      <c r="B67" s="60"/>
      <c r="C67" s="64"/>
      <c r="D67" s="75"/>
      <c r="E67" s="75"/>
      <c r="F67" s="64"/>
      <c r="G67" s="75">
        <v>5</v>
      </c>
      <c r="H67" s="64"/>
      <c r="I67" s="64"/>
      <c r="J67" s="104"/>
      <c r="K67" s="104"/>
      <c r="L67" s="104"/>
      <c r="M67" s="121" t="s">
        <v>51</v>
      </c>
      <c r="N67" s="101" t="s">
        <v>52</v>
      </c>
      <c r="O67" s="224" t="s">
        <v>561</v>
      </c>
      <c r="P67" s="106" t="s">
        <v>57</v>
      </c>
      <c r="Q67" s="60" t="s">
        <v>155</v>
      </c>
      <c r="R67" s="144"/>
      <c r="S67" s="140" t="s">
        <v>47</v>
      </c>
      <c r="T67" s="121" t="s">
        <v>51</v>
      </c>
      <c r="U67" s="140" t="s">
        <v>57</v>
      </c>
      <c r="V67" s="141" t="s">
        <v>156</v>
      </c>
      <c r="W67" s="157" t="s">
        <v>157</v>
      </c>
      <c r="X67" s="109" t="s">
        <v>363</v>
      </c>
      <c r="Y67" s="63" t="s">
        <v>367</v>
      </c>
      <c r="Z67" s="143" t="s">
        <v>160</v>
      </c>
      <c r="AA67" s="121" t="s">
        <v>368</v>
      </c>
      <c r="AB67" s="176">
        <v>0.142</v>
      </c>
      <c r="AC67" s="181" t="s">
        <v>160</v>
      </c>
      <c r="AD67" s="141"/>
      <c r="AE67" s="141"/>
      <c r="AF67" s="141"/>
      <c r="AG67" s="141"/>
      <c r="AH67" s="179"/>
      <c r="AI67" s="179"/>
      <c r="AJ67" s="218"/>
      <c r="AK67" s="222">
        <v>1</v>
      </c>
    </row>
    <row r="68" ht="39.95" customHeight="1" spans="1:37">
      <c r="A68" s="61">
        <f t="shared" si="2"/>
        <v>60</v>
      </c>
      <c r="B68" s="60"/>
      <c r="C68" s="64"/>
      <c r="D68" s="75"/>
      <c r="E68" s="75"/>
      <c r="F68" s="64"/>
      <c r="G68" s="75">
        <v>5</v>
      </c>
      <c r="H68" s="64"/>
      <c r="I68" s="64"/>
      <c r="J68" s="104"/>
      <c r="K68" s="104"/>
      <c r="L68" s="104"/>
      <c r="M68" s="121" t="s">
        <v>369</v>
      </c>
      <c r="N68" s="101" t="s">
        <v>370</v>
      </c>
      <c r="O68" s="224" t="s">
        <v>561</v>
      </c>
      <c r="P68" s="106"/>
      <c r="Q68" s="60" t="s">
        <v>155</v>
      </c>
      <c r="R68" s="144"/>
      <c r="S68" s="140" t="s">
        <v>47</v>
      </c>
      <c r="T68" s="121" t="s">
        <v>369</v>
      </c>
      <c r="U68" s="140" t="s">
        <v>47</v>
      </c>
      <c r="V68" s="141" t="s">
        <v>156</v>
      </c>
      <c r="W68" s="157" t="s">
        <v>157</v>
      </c>
      <c r="X68" s="109" t="s">
        <v>363</v>
      </c>
      <c r="Y68" s="63" t="s">
        <v>364</v>
      </c>
      <c r="Z68" s="143" t="s">
        <v>160</v>
      </c>
      <c r="AA68" s="121" t="s">
        <v>368</v>
      </c>
      <c r="AB68" s="176">
        <v>0.1173</v>
      </c>
      <c r="AC68" s="181" t="s">
        <v>160</v>
      </c>
      <c r="AD68" s="141"/>
      <c r="AE68" s="141"/>
      <c r="AF68" s="141"/>
      <c r="AG68" s="141"/>
      <c r="AH68" s="179"/>
      <c r="AI68" s="179"/>
      <c r="AJ68" s="218"/>
      <c r="AK68" s="222">
        <v>1</v>
      </c>
    </row>
    <row r="69" s="25" customFormat="1" ht="39.95" customHeight="1" spans="1:37">
      <c r="A69" s="61">
        <f t="shared" si="2"/>
        <v>61</v>
      </c>
      <c r="B69" s="60"/>
      <c r="C69" s="64"/>
      <c r="D69" s="75"/>
      <c r="E69" s="75"/>
      <c r="F69" s="64">
        <v>4</v>
      </c>
      <c r="G69" s="75"/>
      <c r="H69" s="64"/>
      <c r="I69" s="64"/>
      <c r="J69" s="104"/>
      <c r="K69" s="104"/>
      <c r="L69" s="104"/>
      <c r="M69" s="121" t="s">
        <v>562</v>
      </c>
      <c r="N69" s="101" t="s">
        <v>563</v>
      </c>
      <c r="O69" s="131" t="s">
        <v>352</v>
      </c>
      <c r="P69" s="106" t="s">
        <v>77</v>
      </c>
      <c r="Q69" s="60" t="s">
        <v>155</v>
      </c>
      <c r="R69" s="144"/>
      <c r="S69" s="140" t="s">
        <v>47</v>
      </c>
      <c r="T69" s="121" t="s">
        <v>562</v>
      </c>
      <c r="U69" s="140" t="s">
        <v>47</v>
      </c>
      <c r="V69" s="141" t="s">
        <v>156</v>
      </c>
      <c r="W69" s="157" t="s">
        <v>157</v>
      </c>
      <c r="X69" s="109" t="s">
        <v>171</v>
      </c>
      <c r="Y69" s="63" t="s">
        <v>159</v>
      </c>
      <c r="Z69" s="143" t="s">
        <v>160</v>
      </c>
      <c r="AA69" s="121" t="s">
        <v>160</v>
      </c>
      <c r="AB69" s="176">
        <f>AB70+AB71+AB72+AB73*AK73+AB74+AB75</f>
        <v>2.8155</v>
      </c>
      <c r="AC69" s="181" t="s">
        <v>160</v>
      </c>
      <c r="AD69" s="141"/>
      <c r="AE69" s="141"/>
      <c r="AF69" s="141"/>
      <c r="AG69" s="141"/>
      <c r="AH69" s="179"/>
      <c r="AI69" s="179"/>
      <c r="AJ69" s="218"/>
      <c r="AK69" s="222">
        <v>1</v>
      </c>
    </row>
    <row r="70" ht="39.95" customHeight="1" spans="1:37">
      <c r="A70" s="61">
        <f t="shared" si="2"/>
        <v>62</v>
      </c>
      <c r="B70" s="60"/>
      <c r="C70" s="64"/>
      <c r="D70" s="75"/>
      <c r="E70" s="75"/>
      <c r="F70" s="64"/>
      <c r="G70" s="75">
        <v>5</v>
      </c>
      <c r="H70" s="64"/>
      <c r="I70" s="64"/>
      <c r="J70" s="104"/>
      <c r="K70" s="104"/>
      <c r="L70" s="104"/>
      <c r="M70" s="121" t="s">
        <v>512</v>
      </c>
      <c r="N70" s="101" t="s">
        <v>513</v>
      </c>
      <c r="O70" s="131" t="s">
        <v>352</v>
      </c>
      <c r="P70" s="106" t="s">
        <v>77</v>
      </c>
      <c r="Q70" s="60" t="s">
        <v>155</v>
      </c>
      <c r="R70" s="144"/>
      <c r="S70" s="140" t="s">
        <v>47</v>
      </c>
      <c r="T70" s="121" t="s">
        <v>506</v>
      </c>
      <c r="U70" s="140" t="s">
        <v>77</v>
      </c>
      <c r="V70" s="141" t="s">
        <v>156</v>
      </c>
      <c r="W70" s="157" t="s">
        <v>157</v>
      </c>
      <c r="X70" s="60" t="s">
        <v>240</v>
      </c>
      <c r="Y70" s="196" t="s">
        <v>356</v>
      </c>
      <c r="Z70" s="143" t="s">
        <v>278</v>
      </c>
      <c r="AA70" s="121" t="s">
        <v>558</v>
      </c>
      <c r="AB70" s="176">
        <v>0.64</v>
      </c>
      <c r="AC70" s="181" t="s">
        <v>160</v>
      </c>
      <c r="AD70" s="141"/>
      <c r="AE70" s="141"/>
      <c r="AF70" s="141"/>
      <c r="AG70" s="141"/>
      <c r="AH70" s="179"/>
      <c r="AI70" s="179"/>
      <c r="AJ70" s="218"/>
      <c r="AK70" s="222">
        <v>1</v>
      </c>
    </row>
    <row r="71" ht="39.95" customHeight="1" spans="1:37">
      <c r="A71" s="61">
        <f t="shared" si="2"/>
        <v>63</v>
      </c>
      <c r="B71" s="60"/>
      <c r="C71" s="64"/>
      <c r="D71" s="75"/>
      <c r="E71" s="75"/>
      <c r="F71" s="64"/>
      <c r="G71" s="75">
        <v>5</v>
      </c>
      <c r="H71" s="64"/>
      <c r="I71" s="64"/>
      <c r="J71" s="104"/>
      <c r="K71" s="104"/>
      <c r="L71" s="104"/>
      <c r="M71" s="121" t="s">
        <v>514</v>
      </c>
      <c r="N71" s="101" t="s">
        <v>515</v>
      </c>
      <c r="O71" s="131" t="s">
        <v>352</v>
      </c>
      <c r="P71" s="106" t="s">
        <v>77</v>
      </c>
      <c r="Q71" s="60" t="s">
        <v>155</v>
      </c>
      <c r="R71" s="144"/>
      <c r="S71" s="140" t="s">
        <v>47</v>
      </c>
      <c r="T71" s="121" t="s">
        <v>508</v>
      </c>
      <c r="U71" s="140" t="s">
        <v>77</v>
      </c>
      <c r="V71" s="141" t="s">
        <v>156</v>
      </c>
      <c r="W71" s="157" t="s">
        <v>157</v>
      </c>
      <c r="X71" s="60" t="s">
        <v>240</v>
      </c>
      <c r="Y71" s="196" t="s">
        <v>356</v>
      </c>
      <c r="Z71" s="143" t="s">
        <v>278</v>
      </c>
      <c r="AA71" s="121" t="s">
        <v>559</v>
      </c>
      <c r="AB71" s="176">
        <v>1.344</v>
      </c>
      <c r="AC71" s="181" t="s">
        <v>160</v>
      </c>
      <c r="AD71" s="141"/>
      <c r="AE71" s="141"/>
      <c r="AF71" s="141"/>
      <c r="AG71" s="141"/>
      <c r="AH71" s="179"/>
      <c r="AI71" s="179"/>
      <c r="AJ71" s="218"/>
      <c r="AK71" s="222">
        <v>1</v>
      </c>
    </row>
    <row r="72" ht="39.95" customHeight="1" spans="1:37">
      <c r="A72" s="61">
        <f t="shared" si="2"/>
        <v>64</v>
      </c>
      <c r="B72" s="60"/>
      <c r="C72" s="64"/>
      <c r="D72" s="75"/>
      <c r="E72" s="75"/>
      <c r="F72" s="64"/>
      <c r="G72" s="75">
        <v>5</v>
      </c>
      <c r="H72" s="64"/>
      <c r="I72" s="64"/>
      <c r="J72" s="104"/>
      <c r="K72" s="104"/>
      <c r="L72" s="104"/>
      <c r="M72" s="121" t="s">
        <v>510</v>
      </c>
      <c r="N72" s="101" t="s">
        <v>511</v>
      </c>
      <c r="O72" s="131" t="s">
        <v>352</v>
      </c>
      <c r="P72" s="106"/>
      <c r="Q72" s="60" t="s">
        <v>155</v>
      </c>
      <c r="R72" s="144"/>
      <c r="S72" s="140" t="s">
        <v>47</v>
      </c>
      <c r="T72" s="121" t="s">
        <v>510</v>
      </c>
      <c r="U72" s="140" t="s">
        <v>77</v>
      </c>
      <c r="V72" s="141" t="s">
        <v>156</v>
      </c>
      <c r="W72" s="157" t="s">
        <v>157</v>
      </c>
      <c r="X72" s="60" t="s">
        <v>240</v>
      </c>
      <c r="Y72" s="196" t="s">
        <v>356</v>
      </c>
      <c r="Z72" s="143" t="s">
        <v>278</v>
      </c>
      <c r="AA72" s="121" t="s">
        <v>560</v>
      </c>
      <c r="AB72" s="176">
        <v>0.465</v>
      </c>
      <c r="AC72" s="181" t="s">
        <v>160</v>
      </c>
      <c r="AD72" s="141"/>
      <c r="AE72" s="141"/>
      <c r="AF72" s="141"/>
      <c r="AG72" s="141"/>
      <c r="AH72" s="179"/>
      <c r="AI72" s="179"/>
      <c r="AJ72" s="218"/>
      <c r="AK72" s="222">
        <v>1</v>
      </c>
    </row>
    <row r="73" ht="39.95" customHeight="1" spans="1:37">
      <c r="A73" s="61">
        <f t="shared" si="2"/>
        <v>65</v>
      </c>
      <c r="B73" s="60"/>
      <c r="C73" s="64"/>
      <c r="D73" s="75"/>
      <c r="E73" s="75"/>
      <c r="F73" s="64"/>
      <c r="G73" s="75">
        <v>5</v>
      </c>
      <c r="H73" s="64"/>
      <c r="I73" s="64"/>
      <c r="J73" s="104"/>
      <c r="K73" s="104"/>
      <c r="L73" s="104"/>
      <c r="M73" s="121" t="s">
        <v>360</v>
      </c>
      <c r="N73" s="101" t="s">
        <v>361</v>
      </c>
      <c r="O73" s="224" t="s">
        <v>561</v>
      </c>
      <c r="P73" s="106" t="s">
        <v>77</v>
      </c>
      <c r="Q73" s="60" t="s">
        <v>155</v>
      </c>
      <c r="R73" s="144"/>
      <c r="S73" s="140" t="s">
        <v>47</v>
      </c>
      <c r="T73" s="121" t="s">
        <v>360</v>
      </c>
      <c r="U73" s="140" t="s">
        <v>47</v>
      </c>
      <c r="V73" s="141" t="s">
        <v>156</v>
      </c>
      <c r="W73" s="157" t="s">
        <v>157</v>
      </c>
      <c r="X73" s="109" t="s">
        <v>363</v>
      </c>
      <c r="Y73" s="63" t="s">
        <v>364</v>
      </c>
      <c r="Z73" s="143" t="s">
        <v>160</v>
      </c>
      <c r="AA73" s="121" t="s">
        <v>365</v>
      </c>
      <c r="AB73" s="176">
        <v>0.0268</v>
      </c>
      <c r="AC73" s="181" t="s">
        <v>160</v>
      </c>
      <c r="AD73" s="141"/>
      <c r="AE73" s="141"/>
      <c r="AF73" s="141"/>
      <c r="AG73" s="141"/>
      <c r="AH73" s="179"/>
      <c r="AI73" s="179"/>
      <c r="AJ73" s="218"/>
      <c r="AK73" s="222">
        <v>4</v>
      </c>
    </row>
    <row r="74" ht="39.95" customHeight="1" spans="1:37">
      <c r="A74" s="61">
        <f t="shared" si="2"/>
        <v>66</v>
      </c>
      <c r="B74" s="60"/>
      <c r="C74" s="64"/>
      <c r="D74" s="75"/>
      <c r="E74" s="75"/>
      <c r="F74" s="64"/>
      <c r="G74" s="75">
        <v>5</v>
      </c>
      <c r="H74" s="64"/>
      <c r="I74" s="64"/>
      <c r="J74" s="104"/>
      <c r="K74" s="104"/>
      <c r="L74" s="104"/>
      <c r="M74" s="121" t="s">
        <v>51</v>
      </c>
      <c r="N74" s="101" t="s">
        <v>52</v>
      </c>
      <c r="O74" s="224" t="s">
        <v>561</v>
      </c>
      <c r="P74" s="106" t="s">
        <v>77</v>
      </c>
      <c r="Q74" s="60" t="s">
        <v>155</v>
      </c>
      <c r="R74" s="144"/>
      <c r="S74" s="140" t="s">
        <v>57</v>
      </c>
      <c r="T74" s="121" t="s">
        <v>51</v>
      </c>
      <c r="U74" s="140" t="s">
        <v>57</v>
      </c>
      <c r="V74" s="141" t="s">
        <v>156</v>
      </c>
      <c r="W74" s="157" t="s">
        <v>157</v>
      </c>
      <c r="X74" s="109" t="s">
        <v>363</v>
      </c>
      <c r="Y74" s="63" t="s">
        <v>367</v>
      </c>
      <c r="Z74" s="143" t="s">
        <v>160</v>
      </c>
      <c r="AA74" s="121" t="s">
        <v>368</v>
      </c>
      <c r="AB74" s="176">
        <v>0.142</v>
      </c>
      <c r="AC74" s="181" t="s">
        <v>160</v>
      </c>
      <c r="AD74" s="141"/>
      <c r="AE74" s="141"/>
      <c r="AF74" s="141"/>
      <c r="AG74" s="141"/>
      <c r="AH74" s="179"/>
      <c r="AI74" s="179"/>
      <c r="AJ74" s="218"/>
      <c r="AK74" s="222">
        <v>1</v>
      </c>
    </row>
    <row r="75" ht="39.95" customHeight="1" spans="1:37">
      <c r="A75" s="61">
        <f t="shared" si="2"/>
        <v>67</v>
      </c>
      <c r="B75" s="60"/>
      <c r="C75" s="64"/>
      <c r="D75" s="75"/>
      <c r="E75" s="75"/>
      <c r="F75" s="64"/>
      <c r="G75" s="75">
        <v>5</v>
      </c>
      <c r="H75" s="64"/>
      <c r="I75" s="64"/>
      <c r="J75" s="104"/>
      <c r="K75" s="104"/>
      <c r="L75" s="104"/>
      <c r="M75" s="121" t="s">
        <v>369</v>
      </c>
      <c r="N75" s="101" t="s">
        <v>370</v>
      </c>
      <c r="O75" s="224" t="s">
        <v>561</v>
      </c>
      <c r="P75" s="106" t="s">
        <v>77</v>
      </c>
      <c r="Q75" s="60" t="s">
        <v>155</v>
      </c>
      <c r="R75" s="144"/>
      <c r="S75" s="140" t="s">
        <v>47</v>
      </c>
      <c r="T75" s="121" t="s">
        <v>369</v>
      </c>
      <c r="U75" s="140" t="s">
        <v>47</v>
      </c>
      <c r="V75" s="141" t="s">
        <v>156</v>
      </c>
      <c r="W75" s="157" t="s">
        <v>157</v>
      </c>
      <c r="X75" s="109" t="s">
        <v>363</v>
      </c>
      <c r="Y75" s="63" t="s">
        <v>364</v>
      </c>
      <c r="Z75" s="143" t="s">
        <v>160</v>
      </c>
      <c r="AA75" s="121" t="s">
        <v>368</v>
      </c>
      <c r="AB75" s="176">
        <v>0.1173</v>
      </c>
      <c r="AC75" s="181" t="s">
        <v>160</v>
      </c>
      <c r="AD75" s="141"/>
      <c r="AE75" s="141"/>
      <c r="AF75" s="141"/>
      <c r="AG75" s="141"/>
      <c r="AH75" s="179"/>
      <c r="AI75" s="179"/>
      <c r="AJ75" s="218"/>
      <c r="AK75" s="222">
        <v>1</v>
      </c>
    </row>
    <row r="76" s="31" customFormat="1" ht="39.95" customHeight="1" spans="1:37">
      <c r="A76" s="61">
        <f t="shared" si="2"/>
        <v>68</v>
      </c>
      <c r="B76" s="60"/>
      <c r="C76" s="64"/>
      <c r="D76" s="64"/>
      <c r="E76" s="75"/>
      <c r="F76" s="65">
        <v>4</v>
      </c>
      <c r="G76" s="64"/>
      <c r="H76" s="64"/>
      <c r="I76" s="64"/>
      <c r="J76" s="104"/>
      <c r="K76" s="107"/>
      <c r="L76" s="107"/>
      <c r="M76" s="121" t="s">
        <v>382</v>
      </c>
      <c r="N76" s="101" t="s">
        <v>383</v>
      </c>
      <c r="O76" s="131" t="s">
        <v>352</v>
      </c>
      <c r="P76" s="106" t="s">
        <v>77</v>
      </c>
      <c r="Q76" s="60" t="s">
        <v>155</v>
      </c>
      <c r="R76" s="143"/>
      <c r="S76" s="140" t="s">
        <v>47</v>
      </c>
      <c r="T76" s="121" t="s">
        <v>384</v>
      </c>
      <c r="U76" s="140" t="s">
        <v>47</v>
      </c>
      <c r="V76" s="141" t="s">
        <v>156</v>
      </c>
      <c r="W76" s="157" t="s">
        <v>157</v>
      </c>
      <c r="X76" s="109" t="s">
        <v>284</v>
      </c>
      <c r="Y76" s="196" t="s">
        <v>385</v>
      </c>
      <c r="Z76" s="177" t="s">
        <v>286</v>
      </c>
      <c r="AA76" s="121" t="s">
        <v>386</v>
      </c>
      <c r="AB76" s="176">
        <v>0.192</v>
      </c>
      <c r="AC76" s="181" t="s">
        <v>160</v>
      </c>
      <c r="AD76" s="141"/>
      <c r="AE76" s="141"/>
      <c r="AF76" s="141"/>
      <c r="AG76" s="141"/>
      <c r="AH76" s="179"/>
      <c r="AI76" s="179"/>
      <c r="AJ76" s="218"/>
      <c r="AK76" s="101">
        <v>1</v>
      </c>
    </row>
    <row r="77" s="32" customFormat="1" ht="39.95" customHeight="1" spans="1:37">
      <c r="A77" s="61">
        <f t="shared" si="2"/>
        <v>69</v>
      </c>
      <c r="B77" s="60"/>
      <c r="C77" s="64"/>
      <c r="D77" s="64"/>
      <c r="E77" s="66">
        <v>3</v>
      </c>
      <c r="F77" s="65"/>
      <c r="G77" s="64"/>
      <c r="H77" s="64"/>
      <c r="I77" s="64"/>
      <c r="J77" s="104"/>
      <c r="K77" s="107"/>
      <c r="L77" s="107"/>
      <c r="M77" s="121" t="s">
        <v>387</v>
      </c>
      <c r="N77" s="101" t="s">
        <v>388</v>
      </c>
      <c r="O77" s="110" t="s">
        <v>389</v>
      </c>
      <c r="P77" s="106" t="s">
        <v>77</v>
      </c>
      <c r="Q77" s="60" t="s">
        <v>155</v>
      </c>
      <c r="R77" s="145"/>
      <c r="S77" s="140" t="s">
        <v>47</v>
      </c>
      <c r="T77" s="121" t="s">
        <v>164</v>
      </c>
      <c r="U77" s="143" t="s">
        <v>160</v>
      </c>
      <c r="V77" s="157" t="s">
        <v>157</v>
      </c>
      <c r="W77" s="141" t="s">
        <v>156</v>
      </c>
      <c r="X77" s="109" t="s">
        <v>266</v>
      </c>
      <c r="Y77" s="143" t="s">
        <v>390</v>
      </c>
      <c r="Z77" s="143" t="s">
        <v>160</v>
      </c>
      <c r="AA77" s="121" t="s">
        <v>160</v>
      </c>
      <c r="AB77" s="176">
        <v>0.0237</v>
      </c>
      <c r="AC77" s="181" t="s">
        <v>391</v>
      </c>
      <c r="AD77" s="181"/>
      <c r="AE77" s="181"/>
      <c r="AF77" s="181"/>
      <c r="AG77" s="181"/>
      <c r="AH77" s="179"/>
      <c r="AI77" s="179"/>
      <c r="AJ77" s="218"/>
      <c r="AK77" s="101">
        <v>8</v>
      </c>
    </row>
    <row r="78" s="31" customFormat="1" ht="39.95" customHeight="1" spans="1:37">
      <c r="A78" s="61">
        <f t="shared" si="2"/>
        <v>70</v>
      </c>
      <c r="B78" s="60"/>
      <c r="C78" s="64"/>
      <c r="D78" s="64"/>
      <c r="E78" s="66">
        <v>3</v>
      </c>
      <c r="F78" s="65"/>
      <c r="G78" s="64"/>
      <c r="H78" s="64"/>
      <c r="I78" s="64"/>
      <c r="J78" s="104"/>
      <c r="K78" s="107"/>
      <c r="L78" s="107"/>
      <c r="M78" s="121" t="s">
        <v>392</v>
      </c>
      <c r="N78" s="225" t="s">
        <v>393</v>
      </c>
      <c r="O78" s="110" t="s">
        <v>394</v>
      </c>
      <c r="P78" s="106"/>
      <c r="Q78" s="60" t="s">
        <v>155</v>
      </c>
      <c r="R78" s="145"/>
      <c r="S78" s="140" t="s">
        <v>47</v>
      </c>
      <c r="T78" s="121" t="s">
        <v>164</v>
      </c>
      <c r="U78" s="143"/>
      <c r="V78" s="157" t="s">
        <v>157</v>
      </c>
      <c r="W78" s="141" t="s">
        <v>156</v>
      </c>
      <c r="X78" s="109" t="s">
        <v>266</v>
      </c>
      <c r="Y78" s="143" t="s">
        <v>273</v>
      </c>
      <c r="Z78" s="143" t="s">
        <v>160</v>
      </c>
      <c r="AA78" s="121" t="s">
        <v>160</v>
      </c>
      <c r="AB78" s="176">
        <v>0.0017</v>
      </c>
      <c r="AC78" s="181" t="s">
        <v>391</v>
      </c>
      <c r="AD78" s="181"/>
      <c r="AE78" s="181"/>
      <c r="AF78" s="181"/>
      <c r="AG78" s="181"/>
      <c r="AH78" s="179"/>
      <c r="AI78" s="179"/>
      <c r="AJ78" s="218"/>
      <c r="AK78" s="101">
        <v>8</v>
      </c>
    </row>
    <row r="79" s="33" customFormat="1" ht="39.95" customHeight="1" spans="1:37">
      <c r="A79" s="61">
        <f t="shared" si="2"/>
        <v>71</v>
      </c>
      <c r="B79" s="60"/>
      <c r="C79" s="64">
        <v>1</v>
      </c>
      <c r="D79" s="64"/>
      <c r="E79" s="65"/>
      <c r="F79" s="65"/>
      <c r="G79" s="64"/>
      <c r="H79" s="64"/>
      <c r="I79" s="64"/>
      <c r="J79" s="104"/>
      <c r="K79" s="107"/>
      <c r="L79" s="107"/>
      <c r="M79" s="121" t="s">
        <v>395</v>
      </c>
      <c r="N79" s="101" t="s">
        <v>564</v>
      </c>
      <c r="O79" s="110" t="s">
        <v>415</v>
      </c>
      <c r="P79" s="109" t="s">
        <v>47</v>
      </c>
      <c r="Q79" s="60" t="s">
        <v>155</v>
      </c>
      <c r="R79" s="145"/>
      <c r="S79" s="140" t="s">
        <v>47</v>
      </c>
      <c r="T79" s="121" t="s">
        <v>164</v>
      </c>
      <c r="U79" s="143" t="s">
        <v>160</v>
      </c>
      <c r="V79" s="157" t="s">
        <v>156</v>
      </c>
      <c r="W79" s="141" t="s">
        <v>157</v>
      </c>
      <c r="X79" s="60" t="s">
        <v>171</v>
      </c>
      <c r="Y79" s="63" t="s">
        <v>159</v>
      </c>
      <c r="Z79" s="63" t="s">
        <v>160</v>
      </c>
      <c r="AA79" s="101" t="s">
        <v>160</v>
      </c>
      <c r="AB79" s="176">
        <f>AB80+AB88</f>
        <v>2.4414</v>
      </c>
      <c r="AC79" s="181" t="s">
        <v>160</v>
      </c>
      <c r="AD79" s="181"/>
      <c r="AE79" s="181"/>
      <c r="AF79" s="181"/>
      <c r="AG79" s="181"/>
      <c r="AH79" s="179"/>
      <c r="AI79" s="179"/>
      <c r="AJ79" s="218"/>
      <c r="AK79" s="101">
        <v>1</v>
      </c>
    </row>
    <row r="80" ht="39.95" customHeight="1" spans="1:37">
      <c r="A80" s="61">
        <f t="shared" si="2"/>
        <v>72</v>
      </c>
      <c r="B80" s="60"/>
      <c r="C80" s="64"/>
      <c r="D80" s="64">
        <v>2</v>
      </c>
      <c r="E80" s="64"/>
      <c r="F80" s="64"/>
      <c r="G80" s="75"/>
      <c r="H80" s="64"/>
      <c r="I80" s="64"/>
      <c r="J80" s="104"/>
      <c r="K80" s="104"/>
      <c r="L80" s="104"/>
      <c r="M80" s="121" t="s">
        <v>397</v>
      </c>
      <c r="N80" s="101" t="s">
        <v>565</v>
      </c>
      <c r="O80" s="110" t="s">
        <v>415</v>
      </c>
      <c r="P80" s="106" t="s">
        <v>57</v>
      </c>
      <c r="Q80" s="60" t="s">
        <v>155</v>
      </c>
      <c r="R80" s="144"/>
      <c r="S80" s="140" t="s">
        <v>47</v>
      </c>
      <c r="T80" s="121" t="s">
        <v>164</v>
      </c>
      <c r="U80" s="143" t="s">
        <v>160</v>
      </c>
      <c r="V80" s="157" t="s">
        <v>156</v>
      </c>
      <c r="W80" s="141" t="s">
        <v>157</v>
      </c>
      <c r="X80" s="60" t="s">
        <v>171</v>
      </c>
      <c r="Y80" s="63" t="s">
        <v>159</v>
      </c>
      <c r="Z80" s="63" t="s">
        <v>160</v>
      </c>
      <c r="AA80" s="101" t="s">
        <v>160</v>
      </c>
      <c r="AB80" s="176">
        <f>AB81+AB86+AB87*AK87</f>
        <v>1.0931</v>
      </c>
      <c r="AC80" s="181" t="s">
        <v>160</v>
      </c>
      <c r="AD80" s="141"/>
      <c r="AE80" s="141"/>
      <c r="AF80" s="141"/>
      <c r="AG80" s="141"/>
      <c r="AH80" s="179"/>
      <c r="AI80" s="179"/>
      <c r="AJ80" s="218"/>
      <c r="AK80" s="101">
        <v>1</v>
      </c>
    </row>
    <row r="81" ht="39.95" customHeight="1" spans="1:37">
      <c r="A81" s="61">
        <f t="shared" si="2"/>
        <v>73</v>
      </c>
      <c r="B81" s="60"/>
      <c r="C81" s="64"/>
      <c r="D81" s="64"/>
      <c r="E81" s="64">
        <v>3</v>
      </c>
      <c r="F81" s="64"/>
      <c r="G81" s="75"/>
      <c r="H81" s="64"/>
      <c r="I81" s="64"/>
      <c r="J81" s="104"/>
      <c r="K81" s="104"/>
      <c r="L81" s="104"/>
      <c r="M81" s="121" t="s">
        <v>399</v>
      </c>
      <c r="N81" s="101" t="s">
        <v>400</v>
      </c>
      <c r="O81" s="110" t="s">
        <v>170</v>
      </c>
      <c r="P81" s="106" t="s">
        <v>77</v>
      </c>
      <c r="Q81" s="60" t="s">
        <v>155</v>
      </c>
      <c r="R81" s="144"/>
      <c r="S81" s="140" t="s">
        <v>47</v>
      </c>
      <c r="T81" s="121" t="s">
        <v>164</v>
      </c>
      <c r="U81" s="143" t="s">
        <v>160</v>
      </c>
      <c r="V81" s="141" t="s">
        <v>157</v>
      </c>
      <c r="W81" s="137" t="s">
        <v>156</v>
      </c>
      <c r="X81" s="60" t="s">
        <v>171</v>
      </c>
      <c r="Y81" s="63" t="s">
        <v>159</v>
      </c>
      <c r="Z81" s="63" t="s">
        <v>160</v>
      </c>
      <c r="AA81" s="101" t="s">
        <v>160</v>
      </c>
      <c r="AB81" s="176">
        <f>AB82+AB83+AB84+AB85</f>
        <v>0.8671</v>
      </c>
      <c r="AC81" s="181" t="s">
        <v>160</v>
      </c>
      <c r="AD81" s="141"/>
      <c r="AE81" s="141"/>
      <c r="AF81" s="141"/>
      <c r="AG81" s="141"/>
      <c r="AH81" s="179"/>
      <c r="AI81" s="179"/>
      <c r="AJ81" s="218"/>
      <c r="AK81" s="101">
        <v>1</v>
      </c>
    </row>
    <row r="82" ht="39.95" customHeight="1" spans="1:37">
      <c r="A82" s="61">
        <f t="shared" si="2"/>
        <v>74</v>
      </c>
      <c r="B82" s="60"/>
      <c r="C82" s="64"/>
      <c r="D82" s="64"/>
      <c r="E82" s="64"/>
      <c r="F82" s="64">
        <v>4</v>
      </c>
      <c r="G82" s="75"/>
      <c r="H82" s="64"/>
      <c r="I82" s="64"/>
      <c r="J82" s="104"/>
      <c r="K82" s="104"/>
      <c r="L82" s="104"/>
      <c r="M82" s="121" t="s">
        <v>401</v>
      </c>
      <c r="N82" s="101" t="s">
        <v>402</v>
      </c>
      <c r="O82" s="110" t="s">
        <v>170</v>
      </c>
      <c r="P82" s="106" t="s">
        <v>77</v>
      </c>
      <c r="Q82" s="60" t="s">
        <v>155</v>
      </c>
      <c r="R82" s="144"/>
      <c r="S82" s="140" t="s">
        <v>47</v>
      </c>
      <c r="T82" s="121" t="s">
        <v>164</v>
      </c>
      <c r="U82" s="143" t="s">
        <v>160</v>
      </c>
      <c r="V82" s="141" t="s">
        <v>157</v>
      </c>
      <c r="W82" s="137" t="s">
        <v>156</v>
      </c>
      <c r="X82" s="109" t="s">
        <v>403</v>
      </c>
      <c r="Y82" s="63" t="s">
        <v>404</v>
      </c>
      <c r="Z82" s="63" t="s">
        <v>405</v>
      </c>
      <c r="AA82" s="101" t="s">
        <v>160</v>
      </c>
      <c r="AB82" s="176">
        <v>0.8278</v>
      </c>
      <c r="AC82" s="181" t="s">
        <v>160</v>
      </c>
      <c r="AD82" s="141"/>
      <c r="AE82" s="141"/>
      <c r="AF82" s="141"/>
      <c r="AG82" s="141"/>
      <c r="AH82" s="179"/>
      <c r="AI82" s="179"/>
      <c r="AJ82" s="218"/>
      <c r="AK82" s="101">
        <v>1</v>
      </c>
    </row>
    <row r="83" ht="39.95" customHeight="1" spans="1:37">
      <c r="A83" s="61">
        <f t="shared" si="2"/>
        <v>75</v>
      </c>
      <c r="B83" s="60"/>
      <c r="C83" s="64"/>
      <c r="D83" s="64"/>
      <c r="E83" s="64"/>
      <c r="F83" s="64">
        <v>4</v>
      </c>
      <c r="G83" s="75"/>
      <c r="H83" s="64"/>
      <c r="I83" s="64"/>
      <c r="J83" s="104"/>
      <c r="K83" s="104"/>
      <c r="L83" s="104"/>
      <c r="M83" s="98" t="s">
        <v>176</v>
      </c>
      <c r="N83" s="101" t="s">
        <v>177</v>
      </c>
      <c r="O83" s="102" t="s">
        <v>170</v>
      </c>
      <c r="P83" s="106" t="s">
        <v>57</v>
      </c>
      <c r="Q83" s="60" t="s">
        <v>155</v>
      </c>
      <c r="R83" s="144"/>
      <c r="S83" s="140" t="s">
        <v>47</v>
      </c>
      <c r="T83" s="121" t="s">
        <v>164</v>
      </c>
      <c r="U83" s="143" t="s">
        <v>160</v>
      </c>
      <c r="V83" s="141" t="s">
        <v>157</v>
      </c>
      <c r="W83" s="137" t="s">
        <v>156</v>
      </c>
      <c r="X83" s="109" t="s">
        <v>178</v>
      </c>
      <c r="Y83" s="63" t="s">
        <v>566</v>
      </c>
      <c r="Z83" s="60" t="s">
        <v>180</v>
      </c>
      <c r="AA83" s="101" t="s">
        <v>160</v>
      </c>
      <c r="AB83" s="176">
        <v>0.021</v>
      </c>
      <c r="AC83" s="181" t="s">
        <v>160</v>
      </c>
      <c r="AD83" s="141"/>
      <c r="AE83" s="141"/>
      <c r="AF83" s="141"/>
      <c r="AG83" s="141"/>
      <c r="AH83" s="179"/>
      <c r="AI83" s="179"/>
      <c r="AJ83" s="218"/>
      <c r="AK83" s="101">
        <v>1</v>
      </c>
    </row>
    <row r="84" s="23" customFormat="1" ht="39.95" customHeight="1" spans="1:37">
      <c r="A84" s="61">
        <f t="shared" si="2"/>
        <v>76</v>
      </c>
      <c r="B84" s="60"/>
      <c r="C84" s="64"/>
      <c r="D84" s="75"/>
      <c r="E84" s="64"/>
      <c r="F84" s="64">
        <v>4</v>
      </c>
      <c r="G84" s="75"/>
      <c r="H84" s="64"/>
      <c r="I84" s="64"/>
      <c r="J84" s="104"/>
      <c r="K84" s="104"/>
      <c r="L84" s="104"/>
      <c r="M84" s="98" t="s">
        <v>181</v>
      </c>
      <c r="N84" s="101" t="s">
        <v>182</v>
      </c>
      <c r="O84" s="102" t="s">
        <v>170</v>
      </c>
      <c r="P84" s="106" t="s">
        <v>57</v>
      </c>
      <c r="Q84" s="60" t="s">
        <v>155</v>
      </c>
      <c r="R84" s="144"/>
      <c r="S84" s="140" t="s">
        <v>47</v>
      </c>
      <c r="T84" s="121" t="s">
        <v>164</v>
      </c>
      <c r="U84" s="143" t="s">
        <v>160</v>
      </c>
      <c r="V84" s="157" t="s">
        <v>157</v>
      </c>
      <c r="W84" s="141" t="s">
        <v>156</v>
      </c>
      <c r="X84" s="109" t="s">
        <v>178</v>
      </c>
      <c r="Y84" s="63" t="s">
        <v>566</v>
      </c>
      <c r="Z84" s="60" t="s">
        <v>180</v>
      </c>
      <c r="AA84" s="101" t="s">
        <v>410</v>
      </c>
      <c r="AB84" s="176">
        <v>0.0072</v>
      </c>
      <c r="AC84" s="181" t="s">
        <v>160</v>
      </c>
      <c r="AD84" s="141"/>
      <c r="AE84" s="141"/>
      <c r="AF84" s="141"/>
      <c r="AG84" s="141"/>
      <c r="AH84" s="179"/>
      <c r="AI84" s="179"/>
      <c r="AJ84" s="218"/>
      <c r="AK84" s="101">
        <v>1</v>
      </c>
    </row>
    <row r="85" s="23" customFormat="1" ht="39.95" customHeight="1" spans="1:37">
      <c r="A85" s="61">
        <f t="shared" si="2"/>
        <v>77</v>
      </c>
      <c r="B85" s="60"/>
      <c r="C85" s="64"/>
      <c r="D85" s="75"/>
      <c r="E85" s="64"/>
      <c r="F85" s="64">
        <v>4</v>
      </c>
      <c r="G85" s="75"/>
      <c r="H85" s="64"/>
      <c r="I85" s="64"/>
      <c r="J85" s="104"/>
      <c r="K85" s="104"/>
      <c r="L85" s="104"/>
      <c r="M85" s="98" t="s">
        <v>183</v>
      </c>
      <c r="N85" s="101" t="s">
        <v>184</v>
      </c>
      <c r="O85" s="102" t="s">
        <v>170</v>
      </c>
      <c r="P85" s="106" t="s">
        <v>57</v>
      </c>
      <c r="Q85" s="60" t="s">
        <v>155</v>
      </c>
      <c r="R85" s="144"/>
      <c r="S85" s="140" t="s">
        <v>47</v>
      </c>
      <c r="T85" s="121" t="s">
        <v>164</v>
      </c>
      <c r="U85" s="143" t="s">
        <v>160</v>
      </c>
      <c r="V85" s="157" t="s">
        <v>157</v>
      </c>
      <c r="W85" s="141" t="s">
        <v>156</v>
      </c>
      <c r="X85" s="109" t="s">
        <v>178</v>
      </c>
      <c r="Y85" s="63" t="s">
        <v>566</v>
      </c>
      <c r="Z85" s="60" t="s">
        <v>180</v>
      </c>
      <c r="AA85" s="180" t="s">
        <v>160</v>
      </c>
      <c r="AB85" s="176">
        <v>0.0111</v>
      </c>
      <c r="AC85" s="181" t="s">
        <v>160</v>
      </c>
      <c r="AD85" s="141"/>
      <c r="AE85" s="141"/>
      <c r="AF85" s="141"/>
      <c r="AG85" s="141"/>
      <c r="AH85" s="179"/>
      <c r="AI85" s="179"/>
      <c r="AJ85" s="218"/>
      <c r="AK85" s="101">
        <v>1</v>
      </c>
    </row>
    <row r="86" s="21" customFormat="1" ht="39.95" customHeight="1" spans="1:37">
      <c r="A86" s="61">
        <f t="shared" ref="A86:A119" si="3">ROW(86:86)-8</f>
        <v>78</v>
      </c>
      <c r="B86" s="60"/>
      <c r="C86" s="64"/>
      <c r="D86" s="75"/>
      <c r="E86" s="64">
        <v>3</v>
      </c>
      <c r="F86" s="64"/>
      <c r="G86" s="75"/>
      <c r="H86" s="64"/>
      <c r="I86" s="64"/>
      <c r="J86" s="104"/>
      <c r="K86" s="104"/>
      <c r="L86" s="104"/>
      <c r="M86" s="121" t="s">
        <v>413</v>
      </c>
      <c r="N86" s="101" t="s">
        <v>567</v>
      </c>
      <c r="O86" s="108" t="s">
        <v>415</v>
      </c>
      <c r="P86" s="106" t="s">
        <v>57</v>
      </c>
      <c r="Q86" s="60" t="s">
        <v>155</v>
      </c>
      <c r="R86" s="144"/>
      <c r="S86" s="140" t="s">
        <v>47</v>
      </c>
      <c r="T86" s="121" t="s">
        <v>164</v>
      </c>
      <c r="U86" s="143" t="s">
        <v>160</v>
      </c>
      <c r="V86" s="157" t="s">
        <v>156</v>
      </c>
      <c r="W86" s="141" t="s">
        <v>157</v>
      </c>
      <c r="X86" s="109" t="s">
        <v>171</v>
      </c>
      <c r="Y86" s="63" t="s">
        <v>159</v>
      </c>
      <c r="Z86" s="63" t="s">
        <v>160</v>
      </c>
      <c r="AA86" s="101" t="s">
        <v>160</v>
      </c>
      <c r="AB86" s="176">
        <v>0.2</v>
      </c>
      <c r="AC86" s="181" t="s">
        <v>160</v>
      </c>
      <c r="AD86" s="141"/>
      <c r="AE86" s="141"/>
      <c r="AF86" s="141"/>
      <c r="AG86" s="141"/>
      <c r="AH86" s="179"/>
      <c r="AI86" s="179"/>
      <c r="AJ86" s="218"/>
      <c r="AK86" s="101">
        <v>1</v>
      </c>
    </row>
    <row r="87" ht="39.95" customHeight="1" spans="1:37">
      <c r="A87" s="61">
        <f t="shared" si="3"/>
        <v>79</v>
      </c>
      <c r="B87" s="60"/>
      <c r="C87" s="64"/>
      <c r="D87" s="75"/>
      <c r="E87" s="75">
        <v>3</v>
      </c>
      <c r="F87" s="64"/>
      <c r="G87" s="75"/>
      <c r="H87" s="64"/>
      <c r="I87" s="64"/>
      <c r="J87" s="104"/>
      <c r="K87" s="104"/>
      <c r="L87" s="104"/>
      <c r="M87" s="121" t="s">
        <v>192</v>
      </c>
      <c r="N87" s="101" t="s">
        <v>193</v>
      </c>
      <c r="O87" s="110" t="s">
        <v>160</v>
      </c>
      <c r="P87" s="106" t="s">
        <v>77</v>
      </c>
      <c r="Q87" s="60" t="s">
        <v>155</v>
      </c>
      <c r="R87" s="63" t="s">
        <v>160</v>
      </c>
      <c r="S87" s="140" t="s">
        <v>47</v>
      </c>
      <c r="T87" s="121" t="s">
        <v>164</v>
      </c>
      <c r="U87" s="143" t="s">
        <v>160</v>
      </c>
      <c r="V87" s="157" t="s">
        <v>157</v>
      </c>
      <c r="W87" s="141" t="s">
        <v>156</v>
      </c>
      <c r="X87" s="63" t="s">
        <v>160</v>
      </c>
      <c r="Y87" s="63" t="s">
        <v>160</v>
      </c>
      <c r="Z87" s="63" t="s">
        <v>160</v>
      </c>
      <c r="AA87" s="101" t="s">
        <v>160</v>
      </c>
      <c r="AB87" s="176">
        <v>0.001</v>
      </c>
      <c r="AC87" s="181" t="s">
        <v>160</v>
      </c>
      <c r="AD87" s="141"/>
      <c r="AE87" s="141"/>
      <c r="AF87" s="141"/>
      <c r="AG87" s="141"/>
      <c r="AH87" s="179"/>
      <c r="AI87" s="179"/>
      <c r="AJ87" s="218"/>
      <c r="AK87" s="101">
        <v>26</v>
      </c>
    </row>
    <row r="88" ht="39.95" customHeight="1" spans="1:37">
      <c r="A88" s="61">
        <f t="shared" si="3"/>
        <v>80</v>
      </c>
      <c r="B88" s="97"/>
      <c r="C88" s="64"/>
      <c r="D88" s="64"/>
      <c r="E88" s="64">
        <v>3</v>
      </c>
      <c r="F88" s="64"/>
      <c r="G88" s="64"/>
      <c r="H88" s="64"/>
      <c r="I88" s="64"/>
      <c r="J88" s="97"/>
      <c r="K88" s="97"/>
      <c r="L88" s="97"/>
      <c r="M88" s="121" t="s">
        <v>416</v>
      </c>
      <c r="N88" s="98" t="s">
        <v>417</v>
      </c>
      <c r="O88" s="110" t="s">
        <v>205</v>
      </c>
      <c r="P88" s="106" t="s">
        <v>77</v>
      </c>
      <c r="Q88" s="60" t="s">
        <v>155</v>
      </c>
      <c r="R88" s="141"/>
      <c r="S88" s="140" t="s">
        <v>47</v>
      </c>
      <c r="T88" s="121" t="s">
        <v>164</v>
      </c>
      <c r="U88" s="143" t="s">
        <v>160</v>
      </c>
      <c r="V88" s="157" t="s">
        <v>157</v>
      </c>
      <c r="W88" s="141" t="s">
        <v>156</v>
      </c>
      <c r="X88" s="109" t="s">
        <v>171</v>
      </c>
      <c r="Y88" s="63" t="s">
        <v>159</v>
      </c>
      <c r="Z88" s="143" t="s">
        <v>160</v>
      </c>
      <c r="AA88" s="180" t="s">
        <v>160</v>
      </c>
      <c r="AB88" s="176">
        <f>AB89+AB90+AB91+AB92+AB93+AB94+AB95+AB96+AB98*AK98+AB97+AB99*AK99</f>
        <v>1.3483</v>
      </c>
      <c r="AC88" s="181" t="s">
        <v>334</v>
      </c>
      <c r="AD88" s="97"/>
      <c r="AE88" s="97"/>
      <c r="AF88" s="97"/>
      <c r="AG88" s="97"/>
      <c r="AH88" s="179" t="s">
        <v>160</v>
      </c>
      <c r="AI88" s="179"/>
      <c r="AJ88" s="218"/>
      <c r="AK88" s="101">
        <v>1</v>
      </c>
    </row>
    <row r="89" ht="39.95" customHeight="1" spans="1:37">
      <c r="A89" s="61">
        <f t="shared" si="3"/>
        <v>81</v>
      </c>
      <c r="B89" s="60"/>
      <c r="C89" s="64"/>
      <c r="D89" s="75"/>
      <c r="E89" s="75"/>
      <c r="F89" s="64">
        <v>4</v>
      </c>
      <c r="G89" s="75"/>
      <c r="H89" s="64"/>
      <c r="I89" s="64"/>
      <c r="J89" s="104"/>
      <c r="K89" s="104"/>
      <c r="L89" s="104"/>
      <c r="M89" s="121" t="s">
        <v>418</v>
      </c>
      <c r="N89" s="101" t="s">
        <v>419</v>
      </c>
      <c r="O89" s="110" t="s">
        <v>205</v>
      </c>
      <c r="P89" s="106" t="s">
        <v>77</v>
      </c>
      <c r="Q89" s="60" t="s">
        <v>155</v>
      </c>
      <c r="R89" s="144"/>
      <c r="S89" s="140" t="s">
        <v>47</v>
      </c>
      <c r="T89" s="121" t="s">
        <v>164</v>
      </c>
      <c r="U89" s="143" t="s">
        <v>160</v>
      </c>
      <c r="V89" s="157" t="s">
        <v>157</v>
      </c>
      <c r="W89" s="141" t="s">
        <v>156</v>
      </c>
      <c r="X89" s="109" t="s">
        <v>284</v>
      </c>
      <c r="Y89" s="63" t="s">
        <v>301</v>
      </c>
      <c r="Z89" s="177" t="s">
        <v>286</v>
      </c>
      <c r="AA89" s="180" t="s">
        <v>420</v>
      </c>
      <c r="AB89" s="176">
        <v>0.3204</v>
      </c>
      <c r="AC89" s="181" t="s">
        <v>160</v>
      </c>
      <c r="AD89" s="181"/>
      <c r="AE89" s="181"/>
      <c r="AF89" s="181"/>
      <c r="AG89" s="181"/>
      <c r="AH89" s="179" t="s">
        <v>160</v>
      </c>
      <c r="AI89" s="179"/>
      <c r="AJ89" s="218"/>
      <c r="AK89" s="101">
        <v>1</v>
      </c>
    </row>
    <row r="90" s="21" customFormat="1" ht="39.95" customHeight="1" spans="1:37">
      <c r="A90" s="61">
        <f t="shared" si="3"/>
        <v>82</v>
      </c>
      <c r="B90" s="60"/>
      <c r="C90" s="64"/>
      <c r="D90" s="75"/>
      <c r="E90" s="75"/>
      <c r="F90" s="64">
        <v>4</v>
      </c>
      <c r="G90" s="75"/>
      <c r="H90" s="64"/>
      <c r="I90" s="64"/>
      <c r="J90" s="104"/>
      <c r="K90" s="104"/>
      <c r="L90" s="104"/>
      <c r="M90" s="121" t="s">
        <v>421</v>
      </c>
      <c r="N90" s="101" t="s">
        <v>422</v>
      </c>
      <c r="O90" s="110" t="s">
        <v>205</v>
      </c>
      <c r="P90" s="106" t="s">
        <v>77</v>
      </c>
      <c r="Q90" s="60" t="s">
        <v>155</v>
      </c>
      <c r="R90" s="144"/>
      <c r="S90" s="140" t="s">
        <v>47</v>
      </c>
      <c r="T90" s="121" t="s">
        <v>164</v>
      </c>
      <c r="U90" s="143" t="s">
        <v>160</v>
      </c>
      <c r="V90" s="157" t="s">
        <v>157</v>
      </c>
      <c r="W90" s="141" t="s">
        <v>156</v>
      </c>
      <c r="X90" s="109" t="s">
        <v>284</v>
      </c>
      <c r="Y90" s="63" t="s">
        <v>301</v>
      </c>
      <c r="Z90" s="177" t="s">
        <v>286</v>
      </c>
      <c r="AA90" s="180" t="s">
        <v>420</v>
      </c>
      <c r="AB90" s="176">
        <v>0.3062</v>
      </c>
      <c r="AC90" s="181" t="s">
        <v>160</v>
      </c>
      <c r="AD90" s="181"/>
      <c r="AE90" s="181"/>
      <c r="AF90" s="181"/>
      <c r="AG90" s="181"/>
      <c r="AH90" s="179" t="s">
        <v>160</v>
      </c>
      <c r="AI90" s="179"/>
      <c r="AJ90" s="218"/>
      <c r="AK90" s="101">
        <v>1</v>
      </c>
    </row>
    <row r="91" s="21" customFormat="1" ht="39.95" customHeight="1" spans="1:37">
      <c r="A91" s="61">
        <f t="shared" si="3"/>
        <v>83</v>
      </c>
      <c r="B91" s="60"/>
      <c r="C91" s="64"/>
      <c r="D91" s="75"/>
      <c r="E91" s="75"/>
      <c r="F91" s="64">
        <v>4</v>
      </c>
      <c r="G91" s="75"/>
      <c r="H91" s="64"/>
      <c r="I91" s="64"/>
      <c r="J91" s="104"/>
      <c r="K91" s="104"/>
      <c r="L91" s="104"/>
      <c r="M91" s="121" t="s">
        <v>423</v>
      </c>
      <c r="N91" s="101" t="s">
        <v>424</v>
      </c>
      <c r="O91" s="110" t="s">
        <v>205</v>
      </c>
      <c r="P91" s="106" t="s">
        <v>77</v>
      </c>
      <c r="Q91" s="60" t="s">
        <v>155</v>
      </c>
      <c r="R91" s="145"/>
      <c r="S91" s="140" t="s">
        <v>47</v>
      </c>
      <c r="T91" s="121" t="s">
        <v>164</v>
      </c>
      <c r="U91" s="143" t="s">
        <v>160</v>
      </c>
      <c r="V91" s="157" t="s">
        <v>157</v>
      </c>
      <c r="W91" s="141" t="s">
        <v>156</v>
      </c>
      <c r="X91" s="109" t="s">
        <v>284</v>
      </c>
      <c r="Y91" s="63" t="s">
        <v>301</v>
      </c>
      <c r="Z91" s="177" t="s">
        <v>286</v>
      </c>
      <c r="AA91" s="180" t="s">
        <v>425</v>
      </c>
      <c r="AB91" s="176">
        <v>0.1886</v>
      </c>
      <c r="AC91" s="181" t="s">
        <v>160</v>
      </c>
      <c r="AD91" s="179"/>
      <c r="AE91" s="179"/>
      <c r="AF91" s="179"/>
      <c r="AG91" s="179"/>
      <c r="AH91" s="179" t="s">
        <v>160</v>
      </c>
      <c r="AI91" s="179"/>
      <c r="AJ91" s="218"/>
      <c r="AK91" s="101">
        <v>1</v>
      </c>
    </row>
    <row r="92" ht="39.95" customHeight="1" spans="1:37">
      <c r="A92" s="61">
        <f t="shared" si="3"/>
        <v>84</v>
      </c>
      <c r="B92" s="60"/>
      <c r="C92" s="64"/>
      <c r="D92" s="75"/>
      <c r="E92" s="75"/>
      <c r="F92" s="64">
        <v>4</v>
      </c>
      <c r="G92" s="75"/>
      <c r="H92" s="64"/>
      <c r="I92" s="64"/>
      <c r="J92" s="104"/>
      <c r="K92" s="104"/>
      <c r="L92" s="104"/>
      <c r="M92" s="121" t="s">
        <v>426</v>
      </c>
      <c r="N92" s="101" t="s">
        <v>427</v>
      </c>
      <c r="O92" s="110" t="s">
        <v>205</v>
      </c>
      <c r="P92" s="106" t="s">
        <v>77</v>
      </c>
      <c r="Q92" s="60" t="s">
        <v>155</v>
      </c>
      <c r="R92" s="144"/>
      <c r="S92" s="140" t="s">
        <v>47</v>
      </c>
      <c r="T92" s="121" t="s">
        <v>164</v>
      </c>
      <c r="U92" s="143" t="s">
        <v>160</v>
      </c>
      <c r="V92" s="157" t="s">
        <v>157</v>
      </c>
      <c r="W92" s="141" t="s">
        <v>156</v>
      </c>
      <c r="X92" s="109" t="s">
        <v>284</v>
      </c>
      <c r="Y92" s="63" t="s">
        <v>285</v>
      </c>
      <c r="Z92" s="177" t="s">
        <v>286</v>
      </c>
      <c r="AA92" s="180" t="s">
        <v>428</v>
      </c>
      <c r="AB92" s="176">
        <v>0.0779</v>
      </c>
      <c r="AC92" s="181" t="s">
        <v>160</v>
      </c>
      <c r="AD92" s="141"/>
      <c r="AE92" s="141"/>
      <c r="AF92" s="141"/>
      <c r="AG92" s="141"/>
      <c r="AH92" s="179" t="s">
        <v>160</v>
      </c>
      <c r="AI92" s="179"/>
      <c r="AJ92" s="218"/>
      <c r="AK92" s="101">
        <v>1</v>
      </c>
    </row>
    <row r="93" ht="39.95" customHeight="1" spans="1:37">
      <c r="A93" s="61">
        <f t="shared" si="3"/>
        <v>85</v>
      </c>
      <c r="B93" s="60"/>
      <c r="C93" s="64"/>
      <c r="D93" s="75"/>
      <c r="E93" s="75"/>
      <c r="F93" s="64">
        <v>4</v>
      </c>
      <c r="G93" s="75"/>
      <c r="H93" s="64"/>
      <c r="I93" s="64"/>
      <c r="J93" s="104"/>
      <c r="K93" s="104"/>
      <c r="L93" s="104"/>
      <c r="M93" s="121" t="s">
        <v>429</v>
      </c>
      <c r="N93" s="101" t="s">
        <v>430</v>
      </c>
      <c r="O93" s="110" t="s">
        <v>205</v>
      </c>
      <c r="P93" s="106" t="s">
        <v>77</v>
      </c>
      <c r="Q93" s="60" t="s">
        <v>155</v>
      </c>
      <c r="R93" s="144"/>
      <c r="S93" s="140" t="s">
        <v>47</v>
      </c>
      <c r="T93" s="121" t="s">
        <v>164</v>
      </c>
      <c r="U93" s="143" t="s">
        <v>160</v>
      </c>
      <c r="V93" s="157" t="s">
        <v>157</v>
      </c>
      <c r="W93" s="141" t="s">
        <v>156</v>
      </c>
      <c r="X93" s="109" t="s">
        <v>284</v>
      </c>
      <c r="Y93" s="63" t="s">
        <v>285</v>
      </c>
      <c r="Z93" s="177" t="s">
        <v>286</v>
      </c>
      <c r="AA93" s="180" t="s">
        <v>431</v>
      </c>
      <c r="AB93" s="176">
        <v>0.0801</v>
      </c>
      <c r="AC93" s="181" t="s">
        <v>160</v>
      </c>
      <c r="AD93" s="141"/>
      <c r="AE93" s="141"/>
      <c r="AF93" s="141"/>
      <c r="AG93" s="141"/>
      <c r="AH93" s="179"/>
      <c r="AI93" s="179"/>
      <c r="AJ93" s="218"/>
      <c r="AK93" s="101">
        <v>1</v>
      </c>
    </row>
    <row r="94" ht="39.95" customHeight="1" spans="1:37">
      <c r="A94" s="61">
        <f t="shared" si="3"/>
        <v>86</v>
      </c>
      <c r="B94" s="60"/>
      <c r="C94" s="64"/>
      <c r="D94" s="75"/>
      <c r="E94" s="75"/>
      <c r="F94" s="64">
        <v>4</v>
      </c>
      <c r="G94" s="75"/>
      <c r="H94" s="64"/>
      <c r="I94" s="64"/>
      <c r="J94" s="104"/>
      <c r="K94" s="104"/>
      <c r="L94" s="104"/>
      <c r="M94" s="121" t="s">
        <v>432</v>
      </c>
      <c r="N94" s="101" t="s">
        <v>433</v>
      </c>
      <c r="O94" s="110" t="s">
        <v>205</v>
      </c>
      <c r="P94" s="106" t="s">
        <v>77</v>
      </c>
      <c r="Q94" s="60" t="s">
        <v>155</v>
      </c>
      <c r="R94" s="144"/>
      <c r="S94" s="140" t="s">
        <v>47</v>
      </c>
      <c r="T94" s="121" t="s">
        <v>164</v>
      </c>
      <c r="U94" s="143" t="s">
        <v>160</v>
      </c>
      <c r="V94" s="157" t="s">
        <v>157</v>
      </c>
      <c r="W94" s="141" t="s">
        <v>156</v>
      </c>
      <c r="X94" s="109" t="s">
        <v>284</v>
      </c>
      <c r="Y94" s="63" t="s">
        <v>285</v>
      </c>
      <c r="Z94" s="177" t="s">
        <v>286</v>
      </c>
      <c r="AA94" s="180" t="s">
        <v>434</v>
      </c>
      <c r="AB94" s="176">
        <v>0.0505</v>
      </c>
      <c r="AC94" s="181" t="s">
        <v>160</v>
      </c>
      <c r="AD94" s="141"/>
      <c r="AE94" s="141"/>
      <c r="AF94" s="141"/>
      <c r="AG94" s="141"/>
      <c r="AH94" s="179"/>
      <c r="AI94" s="179"/>
      <c r="AJ94" s="218"/>
      <c r="AK94" s="101">
        <v>1</v>
      </c>
    </row>
    <row r="95" ht="39.95" customHeight="1" spans="1:37">
      <c r="A95" s="61">
        <f t="shared" si="3"/>
        <v>87</v>
      </c>
      <c r="B95" s="60"/>
      <c r="C95" s="64"/>
      <c r="D95" s="75"/>
      <c r="E95" s="75"/>
      <c r="F95" s="64">
        <v>4</v>
      </c>
      <c r="G95" s="75"/>
      <c r="H95" s="64"/>
      <c r="I95" s="64"/>
      <c r="J95" s="104"/>
      <c r="K95" s="104"/>
      <c r="L95" s="104"/>
      <c r="M95" s="121" t="s">
        <v>435</v>
      </c>
      <c r="N95" s="101" t="s">
        <v>436</v>
      </c>
      <c r="O95" s="110" t="s">
        <v>205</v>
      </c>
      <c r="P95" s="106" t="s">
        <v>77</v>
      </c>
      <c r="Q95" s="60" t="s">
        <v>155</v>
      </c>
      <c r="R95" s="144"/>
      <c r="S95" s="140" t="s">
        <v>47</v>
      </c>
      <c r="T95" s="121" t="s">
        <v>164</v>
      </c>
      <c r="U95" s="143" t="s">
        <v>160</v>
      </c>
      <c r="V95" s="157" t="s">
        <v>157</v>
      </c>
      <c r="W95" s="141" t="s">
        <v>156</v>
      </c>
      <c r="X95" s="109" t="s">
        <v>284</v>
      </c>
      <c r="Y95" s="63" t="s">
        <v>285</v>
      </c>
      <c r="Z95" s="177" t="s">
        <v>286</v>
      </c>
      <c r="AA95" s="180" t="s">
        <v>434</v>
      </c>
      <c r="AB95" s="176">
        <v>0.0505</v>
      </c>
      <c r="AC95" s="181" t="s">
        <v>160</v>
      </c>
      <c r="AD95" s="141"/>
      <c r="AE95" s="141"/>
      <c r="AF95" s="141"/>
      <c r="AG95" s="141"/>
      <c r="AH95" s="179"/>
      <c r="AI95" s="179"/>
      <c r="AJ95" s="218"/>
      <c r="AK95" s="101">
        <v>1</v>
      </c>
    </row>
    <row r="96" s="21" customFormat="1" ht="39.95" customHeight="1" spans="1:37">
      <c r="A96" s="61">
        <f t="shared" si="3"/>
        <v>88</v>
      </c>
      <c r="B96" s="97"/>
      <c r="C96" s="64"/>
      <c r="D96" s="64"/>
      <c r="E96" s="64"/>
      <c r="F96" s="64">
        <v>4</v>
      </c>
      <c r="G96" s="64"/>
      <c r="H96" s="64"/>
      <c r="I96" s="64"/>
      <c r="J96" s="97"/>
      <c r="K96" s="97"/>
      <c r="L96" s="97"/>
      <c r="M96" s="121" t="s">
        <v>437</v>
      </c>
      <c r="N96" s="101" t="s">
        <v>438</v>
      </c>
      <c r="O96" s="110" t="s">
        <v>205</v>
      </c>
      <c r="P96" s="106" t="s">
        <v>77</v>
      </c>
      <c r="Q96" s="60" t="s">
        <v>155</v>
      </c>
      <c r="R96" s="141"/>
      <c r="S96" s="140" t="s">
        <v>47</v>
      </c>
      <c r="T96" s="121" t="s">
        <v>164</v>
      </c>
      <c r="U96" s="143" t="s">
        <v>160</v>
      </c>
      <c r="V96" s="157" t="s">
        <v>157</v>
      </c>
      <c r="W96" s="141" t="s">
        <v>156</v>
      </c>
      <c r="X96" s="109" t="s">
        <v>284</v>
      </c>
      <c r="Y96" s="63" t="s">
        <v>285</v>
      </c>
      <c r="Z96" s="177" t="s">
        <v>286</v>
      </c>
      <c r="AA96" s="180" t="s">
        <v>439</v>
      </c>
      <c r="AB96" s="176">
        <v>0.0653</v>
      </c>
      <c r="AC96" s="181" t="s">
        <v>160</v>
      </c>
      <c r="AD96" s="97"/>
      <c r="AE96" s="97"/>
      <c r="AF96" s="97"/>
      <c r="AG96" s="97"/>
      <c r="AH96" s="179"/>
      <c r="AI96" s="179"/>
      <c r="AJ96" s="218"/>
      <c r="AK96" s="101">
        <v>1</v>
      </c>
    </row>
    <row r="97" ht="39.95" customHeight="1" spans="1:37">
      <c r="A97" s="61">
        <f t="shared" si="3"/>
        <v>89</v>
      </c>
      <c r="B97" s="97"/>
      <c r="C97" s="64"/>
      <c r="D97" s="64"/>
      <c r="E97" s="64"/>
      <c r="F97" s="64">
        <v>4</v>
      </c>
      <c r="G97" s="64"/>
      <c r="H97" s="64"/>
      <c r="I97" s="64"/>
      <c r="J97" s="97"/>
      <c r="K97" s="97"/>
      <c r="L97" s="97"/>
      <c r="M97" s="121" t="s">
        <v>440</v>
      </c>
      <c r="N97" s="101" t="s">
        <v>441</v>
      </c>
      <c r="O97" s="110" t="s">
        <v>205</v>
      </c>
      <c r="P97" s="106" t="s">
        <v>77</v>
      </c>
      <c r="Q97" s="60" t="s">
        <v>155</v>
      </c>
      <c r="R97" s="141"/>
      <c r="S97" s="140" t="s">
        <v>47</v>
      </c>
      <c r="T97" s="121" t="s">
        <v>164</v>
      </c>
      <c r="U97" s="143" t="s">
        <v>160</v>
      </c>
      <c r="V97" s="157" t="s">
        <v>157</v>
      </c>
      <c r="W97" s="141" t="s">
        <v>156</v>
      </c>
      <c r="X97" s="109" t="s">
        <v>284</v>
      </c>
      <c r="Y97" s="63" t="s">
        <v>285</v>
      </c>
      <c r="Z97" s="177" t="s">
        <v>286</v>
      </c>
      <c r="AA97" s="180" t="s">
        <v>442</v>
      </c>
      <c r="AB97" s="176">
        <v>0.041</v>
      </c>
      <c r="AC97" s="181" t="s">
        <v>160</v>
      </c>
      <c r="AD97" s="97"/>
      <c r="AE97" s="97"/>
      <c r="AF97" s="97"/>
      <c r="AG97" s="97"/>
      <c r="AH97" s="179"/>
      <c r="AI97" s="179"/>
      <c r="AJ97" s="218"/>
      <c r="AK97" s="101">
        <v>1</v>
      </c>
    </row>
    <row r="98" ht="39.95" customHeight="1" spans="1:37">
      <c r="A98" s="61">
        <f t="shared" si="3"/>
        <v>90</v>
      </c>
      <c r="B98" s="60"/>
      <c r="C98" s="64"/>
      <c r="D98" s="64"/>
      <c r="E98" s="65"/>
      <c r="F98" s="65">
        <v>4</v>
      </c>
      <c r="G98" s="64"/>
      <c r="H98" s="64"/>
      <c r="I98" s="64"/>
      <c r="J98" s="104"/>
      <c r="K98" s="107"/>
      <c r="L98" s="107"/>
      <c r="M98" s="121" t="s">
        <v>294</v>
      </c>
      <c r="N98" s="101" t="s">
        <v>295</v>
      </c>
      <c r="O98" s="110" t="s">
        <v>205</v>
      </c>
      <c r="P98" s="109" t="s">
        <v>77</v>
      </c>
      <c r="Q98" s="60" t="s">
        <v>155</v>
      </c>
      <c r="R98" s="145"/>
      <c r="S98" s="140" t="s">
        <v>47</v>
      </c>
      <c r="T98" s="121" t="s">
        <v>164</v>
      </c>
      <c r="U98" s="143" t="s">
        <v>160</v>
      </c>
      <c r="V98" s="157" t="s">
        <v>157</v>
      </c>
      <c r="W98" s="141" t="s">
        <v>156</v>
      </c>
      <c r="X98" s="60" t="s">
        <v>284</v>
      </c>
      <c r="Y98" s="63" t="s">
        <v>285</v>
      </c>
      <c r="Z98" s="143" t="s">
        <v>286</v>
      </c>
      <c r="AA98" s="180" t="s">
        <v>296</v>
      </c>
      <c r="AB98" s="176">
        <v>0.0241</v>
      </c>
      <c r="AC98" s="181" t="s">
        <v>160</v>
      </c>
      <c r="AD98" s="181"/>
      <c r="AE98" s="181"/>
      <c r="AF98" s="181"/>
      <c r="AG98" s="181"/>
      <c r="AH98" s="179"/>
      <c r="AI98" s="179"/>
      <c r="AJ98" s="218"/>
      <c r="AK98" s="101">
        <v>2</v>
      </c>
    </row>
    <row r="99" ht="39.95" customHeight="1" spans="1:37">
      <c r="A99" s="61">
        <f t="shared" si="3"/>
        <v>91</v>
      </c>
      <c r="B99" s="60"/>
      <c r="C99" s="64"/>
      <c r="D99" s="75"/>
      <c r="E99" s="75"/>
      <c r="F99" s="64">
        <v>4</v>
      </c>
      <c r="G99" s="75"/>
      <c r="H99" s="64"/>
      <c r="I99" s="64"/>
      <c r="J99" s="104"/>
      <c r="K99" s="104"/>
      <c r="L99" s="104"/>
      <c r="M99" s="121" t="s">
        <v>443</v>
      </c>
      <c r="N99" s="101" t="s">
        <v>444</v>
      </c>
      <c r="O99" s="110" t="s">
        <v>205</v>
      </c>
      <c r="P99" s="106" t="s">
        <v>77</v>
      </c>
      <c r="Q99" s="60" t="s">
        <v>155</v>
      </c>
      <c r="R99" s="144"/>
      <c r="S99" s="140" t="s">
        <v>47</v>
      </c>
      <c r="T99" s="121" t="s">
        <v>164</v>
      </c>
      <c r="U99" s="143" t="s">
        <v>160</v>
      </c>
      <c r="V99" s="157" t="s">
        <v>157</v>
      </c>
      <c r="W99" s="141" t="s">
        <v>156</v>
      </c>
      <c r="X99" s="109" t="s">
        <v>171</v>
      </c>
      <c r="Y99" s="63" t="s">
        <v>159</v>
      </c>
      <c r="Z99" s="143" t="s">
        <v>160</v>
      </c>
      <c r="AA99" s="180" t="s">
        <v>160</v>
      </c>
      <c r="AB99" s="176">
        <f>AB100+AB101</f>
        <v>0.0299</v>
      </c>
      <c r="AC99" s="181" t="s">
        <v>160</v>
      </c>
      <c r="AD99" s="141"/>
      <c r="AE99" s="141"/>
      <c r="AF99" s="141"/>
      <c r="AG99" s="141"/>
      <c r="AH99" s="179"/>
      <c r="AI99" s="179"/>
      <c r="AJ99" s="218"/>
      <c r="AK99" s="101">
        <v>4</v>
      </c>
    </row>
    <row r="100" s="33" customFormat="1" ht="39.95" customHeight="1" spans="1:37">
      <c r="A100" s="61">
        <f t="shared" si="3"/>
        <v>92</v>
      </c>
      <c r="B100" s="60"/>
      <c r="C100" s="64"/>
      <c r="D100" s="75"/>
      <c r="E100" s="75"/>
      <c r="F100" s="64"/>
      <c r="G100" s="75">
        <v>5</v>
      </c>
      <c r="H100" s="64"/>
      <c r="I100" s="64"/>
      <c r="J100" s="104"/>
      <c r="K100" s="104"/>
      <c r="L100" s="104"/>
      <c r="M100" s="121" t="s">
        <v>445</v>
      </c>
      <c r="N100" s="101" t="s">
        <v>446</v>
      </c>
      <c r="O100" s="110" t="s">
        <v>205</v>
      </c>
      <c r="P100" s="106" t="s">
        <v>77</v>
      </c>
      <c r="Q100" s="60" t="s">
        <v>155</v>
      </c>
      <c r="R100" s="144"/>
      <c r="S100" s="140" t="s">
        <v>47</v>
      </c>
      <c r="T100" s="121" t="s">
        <v>164</v>
      </c>
      <c r="U100" s="143" t="s">
        <v>160</v>
      </c>
      <c r="V100" s="157" t="s">
        <v>157</v>
      </c>
      <c r="W100" s="141" t="s">
        <v>156</v>
      </c>
      <c r="X100" s="109" t="s">
        <v>206</v>
      </c>
      <c r="Y100" s="63" t="s">
        <v>321</v>
      </c>
      <c r="Z100" s="143" t="s">
        <v>208</v>
      </c>
      <c r="AA100" s="180" t="s">
        <v>447</v>
      </c>
      <c r="AB100" s="176">
        <v>0.0161</v>
      </c>
      <c r="AC100" s="181" t="s">
        <v>160</v>
      </c>
      <c r="AD100" s="141"/>
      <c r="AE100" s="141"/>
      <c r="AF100" s="141"/>
      <c r="AG100" s="141"/>
      <c r="AH100" s="179"/>
      <c r="AI100" s="179"/>
      <c r="AJ100" s="218"/>
      <c r="AK100" s="101">
        <v>1</v>
      </c>
    </row>
    <row r="101" s="23" customFormat="1" ht="39.95" customHeight="1" spans="1:37">
      <c r="A101" s="61">
        <f t="shared" si="3"/>
        <v>93</v>
      </c>
      <c r="B101" s="60"/>
      <c r="C101" s="64"/>
      <c r="D101" s="75"/>
      <c r="E101" s="75"/>
      <c r="F101" s="64"/>
      <c r="G101" s="75">
        <v>5</v>
      </c>
      <c r="H101" s="64"/>
      <c r="I101" s="64"/>
      <c r="J101" s="104"/>
      <c r="K101" s="104"/>
      <c r="L101" s="104"/>
      <c r="M101" s="121" t="s">
        <v>448</v>
      </c>
      <c r="N101" s="101" t="s">
        <v>449</v>
      </c>
      <c r="O101" s="110" t="s">
        <v>205</v>
      </c>
      <c r="P101" s="106" t="s">
        <v>77</v>
      </c>
      <c r="Q101" s="60" t="s">
        <v>155</v>
      </c>
      <c r="R101" s="144"/>
      <c r="S101" s="140" t="s">
        <v>47</v>
      </c>
      <c r="T101" s="121" t="s">
        <v>164</v>
      </c>
      <c r="U101" s="143" t="s">
        <v>160</v>
      </c>
      <c r="V101" s="157" t="s">
        <v>157</v>
      </c>
      <c r="W101" s="141" t="s">
        <v>156</v>
      </c>
      <c r="X101" s="109" t="s">
        <v>206</v>
      </c>
      <c r="Y101" s="63" t="s">
        <v>273</v>
      </c>
      <c r="Z101" s="143" t="s">
        <v>160</v>
      </c>
      <c r="AA101" s="180" t="s">
        <v>160</v>
      </c>
      <c r="AB101" s="176">
        <v>0.0138</v>
      </c>
      <c r="AC101" s="181" t="s">
        <v>160</v>
      </c>
      <c r="AD101" s="141"/>
      <c r="AE101" s="141"/>
      <c r="AF101" s="141"/>
      <c r="AG101" s="141"/>
      <c r="AH101" s="179"/>
      <c r="AI101" s="179"/>
      <c r="AJ101" s="218"/>
      <c r="AK101" s="101">
        <v>1</v>
      </c>
    </row>
    <row r="102" ht="39.95" customHeight="1" spans="1:37">
      <c r="A102" s="61">
        <f t="shared" si="3"/>
        <v>94</v>
      </c>
      <c r="B102" s="60"/>
      <c r="C102" s="64">
        <v>1</v>
      </c>
      <c r="D102" s="75"/>
      <c r="E102" s="75"/>
      <c r="F102" s="64"/>
      <c r="G102" s="75"/>
      <c r="H102" s="64"/>
      <c r="I102" s="64"/>
      <c r="J102" s="104"/>
      <c r="K102" s="104"/>
      <c r="L102" s="104"/>
      <c r="M102" s="121" t="s">
        <v>99</v>
      </c>
      <c r="N102" s="101" t="s">
        <v>100</v>
      </c>
      <c r="O102" s="226" t="s">
        <v>205</v>
      </c>
      <c r="P102" s="106" t="s">
        <v>77</v>
      </c>
      <c r="Q102" s="60" t="s">
        <v>155</v>
      </c>
      <c r="R102" s="144"/>
      <c r="S102" s="140" t="s">
        <v>57</v>
      </c>
      <c r="T102" s="121" t="s">
        <v>164</v>
      </c>
      <c r="U102" s="143" t="s">
        <v>160</v>
      </c>
      <c r="V102" s="157" t="s">
        <v>157</v>
      </c>
      <c r="W102" s="141" t="s">
        <v>156</v>
      </c>
      <c r="X102" s="109" t="s">
        <v>284</v>
      </c>
      <c r="Y102" s="63" t="s">
        <v>308</v>
      </c>
      <c r="Z102" s="177" t="s">
        <v>286</v>
      </c>
      <c r="AA102" s="180" t="s">
        <v>450</v>
      </c>
      <c r="AB102" s="176">
        <v>0.0421</v>
      </c>
      <c r="AC102" s="181" t="s">
        <v>160</v>
      </c>
      <c r="AD102" s="141"/>
      <c r="AE102" s="141"/>
      <c r="AF102" s="141"/>
      <c r="AG102" s="141"/>
      <c r="AH102" s="179"/>
      <c r="AI102" s="179"/>
      <c r="AJ102" s="218"/>
      <c r="AK102" s="101">
        <v>1</v>
      </c>
    </row>
    <row r="103" ht="39.95" customHeight="1" spans="1:37">
      <c r="A103" s="61">
        <f t="shared" si="3"/>
        <v>95</v>
      </c>
      <c r="B103" s="60"/>
      <c r="C103" s="64">
        <v>1</v>
      </c>
      <c r="D103" s="75"/>
      <c r="E103" s="64"/>
      <c r="F103" s="75"/>
      <c r="G103" s="75"/>
      <c r="H103" s="64"/>
      <c r="I103" s="64"/>
      <c r="J103" s="104"/>
      <c r="K103" s="104"/>
      <c r="L103" s="104"/>
      <c r="M103" s="121" t="s">
        <v>568</v>
      </c>
      <c r="N103" s="101" t="s">
        <v>569</v>
      </c>
      <c r="O103" s="121" t="s">
        <v>568</v>
      </c>
      <c r="P103" s="106" t="s">
        <v>77</v>
      </c>
      <c r="Q103" s="60" t="s">
        <v>155</v>
      </c>
      <c r="R103" s="144"/>
      <c r="S103" s="140" t="s">
        <v>47</v>
      </c>
      <c r="T103" s="121" t="s">
        <v>164</v>
      </c>
      <c r="U103" s="143" t="s">
        <v>160</v>
      </c>
      <c r="V103" s="157" t="s">
        <v>157</v>
      </c>
      <c r="W103" s="141" t="s">
        <v>156</v>
      </c>
      <c r="X103" s="109" t="s">
        <v>453</v>
      </c>
      <c r="Y103" s="63" t="s">
        <v>454</v>
      </c>
      <c r="Z103" s="143" t="s">
        <v>160</v>
      </c>
      <c r="AA103" s="121" t="s">
        <v>160</v>
      </c>
      <c r="AB103" s="176">
        <v>0.1722</v>
      </c>
      <c r="AC103" s="181" t="s">
        <v>160</v>
      </c>
      <c r="AD103" s="141"/>
      <c r="AE103" s="141"/>
      <c r="AF103" s="141"/>
      <c r="AG103" s="141"/>
      <c r="AH103" s="179"/>
      <c r="AI103" s="179"/>
      <c r="AJ103" s="218"/>
      <c r="AK103" s="101">
        <v>1</v>
      </c>
    </row>
    <row r="104" s="23" customFormat="1" ht="39.95" customHeight="1" spans="1:37">
      <c r="A104" s="61">
        <f t="shared" si="3"/>
        <v>96</v>
      </c>
      <c r="B104" s="60"/>
      <c r="C104" s="64">
        <v>1</v>
      </c>
      <c r="D104" s="64"/>
      <c r="E104" s="64"/>
      <c r="F104" s="75"/>
      <c r="G104" s="75"/>
      <c r="H104" s="64"/>
      <c r="I104" s="64"/>
      <c r="J104" s="104"/>
      <c r="K104" s="104"/>
      <c r="L104" s="104"/>
      <c r="M104" s="121" t="s">
        <v>455</v>
      </c>
      <c r="N104" s="101" t="s">
        <v>456</v>
      </c>
      <c r="O104" s="226" t="s">
        <v>205</v>
      </c>
      <c r="P104" s="109" t="s">
        <v>57</v>
      </c>
      <c r="Q104" s="60" t="s">
        <v>155</v>
      </c>
      <c r="R104" s="144"/>
      <c r="S104" s="140" t="s">
        <v>47</v>
      </c>
      <c r="T104" s="121" t="s">
        <v>164</v>
      </c>
      <c r="U104" s="143" t="s">
        <v>160</v>
      </c>
      <c r="V104" s="157" t="s">
        <v>157</v>
      </c>
      <c r="W104" s="141" t="s">
        <v>156</v>
      </c>
      <c r="X104" s="109" t="s">
        <v>453</v>
      </c>
      <c r="Y104" s="63" t="s">
        <v>454</v>
      </c>
      <c r="Z104" s="143" t="s">
        <v>160</v>
      </c>
      <c r="AA104" s="121" t="s">
        <v>160</v>
      </c>
      <c r="AB104" s="176">
        <v>0.0807</v>
      </c>
      <c r="AC104" s="181" t="s">
        <v>160</v>
      </c>
      <c r="AD104" s="141"/>
      <c r="AE104" s="141"/>
      <c r="AF104" s="141"/>
      <c r="AG104" s="141"/>
      <c r="AH104" s="179"/>
      <c r="AI104" s="179"/>
      <c r="AJ104" s="218"/>
      <c r="AK104" s="101">
        <v>1</v>
      </c>
    </row>
    <row r="105" s="34" customFormat="1" ht="39.95" customHeight="1" spans="1:37">
      <c r="A105" s="61">
        <f t="shared" si="3"/>
        <v>97</v>
      </c>
      <c r="B105" s="60"/>
      <c r="C105" s="64"/>
      <c r="D105" s="64"/>
      <c r="E105" s="64"/>
      <c r="F105" s="75"/>
      <c r="G105" s="75"/>
      <c r="H105" s="64"/>
      <c r="I105" s="64"/>
      <c r="J105" s="104"/>
      <c r="K105" s="104"/>
      <c r="L105" s="104"/>
      <c r="M105" s="127" t="s">
        <v>457</v>
      </c>
      <c r="N105" s="128" t="s">
        <v>87</v>
      </c>
      <c r="O105" s="227" t="s">
        <v>170</v>
      </c>
      <c r="P105" s="228" t="s">
        <v>77</v>
      </c>
      <c r="Q105" s="71" t="s">
        <v>155</v>
      </c>
      <c r="R105" s="251"/>
      <c r="S105" s="252" t="s">
        <v>47</v>
      </c>
      <c r="T105" s="127" t="s">
        <v>164</v>
      </c>
      <c r="U105" s="162" t="s">
        <v>160</v>
      </c>
      <c r="V105" s="253" t="s">
        <v>157</v>
      </c>
      <c r="W105" s="164" t="s">
        <v>156</v>
      </c>
      <c r="X105" s="130" t="s">
        <v>266</v>
      </c>
      <c r="Y105" s="192" t="s">
        <v>459</v>
      </c>
      <c r="Z105" s="192" t="s">
        <v>160</v>
      </c>
      <c r="AA105" s="127" t="s">
        <v>160</v>
      </c>
      <c r="AB105" s="194">
        <v>0.0013</v>
      </c>
      <c r="AC105" s="195" t="s">
        <v>160</v>
      </c>
      <c r="AD105" s="164"/>
      <c r="AE105" s="164"/>
      <c r="AF105" s="164"/>
      <c r="AG105" s="164"/>
      <c r="AH105" s="219"/>
      <c r="AI105" s="219"/>
      <c r="AJ105" s="220"/>
      <c r="AK105" s="128">
        <v>2</v>
      </c>
    </row>
    <row r="106" ht="39.95" customHeight="1" spans="1:37">
      <c r="A106" s="61">
        <f t="shared" si="3"/>
        <v>98</v>
      </c>
      <c r="B106" s="60"/>
      <c r="C106" s="64">
        <v>1</v>
      </c>
      <c r="D106" s="64"/>
      <c r="E106" s="64"/>
      <c r="F106" s="75"/>
      <c r="G106" s="75"/>
      <c r="H106" s="64"/>
      <c r="I106" s="64"/>
      <c r="J106" s="104"/>
      <c r="K106" s="104"/>
      <c r="L106" s="104"/>
      <c r="M106" s="229" t="s">
        <v>91</v>
      </c>
      <c r="N106" s="230" t="s">
        <v>92</v>
      </c>
      <c r="O106" s="231" t="s">
        <v>460</v>
      </c>
      <c r="P106" s="232" t="s">
        <v>461</v>
      </c>
      <c r="Q106" s="254" t="s">
        <v>155</v>
      </c>
      <c r="R106" s="255"/>
      <c r="S106" s="255" t="s">
        <v>47</v>
      </c>
      <c r="T106" s="229" t="s">
        <v>164</v>
      </c>
      <c r="U106" s="255" t="s">
        <v>160</v>
      </c>
      <c r="V106" s="255" t="s">
        <v>157</v>
      </c>
      <c r="W106" s="255" t="s">
        <v>156</v>
      </c>
      <c r="X106" s="256" t="s">
        <v>266</v>
      </c>
      <c r="Y106" s="264" t="s">
        <v>462</v>
      </c>
      <c r="Z106" s="230" t="s">
        <v>160</v>
      </c>
      <c r="AA106" s="265" t="s">
        <v>160</v>
      </c>
      <c r="AB106" s="266">
        <v>0.001</v>
      </c>
      <c r="AC106" s="181" t="s">
        <v>160</v>
      </c>
      <c r="AD106" s="141"/>
      <c r="AE106" s="141"/>
      <c r="AF106" s="141"/>
      <c r="AG106" s="141"/>
      <c r="AH106" s="179"/>
      <c r="AI106" s="179"/>
      <c r="AJ106" s="218"/>
      <c r="AK106" s="101">
        <v>2</v>
      </c>
    </row>
    <row r="107" ht="39.95" customHeight="1" spans="1:37">
      <c r="A107" s="61">
        <f t="shared" si="3"/>
        <v>99</v>
      </c>
      <c r="B107" s="60"/>
      <c r="C107" s="64">
        <v>1</v>
      </c>
      <c r="D107" s="64"/>
      <c r="E107" s="75"/>
      <c r="F107" s="64"/>
      <c r="G107" s="75"/>
      <c r="H107" s="64"/>
      <c r="I107" s="64"/>
      <c r="J107" s="104"/>
      <c r="K107" s="233"/>
      <c r="L107" s="233"/>
      <c r="M107" s="234" t="s">
        <v>463</v>
      </c>
      <c r="N107" s="235" t="s">
        <v>464</v>
      </c>
      <c r="O107" s="236" t="s">
        <v>170</v>
      </c>
      <c r="P107" s="106" t="s">
        <v>77</v>
      </c>
      <c r="Q107" s="60" t="s">
        <v>155</v>
      </c>
      <c r="R107" s="144"/>
      <c r="S107" s="140" t="s">
        <v>47</v>
      </c>
      <c r="T107" s="121" t="s">
        <v>164</v>
      </c>
      <c r="U107" s="143" t="s">
        <v>160</v>
      </c>
      <c r="V107" s="157" t="s">
        <v>157</v>
      </c>
      <c r="W107" s="141" t="s">
        <v>156</v>
      </c>
      <c r="X107" s="109" t="s">
        <v>266</v>
      </c>
      <c r="Y107" s="63" t="s">
        <v>466</v>
      </c>
      <c r="Z107" s="63" t="s">
        <v>160</v>
      </c>
      <c r="AA107" s="121" t="s">
        <v>160</v>
      </c>
      <c r="AB107" s="176">
        <v>0.0023</v>
      </c>
      <c r="AC107" s="181" t="s">
        <v>467</v>
      </c>
      <c r="AD107" s="141"/>
      <c r="AE107" s="141"/>
      <c r="AF107" s="141"/>
      <c r="AG107" s="141"/>
      <c r="AH107" s="179"/>
      <c r="AI107" s="179"/>
      <c r="AJ107" s="218"/>
      <c r="AK107" s="101">
        <v>3</v>
      </c>
    </row>
    <row r="108" ht="39.95" customHeight="1" spans="1:37">
      <c r="A108" s="61">
        <f t="shared" si="3"/>
        <v>100</v>
      </c>
      <c r="B108" s="60"/>
      <c r="C108" s="64">
        <v>1</v>
      </c>
      <c r="D108" s="64"/>
      <c r="E108" s="66"/>
      <c r="F108" s="65"/>
      <c r="G108" s="64"/>
      <c r="H108" s="64"/>
      <c r="I108" s="64"/>
      <c r="J108" s="104"/>
      <c r="K108" s="107"/>
      <c r="L108" s="107"/>
      <c r="M108" s="121" t="s">
        <v>474</v>
      </c>
      <c r="N108" s="101" t="s">
        <v>475</v>
      </c>
      <c r="O108" s="110" t="s">
        <v>170</v>
      </c>
      <c r="P108" s="237" t="s">
        <v>77</v>
      </c>
      <c r="Q108" s="60" t="s">
        <v>155</v>
      </c>
      <c r="R108" s="145"/>
      <c r="S108" s="140" t="s">
        <v>47</v>
      </c>
      <c r="T108" s="121" t="s">
        <v>164</v>
      </c>
      <c r="U108" s="143" t="s">
        <v>160</v>
      </c>
      <c r="V108" s="157" t="s">
        <v>157</v>
      </c>
      <c r="W108" s="141" t="s">
        <v>156</v>
      </c>
      <c r="X108" s="109" t="s">
        <v>266</v>
      </c>
      <c r="Y108" s="143" t="s">
        <v>160</v>
      </c>
      <c r="Z108" s="143" t="s">
        <v>160</v>
      </c>
      <c r="AA108" s="121" t="s">
        <v>160</v>
      </c>
      <c r="AB108" s="176">
        <v>0.006</v>
      </c>
      <c r="AC108" s="181" t="s">
        <v>467</v>
      </c>
      <c r="AD108" s="181"/>
      <c r="AE108" s="181"/>
      <c r="AF108" s="181"/>
      <c r="AG108" s="181"/>
      <c r="AH108" s="179"/>
      <c r="AI108" s="179"/>
      <c r="AJ108" s="218"/>
      <c r="AK108" s="101">
        <v>4</v>
      </c>
    </row>
    <row r="109" customFormat="1" ht="39.95" customHeight="1" spans="1:37">
      <c r="A109" s="61">
        <f t="shared" si="3"/>
        <v>101</v>
      </c>
      <c r="B109" s="60"/>
      <c r="C109" s="64">
        <v>1</v>
      </c>
      <c r="D109" s="64"/>
      <c r="E109" s="66"/>
      <c r="F109" s="65"/>
      <c r="G109" s="64"/>
      <c r="H109" s="64"/>
      <c r="I109" s="64"/>
      <c r="J109" s="104"/>
      <c r="K109" s="107"/>
      <c r="L109" s="107"/>
      <c r="M109" s="121" t="s">
        <v>477</v>
      </c>
      <c r="N109" s="121" t="s">
        <v>478</v>
      </c>
      <c r="O109" s="121"/>
      <c r="P109" s="121" t="s">
        <v>77</v>
      </c>
      <c r="Q109" s="121" t="s">
        <v>155</v>
      </c>
      <c r="R109" s="121" t="s">
        <v>160</v>
      </c>
      <c r="S109" s="121" t="s">
        <v>160</v>
      </c>
      <c r="T109" s="121" t="s">
        <v>164</v>
      </c>
      <c r="U109" s="121" t="s">
        <v>160</v>
      </c>
      <c r="V109" s="157" t="s">
        <v>157</v>
      </c>
      <c r="W109" s="141" t="s">
        <v>156</v>
      </c>
      <c r="X109" s="121" t="s">
        <v>479</v>
      </c>
      <c r="Y109" s="121" t="s">
        <v>479</v>
      </c>
      <c r="Z109" s="121" t="s">
        <v>160</v>
      </c>
      <c r="AA109" s="121" t="s">
        <v>160</v>
      </c>
      <c r="AB109" s="121">
        <v>0.02</v>
      </c>
      <c r="AC109" s="121" t="s">
        <v>160</v>
      </c>
      <c r="AD109" s="181"/>
      <c r="AE109" s="181"/>
      <c r="AF109" s="181"/>
      <c r="AG109" s="181"/>
      <c r="AH109" s="179"/>
      <c r="AI109" s="179"/>
      <c r="AJ109" s="218"/>
      <c r="AK109" s="101"/>
    </row>
    <row r="110" s="31" customFormat="1" ht="39.95" customHeight="1" spans="1:37">
      <c r="A110" s="61">
        <f t="shared" si="3"/>
        <v>102</v>
      </c>
      <c r="B110" s="60"/>
      <c r="C110" s="64">
        <v>1</v>
      </c>
      <c r="D110" s="64"/>
      <c r="E110" s="65"/>
      <c r="F110" s="65"/>
      <c r="G110" s="64"/>
      <c r="H110" s="64"/>
      <c r="I110" s="64"/>
      <c r="J110" s="104"/>
      <c r="K110" s="107"/>
      <c r="L110" s="107"/>
      <c r="M110" s="121" t="s">
        <v>480</v>
      </c>
      <c r="N110" s="121" t="s">
        <v>478</v>
      </c>
      <c r="O110" s="121"/>
      <c r="P110" s="121" t="s">
        <v>77</v>
      </c>
      <c r="Q110" s="121" t="s">
        <v>155</v>
      </c>
      <c r="R110" s="121" t="s">
        <v>160</v>
      </c>
      <c r="S110" s="121" t="s">
        <v>160</v>
      </c>
      <c r="T110" s="121" t="s">
        <v>164</v>
      </c>
      <c r="U110" s="121" t="s">
        <v>160</v>
      </c>
      <c r="V110" s="157" t="s">
        <v>157</v>
      </c>
      <c r="W110" s="141" t="s">
        <v>156</v>
      </c>
      <c r="X110" s="121" t="s">
        <v>479</v>
      </c>
      <c r="Y110" s="121" t="s">
        <v>479</v>
      </c>
      <c r="Z110" s="121" t="s">
        <v>160</v>
      </c>
      <c r="AA110" s="121" t="s">
        <v>160</v>
      </c>
      <c r="AB110" s="121"/>
      <c r="AC110" s="121"/>
      <c r="AD110" s="141"/>
      <c r="AE110" s="141"/>
      <c r="AF110" s="141"/>
      <c r="AG110" s="141"/>
      <c r="AH110" s="179"/>
      <c r="AI110" s="179"/>
      <c r="AJ110" s="218"/>
      <c r="AK110" s="101">
        <v>1</v>
      </c>
    </row>
    <row r="111" s="35" customFormat="1" ht="39.95" customHeight="1" spans="1:37">
      <c r="A111" s="59">
        <f t="shared" si="3"/>
        <v>103</v>
      </c>
      <c r="B111" s="60"/>
      <c r="C111" s="64">
        <v>1</v>
      </c>
      <c r="D111" s="64"/>
      <c r="E111" s="65"/>
      <c r="F111" s="65"/>
      <c r="G111" s="64"/>
      <c r="H111" s="64"/>
      <c r="I111" s="64"/>
      <c r="J111" s="104"/>
      <c r="K111" s="107"/>
      <c r="L111" s="107"/>
      <c r="M111" s="121" t="s">
        <v>112</v>
      </c>
      <c r="N111" s="121" t="s">
        <v>481</v>
      </c>
      <c r="O111" s="121"/>
      <c r="P111" s="121" t="s">
        <v>47</v>
      </c>
      <c r="Q111" s="121" t="s">
        <v>155</v>
      </c>
      <c r="R111" s="121" t="s">
        <v>160</v>
      </c>
      <c r="S111" s="121" t="s">
        <v>160</v>
      </c>
      <c r="T111" s="121" t="s">
        <v>164</v>
      </c>
      <c r="U111" s="121" t="s">
        <v>160</v>
      </c>
      <c r="V111" s="157" t="s">
        <v>157</v>
      </c>
      <c r="W111" s="141" t="s">
        <v>156</v>
      </c>
      <c r="X111" s="121" t="s">
        <v>482</v>
      </c>
      <c r="Y111" s="121" t="s">
        <v>482</v>
      </c>
      <c r="Z111" s="121" t="s">
        <v>160</v>
      </c>
      <c r="AA111" s="121" t="s">
        <v>483</v>
      </c>
      <c r="AB111" s="121"/>
      <c r="AC111" s="121"/>
      <c r="AD111" s="141"/>
      <c r="AE111" s="141"/>
      <c r="AF111" s="141"/>
      <c r="AG111" s="141"/>
      <c r="AH111" s="179"/>
      <c r="AI111" s="179"/>
      <c r="AJ111" s="218"/>
      <c r="AK111" s="101">
        <v>1</v>
      </c>
    </row>
    <row r="112" s="32" customFormat="1" ht="39.95" customHeight="1" spans="1:37">
      <c r="A112" s="223">
        <f t="shared" si="3"/>
        <v>104</v>
      </c>
      <c r="B112" s="60"/>
      <c r="C112" s="64">
        <v>1</v>
      </c>
      <c r="D112" s="64"/>
      <c r="E112" s="65"/>
      <c r="F112" s="65"/>
      <c r="G112" s="64"/>
      <c r="H112" s="64"/>
      <c r="I112" s="64"/>
      <c r="J112" s="104"/>
      <c r="K112" s="107"/>
      <c r="L112" s="107"/>
      <c r="M112" s="238" t="s">
        <v>516</v>
      </c>
      <c r="N112" s="239" t="s">
        <v>517</v>
      </c>
      <c r="O112" s="240"/>
      <c r="P112" s="241" t="s">
        <v>47</v>
      </c>
      <c r="Q112" s="257" t="s">
        <v>155</v>
      </c>
      <c r="R112" s="258"/>
      <c r="S112" s="143" t="s">
        <v>47</v>
      </c>
      <c r="T112" s="121" t="s">
        <v>164</v>
      </c>
      <c r="U112" s="143"/>
      <c r="V112" s="157" t="s">
        <v>156</v>
      </c>
      <c r="W112" s="157" t="s">
        <v>157</v>
      </c>
      <c r="X112" s="60" t="s">
        <v>171</v>
      </c>
      <c r="Y112" s="60" t="s">
        <v>159</v>
      </c>
      <c r="Z112" s="143" t="s">
        <v>160</v>
      </c>
      <c r="AA112" s="121" t="s">
        <v>160</v>
      </c>
      <c r="AB112" s="176">
        <v>0.164</v>
      </c>
      <c r="AC112" s="181"/>
      <c r="AD112" s="141"/>
      <c r="AE112" s="141"/>
      <c r="AF112" s="141"/>
      <c r="AG112" s="141"/>
      <c r="AH112" s="179"/>
      <c r="AI112" s="179"/>
      <c r="AJ112" s="218"/>
      <c r="AK112" s="101">
        <v>1</v>
      </c>
    </row>
    <row r="113" s="32" customFormat="1" ht="39.95" customHeight="1" spans="1:37">
      <c r="A113" s="61">
        <f t="shared" si="3"/>
        <v>105</v>
      </c>
      <c r="B113" s="60">
        <v>0</v>
      </c>
      <c r="C113" s="64"/>
      <c r="D113" s="64"/>
      <c r="E113" s="65"/>
      <c r="F113" s="65"/>
      <c r="G113" s="64"/>
      <c r="H113" s="64"/>
      <c r="I113" s="64"/>
      <c r="J113" s="104"/>
      <c r="K113" s="107"/>
      <c r="L113" s="107"/>
      <c r="M113" s="242" t="s">
        <v>485</v>
      </c>
      <c r="N113" s="242" t="s">
        <v>486</v>
      </c>
      <c r="O113" s="242"/>
      <c r="P113" s="242"/>
      <c r="Q113" s="242" t="s">
        <v>155</v>
      </c>
      <c r="R113" s="242"/>
      <c r="S113" s="242"/>
      <c r="T113" s="242"/>
      <c r="U113" s="242"/>
      <c r="V113" s="157" t="s">
        <v>157</v>
      </c>
      <c r="W113" s="141" t="s">
        <v>156</v>
      </c>
      <c r="X113" s="242"/>
      <c r="Y113" s="242"/>
      <c r="Z113" s="242"/>
      <c r="AA113" s="242"/>
      <c r="AB113" s="267"/>
      <c r="AC113" s="268"/>
      <c r="AD113" s="141"/>
      <c r="AE113" s="141"/>
      <c r="AF113" s="141"/>
      <c r="AG113" s="141"/>
      <c r="AH113" s="179"/>
      <c r="AI113" s="179"/>
      <c r="AJ113" s="218"/>
      <c r="AK113" s="101">
        <v>1</v>
      </c>
    </row>
    <row r="114" s="31" customFormat="1" ht="39.95" customHeight="1" spans="1:37">
      <c r="A114" s="61">
        <f t="shared" si="3"/>
        <v>106</v>
      </c>
      <c r="B114" s="60">
        <v>0</v>
      </c>
      <c r="C114" s="64"/>
      <c r="D114" s="64"/>
      <c r="E114" s="65"/>
      <c r="F114" s="65"/>
      <c r="G114" s="64"/>
      <c r="H114" s="64"/>
      <c r="I114" s="64"/>
      <c r="J114" s="104"/>
      <c r="K114" s="107"/>
      <c r="L114" s="107"/>
      <c r="M114" s="243" t="s">
        <v>570</v>
      </c>
      <c r="N114" s="243" t="s">
        <v>14</v>
      </c>
      <c r="O114" s="243"/>
      <c r="P114" s="243" t="s">
        <v>77</v>
      </c>
      <c r="Q114" s="243" t="s">
        <v>155</v>
      </c>
      <c r="R114" s="243" t="s">
        <v>160</v>
      </c>
      <c r="S114" s="121" t="s">
        <v>160</v>
      </c>
      <c r="T114" s="121" t="s">
        <v>164</v>
      </c>
      <c r="U114" s="121" t="s">
        <v>160</v>
      </c>
      <c r="V114" s="157" t="s">
        <v>156</v>
      </c>
      <c r="W114" s="141" t="s">
        <v>157</v>
      </c>
      <c r="X114" s="234"/>
      <c r="Y114" s="261" t="s">
        <v>159</v>
      </c>
      <c r="Z114" s="143" t="s">
        <v>160</v>
      </c>
      <c r="AA114" s="121" t="s">
        <v>160</v>
      </c>
      <c r="AB114" s="121"/>
      <c r="AC114" s="121"/>
      <c r="AD114" s="141"/>
      <c r="AE114" s="141"/>
      <c r="AF114" s="141"/>
      <c r="AG114" s="141"/>
      <c r="AH114" s="179"/>
      <c r="AI114" s="179"/>
      <c r="AJ114" s="218"/>
      <c r="AK114" s="101">
        <v>1</v>
      </c>
    </row>
    <row r="115" s="32" customFormat="1" ht="39.95" customHeight="1" spans="1:37">
      <c r="A115" s="61">
        <f t="shared" si="3"/>
        <v>107</v>
      </c>
      <c r="B115" s="60"/>
      <c r="C115" s="64">
        <v>1</v>
      </c>
      <c r="D115" s="64"/>
      <c r="E115" s="65"/>
      <c r="F115" s="65"/>
      <c r="G115" s="64"/>
      <c r="H115" s="64"/>
      <c r="I115" s="64"/>
      <c r="J115" s="104"/>
      <c r="K115" s="107"/>
      <c r="L115" s="107"/>
      <c r="M115" s="244" t="s">
        <v>571</v>
      </c>
      <c r="N115" s="244" t="s">
        <v>572</v>
      </c>
      <c r="O115" s="245"/>
      <c r="P115" s="246"/>
      <c r="Q115" s="259"/>
      <c r="R115" s="260"/>
      <c r="S115" s="143"/>
      <c r="T115" s="121" t="s">
        <v>164</v>
      </c>
      <c r="U115" s="143" t="s">
        <v>160</v>
      </c>
      <c r="V115" s="157" t="s">
        <v>156</v>
      </c>
      <c r="W115" s="141" t="s">
        <v>157</v>
      </c>
      <c r="X115" s="261" t="s">
        <v>171</v>
      </c>
      <c r="Y115" s="261" t="s">
        <v>159</v>
      </c>
      <c r="Z115" s="143" t="s">
        <v>160</v>
      </c>
      <c r="AA115" s="121" t="s">
        <v>160</v>
      </c>
      <c r="AB115" s="176"/>
      <c r="AC115" s="181"/>
      <c r="AD115" s="141"/>
      <c r="AE115" s="141"/>
      <c r="AF115" s="141"/>
      <c r="AG115" s="141"/>
      <c r="AH115" s="179"/>
      <c r="AI115" s="179"/>
      <c r="AJ115" s="218"/>
      <c r="AK115" s="101">
        <v>1</v>
      </c>
    </row>
    <row r="116" s="32" customFormat="1" ht="39.95" customHeight="1" spans="1:37">
      <c r="A116" s="61">
        <f t="shared" si="3"/>
        <v>108</v>
      </c>
      <c r="B116" s="60"/>
      <c r="C116" s="64"/>
      <c r="D116" s="64">
        <v>2</v>
      </c>
      <c r="E116" s="65"/>
      <c r="F116" s="65"/>
      <c r="G116" s="64"/>
      <c r="H116" s="64"/>
      <c r="I116" s="64"/>
      <c r="J116" s="104"/>
      <c r="K116" s="107"/>
      <c r="L116" s="107"/>
      <c r="M116" s="244" t="s">
        <v>573</v>
      </c>
      <c r="N116" s="244" t="s">
        <v>574</v>
      </c>
      <c r="O116" s="245"/>
      <c r="P116" s="246"/>
      <c r="Q116" s="259"/>
      <c r="R116" s="260"/>
      <c r="S116" s="143"/>
      <c r="T116" s="121" t="s">
        <v>491</v>
      </c>
      <c r="U116" s="143" t="s">
        <v>160</v>
      </c>
      <c r="V116" s="157" t="s">
        <v>156</v>
      </c>
      <c r="W116" s="141" t="s">
        <v>157</v>
      </c>
      <c r="X116" s="261"/>
      <c r="Y116" s="261"/>
      <c r="Z116" s="143" t="s">
        <v>160</v>
      </c>
      <c r="AA116" s="121" t="s">
        <v>160</v>
      </c>
      <c r="AB116" s="176"/>
      <c r="AC116" s="181"/>
      <c r="AD116" s="141"/>
      <c r="AE116" s="141"/>
      <c r="AF116" s="141"/>
      <c r="AG116" s="141"/>
      <c r="AH116" s="179"/>
      <c r="AI116" s="179"/>
      <c r="AJ116" s="218"/>
      <c r="AK116" s="101">
        <v>1</v>
      </c>
    </row>
    <row r="117" s="32" customFormat="1" ht="39.95" customHeight="1" spans="1:37">
      <c r="A117" s="61">
        <f t="shared" si="3"/>
        <v>109</v>
      </c>
      <c r="B117" s="60"/>
      <c r="C117" s="64"/>
      <c r="D117" s="64">
        <v>2</v>
      </c>
      <c r="E117" s="65"/>
      <c r="F117" s="65"/>
      <c r="G117" s="64"/>
      <c r="H117" s="64"/>
      <c r="I117" s="64"/>
      <c r="J117" s="104"/>
      <c r="K117" s="107"/>
      <c r="L117" s="107"/>
      <c r="M117" s="244" t="s">
        <v>575</v>
      </c>
      <c r="N117" s="244" t="s">
        <v>576</v>
      </c>
      <c r="O117" s="245"/>
      <c r="P117" s="246"/>
      <c r="Q117" s="259"/>
      <c r="R117" s="260"/>
      <c r="S117" s="143"/>
      <c r="T117" s="121" t="s">
        <v>164</v>
      </c>
      <c r="U117" s="143" t="s">
        <v>160</v>
      </c>
      <c r="V117" s="157" t="s">
        <v>156</v>
      </c>
      <c r="W117" s="141" t="s">
        <v>157</v>
      </c>
      <c r="X117" s="261"/>
      <c r="Y117" s="261"/>
      <c r="Z117" s="143" t="s">
        <v>160</v>
      </c>
      <c r="AA117" s="121" t="s">
        <v>160</v>
      </c>
      <c r="AB117" s="176"/>
      <c r="AC117" s="181"/>
      <c r="AD117" s="141"/>
      <c r="AE117" s="141"/>
      <c r="AF117" s="141"/>
      <c r="AG117" s="141"/>
      <c r="AH117" s="179"/>
      <c r="AI117" s="179"/>
      <c r="AJ117" s="218"/>
      <c r="AK117" s="101">
        <v>1</v>
      </c>
    </row>
    <row r="118" s="32" customFormat="1" ht="39.95" customHeight="1" spans="1:37">
      <c r="A118" s="61">
        <f t="shared" si="3"/>
        <v>110</v>
      </c>
      <c r="B118" s="60"/>
      <c r="C118" s="64">
        <v>1</v>
      </c>
      <c r="D118" s="64"/>
      <c r="E118" s="65"/>
      <c r="F118" s="65"/>
      <c r="G118" s="64"/>
      <c r="H118" s="64"/>
      <c r="I118" s="64"/>
      <c r="J118" s="104"/>
      <c r="K118" s="107"/>
      <c r="L118" s="107"/>
      <c r="M118" s="247" t="s">
        <v>502</v>
      </c>
      <c r="N118" s="247" t="s">
        <v>503</v>
      </c>
      <c r="O118" s="248" t="s">
        <v>577</v>
      </c>
      <c r="P118" s="249"/>
      <c r="Q118" s="262"/>
      <c r="R118" s="263"/>
      <c r="S118" s="143"/>
      <c r="T118" s="121" t="s">
        <v>164</v>
      </c>
      <c r="U118" s="143" t="s">
        <v>160</v>
      </c>
      <c r="V118" s="157" t="s">
        <v>156</v>
      </c>
      <c r="W118" s="141" t="s">
        <v>157</v>
      </c>
      <c r="X118" s="261"/>
      <c r="Y118" s="261"/>
      <c r="Z118" s="143" t="s">
        <v>160</v>
      </c>
      <c r="AA118" s="121" t="s">
        <v>160</v>
      </c>
      <c r="AB118" s="176"/>
      <c r="AC118" s="181"/>
      <c r="AD118" s="141"/>
      <c r="AE118" s="141"/>
      <c r="AF118" s="141"/>
      <c r="AG118" s="141"/>
      <c r="AH118" s="179"/>
      <c r="AI118" s="179"/>
      <c r="AJ118" s="218"/>
      <c r="AK118" s="101">
        <v>1</v>
      </c>
    </row>
    <row r="119" s="32" customFormat="1" ht="39.95" customHeight="1" spans="1:37">
      <c r="A119" s="61">
        <f t="shared" si="3"/>
        <v>111</v>
      </c>
      <c r="B119" s="60"/>
      <c r="C119" s="64">
        <v>1</v>
      </c>
      <c r="D119" s="64"/>
      <c r="E119" s="65"/>
      <c r="F119" s="65"/>
      <c r="G119" s="64"/>
      <c r="H119" s="64"/>
      <c r="I119" s="64"/>
      <c r="J119" s="104"/>
      <c r="K119" s="107"/>
      <c r="L119" s="107"/>
      <c r="M119" s="250" t="s">
        <v>496</v>
      </c>
      <c r="N119" s="250" t="s">
        <v>497</v>
      </c>
      <c r="O119" s="245" t="s">
        <v>498</v>
      </c>
      <c r="P119" s="246"/>
      <c r="Q119" s="259"/>
      <c r="R119" s="260"/>
      <c r="S119" s="143"/>
      <c r="T119" s="121" t="s">
        <v>164</v>
      </c>
      <c r="U119" s="143" t="s">
        <v>160</v>
      </c>
      <c r="V119" s="157" t="s">
        <v>157</v>
      </c>
      <c r="W119" s="141" t="s">
        <v>156</v>
      </c>
      <c r="X119" s="261"/>
      <c r="Y119" s="261"/>
      <c r="Z119" s="143" t="s">
        <v>160</v>
      </c>
      <c r="AA119" s="121" t="s">
        <v>160</v>
      </c>
      <c r="AB119" s="176"/>
      <c r="AC119" s="181"/>
      <c r="AD119" s="141"/>
      <c r="AE119" s="141"/>
      <c r="AF119" s="141"/>
      <c r="AG119" s="141"/>
      <c r="AH119" s="179"/>
      <c r="AI119" s="179"/>
      <c r="AJ119" s="218"/>
      <c r="AK119" s="101">
        <v>6</v>
      </c>
    </row>
    <row r="120" ht="15" customHeight="1" spans="18:37">
      <c r="R120" s="36"/>
      <c r="S120" s="36"/>
      <c r="T120" s="37"/>
      <c r="U120" s="36"/>
      <c r="V120" s="36"/>
      <c r="W120" s="36"/>
      <c r="X120" s="36"/>
      <c r="Y120" s="36"/>
      <c r="Z120" s="36"/>
      <c r="AK120" s="37"/>
    </row>
    <row r="121" ht="15" customHeight="1" spans="18:37">
      <c r="R121" s="36"/>
      <c r="S121" s="36"/>
      <c r="T121" s="37"/>
      <c r="U121" s="36"/>
      <c r="V121" s="36"/>
      <c r="W121" s="36"/>
      <c r="X121" s="36"/>
      <c r="Y121" s="36"/>
      <c r="Z121" s="36"/>
      <c r="AK121" s="37"/>
    </row>
    <row r="122" ht="15" customHeight="1" spans="18:37">
      <c r="R122" s="36"/>
      <c r="S122" s="36"/>
      <c r="T122" s="37"/>
      <c r="U122" s="36"/>
      <c r="V122" s="36"/>
      <c r="W122" s="36"/>
      <c r="X122" s="36"/>
      <c r="Y122" s="36"/>
      <c r="Z122" s="36"/>
      <c r="AK122" s="37"/>
    </row>
    <row r="123" spans="18:37">
      <c r="R123" s="36"/>
      <c r="S123" s="36"/>
      <c r="T123" s="37"/>
      <c r="U123" s="36"/>
      <c r="V123" s="36"/>
      <c r="W123" s="36"/>
      <c r="X123" s="36"/>
      <c r="Y123" s="36"/>
      <c r="Z123" s="36"/>
      <c r="AK123" s="37"/>
    </row>
    <row r="124" spans="18:37">
      <c r="R124" s="36"/>
      <c r="S124" s="36"/>
      <c r="T124" s="37"/>
      <c r="U124" s="36"/>
      <c r="V124" s="36"/>
      <c r="W124" s="36"/>
      <c r="X124" s="36"/>
      <c r="Y124" s="36"/>
      <c r="Z124" s="36"/>
      <c r="AK124" s="37"/>
    </row>
    <row r="125" spans="18:37">
      <c r="R125" s="36"/>
      <c r="S125" s="36"/>
      <c r="T125" s="37"/>
      <c r="U125" s="36"/>
      <c r="V125" s="36"/>
      <c r="W125" s="36"/>
      <c r="X125" s="36"/>
      <c r="Y125" s="36"/>
      <c r="Z125" s="36"/>
      <c r="AK125" s="37"/>
    </row>
    <row r="126" spans="18:37">
      <c r="R126" s="36"/>
      <c r="S126" s="36"/>
      <c r="T126" s="37"/>
      <c r="U126" s="36"/>
      <c r="V126" s="36"/>
      <c r="W126" s="36"/>
      <c r="X126" s="36"/>
      <c r="Y126" s="36"/>
      <c r="Z126" s="36"/>
      <c r="AK126" s="37"/>
    </row>
    <row r="127" spans="18:37">
      <c r="R127" s="36"/>
      <c r="S127" s="36"/>
      <c r="T127" s="37"/>
      <c r="U127" s="36"/>
      <c r="V127" s="36"/>
      <c r="W127" s="36"/>
      <c r="X127" s="36"/>
      <c r="Y127" s="36"/>
      <c r="Z127" s="36"/>
      <c r="AK127" s="37"/>
    </row>
    <row r="128" spans="18:37">
      <c r="R128" s="36"/>
      <c r="S128" s="36"/>
      <c r="T128" s="37"/>
      <c r="U128" s="36"/>
      <c r="V128" s="36"/>
      <c r="W128" s="36"/>
      <c r="X128" s="36"/>
      <c r="Y128" s="36"/>
      <c r="Z128" s="36"/>
      <c r="AK128" s="37"/>
    </row>
    <row r="129" spans="18:37">
      <c r="R129" s="36"/>
      <c r="S129" s="36"/>
      <c r="T129" s="37"/>
      <c r="U129" s="36"/>
      <c r="V129" s="36"/>
      <c r="W129" s="36"/>
      <c r="X129" s="36"/>
      <c r="Y129" s="36"/>
      <c r="Z129" s="36"/>
      <c r="AK129" s="37"/>
    </row>
    <row r="130" spans="18:37">
      <c r="R130" s="36"/>
      <c r="S130" s="36"/>
      <c r="T130" s="37"/>
      <c r="U130" s="36"/>
      <c r="V130" s="36"/>
      <c r="W130" s="36"/>
      <c r="X130" s="36"/>
      <c r="Y130" s="36"/>
      <c r="Z130" s="36"/>
      <c r="AK130" s="37"/>
    </row>
    <row r="131" spans="18:37">
      <c r="R131" s="36"/>
      <c r="T131" s="37"/>
      <c r="AK131" s="37"/>
    </row>
  </sheetData>
  <autoFilter ref="A9:AK119">
    <extLst/>
  </autoFilter>
  <mergeCells count="38">
    <mergeCell ref="A1:AK1"/>
    <mergeCell ref="A2:E2"/>
    <mergeCell ref="F2:K2"/>
    <mergeCell ref="M2:N2"/>
    <mergeCell ref="A3:N3"/>
    <mergeCell ref="A4:K4"/>
    <mergeCell ref="M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O2:AI7"/>
    <mergeCell ref="A6:N7"/>
  </mergeCells>
  <conditionalFormatting sqref="K34:L34">
    <cfRule type="duplicateValues" dxfId="4" priority="185"/>
    <cfRule type="duplicateValues" dxfId="4" priority="186"/>
    <cfRule type="duplicateValues" dxfId="4" priority="187"/>
  </conditionalFormatting>
  <conditionalFormatting sqref="K36:L36">
    <cfRule type="duplicateValues" dxfId="4" priority="182"/>
    <cfRule type="duplicateValues" dxfId="4" priority="183"/>
    <cfRule type="duplicateValues" dxfId="4" priority="184"/>
  </conditionalFormatting>
  <conditionalFormatting sqref="K43:L43">
    <cfRule type="duplicateValues" dxfId="4" priority="194"/>
    <cfRule type="duplicateValues" dxfId="4" priority="195"/>
  </conditionalFormatting>
  <conditionalFormatting sqref="K55:L55">
    <cfRule type="duplicateValues" dxfId="4" priority="161"/>
    <cfRule type="duplicateValues" dxfId="4" priority="162"/>
    <cfRule type="duplicateValues" dxfId="4" priority="163"/>
  </conditionalFormatting>
  <conditionalFormatting sqref="K61:L61">
    <cfRule type="duplicateValues" dxfId="4" priority="63"/>
  </conditionalFormatting>
  <conditionalFormatting sqref="V61">
    <cfRule type="cellIs" dxfId="5" priority="61" operator="equal">
      <formula>"Y"</formula>
    </cfRule>
    <cfRule type="cellIs" dxfId="6" priority="62" operator="equal">
      <formula>"N"</formula>
    </cfRule>
  </conditionalFormatting>
  <conditionalFormatting sqref="W61">
    <cfRule type="cellIs" dxfId="5" priority="59" operator="equal">
      <formula>"Y"</formula>
    </cfRule>
    <cfRule type="cellIs" dxfId="6" priority="60" operator="equal">
      <formula>"N"</formula>
    </cfRule>
  </conditionalFormatting>
  <conditionalFormatting sqref="K62:L62">
    <cfRule type="duplicateValues" dxfId="4" priority="143"/>
  </conditionalFormatting>
  <conditionalFormatting sqref="V62">
    <cfRule type="cellIs" dxfId="5" priority="141" operator="equal">
      <formula>"Y"</formula>
    </cfRule>
    <cfRule type="cellIs" dxfId="6" priority="142" operator="equal">
      <formula>"N"</formula>
    </cfRule>
  </conditionalFormatting>
  <conditionalFormatting sqref="W62">
    <cfRule type="cellIs" dxfId="5" priority="139" operator="equal">
      <formula>"Y"</formula>
    </cfRule>
    <cfRule type="cellIs" dxfId="6" priority="140" operator="equal">
      <formula>"N"</formula>
    </cfRule>
  </conditionalFormatting>
  <conditionalFormatting sqref="K63:L63">
    <cfRule type="duplicateValues" dxfId="4" priority="138"/>
  </conditionalFormatting>
  <conditionalFormatting sqref="V63">
    <cfRule type="cellIs" dxfId="5" priority="136" operator="equal">
      <formula>"Y"</formula>
    </cfRule>
    <cfRule type="cellIs" dxfId="6" priority="137" operator="equal">
      <formula>"N"</formula>
    </cfRule>
  </conditionalFormatting>
  <conditionalFormatting sqref="W63">
    <cfRule type="cellIs" dxfId="5" priority="134" operator="equal">
      <formula>"Y"</formula>
    </cfRule>
    <cfRule type="cellIs" dxfId="6" priority="135" operator="equal">
      <formula>"N"</formula>
    </cfRule>
  </conditionalFormatting>
  <conditionalFormatting sqref="K64:L64">
    <cfRule type="duplicateValues" dxfId="4" priority="133"/>
  </conditionalFormatting>
  <conditionalFormatting sqref="V64">
    <cfRule type="cellIs" dxfId="5" priority="131" operator="equal">
      <formula>"Y"</formula>
    </cfRule>
    <cfRule type="cellIs" dxfId="6" priority="132" operator="equal">
      <formula>"N"</formula>
    </cfRule>
  </conditionalFormatting>
  <conditionalFormatting sqref="W64">
    <cfRule type="cellIs" dxfId="5" priority="129" operator="equal">
      <formula>"Y"</formula>
    </cfRule>
    <cfRule type="cellIs" dxfId="6" priority="130" operator="equal">
      <formula>"N"</formula>
    </cfRule>
  </conditionalFormatting>
  <conditionalFormatting sqref="K65:L65">
    <cfRule type="duplicateValues" dxfId="4" priority="128"/>
  </conditionalFormatting>
  <conditionalFormatting sqref="V65">
    <cfRule type="cellIs" dxfId="5" priority="126" operator="equal">
      <formula>"Y"</formula>
    </cfRule>
    <cfRule type="cellIs" dxfId="6" priority="127" operator="equal">
      <formula>"N"</formula>
    </cfRule>
  </conditionalFormatting>
  <conditionalFormatting sqref="W65">
    <cfRule type="cellIs" dxfId="5" priority="124" operator="equal">
      <formula>"Y"</formula>
    </cfRule>
    <cfRule type="cellIs" dxfId="6" priority="125" operator="equal">
      <formula>"N"</formula>
    </cfRule>
  </conditionalFormatting>
  <conditionalFormatting sqref="V66">
    <cfRule type="cellIs" dxfId="5" priority="121" operator="equal">
      <formula>"Y"</formula>
    </cfRule>
    <cfRule type="cellIs" dxfId="6" priority="122" operator="equal">
      <formula>"N"</formula>
    </cfRule>
  </conditionalFormatting>
  <conditionalFormatting sqref="W66">
    <cfRule type="cellIs" dxfId="5" priority="119" operator="equal">
      <formula>"Y"</formula>
    </cfRule>
    <cfRule type="cellIs" dxfId="6" priority="120" operator="equal">
      <formula>"N"</formula>
    </cfRule>
  </conditionalFormatting>
  <conditionalFormatting sqref="V67">
    <cfRule type="cellIs" dxfId="5" priority="97" operator="equal">
      <formula>"Y"</formula>
    </cfRule>
    <cfRule type="cellIs" dxfId="6" priority="98" operator="equal">
      <formula>"N"</formula>
    </cfRule>
  </conditionalFormatting>
  <conditionalFormatting sqref="W67">
    <cfRule type="cellIs" dxfId="5" priority="95" operator="equal">
      <formula>"Y"</formula>
    </cfRule>
    <cfRule type="cellIs" dxfId="6" priority="96" operator="equal">
      <formula>"N"</formula>
    </cfRule>
  </conditionalFormatting>
  <conditionalFormatting sqref="K68:L68">
    <cfRule type="duplicateValues" dxfId="4" priority="85"/>
  </conditionalFormatting>
  <conditionalFormatting sqref="V68">
    <cfRule type="cellIs" dxfId="5" priority="83" operator="equal">
      <formula>"Y"</formula>
    </cfRule>
    <cfRule type="cellIs" dxfId="6" priority="84" operator="equal">
      <formula>"N"</formula>
    </cfRule>
  </conditionalFormatting>
  <conditionalFormatting sqref="W68">
    <cfRule type="cellIs" dxfId="5" priority="81" operator="equal">
      <formula>"Y"</formula>
    </cfRule>
    <cfRule type="cellIs" dxfId="6" priority="82" operator="equal">
      <formula>"N"</formula>
    </cfRule>
  </conditionalFormatting>
  <conditionalFormatting sqref="K69:L69">
    <cfRule type="duplicateValues" dxfId="4" priority="118"/>
  </conditionalFormatting>
  <conditionalFormatting sqref="V69">
    <cfRule type="cellIs" dxfId="5" priority="116" operator="equal">
      <formula>"Y"</formula>
    </cfRule>
    <cfRule type="cellIs" dxfId="6" priority="117" operator="equal">
      <formula>"N"</formula>
    </cfRule>
  </conditionalFormatting>
  <conditionalFormatting sqref="W69">
    <cfRule type="cellIs" dxfId="5" priority="114" operator="equal">
      <formula>"Y"</formula>
    </cfRule>
    <cfRule type="cellIs" dxfId="6" priority="115" operator="equal">
      <formula>"N"</formula>
    </cfRule>
  </conditionalFormatting>
  <conditionalFormatting sqref="K70:L70">
    <cfRule type="duplicateValues" dxfId="4" priority="113"/>
  </conditionalFormatting>
  <conditionalFormatting sqref="V70">
    <cfRule type="cellIs" dxfId="5" priority="111" operator="equal">
      <formula>"Y"</formula>
    </cfRule>
    <cfRule type="cellIs" dxfId="6" priority="112" operator="equal">
      <formula>"N"</formula>
    </cfRule>
  </conditionalFormatting>
  <conditionalFormatting sqref="W70">
    <cfRule type="cellIs" dxfId="5" priority="109" operator="equal">
      <formula>"Y"</formula>
    </cfRule>
    <cfRule type="cellIs" dxfId="6" priority="110" operator="equal">
      <formula>"N"</formula>
    </cfRule>
  </conditionalFormatting>
  <conditionalFormatting sqref="V71">
    <cfRule type="cellIs" dxfId="5" priority="106" operator="equal">
      <formula>"Y"</formula>
    </cfRule>
    <cfRule type="cellIs" dxfId="6" priority="107" operator="equal">
      <formula>"N"</formula>
    </cfRule>
  </conditionalFormatting>
  <conditionalFormatting sqref="W71">
    <cfRule type="cellIs" dxfId="5" priority="104" operator="equal">
      <formula>"Y"</formula>
    </cfRule>
    <cfRule type="cellIs" dxfId="6" priority="105" operator="equal">
      <formula>"N"</formula>
    </cfRule>
  </conditionalFormatting>
  <conditionalFormatting sqref="V72">
    <cfRule type="cellIs" dxfId="5" priority="93" operator="equal">
      <formula>"Y"</formula>
    </cfRule>
    <cfRule type="cellIs" dxfId="6" priority="94" operator="equal">
      <formula>"N"</formula>
    </cfRule>
  </conditionalFormatting>
  <conditionalFormatting sqref="W72">
    <cfRule type="cellIs" dxfId="5" priority="91" operator="equal">
      <formula>"Y"</formula>
    </cfRule>
    <cfRule type="cellIs" dxfId="6" priority="92" operator="equal">
      <formula>"N"</formula>
    </cfRule>
  </conditionalFormatting>
  <conditionalFormatting sqref="V73">
    <cfRule type="cellIs" dxfId="5" priority="88" operator="equal">
      <formula>"Y"</formula>
    </cfRule>
    <cfRule type="cellIs" dxfId="6" priority="89" operator="equal">
      <formula>"N"</formula>
    </cfRule>
  </conditionalFormatting>
  <conditionalFormatting sqref="W73">
    <cfRule type="cellIs" dxfId="5" priority="86" operator="equal">
      <formula>"Y"</formula>
    </cfRule>
    <cfRule type="cellIs" dxfId="6" priority="87" operator="equal">
      <formula>"N"</formula>
    </cfRule>
  </conditionalFormatting>
  <conditionalFormatting sqref="K74:L74">
    <cfRule type="duplicateValues" dxfId="4" priority="48"/>
  </conditionalFormatting>
  <conditionalFormatting sqref="V74">
    <cfRule type="cellIs" dxfId="5" priority="46" operator="equal">
      <formula>"Y"</formula>
    </cfRule>
    <cfRule type="cellIs" dxfId="6" priority="47" operator="equal">
      <formula>"N"</formula>
    </cfRule>
  </conditionalFormatting>
  <conditionalFormatting sqref="W74">
    <cfRule type="cellIs" dxfId="5" priority="44" operator="equal">
      <formula>"Y"</formula>
    </cfRule>
    <cfRule type="cellIs" dxfId="6" priority="45" operator="equal">
      <formula>"N"</formula>
    </cfRule>
  </conditionalFormatting>
  <conditionalFormatting sqref="V75">
    <cfRule type="cellIs" dxfId="5" priority="79" operator="equal">
      <formula>"Y"</formula>
    </cfRule>
    <cfRule type="cellIs" dxfId="6" priority="80" operator="equal">
      <formula>"N"</formula>
    </cfRule>
  </conditionalFormatting>
  <conditionalFormatting sqref="W75">
    <cfRule type="cellIs" dxfId="5" priority="77" operator="equal">
      <formula>"Y"</formula>
    </cfRule>
    <cfRule type="cellIs" dxfId="6" priority="78" operator="equal">
      <formula>"N"</formula>
    </cfRule>
  </conditionalFormatting>
  <conditionalFormatting sqref="K76:L76">
    <cfRule type="duplicateValues" dxfId="4" priority="70"/>
    <cfRule type="duplicateValues" dxfId="4" priority="71"/>
  </conditionalFormatting>
  <conditionalFormatting sqref="V76">
    <cfRule type="cellIs" dxfId="5" priority="66" operator="equal">
      <formula>"Y"</formula>
    </cfRule>
    <cfRule type="cellIs" dxfId="6" priority="67" operator="equal">
      <formula>"N"</formula>
    </cfRule>
  </conditionalFormatting>
  <conditionalFormatting sqref="W76">
    <cfRule type="cellIs" dxfId="5" priority="64" operator="equal">
      <formula>"Y"</formula>
    </cfRule>
    <cfRule type="cellIs" dxfId="6" priority="65" operator="equal">
      <formula>"N"</formula>
    </cfRule>
  </conditionalFormatting>
  <conditionalFormatting sqref="V77:W77">
    <cfRule type="cellIs" dxfId="5" priority="55" operator="equal">
      <formula>"Y"</formula>
    </cfRule>
    <cfRule type="cellIs" dxfId="6" priority="56" operator="equal">
      <formula>"N"</formula>
    </cfRule>
  </conditionalFormatting>
  <conditionalFormatting sqref="V78:W78">
    <cfRule type="cellIs" dxfId="5" priority="49" operator="equal">
      <formula>"Y"</formula>
    </cfRule>
    <cfRule type="cellIs" dxfId="6" priority="50" operator="equal">
      <formula>"N"</formula>
    </cfRule>
  </conditionalFormatting>
  <conditionalFormatting sqref="K79:L79">
    <cfRule type="duplicateValues" dxfId="4" priority="228"/>
    <cfRule type="duplicateValues" dxfId="4" priority="229"/>
  </conditionalFormatting>
  <conditionalFormatting sqref="K98:L98">
    <cfRule type="duplicateValues" dxfId="4" priority="222"/>
  </conditionalFormatting>
  <conditionalFormatting sqref="K105:L105">
    <cfRule type="duplicateValues" dxfId="4" priority="11"/>
  </conditionalFormatting>
  <conditionalFormatting sqref="V105:W105">
    <cfRule type="cellIs" dxfId="6" priority="10" operator="equal">
      <formula>"N"</formula>
    </cfRule>
    <cfRule type="cellIs" dxfId="5" priority="9" operator="equal">
      <formula>"Y"</formula>
    </cfRule>
  </conditionalFormatting>
  <conditionalFormatting sqref="V106:W106">
    <cfRule type="cellIs" dxfId="5" priority="8" operator="equal">
      <formula>"Y"</formula>
    </cfRule>
    <cfRule type="cellIs" dxfId="6" priority="7" operator="equal">
      <formula>"N"</formula>
    </cfRule>
  </conditionalFormatting>
  <conditionalFormatting sqref="K111:L111">
    <cfRule type="duplicateValues" dxfId="4" priority="4"/>
    <cfRule type="duplicateValues" dxfId="4" priority="3"/>
  </conditionalFormatting>
  <conditionalFormatting sqref="V111:W111">
    <cfRule type="cellIs" dxfId="6" priority="2" operator="equal">
      <formula>"N"</formula>
    </cfRule>
    <cfRule type="cellIs" dxfId="5" priority="1" operator="equal">
      <formula>"Y"</formula>
    </cfRule>
  </conditionalFormatting>
  <conditionalFormatting sqref="K112:L112">
    <cfRule type="duplicateValues" dxfId="4" priority="36"/>
    <cfRule type="duplicateValues" dxfId="4" priority="37"/>
  </conditionalFormatting>
  <conditionalFormatting sqref="V112">
    <cfRule type="cellIs" dxfId="5" priority="30" operator="equal">
      <formula>"Y"</formula>
    </cfRule>
    <cfRule type="cellIs" dxfId="6" priority="31" operator="equal">
      <formula>"N"</formula>
    </cfRule>
  </conditionalFormatting>
  <conditionalFormatting sqref="W112">
    <cfRule type="cellIs" dxfId="5" priority="32" operator="equal">
      <formula>"Y"</formula>
    </cfRule>
    <cfRule type="cellIs" dxfId="6" priority="33" operator="equal">
      <formula>"N"</formula>
    </cfRule>
  </conditionalFormatting>
  <conditionalFormatting sqref="K113:L113">
    <cfRule type="duplicateValues" dxfId="4" priority="42"/>
    <cfRule type="duplicateValues" dxfId="4" priority="43"/>
  </conditionalFormatting>
  <conditionalFormatting sqref="V118:W118">
    <cfRule type="cellIs" dxfId="5" priority="5" operator="equal">
      <formula>"Y"</formula>
    </cfRule>
    <cfRule type="cellIs" dxfId="6" priority="6" operator="equal">
      <formula>"N"</formula>
    </cfRule>
  </conditionalFormatting>
  <conditionalFormatting sqref="V10:W55">
    <cfRule type="cellIs" dxfId="5" priority="164" operator="equal">
      <formula>"Y"</formula>
    </cfRule>
    <cfRule type="cellIs" dxfId="6" priority="165" operator="equal">
      <formula>"N"</formula>
    </cfRule>
  </conditionalFormatting>
  <conditionalFormatting sqref="K14:L17">
    <cfRule type="duplicateValues" dxfId="4" priority="559"/>
  </conditionalFormatting>
  <conditionalFormatting sqref="K14:L33 K41:L42 K35:L35 K44:L54 K56:L60 K37:L38">
    <cfRule type="duplicateValues" dxfId="4" priority="547"/>
  </conditionalFormatting>
  <conditionalFormatting sqref="K56:L60 K18:L33 K37:L38 K35:L35 K41:L42 K44:L54">
    <cfRule type="duplicateValues" dxfId="4" priority="544"/>
  </conditionalFormatting>
  <conditionalFormatting sqref="K39:L40">
    <cfRule type="duplicateValues" dxfId="4" priority="178"/>
    <cfRule type="duplicateValues" dxfId="4" priority="179"/>
    <cfRule type="duplicateValues" dxfId="4" priority="180"/>
    <cfRule type="duplicateValues" dxfId="4" priority="181"/>
  </conditionalFormatting>
  <conditionalFormatting sqref="V56:W60 V79:W104 V107:W110 V114:W114">
    <cfRule type="cellIs" dxfId="5" priority="166" operator="equal">
      <formula>"Y"</formula>
    </cfRule>
    <cfRule type="cellIs" dxfId="6" priority="167" operator="equal">
      <formula>"N"</formula>
    </cfRule>
  </conditionalFormatting>
  <conditionalFormatting sqref="K66:L67">
    <cfRule type="duplicateValues" dxfId="4" priority="123"/>
  </conditionalFormatting>
  <conditionalFormatting sqref="K71:L72">
    <cfRule type="duplicateValues" dxfId="4" priority="108"/>
  </conditionalFormatting>
  <conditionalFormatting sqref="K73:L73 K75:L75">
    <cfRule type="duplicateValues" dxfId="4" priority="90"/>
  </conditionalFormatting>
  <conditionalFormatting sqref="K77:L78">
    <cfRule type="duplicateValues" dxfId="4" priority="57"/>
    <cfRule type="duplicateValues" dxfId="4" priority="58"/>
  </conditionalFormatting>
  <conditionalFormatting sqref="K79:L101">
    <cfRule type="duplicateValues" dxfId="4" priority="219"/>
  </conditionalFormatting>
  <conditionalFormatting sqref="K102:L104 K106:L109">
    <cfRule type="duplicateValues" dxfId="4" priority="525"/>
  </conditionalFormatting>
  <conditionalFormatting sqref="K108:L109">
    <cfRule type="duplicateValues" dxfId="4" priority="521"/>
  </conditionalFormatting>
  <conditionalFormatting sqref="K110:L110 K114:L119">
    <cfRule type="duplicateValues" dxfId="4" priority="555"/>
    <cfRule type="duplicateValues" dxfId="4" priority="556"/>
  </conditionalFormatting>
  <conditionalFormatting sqref="V115:W117 V113:W113 V119:W119">
    <cfRule type="cellIs" dxfId="5" priority="72" operator="equal">
      <formula>"Y"</formula>
    </cfRule>
    <cfRule type="cellIs" dxfId="6" priority="73" operator="equal">
      <formula>"N"</formula>
    </cfRule>
  </conditionalFormatting>
  <dataValidations count="1">
    <dataValidation type="list" allowBlank="1" showInputMessage="1" showErrorMessage="1" sqref="V105:W105 V106:W106 V107:W107 V110 W110 V111:W111 V112 W112 V113 W113 V114 W114 V118:W118 V119 W119 V108:V109 W108:W109 V18:W85 V86:W104 V10:W17 V115:W117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9" scale="56" fitToHeight="0" orientation="landscape"/>
  <headerFooter>
    <oddFooter>&amp;C第 &amp;P 页，共 &amp;N 页</oddFooter>
  </headerFooter>
  <rowBreaks count="6" manualBreakCount="6">
    <brk id="25" max="36" man="1"/>
    <brk id="46" max="36" man="1"/>
    <brk id="67" max="36" man="1"/>
    <brk id="88" max="36" man="1"/>
    <brk id="109" max="36" man="1"/>
    <brk id="119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zoomScale="145" zoomScaleNormal="145" workbookViewId="0">
      <selection activeCell="E10" sqref="E10"/>
    </sheetView>
  </sheetViews>
  <sheetFormatPr defaultColWidth="16.625" defaultRowHeight="36" customHeight="1"/>
  <cols>
    <col min="1" max="2" width="16.625" style="1" customWidth="1"/>
    <col min="3" max="3" width="10.375" style="1" customWidth="1"/>
    <col min="4" max="4" width="8.75" style="1" customWidth="1"/>
    <col min="5" max="5" width="16.625" style="1" customWidth="1"/>
    <col min="6" max="6" width="9.625" style="1" customWidth="1"/>
    <col min="7" max="7" width="16.625" style="1" customWidth="1"/>
    <col min="8" max="8" width="51.5" style="1" customWidth="1"/>
    <col min="9" max="9" width="13.625" style="1" customWidth="1"/>
    <col min="10" max="10" width="35.125" style="1" customWidth="1"/>
    <col min="11" max="11" width="26.125" style="1" customWidth="1"/>
    <col min="12" max="16381" width="16.625" style="1" customWidth="1"/>
    <col min="16382" max="16384" width="16.625" style="2"/>
  </cols>
  <sheetData>
    <row r="1" customHeight="1" spans="1:8">
      <c r="A1" s="3" t="s">
        <v>578</v>
      </c>
      <c r="B1" s="3"/>
      <c r="C1" s="3"/>
      <c r="D1" s="3"/>
      <c r="E1" s="3"/>
      <c r="F1" s="4"/>
      <c r="G1" s="4"/>
      <c r="H1" s="4"/>
    </row>
    <row r="2" customHeight="1" spans="1:5">
      <c r="A2" s="5" t="s">
        <v>1</v>
      </c>
      <c r="B2" s="5" t="s">
        <v>41</v>
      </c>
      <c r="C2" s="5" t="s">
        <v>2</v>
      </c>
      <c r="D2" s="5" t="s">
        <v>28</v>
      </c>
      <c r="E2" s="5" t="s">
        <v>35</v>
      </c>
    </row>
    <row r="3" ht="45" spans="1:10">
      <c r="A3" s="5">
        <v>1</v>
      </c>
      <c r="B3" s="5" t="s">
        <v>520</v>
      </c>
      <c r="C3" s="5" t="s">
        <v>519</v>
      </c>
      <c r="D3" s="5"/>
      <c r="E3" s="6" t="s">
        <v>579</v>
      </c>
      <c r="H3" s="7"/>
      <c r="J3" s="18"/>
    </row>
    <row r="4" ht="41" customHeight="1" spans="1:10">
      <c r="A4" s="5">
        <v>3</v>
      </c>
      <c r="B4" s="8" t="s">
        <v>104</v>
      </c>
      <c r="C4" s="8" t="s">
        <v>488</v>
      </c>
      <c r="D4" s="5"/>
      <c r="E4" s="9"/>
      <c r="H4" s="7"/>
      <c r="J4" s="18"/>
    </row>
    <row r="5" customHeight="1" spans="1:5">
      <c r="A5" s="5">
        <v>4</v>
      </c>
      <c r="B5" s="10" t="s">
        <v>572</v>
      </c>
      <c r="C5" s="10" t="s">
        <v>571</v>
      </c>
      <c r="D5" s="5"/>
      <c r="E5" s="9"/>
    </row>
    <row r="6" customHeight="1" spans="1:5">
      <c r="A6" s="5">
        <v>5</v>
      </c>
      <c r="B6" s="10" t="s">
        <v>490</v>
      </c>
      <c r="C6" s="10" t="s">
        <v>489</v>
      </c>
      <c r="D6" s="5"/>
      <c r="E6" s="9"/>
    </row>
    <row r="7" customHeight="1" spans="1:5">
      <c r="A7" s="5">
        <v>6</v>
      </c>
      <c r="B7" s="10" t="s">
        <v>574</v>
      </c>
      <c r="C7" s="10" t="s">
        <v>573</v>
      </c>
      <c r="D7" s="5"/>
      <c r="E7" s="9"/>
    </row>
    <row r="8" customHeight="1" spans="1:5">
      <c r="A8" s="5">
        <v>7</v>
      </c>
      <c r="B8" s="10" t="s">
        <v>493</v>
      </c>
      <c r="C8" s="10" t="s">
        <v>492</v>
      </c>
      <c r="D8" s="5"/>
      <c r="E8" s="9"/>
    </row>
    <row r="9" customHeight="1" spans="1:5">
      <c r="A9" s="5">
        <v>8</v>
      </c>
      <c r="B9" s="10" t="s">
        <v>576</v>
      </c>
      <c r="C9" s="10" t="s">
        <v>575</v>
      </c>
      <c r="D9" s="5"/>
      <c r="E9" s="9"/>
    </row>
    <row r="10" customHeight="1" spans="1:5">
      <c r="A10" s="5">
        <v>9</v>
      </c>
      <c r="B10" s="10" t="s">
        <v>372</v>
      </c>
      <c r="C10" s="10" t="s">
        <v>371</v>
      </c>
      <c r="D10" s="5"/>
      <c r="E10" s="9"/>
    </row>
    <row r="11" customHeight="1" spans="1:5">
      <c r="A11" s="5">
        <v>10</v>
      </c>
      <c r="B11" s="10" t="s">
        <v>374</v>
      </c>
      <c r="C11" s="10" t="s">
        <v>373</v>
      </c>
      <c r="D11" s="5"/>
      <c r="E11" s="9"/>
    </row>
    <row r="12" customHeight="1" spans="1:5">
      <c r="A12" s="5">
        <v>11</v>
      </c>
      <c r="B12" s="11" t="s">
        <v>332</v>
      </c>
      <c r="C12" s="12" t="s">
        <v>331</v>
      </c>
      <c r="D12" s="13"/>
      <c r="E12" s="9" t="s">
        <v>580</v>
      </c>
    </row>
    <row r="13" customHeight="1" spans="1:5">
      <c r="A13" s="5">
        <v>12</v>
      </c>
      <c r="B13" s="11" t="s">
        <v>542</v>
      </c>
      <c r="C13" s="12" t="s">
        <v>541</v>
      </c>
      <c r="D13" s="13"/>
      <c r="E13" s="14" t="s">
        <v>581</v>
      </c>
    </row>
    <row r="14" customHeight="1" spans="1:5">
      <c r="A14" s="5">
        <v>13</v>
      </c>
      <c r="B14" s="11" t="s">
        <v>98</v>
      </c>
      <c r="C14" s="12" t="s">
        <v>97</v>
      </c>
      <c r="D14" s="13"/>
      <c r="E14" s="14" t="s">
        <v>582</v>
      </c>
    </row>
    <row r="15" customHeight="1" spans="1:5">
      <c r="A15" s="5">
        <v>14</v>
      </c>
      <c r="B15" s="11" t="s">
        <v>553</v>
      </c>
      <c r="C15" s="12" t="s">
        <v>552</v>
      </c>
      <c r="D15" s="13"/>
      <c r="E15" s="14" t="s">
        <v>583</v>
      </c>
    </row>
    <row r="16" customHeight="1" spans="1:5">
      <c r="A16" s="5">
        <v>15</v>
      </c>
      <c r="B16" s="11" t="s">
        <v>59</v>
      </c>
      <c r="C16" s="12" t="s">
        <v>58</v>
      </c>
      <c r="D16" s="13"/>
      <c r="E16" s="9"/>
    </row>
    <row r="17" customHeight="1" spans="1:5">
      <c r="A17" s="5">
        <v>16</v>
      </c>
      <c r="B17" s="11" t="s">
        <v>584</v>
      </c>
      <c r="C17" s="12" t="s">
        <v>63</v>
      </c>
      <c r="D17" s="13"/>
      <c r="E17" s="9"/>
    </row>
    <row r="18" customHeight="1" spans="1:5">
      <c r="A18" s="5">
        <v>17</v>
      </c>
      <c r="B18" s="11" t="s">
        <v>66</v>
      </c>
      <c r="C18" s="12" t="s">
        <v>65</v>
      </c>
      <c r="D18" s="13"/>
      <c r="E18" s="9"/>
    </row>
    <row r="19" customHeight="1" spans="1:5">
      <c r="A19" s="5">
        <v>18</v>
      </c>
      <c r="B19" s="11" t="s">
        <v>52</v>
      </c>
      <c r="C19" s="12" t="s">
        <v>51</v>
      </c>
      <c r="D19" s="13"/>
      <c r="E19" s="9" t="s">
        <v>366</v>
      </c>
    </row>
    <row r="20" customHeight="1" spans="1:5">
      <c r="A20" s="5">
        <v>19</v>
      </c>
      <c r="B20" s="11" t="s">
        <v>370</v>
      </c>
      <c r="C20" s="12" t="s">
        <v>369</v>
      </c>
      <c r="D20" s="13"/>
      <c r="E20" s="9"/>
    </row>
    <row r="21" customHeight="1" spans="1:5">
      <c r="A21" s="5">
        <v>20</v>
      </c>
      <c r="B21" s="11" t="s">
        <v>383</v>
      </c>
      <c r="C21" s="12" t="s">
        <v>382</v>
      </c>
      <c r="D21" s="13"/>
      <c r="E21" s="9"/>
    </row>
    <row r="22" customHeight="1" spans="1:5">
      <c r="A22" s="5">
        <v>21</v>
      </c>
      <c r="B22" s="11" t="s">
        <v>507</v>
      </c>
      <c r="C22" s="12" t="s">
        <v>506</v>
      </c>
      <c r="D22" s="13"/>
      <c r="E22" s="9"/>
    </row>
    <row r="23" customHeight="1" spans="1:5">
      <c r="A23" s="5">
        <v>22</v>
      </c>
      <c r="B23" s="11" t="s">
        <v>585</v>
      </c>
      <c r="C23" s="12" t="s">
        <v>508</v>
      </c>
      <c r="D23" s="13"/>
      <c r="E23" s="9"/>
    </row>
    <row r="24" customHeight="1" spans="1:5">
      <c r="A24" s="5">
        <v>23</v>
      </c>
      <c r="B24" s="11" t="s">
        <v>511</v>
      </c>
      <c r="C24" s="12" t="s">
        <v>510</v>
      </c>
      <c r="D24" s="15"/>
      <c r="E24" s="9"/>
    </row>
    <row r="25" customHeight="1" spans="1:5">
      <c r="A25" s="5">
        <v>24</v>
      </c>
      <c r="B25" s="11" t="s">
        <v>569</v>
      </c>
      <c r="C25" s="12" t="s">
        <v>568</v>
      </c>
      <c r="D25" s="16"/>
      <c r="E25" s="6" t="s">
        <v>586</v>
      </c>
    </row>
    <row r="26" customHeight="1" spans="1:5">
      <c r="A26" s="5">
        <v>25</v>
      </c>
      <c r="B26" s="11" t="s">
        <v>190</v>
      </c>
      <c r="C26" s="12" t="s">
        <v>189</v>
      </c>
      <c r="D26" s="17"/>
      <c r="E26" s="9"/>
    </row>
    <row r="27" customHeight="1" spans="1:5">
      <c r="A27" s="5">
        <v>26</v>
      </c>
      <c r="B27" s="11" t="s">
        <v>414</v>
      </c>
      <c r="C27" s="12" t="s">
        <v>413</v>
      </c>
      <c r="D27" s="17"/>
      <c r="E27" s="9"/>
    </row>
  </sheetData>
  <mergeCells count="2">
    <mergeCell ref="A1:E1"/>
    <mergeCell ref="J3:J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总清单</vt:lpstr>
      <vt:lpstr>签字会签档首页</vt:lpstr>
      <vt:lpstr>驾驶员首页</vt:lpstr>
      <vt:lpstr>驾驶员座椅总成EBOM清单 </vt:lpstr>
      <vt:lpstr>副驾驶员首页</vt:lpstr>
      <vt:lpstr>副驾驶员座总成EBOM清单</vt:lpstr>
      <vt:lpstr>新开件汇总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wangyangguang</cp:lastModifiedBy>
  <dcterms:created xsi:type="dcterms:W3CDTF">2006-09-13T11:21:00Z</dcterms:created>
  <dcterms:modified xsi:type="dcterms:W3CDTF">2024-05-08T01:17:05Z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A9BFB837E5324244BA766E698B33AA50_13</vt:lpwstr>
  </property>
</Properties>
</file>