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7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<sst xmlns="http://schemas.openxmlformats.org/spreadsheetml/2006/main" count="41" uniqueCount="35">
  <si>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2.2平台与3.1平台情况对比表（元、未税）</t>
  </si>
  <si>
    <r>
      <rPr>
        <sz val="11"/>
        <color theme="1"/>
        <rFont val="宋体"/>
        <charset val="134"/>
      </rPr>
      <t>零件号</t>
    </r>
  </si>
  <si>
    <t>SHT0014482</t>
  </si>
  <si>
    <t>SHT0016420</t>
  </si>
  <si>
    <t>SHT0016877</t>
  </si>
  <si>
    <t>SHT0017115</t>
  </si>
  <si>
    <t>SHT0017116</t>
  </si>
  <si>
    <t>SHT0017094</t>
  </si>
  <si>
    <r>
      <rPr>
        <sz val="11"/>
        <color theme="1"/>
        <rFont val="宋体"/>
        <charset val="134"/>
      </rPr>
      <t>名称</t>
    </r>
  </si>
  <si>
    <r>
      <rPr>
        <sz val="11"/>
        <color theme="1"/>
        <rFont val="宋体"/>
        <charset val="134"/>
      </rPr>
      <t>底座模块化总成</t>
    </r>
  </si>
  <si>
    <t>底座模块化总成</t>
  </si>
  <si>
    <r>
      <rPr>
        <sz val="11"/>
        <color theme="1"/>
        <rFont val="宋体"/>
        <charset val="134"/>
      </rPr>
      <t>平台</t>
    </r>
  </si>
  <si>
    <r>
      <rPr>
        <sz val="11"/>
        <color theme="1"/>
        <rFont val="Arial"/>
        <charset val="134"/>
      </rPr>
      <t xml:space="preserve">J6L </t>
    </r>
    <r>
      <rPr>
        <sz val="11"/>
        <color theme="1"/>
        <rFont val="宋体"/>
        <charset val="134"/>
      </rPr>
      <t>高配</t>
    </r>
    <r>
      <rPr>
        <sz val="11"/>
        <color theme="1"/>
        <rFont val="Arial"/>
        <charset val="134"/>
      </rPr>
      <t xml:space="preserve"> 2.2</t>
    </r>
    <r>
      <rPr>
        <sz val="11"/>
        <color theme="1"/>
        <rFont val="宋体"/>
        <charset val="134"/>
      </rPr>
      <t>平台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仰角</t>
    </r>
  </si>
  <si>
    <r>
      <rPr>
        <sz val="11"/>
        <color theme="1"/>
        <rFont val="Arial"/>
        <charset val="134"/>
      </rPr>
      <t>3.1C</t>
    </r>
    <r>
      <rPr>
        <sz val="11"/>
        <color theme="1"/>
        <rFont val="宋体"/>
        <charset val="134"/>
      </rPr>
      <t>无仰角</t>
    </r>
  </si>
  <si>
    <r>
      <rPr>
        <sz val="11"/>
        <color theme="1"/>
        <rFont val="Arial"/>
        <charset val="134"/>
      </rPr>
      <t>3.1C</t>
    </r>
    <r>
      <rPr>
        <sz val="11"/>
        <color theme="1"/>
        <rFont val="宋体"/>
        <charset val="134"/>
      </rPr>
      <t>自适应延时阻尼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无仰角</t>
    </r>
  </si>
  <si>
    <r>
      <rPr>
        <sz val="11"/>
        <color theme="1"/>
        <rFont val="Arial"/>
        <charset val="134"/>
      </rPr>
      <t>3.1</t>
    </r>
    <r>
      <rPr>
        <sz val="11"/>
        <color theme="1"/>
        <rFont val="宋体"/>
        <charset val="134"/>
      </rPr>
      <t>自适应</t>
    </r>
    <r>
      <rPr>
        <sz val="11"/>
        <color theme="1"/>
        <rFont val="Arial"/>
        <charset val="134"/>
      </rPr>
      <t xml:space="preserve">  </t>
    </r>
    <r>
      <rPr>
        <sz val="11"/>
        <color theme="1"/>
        <rFont val="宋体"/>
        <charset val="134"/>
      </rPr>
      <t>仰角</t>
    </r>
  </si>
  <si>
    <r>
      <rPr>
        <sz val="11"/>
        <color theme="1"/>
        <rFont val="宋体"/>
        <charset val="134"/>
      </rPr>
      <t>重量（</t>
    </r>
    <r>
      <rPr>
        <sz val="11"/>
        <color theme="1"/>
        <rFont val="Arial"/>
        <charset val="134"/>
      </rPr>
      <t>KG</t>
    </r>
    <r>
      <rPr>
        <sz val="11"/>
        <color theme="1"/>
        <rFont val="宋体"/>
        <charset val="134"/>
      </rPr>
      <t>）</t>
    </r>
  </si>
  <si>
    <t>底座模块化成本</t>
  </si>
  <si>
    <r>
      <rPr>
        <sz val="11"/>
        <color theme="1"/>
        <rFont val="宋体"/>
        <charset val="134"/>
      </rPr>
      <t>新增开发费</t>
    </r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</si>
  <si>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年</t>
    </r>
    <r>
      <rPr>
        <sz val="11"/>
        <color theme="1"/>
        <rFont val="Arial"/>
        <charset val="134"/>
      </rPr>
      <t>5</t>
    </r>
    <r>
      <rPr>
        <sz val="11"/>
        <color theme="1"/>
        <rFont val="宋体"/>
        <charset val="134"/>
      </rPr>
      <t>万分摊</t>
    </r>
    <r>
      <rPr>
        <sz val="11"/>
        <color theme="1"/>
        <rFont val="Arial"/>
        <charset val="134"/>
      </rPr>
      <t>(</t>
    </r>
    <r>
      <rPr>
        <sz val="11"/>
        <color theme="1"/>
        <rFont val="宋体"/>
        <charset val="134"/>
      </rPr>
      <t>单件分</t>
    </r>
    <r>
      <rPr>
        <sz val="11"/>
        <color theme="1"/>
        <rFont val="Arial"/>
        <charset val="134"/>
      </rPr>
      <t>36</t>
    </r>
    <r>
      <rPr>
        <sz val="11"/>
        <color theme="1"/>
        <rFont val="宋体"/>
        <charset val="134"/>
      </rPr>
      <t>元）</t>
    </r>
  </si>
  <si>
    <t>产品物料号</t>
  </si>
  <si>
    <t>SHT0014475</t>
  </si>
  <si>
    <t>产品名称</t>
  </si>
  <si>
    <t>驾驶员座椅总成</t>
  </si>
  <si>
    <t>产品销售价格（3.1销价为预计）</t>
  </si>
  <si>
    <t>产品预计材料成本</t>
  </si>
  <si>
    <r>
      <rPr>
        <sz val="11"/>
        <color theme="1"/>
        <rFont val="宋体"/>
        <charset val="134"/>
      </rPr>
      <t>附加值</t>
    </r>
  </si>
  <si>
    <r>
      <rPr>
        <sz val="11"/>
        <color theme="1"/>
        <rFont val="宋体"/>
        <charset val="134"/>
      </rPr>
      <t>附加值率</t>
    </r>
  </si>
  <si>
    <t>预计开发费盈亏平衡点(台）</t>
  </si>
  <si>
    <r>
      <rPr>
        <sz val="11"/>
        <color theme="1"/>
        <rFont val="宋体"/>
        <charset val="134"/>
      </rPr>
      <t>备注</t>
    </r>
  </si>
  <si>
    <t>材料成本剔除内部交易，3.1产品材料成本及销售价格为预计。</t>
  </si>
  <si>
    <t>SHT0014475销售价格</t>
  </si>
  <si>
    <t>SHT0014475材料成本</t>
  </si>
  <si>
    <t>附加值</t>
  </si>
  <si>
    <t>附加值率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</si>
</sst>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3" fillId="0" borderId="0">
      <alignment vertical="center"/>
    </xf>
    <xf numFmtId="0" fontId="27" fillId="0" borderId="0" applyNumberFormat="0" applyFill="0" applyBorder="0" applyAlignment="0" applyProtection="0"/>
    <xf numFmtId="0" fontId="28" fillId="0" borderId="1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10" fontId="2" fillId="2" borderId="1" xfId="3" applyNumberFormat="1" applyFont="1" applyFill="1" applyBorder="1" applyAlignment="1">
      <alignment horizontal="center" vertical="center"/>
    </xf>
    <xf numFmtId="10" fontId="2" fillId="0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43" fontId="0" fillId="3" borderId="0" xfId="0" applyNumberFormat="1" applyFill="1" applyAlignment="1">
      <alignment horizontal="center" vertical="center"/>
    </xf>
    <xf numFmtId="43" fontId="0" fillId="3" borderId="0" xfId="0" applyNumberFormat="1" applyFill="1" applyAlignment="1">
      <alignment horizontal="center" vertical="center" wrapText="1"/>
    </xf>
    <xf numFmtId="43" fontId="0" fillId="0" borderId="0" xfId="0" applyNumberFormat="1">
      <alignment vertical="center"/>
    </xf>
    <xf numFmtId="0" fontId="6" fillId="3" borderId="0" xfId="0" applyFont="1" applyFill="1" applyAlignment="1">
      <alignment horizontal="center" vertical="center" wrapText="1"/>
    </xf>
    <xf numFmtId="10" fontId="6" fillId="3" borderId="0" xfId="3" applyNumberFormat="1" applyFont="1" applyFill="1" applyAlignment="1">
      <alignment horizontal="center" vertical="center"/>
    </xf>
    <xf numFmtId="43" fontId="0" fillId="0" borderId="0" xfId="0" applyNumberForma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 2" xfId="50"/>
    <cellStyle name="RowLevel_1" xfId="51"/>
    <cellStyle name="BOM_Level_Below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3"/>
  <sheetViews>
    <sheetView tabSelected="1" zoomScale="80" zoomScaleNormal="80" workbookViewId="0">
      <selection activeCell="D6" sqref="D6"/>
    </sheetView>
  </sheetViews>
  <sheetFormatPr defaultColWidth="9" defaultRowHeight="28" customHeight="1"/>
  <cols>
    <col min="2" max="2" width="21.3090909090909" style="1" customWidth="1"/>
    <col min="3" max="7" width="22.9909090909091" style="1" customWidth="1"/>
    <col min="8" max="8" width="22.5181818181818" style="1" customWidth="1"/>
    <col min="9" max="9" width="12.8181818181818"/>
    <col min="11" max="12" width="12.8181818181818"/>
    <col min="13" max="13" width="11.8181818181818"/>
    <col min="14" max="14" width="12.8181818181818"/>
  </cols>
  <sheetData>
    <row r="1" ht="51" customHeight="1" spans="2:8">
      <c r="B1" s="2" t="s">
        <v>0</v>
      </c>
      <c r="C1" s="2"/>
      <c r="D1" s="2"/>
      <c r="E1" s="2"/>
      <c r="F1" s="2"/>
      <c r="G1" s="2"/>
      <c r="H1" s="2"/>
    </row>
    <row r="2" customHeight="1" spans="2:8"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5" t="s">
        <v>6</v>
      </c>
      <c r="H2" s="5" t="s">
        <v>7</v>
      </c>
    </row>
    <row r="3" customHeight="1" spans="2:8">
      <c r="B3" s="3" t="s">
        <v>8</v>
      </c>
      <c r="C3" s="4" t="s">
        <v>9</v>
      </c>
      <c r="D3" s="3" t="s">
        <v>9</v>
      </c>
      <c r="E3" s="3" t="s">
        <v>9</v>
      </c>
      <c r="F3" s="3" t="s">
        <v>9</v>
      </c>
      <c r="G3" s="5" t="s">
        <v>9</v>
      </c>
      <c r="H3" s="6" t="s">
        <v>10</v>
      </c>
    </row>
    <row r="4" customHeight="1" spans="2:8">
      <c r="B4" s="3" t="s">
        <v>11</v>
      </c>
      <c r="C4" s="4" t="s">
        <v>12</v>
      </c>
      <c r="D4" s="3" t="s">
        <v>13</v>
      </c>
      <c r="E4" s="3" t="s">
        <v>13</v>
      </c>
      <c r="F4" s="7" t="s">
        <v>14</v>
      </c>
      <c r="G4" s="8" t="s">
        <v>14</v>
      </c>
      <c r="H4" s="5" t="s">
        <v>15</v>
      </c>
    </row>
    <row r="5" customHeight="1" spans="2:8">
      <c r="B5" s="9" t="s">
        <v>16</v>
      </c>
      <c r="C5" s="4">
        <v>19.0764</v>
      </c>
      <c r="D5" s="3">
        <v>17.83576</v>
      </c>
      <c r="E5" s="3">
        <v>17.83576</v>
      </c>
      <c r="F5" s="3">
        <v>17.83576</v>
      </c>
      <c r="G5" s="10">
        <v>17.83576</v>
      </c>
      <c r="H5" s="5">
        <v>19.58736</v>
      </c>
    </row>
    <row r="6" customHeight="1" spans="2:8">
      <c r="B6" s="9" t="s">
        <v>17</v>
      </c>
      <c r="C6" s="11">
        <v>475.55</v>
      </c>
      <c r="D6" s="12">
        <v>511.344376946886</v>
      </c>
      <c r="E6" s="12">
        <v>511.339320786221</v>
      </c>
      <c r="F6" s="12">
        <v>511.344376946886</v>
      </c>
      <c r="G6" s="12">
        <v>511.344376946886</v>
      </c>
      <c r="H6" s="12">
        <v>548.222250089341</v>
      </c>
    </row>
    <row r="7" customHeight="1" spans="2:8">
      <c r="B7" s="3" t="s">
        <v>18</v>
      </c>
      <c r="C7" s="4"/>
      <c r="D7" s="13">
        <v>1800000</v>
      </c>
      <c r="E7" s="14"/>
      <c r="F7" s="14"/>
      <c r="G7" s="14"/>
      <c r="H7" s="15"/>
    </row>
    <row r="8" spans="2:8">
      <c r="B8" s="7" t="s">
        <v>19</v>
      </c>
      <c r="C8" s="4"/>
      <c r="D8" s="13">
        <v>36</v>
      </c>
      <c r="E8" s="14"/>
      <c r="F8" s="14"/>
      <c r="G8" s="14"/>
      <c r="H8" s="15"/>
    </row>
    <row r="9" ht="25" customHeight="1" spans="2:8">
      <c r="B9" s="16" t="s">
        <v>20</v>
      </c>
      <c r="C9" s="4" t="s">
        <v>21</v>
      </c>
      <c r="D9" s="17"/>
      <c r="E9" s="17"/>
      <c r="F9" s="17"/>
      <c r="G9" s="17"/>
      <c r="H9" s="17"/>
    </row>
    <row r="10" ht="25" customHeight="1" spans="2:8">
      <c r="B10" s="16" t="s">
        <v>22</v>
      </c>
      <c r="C10" s="18" t="s">
        <v>23</v>
      </c>
      <c r="D10" s="17"/>
      <c r="E10" s="17"/>
      <c r="F10" s="17"/>
      <c r="G10" s="17"/>
      <c r="H10" s="17"/>
    </row>
    <row r="11" customHeight="1" spans="2:8">
      <c r="B11" s="16" t="s">
        <v>24</v>
      </c>
      <c r="C11" s="11">
        <v>1680</v>
      </c>
      <c r="D11" s="19">
        <f>D12/0.7</f>
        <v>1620.94910992412</v>
      </c>
      <c r="E11" s="19">
        <f>D11+F23</f>
        <v>1620.94910992412</v>
      </c>
      <c r="F11" s="19">
        <f>D11+300</f>
        <v>1920.94910992412</v>
      </c>
      <c r="G11" s="19">
        <f>E11+300</f>
        <v>1920.94910992412</v>
      </c>
      <c r="H11" s="19">
        <f>H12/0.7</f>
        <v>1673.63178584192</v>
      </c>
    </row>
    <row r="12" customHeight="1" spans="2:8">
      <c r="B12" s="16" t="s">
        <v>25</v>
      </c>
      <c r="C12" s="11">
        <f>E19</f>
        <v>1062.87</v>
      </c>
      <c r="D12" s="19">
        <f>C12-C6+D6+D8</f>
        <v>1134.66437694689</v>
      </c>
      <c r="E12" s="19">
        <f>D12</f>
        <v>1134.66437694689</v>
      </c>
      <c r="F12" s="19">
        <f>E12</f>
        <v>1134.66437694689</v>
      </c>
      <c r="G12" s="19">
        <f>F12</f>
        <v>1134.66437694689</v>
      </c>
      <c r="H12" s="19">
        <f>G12-G6+H6</f>
        <v>1171.54225008934</v>
      </c>
    </row>
    <row r="13" customHeight="1" spans="2:8">
      <c r="B13" s="3" t="s">
        <v>26</v>
      </c>
      <c r="C13" s="11">
        <f t="shared" ref="C13:H13" si="0">C11-C12</f>
        <v>617.13</v>
      </c>
      <c r="D13" s="19">
        <f t="shared" si="0"/>
        <v>486.284732977237</v>
      </c>
      <c r="E13" s="19">
        <f t="shared" si="0"/>
        <v>486.284732977237</v>
      </c>
      <c r="F13" s="19">
        <f t="shared" si="0"/>
        <v>786.284732977237</v>
      </c>
      <c r="G13" s="19">
        <f t="shared" si="0"/>
        <v>786.284732977237</v>
      </c>
      <c r="H13" s="19">
        <f t="shared" si="0"/>
        <v>502.089535752575</v>
      </c>
    </row>
    <row r="14" customHeight="1" spans="2:8">
      <c r="B14" s="3" t="s">
        <v>27</v>
      </c>
      <c r="C14" s="20">
        <f t="shared" ref="C14:H14" si="1">C13/C11</f>
        <v>0.367339285714286</v>
      </c>
      <c r="D14" s="21">
        <f t="shared" si="1"/>
        <v>0.3</v>
      </c>
      <c r="E14" s="21">
        <f>D13/D11</f>
        <v>0.3</v>
      </c>
      <c r="F14" s="21">
        <f t="shared" si="1"/>
        <v>0.409320959579348</v>
      </c>
      <c r="G14" s="21">
        <f t="shared" si="1"/>
        <v>0.409320959579348</v>
      </c>
      <c r="H14" s="21">
        <f t="shared" si="1"/>
        <v>0.3</v>
      </c>
    </row>
    <row r="15" customHeight="1" spans="2:8">
      <c r="B15" s="22" t="s">
        <v>28</v>
      </c>
      <c r="C15" s="23"/>
      <c r="D15" s="24">
        <f>1800000/(1800000/50000/0.67)</f>
        <v>33500</v>
      </c>
      <c r="E15" s="24"/>
      <c r="F15" s="24"/>
      <c r="G15" s="24"/>
      <c r="H15" s="24"/>
    </row>
    <row r="16" customHeight="1" spans="2:8">
      <c r="B16" s="3" t="s">
        <v>29</v>
      </c>
      <c r="C16" s="25" t="s">
        <v>30</v>
      </c>
      <c r="D16" s="26"/>
      <c r="E16" s="26"/>
      <c r="F16" s="26"/>
      <c r="G16" s="26"/>
      <c r="H16" s="27"/>
    </row>
    <row r="18" customHeight="1" spans="4:9">
      <c r="D18" s="28" t="s">
        <v>31</v>
      </c>
      <c r="E18" s="28">
        <v>1680</v>
      </c>
      <c r="F18" s="29"/>
      <c r="G18" s="30"/>
      <c r="H18" s="31"/>
      <c r="I18" s="31"/>
    </row>
    <row r="19" customHeight="1" spans="4:7">
      <c r="D19" s="32" t="s">
        <v>32</v>
      </c>
      <c r="E19" s="28">
        <v>1062.87</v>
      </c>
      <c r="F19" s="29"/>
      <c r="G19" s="29"/>
    </row>
    <row r="20" customHeight="1" spans="4:7">
      <c r="D20" s="28" t="s">
        <v>33</v>
      </c>
      <c r="E20" s="28">
        <f>E18-E19</f>
        <v>617.13</v>
      </c>
      <c r="F20" s="29"/>
      <c r="G20" s="29"/>
    </row>
    <row r="21" customHeight="1" spans="4:7">
      <c r="D21" s="28" t="s">
        <v>34</v>
      </c>
      <c r="E21" s="33">
        <f>E20/E18</f>
        <v>0.367339285714286</v>
      </c>
      <c r="F21" s="29"/>
      <c r="G21" s="29"/>
    </row>
    <row r="22" customHeight="1" spans="6:7">
      <c r="F22" s="34"/>
      <c r="G22" s="34"/>
    </row>
    <row r="23" customHeight="1" spans="6:7">
      <c r="F23" s="34"/>
      <c r="G23" s="34"/>
    </row>
  </sheetData>
  <mergeCells count="5">
    <mergeCell ref="B1:H1"/>
    <mergeCell ref="D7:H7"/>
    <mergeCell ref="D8:H8"/>
    <mergeCell ref="D15:H15"/>
    <mergeCell ref="C16:H1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hewei</dc:creator>
  <cp:lastModifiedBy>哿 偉</cp:lastModifiedBy>
  <dcterms:created xsi:type="dcterms:W3CDTF">2023-05-12T11:15:00Z</dcterms:created>
  <dcterms:modified xsi:type="dcterms:W3CDTF">2024-06-05T06:46:47Z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846D8BB1602A44A49661592659BDE2C7_12</vt:lpwstr>
  </property>
</Properties>
</file>