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 firstSheet="1" activeTab="1"/>
  </bookViews>
  <sheets>
    <sheet name="靠背总成" sheetId="1" state="hidden" r:id="rId1"/>
    <sheet name="工装汇总表" sheetId="7" r:id="rId2"/>
    <sheet name="模具报价单" sheetId="10" state="hidden" r:id="rId3"/>
    <sheet name="夹具报价单" sheetId="11" state="hidden" r:id="rId4"/>
    <sheet name="检具报价单" sheetId="12" state="hidden" r:id="rId5"/>
    <sheet name="模夹检具报价单" sheetId="13" r:id="rId6"/>
    <sheet name=" 阻尼器总成  滑轨" sheetId="3" state="hidden" r:id="rId7"/>
    <sheet name="X5000模具" sheetId="4" state="hidden" r:id="rId8"/>
  </sheets>
  <definedNames>
    <definedName name="_xlnm.Print_Area" localSheetId="1">工装汇总表!$A$1:$Y$13</definedName>
    <definedName name="_xlnm.Print_Area" localSheetId="0">靠背总成!$B$1:$N$15</definedName>
    <definedName name="_xlnm.Print_Titles" localSheetId="0">靠背总成!$3:$6</definedName>
  </definedNames>
  <calcPr calcId="144525"/>
</workbook>
</file>

<file path=xl/comments1.xml><?xml version="1.0" encoding="utf-8"?>
<comments xmlns="http://schemas.openxmlformats.org/spreadsheetml/2006/main">
  <authors>
    <author>吕广华</author>
    <author>作者</author>
  </authors>
  <commentList>
    <comment ref="I36" authorId="0">
      <text>
        <r>
          <rPr>
            <sz val="9"/>
            <rFont val="宋体"/>
            <charset val="134"/>
          </rPr>
          <t>件数</t>
        </r>
      </text>
    </comment>
    <comment ref="L36" authorId="0">
      <text>
        <r>
          <rPr>
            <sz val="9"/>
            <rFont val="宋体"/>
            <charset val="134"/>
          </rPr>
          <t>每支价格</t>
        </r>
      </text>
    </comment>
    <comment ref="I45" authorId="0">
      <text>
        <r>
          <rPr>
            <sz val="9"/>
            <rFont val="宋体"/>
            <charset val="134"/>
          </rPr>
          <t>件数</t>
        </r>
      </text>
    </comment>
    <comment ref="I47" authorId="0">
      <text>
        <r>
          <rPr>
            <sz val="9"/>
            <rFont val="宋体"/>
            <charset val="134"/>
          </rPr>
          <t>件数</t>
        </r>
      </text>
    </comment>
    <comment ref="L47" authorId="0">
      <text>
        <r>
          <rPr>
            <sz val="9"/>
            <rFont val="宋体"/>
            <charset val="134"/>
          </rPr>
          <t>每件费用</t>
        </r>
      </text>
    </comment>
    <comment ref="I48" authorId="0">
      <text>
        <r>
          <rPr>
            <sz val="9"/>
            <rFont val="宋体"/>
            <charset val="134"/>
          </rPr>
          <t>点数</t>
        </r>
      </text>
    </comment>
    <comment ref="L48" authorId="0">
      <text>
        <r>
          <rPr>
            <sz val="9"/>
            <rFont val="宋体"/>
            <charset val="134"/>
          </rPr>
          <t>每点费用</t>
        </r>
      </text>
    </comment>
    <comment ref="C50" authorId="1">
      <text>
        <r>
          <rPr>
            <sz val="9"/>
            <rFont val="宋体"/>
            <charset val="134"/>
          </rPr>
          <t xml:space="preserve">冷却用
</t>
        </r>
      </text>
    </comment>
    <comment ref="C51" authorId="1">
      <text>
        <r>
          <rPr>
            <sz val="9"/>
            <rFont val="宋体"/>
            <charset val="134"/>
          </rPr>
          <t>吹塑模具、
或是注塑模具防尘设计</t>
        </r>
      </text>
    </comment>
    <comment ref="C52" authorId="1">
      <text>
        <r>
          <rPr>
            <sz val="9"/>
            <rFont val="宋体"/>
            <charset val="134"/>
          </rPr>
          <t>隔热、绝缘</t>
        </r>
      </text>
    </comment>
    <comment ref="C53" authorId="1">
      <text>
        <r>
          <rPr>
            <sz val="9"/>
            <rFont val="宋体"/>
            <charset val="134"/>
          </rPr>
          <t xml:space="preserve">做电极用
</t>
        </r>
      </text>
    </comment>
    <comment ref="C54" authorId="1">
      <text>
        <r>
          <rPr>
            <sz val="9"/>
            <rFont val="宋体"/>
            <charset val="134"/>
          </rPr>
          <t xml:space="preserve">做电极用
</t>
        </r>
      </text>
    </comment>
    <comment ref="C58" authorId="0">
      <text>
        <r>
          <rPr>
            <b/>
            <sz val="9"/>
            <rFont val="宋体"/>
            <charset val="134"/>
          </rPr>
          <t>高数机加工</t>
        </r>
      </text>
    </comment>
    <comment ref="C59" authorId="0">
      <text>
        <r>
          <rPr>
            <b/>
            <sz val="9"/>
            <rFont val="宋体"/>
            <charset val="134"/>
          </rPr>
          <t>镜面火花机加工</t>
        </r>
      </text>
    </comment>
    <comment ref="C60" authorId="0">
      <text>
        <r>
          <rPr>
            <b/>
            <sz val="9"/>
            <rFont val="宋体"/>
            <charset val="134"/>
          </rPr>
          <t>慢走丝加工</t>
        </r>
      </text>
    </comment>
  </commentList>
</comments>
</file>

<file path=xl/sharedStrings.xml><?xml version="1.0" encoding="utf-8"?>
<sst xmlns="http://schemas.openxmlformats.org/spreadsheetml/2006/main" count="397" uniqueCount="238">
  <si>
    <t>采购委员会评审记录表</t>
  </si>
  <si>
    <t>供应商：河北新强力机械制造有限公司</t>
  </si>
  <si>
    <t>未税</t>
  </si>
  <si>
    <t>含税</t>
  </si>
  <si>
    <t>税率：13%</t>
  </si>
  <si>
    <t>序号</t>
  </si>
  <si>
    <t>类别</t>
  </si>
  <si>
    <t>项目</t>
  </si>
  <si>
    <t>QAD编码</t>
  </si>
  <si>
    <t>名称</t>
  </si>
  <si>
    <t>规格图号</t>
  </si>
  <si>
    <t>计量单位</t>
  </si>
  <si>
    <t>河北新强力</t>
  </si>
  <si>
    <t>报批（）/元</t>
  </si>
  <si>
    <t>备注</t>
  </si>
  <si>
    <t>含税报价</t>
  </si>
  <si>
    <t>当前议价</t>
  </si>
  <si>
    <t>目标价格</t>
  </si>
  <si>
    <t>供应商报价</t>
  </si>
  <si>
    <t>报批价格</t>
  </si>
  <si>
    <t>焊接总成</t>
  </si>
  <si>
    <t>SHT0012505</t>
  </si>
  <si>
    <t>靠背总成</t>
  </si>
  <si>
    <t>件</t>
  </si>
  <si>
    <t xml:space="preserve">
1、721项目靠背总成在T5座椅项目（1.0）基础上变更（头枕增高）；
2、T5座椅靠背总成定点主体为河北工厂，定点单位为（河北新强力）；
2、此产品使用单位（西安工厂），定点主体为前期采购部。</t>
  </si>
  <si>
    <t>付款方式：</t>
  </si>
  <si>
    <t>90天承兑</t>
  </si>
  <si>
    <t>开发周期：</t>
  </si>
  <si>
    <t>40天</t>
  </si>
  <si>
    <t>说明：目前价格为样件价格，具体批产价格依据工厂核价结果为最终价格。</t>
  </si>
  <si>
    <t xml:space="preserve">会签：                   </t>
  </si>
  <si>
    <t>工装报价评审汇总表（未税，元）</t>
  </si>
  <si>
    <t>产品</t>
  </si>
  <si>
    <t>配套生产设备名称规格及吨位</t>
  </si>
  <si>
    <t>产品加工周期（秒）</t>
  </si>
  <si>
    <t>工装名称</t>
  </si>
  <si>
    <t>计量
单位</t>
  </si>
  <si>
    <t>保定齐稳</t>
  </si>
  <si>
    <t>天津朗力</t>
  </si>
  <si>
    <t>报   批</t>
  </si>
  <si>
    <t>物料号</t>
  </si>
  <si>
    <t>物料名称</t>
  </si>
  <si>
    <t>图片</t>
  </si>
  <si>
    <t>原材料名称及规格</t>
  </si>
  <si>
    <t>净重（g）</t>
  </si>
  <si>
    <t>工装编号</t>
  </si>
  <si>
    <t>使用寿命（万次）</t>
  </si>
  <si>
    <t>工装尺寸（长宽高mm）</t>
  </si>
  <si>
    <t>工装重量（吨）</t>
  </si>
  <si>
    <t>模腔</t>
  </si>
  <si>
    <t>工装费</t>
  </si>
  <si>
    <t>工装目标价格</t>
  </si>
  <si>
    <t>报批工装价格</t>
  </si>
  <si>
    <t>焊接件</t>
  </si>
  <si>
    <t>L6000</t>
  </si>
  <si>
    <t>SHT0014415</t>
  </si>
  <si>
    <t>副司机焊接支架</t>
  </si>
  <si>
    <t>——</t>
  </si>
  <si>
    <t>总成焊胎</t>
  </si>
  <si>
    <t>套</t>
  </si>
  <si>
    <t>940*700*20</t>
  </si>
  <si>
    <t>450*350*20</t>
  </si>
  <si>
    <t>450*3550*20</t>
  </si>
  <si>
    <t>说     明（包括但不限于模具摊销数量或期限、皮纹，产品丝印、镶件、机加工、表面处理等）</t>
  </si>
  <si>
    <t>无模摊</t>
  </si>
  <si>
    <t>开发周期（天）</t>
  </si>
  <si>
    <t>30天</t>
  </si>
  <si>
    <t>3周(联系人 ：高军13662199710）</t>
  </si>
  <si>
    <t>付款方式（电汇/电汇不扣点/汇票、分期付款条件及比例）</t>
  </si>
  <si>
    <t>100%预付</t>
  </si>
  <si>
    <t>预付30%，验收合格支付70%</t>
  </si>
  <si>
    <t xml:space="preserve">评审结果及定点理由：天机朗力成本较低且加工周期较短，并且为合格供应商，建议本次定点天津朗力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</si>
  <si>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1.因（                  ）最终定点供应商（      ），模具价格（未税      元，含税      元），产品价格（未税      元，含税      元）  开发周期：（    ）天，付款方式：5-4-1（40%为到我司验收后支付）                                                                                                                                                                    </t>
  </si>
  <si>
    <t>编制：                           审核：                       会签：                                          批准：</t>
  </si>
  <si>
    <t>光华荣昌模夹检具标准报价单</t>
  </si>
  <si>
    <t>项目名称及编号：</t>
  </si>
  <si>
    <t>基本信息</t>
  </si>
  <si>
    <t>报价单位</t>
  </si>
  <si>
    <t>加工周期</t>
  </si>
  <si>
    <t xml:space="preserve"> 30 天</t>
  </si>
  <si>
    <t>联系人及职务</t>
  </si>
  <si>
    <t>模夹检具编号</t>
  </si>
  <si>
    <t>电    话</t>
  </si>
  <si>
    <t>模具图片</t>
  </si>
  <si>
    <t>传    真</t>
  </si>
  <si>
    <t>总    成</t>
  </si>
  <si>
    <t>零件名称/编号</t>
  </si>
  <si>
    <t>名称：卡接4mm/物料编号：</t>
  </si>
  <si>
    <t>模夹检具类型</t>
  </si>
  <si>
    <t>注塑模具</t>
  </si>
  <si>
    <t>模夹检具尺寸（mm）</t>
  </si>
  <si>
    <t>长</t>
  </si>
  <si>
    <t>宽</t>
  </si>
  <si>
    <t>高</t>
  </si>
  <si>
    <t>配套生产设备名称及吨位</t>
  </si>
  <si>
    <t>产品外形尺寸mm</t>
  </si>
  <si>
    <t>6.5*6.5*10</t>
  </si>
  <si>
    <t>原材料名称规格</t>
  </si>
  <si>
    <t>模夹检具重量（吨）</t>
  </si>
  <si>
    <t>2T</t>
  </si>
  <si>
    <t>模具型腔数</t>
  </si>
  <si>
    <t>1*8</t>
  </si>
  <si>
    <t>产品毛重（g）</t>
  </si>
  <si>
    <t>模具寿命（万次）</t>
  </si>
  <si>
    <t>30万</t>
  </si>
  <si>
    <t>产品净重（g）</t>
  </si>
  <si>
    <t>交货期L/T(天）</t>
  </si>
  <si>
    <t>一次试模</t>
  </si>
  <si>
    <t>二次试模</t>
  </si>
  <si>
    <t>正式交付</t>
  </si>
  <si>
    <t>交货地点</t>
  </si>
  <si>
    <t>交货保险担当</t>
  </si>
  <si>
    <t>设计成本</t>
  </si>
  <si>
    <t>工    序</t>
  </si>
  <si>
    <t>工时</t>
  </si>
  <si>
    <t>审核</t>
  </si>
  <si>
    <t>单价</t>
  </si>
  <si>
    <t>金额</t>
  </si>
  <si>
    <t>审核金额</t>
  </si>
  <si>
    <t>比例%</t>
  </si>
  <si>
    <t>测    绘</t>
  </si>
  <si>
    <t>结构设计/CAD</t>
  </si>
  <si>
    <t>CAE分析</t>
  </si>
  <si>
    <t>合计</t>
  </si>
  <si>
    <t>材料成本</t>
  </si>
  <si>
    <t>明细</t>
  </si>
  <si>
    <t>厂家/品牌</t>
  </si>
  <si>
    <t>型号/规格</t>
  </si>
  <si>
    <t>数量/重量(kg)</t>
  </si>
  <si>
    <t>总价</t>
  </si>
  <si>
    <t>价格审核</t>
  </si>
  <si>
    <t>模具钢</t>
  </si>
  <si>
    <t>模    架</t>
  </si>
  <si>
    <t>龙记标准模具架</t>
  </si>
  <si>
    <t>350*300*470</t>
  </si>
  <si>
    <t>型    腔</t>
  </si>
  <si>
    <t>瑞典一胜百718HH</t>
  </si>
  <si>
    <t>300*250*35</t>
  </si>
  <si>
    <t>型    芯</t>
  </si>
  <si>
    <t>300*250*40</t>
  </si>
  <si>
    <t>镶    件</t>
  </si>
  <si>
    <t>日立SKD61</t>
  </si>
  <si>
    <t>ø6*35</t>
  </si>
  <si>
    <t>滑    块</t>
  </si>
  <si>
    <t>斜顶杆</t>
  </si>
  <si>
    <t>其    它</t>
  </si>
  <si>
    <t>标准件</t>
  </si>
  <si>
    <t>圆锥滚子轴承</t>
  </si>
  <si>
    <t>推力圆柱滚子轴承</t>
  </si>
  <si>
    <t>内含骨架唇形密封圈</t>
  </si>
  <si>
    <t>无骨架防尘圈</t>
  </si>
  <si>
    <t>弹    簧</t>
  </si>
  <si>
    <t>盘起</t>
  </si>
  <si>
    <t>ø45*100</t>
  </si>
  <si>
    <t>油    缸</t>
  </si>
  <si>
    <t>顶针</t>
  </si>
  <si>
    <t>ø6.5*35</t>
  </si>
  <si>
    <t>浇道/热流道</t>
  </si>
  <si>
    <t>韩国YUDO</t>
  </si>
  <si>
    <t>200*100*80</t>
  </si>
  <si>
    <t>铍    铜</t>
  </si>
  <si>
    <t>铝 合 金</t>
  </si>
  <si>
    <t>隔热材料</t>
  </si>
  <si>
    <t>紫    铜</t>
  </si>
  <si>
    <t>石    墨</t>
  </si>
  <si>
    <t>机加工成本</t>
  </si>
  <si>
    <t>工序</t>
  </si>
  <si>
    <t>工费</t>
  </si>
  <si>
    <t>金额审核</t>
  </si>
  <si>
    <t>数控加工</t>
  </si>
  <si>
    <t>表面处理
（抛光、打磨）</t>
  </si>
  <si>
    <t>电火花</t>
  </si>
  <si>
    <t>合模机+研配</t>
  </si>
  <si>
    <t>慢线切割</t>
  </si>
  <si>
    <t>钳工</t>
  </si>
  <si>
    <t>普通机加工</t>
  </si>
  <si>
    <t>三坐标检测
（型芯+型腔）</t>
  </si>
  <si>
    <t>深孔钻</t>
  </si>
  <si>
    <t>其他</t>
  </si>
  <si>
    <t>特种热处理</t>
  </si>
  <si>
    <t>试模费用</t>
  </si>
  <si>
    <t>人工成本</t>
  </si>
  <si>
    <t>表面处理</t>
  </si>
  <si>
    <t>合模机</t>
  </si>
  <si>
    <t>线切割</t>
  </si>
  <si>
    <t>首件检测</t>
  </si>
  <si>
    <t>其他皮纹</t>
  </si>
  <si>
    <t>销售、管理、行政费用5%</t>
  </si>
  <si>
    <t>净利润 10%</t>
  </si>
  <si>
    <t>总造价Grand Total</t>
  </si>
  <si>
    <t>审核总价</t>
  </si>
  <si>
    <t>备注：</t>
  </si>
  <si>
    <t>1)各项目如发生请据实添写；如不发生则保留空白（灰色、红色区域不用填写）</t>
  </si>
  <si>
    <t>2)工作表格可以复制，工作表名称按照M1,M2,M3……来编写，所有表格在一个EXCEL文件中。</t>
  </si>
  <si>
    <t>2)比例%是指此项费用占总造价的百分比。</t>
  </si>
  <si>
    <t>供应商：</t>
  </si>
  <si>
    <t>苏世博</t>
  </si>
  <si>
    <t>路得坦摩</t>
  </si>
  <si>
    <t>报价</t>
  </si>
  <si>
    <t>最终议价</t>
  </si>
  <si>
    <t>功能件</t>
  </si>
  <si>
    <t>H6座椅</t>
  </si>
  <si>
    <t>BPC0010126</t>
  </si>
  <si>
    <t>阻尼器</t>
  </si>
  <si>
    <t>1、当前H6座椅项目路得坦摩公司报价为121.00元低于苏世博公司；
2、苏世博最终议价128.00元，年采购量超过10万件，可进行返点（3元/件）；
3、综上所述，建议同步开发。</t>
  </si>
  <si>
    <t>60天承兑</t>
  </si>
  <si>
    <t>45天</t>
  </si>
  <si>
    <r>
      <rPr>
        <sz val="10"/>
        <rFont val="宋体"/>
        <charset val="134"/>
        <scheme val="minor"/>
      </rPr>
      <t>说明：①H</t>
    </r>
    <r>
      <rPr>
        <sz val="10"/>
        <rFont val="宋体"/>
        <charset val="134"/>
        <scheme val="minor"/>
      </rPr>
      <t>6座椅项目阻尼器同步开发（苏世博/路得坦摩），建议苏世博为A点供方，路得坦摩为B点供方；②产品价格按照最终议价为准。</t>
    </r>
  </si>
  <si>
    <t>江苏立乐</t>
  </si>
  <si>
    <t>常州华阳</t>
  </si>
  <si>
    <t>参考</t>
  </si>
  <si>
    <t>合同价格</t>
  </si>
  <si>
    <t>SHT0010283</t>
  </si>
  <si>
    <t>滑轨本体</t>
  </si>
  <si>
    <t>副</t>
  </si>
  <si>
    <t>H4 2020 升级</t>
  </si>
  <si>
    <t>1、目前现在现有在滑轨轨型承载13000N,无发满足H6座椅要求，W轨形可承受28000N通过了滑台实验；
2、现有滑轨总成间隙为1.0MM,H6滑轨总成间隙为0.5MM(精度更高)。
3、现有滑轨的轨形借用乘用车形式。
4、H6座椅滑轨总成从强度、间隙精度高于现有产品。</t>
  </si>
  <si>
    <t>50天</t>
  </si>
  <si>
    <t>说明：独家供货，商务洽谈价格（下调）</t>
  </si>
  <si>
    <t>供应商：江阴常青模具有限公司</t>
  </si>
  <si>
    <t>江阴诚信</t>
  </si>
  <si>
    <t>江阴长青</t>
  </si>
  <si>
    <t>江阴常青</t>
  </si>
  <si>
    <t>报批（）/万</t>
  </si>
  <si>
    <t>模具</t>
  </si>
  <si>
    <t>X5000座椅</t>
  </si>
  <si>
    <t>SHT0012727-729-751</t>
  </si>
  <si>
    <t>靠背
发泡总成</t>
  </si>
  <si>
    <t>SHT0012734-737-MJ-02</t>
  </si>
  <si>
    <t>坐垫
泡沫总成</t>
  </si>
  <si>
    <t>SHT0012734-737-JJ-02</t>
  </si>
  <si>
    <t>卡板</t>
  </si>
  <si>
    <t>SHT0012734-737-TJ-03</t>
  </si>
  <si>
    <t>托架</t>
  </si>
  <si>
    <t>合计金额</t>
  </si>
  <si>
    <t>5/4/1</t>
  </si>
  <si>
    <t>5/5</t>
  </si>
  <si>
    <t>说明：经采购委员会确认，建议选用江阴常青公司为定点供应商。</t>
  </si>
</sst>
</file>

<file path=xl/styles.xml><?xml version="1.0" encoding="utf-8"?>
<styleSheet xmlns="http://schemas.openxmlformats.org/spreadsheetml/2006/main">
  <numFmts count="1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0_ "/>
    <numFmt numFmtId="178" formatCode="0_ "/>
    <numFmt numFmtId="179" formatCode="0.00_ "/>
    <numFmt numFmtId="180" formatCode="#,##0_ "/>
    <numFmt numFmtId="181" formatCode="#,##0.00_ "/>
    <numFmt numFmtId="182" formatCode="\¥#,##0.00;\¥\-#,##0.00"/>
    <numFmt numFmtId="183" formatCode="\¥#,##0.00_);[Red]\(\¥#,##0.00\)"/>
    <numFmt numFmtId="184" formatCode="_ * #,##0_ ;_ * \-#,##0_ ;_ * &quot;-&quot;??_ ;_ @_ "/>
  </numFmts>
  <fonts count="82">
    <font>
      <sz val="11"/>
      <color theme="1"/>
      <name val="宋体"/>
      <charset val="134"/>
      <scheme val="minor"/>
    </font>
    <font>
      <b/>
      <sz val="18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2"/>
      <color theme="1"/>
      <name val="宋体"/>
      <charset val="134"/>
      <scheme val="minor"/>
    </font>
    <font>
      <sz val="10"/>
      <color indexed="8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indexed="8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Arial"/>
      <charset val="134"/>
    </font>
    <font>
      <b/>
      <sz val="12"/>
      <name val="华文仿宋"/>
      <charset val="134"/>
    </font>
    <font>
      <b/>
      <sz val="14"/>
      <name val="Arial"/>
      <charset val="134"/>
    </font>
    <font>
      <b/>
      <sz val="9"/>
      <name val="仿宋_GB2312"/>
      <charset val="134"/>
    </font>
    <font>
      <b/>
      <sz val="10"/>
      <name val="仿宋_GB2312"/>
      <charset val="134"/>
    </font>
    <font>
      <sz val="9"/>
      <name val="仿宋_GB2312"/>
      <charset val="134"/>
    </font>
    <font>
      <sz val="10"/>
      <name val="仿宋_GB2312"/>
      <charset val="134"/>
    </font>
    <font>
      <sz val="9"/>
      <color indexed="10"/>
      <name val="仿宋_GB2312"/>
      <charset val="134"/>
    </font>
    <font>
      <sz val="10"/>
      <color indexed="10"/>
      <name val="Arial"/>
      <charset val="134"/>
    </font>
    <font>
      <sz val="10"/>
      <color indexed="8"/>
      <name val="仿宋_GB2312"/>
      <charset val="134"/>
    </font>
    <font>
      <sz val="9"/>
      <color indexed="8"/>
      <name val="仿宋_GB2312"/>
      <charset val="134"/>
    </font>
    <font>
      <sz val="24"/>
      <name val="仿宋_GB2312"/>
      <charset val="134"/>
    </font>
    <font>
      <sz val="9"/>
      <name val="Arial"/>
      <charset val="134"/>
    </font>
    <font>
      <b/>
      <sz val="9"/>
      <color indexed="10"/>
      <name val="仿宋_GB2312"/>
      <charset val="134"/>
    </font>
    <font>
      <sz val="9"/>
      <color rgb="FFFF0000"/>
      <name val="仿宋_GB2312"/>
      <charset val="134"/>
    </font>
    <font>
      <b/>
      <sz val="9"/>
      <color rgb="FFFF0000"/>
      <name val="仿宋_GB2312"/>
      <charset val="134"/>
    </font>
    <font>
      <sz val="18"/>
      <name val="仿宋_GB2312"/>
      <charset val="134"/>
    </font>
    <font>
      <b/>
      <sz val="10"/>
      <color indexed="10"/>
      <name val="Arial"/>
      <charset val="134"/>
    </font>
    <font>
      <b/>
      <sz val="12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1"/>
      <name val="宋体"/>
      <charset val="134"/>
    </font>
    <font>
      <sz val="9"/>
      <color indexed="8"/>
      <name val="宋体"/>
      <charset val="134"/>
    </font>
    <font>
      <b/>
      <sz val="12"/>
      <name val="宋体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b/>
      <sz val="9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2"/>
      <color indexed="8"/>
      <name val="宋体"/>
      <charset val="134"/>
    </font>
    <font>
      <b/>
      <sz val="12"/>
      <color indexed="8"/>
      <name val="宋体"/>
      <charset val="134"/>
      <scheme val="minor"/>
    </font>
    <font>
      <sz val="9"/>
      <color theme="1"/>
      <name val="宋体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</font>
    <font>
      <b/>
      <sz val="11"/>
      <color indexed="63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3"/>
      <color indexed="56"/>
      <name val="宋体"/>
      <charset val="134"/>
    </font>
    <font>
      <b/>
      <sz val="11"/>
      <color indexed="52"/>
      <name val="宋体"/>
      <charset val="134"/>
    </font>
    <font>
      <sz val="11"/>
      <color indexed="52"/>
      <name val="宋体"/>
      <charset val="134"/>
    </font>
    <font>
      <sz val="11"/>
      <color rgb="FF9C0006"/>
      <name val="宋体"/>
      <charset val="0"/>
      <scheme val="minor"/>
    </font>
    <font>
      <b/>
      <sz val="11"/>
      <color indexed="56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indexed="23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indexed="56"/>
      <name val="宋体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0"/>
      <name val="Arial"/>
      <charset val="134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60"/>
      <name val="宋体"/>
      <charset val="134"/>
    </font>
    <font>
      <b/>
      <sz val="11"/>
      <color theme="1"/>
      <name val="宋体"/>
      <charset val="0"/>
      <scheme val="minor"/>
    </font>
    <font>
      <sz val="11"/>
      <color indexed="20"/>
      <name val="宋体"/>
      <charset val="134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indexed="9"/>
      <name val="宋体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4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</borders>
  <cellStyleXfs count="3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5" fillId="6" borderId="30" applyNumberFormat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7" fillId="10" borderId="31" applyNumberFormat="0" applyAlignment="0" applyProtection="0">
      <alignment vertical="center"/>
    </xf>
    <xf numFmtId="0" fontId="2" fillId="0" borderId="0"/>
    <xf numFmtId="44" fontId="37" fillId="0" borderId="0" applyFont="0" applyFill="0" applyBorder="0" applyAlignment="0" applyProtection="0">
      <alignment vertical="center"/>
    </xf>
    <xf numFmtId="0" fontId="48" fillId="0" borderId="32" applyNumberFormat="0" applyFill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9" fillId="6" borderId="33" applyNumberForma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50" fillId="0" borderId="34" applyNumberFormat="0" applyFill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3" fontId="37" fillId="0" borderId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0" borderId="3" applyNumberFormat="0" applyFill="0" applyBorder="0" applyAlignment="0" applyProtection="0">
      <alignment vertical="center"/>
    </xf>
    <xf numFmtId="0" fontId="37" fillId="0" borderId="0">
      <alignment vertical="center"/>
    </xf>
    <xf numFmtId="0" fontId="54" fillId="13" borderId="0" applyNumberFormat="0" applyBorder="0" applyAlignment="0" applyProtection="0">
      <alignment vertical="center"/>
    </xf>
    <xf numFmtId="0" fontId="2" fillId="0" borderId="0"/>
    <xf numFmtId="9" fontId="0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37" fillId="0" borderId="0">
      <alignment vertical="center"/>
    </xf>
    <xf numFmtId="0" fontId="0" fillId="14" borderId="35" applyNumberFormat="0" applyFont="0" applyAlignment="0" applyProtection="0">
      <alignment vertical="center"/>
    </xf>
    <xf numFmtId="0" fontId="37" fillId="0" borderId="0">
      <alignment vertical="center"/>
    </xf>
    <xf numFmtId="0" fontId="54" fillId="15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6" borderId="33" applyNumberFormat="0" applyAlignment="0" applyProtection="0">
      <alignment vertical="center"/>
    </xf>
    <xf numFmtId="0" fontId="59" fillId="0" borderId="36" applyNumberFormat="0" applyFill="0" applyAlignment="0" applyProtection="0">
      <alignment vertical="center"/>
    </xf>
    <xf numFmtId="0" fontId="2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" fillId="0" borderId="0"/>
    <xf numFmtId="0" fontId="61" fillId="0" borderId="0" applyNumberFormat="0" applyFill="0" applyBorder="0" applyAlignment="0" applyProtection="0">
      <alignment vertical="center"/>
    </xf>
    <xf numFmtId="0" fontId="62" fillId="0" borderId="37" applyNumberFormat="0" applyFill="0" applyAlignment="0" applyProtection="0">
      <alignment vertical="center"/>
    </xf>
    <xf numFmtId="0" fontId="2" fillId="0" borderId="0">
      <alignment vertical="center"/>
    </xf>
    <xf numFmtId="0" fontId="63" fillId="0" borderId="37" applyNumberFormat="0" applyFill="0" applyAlignment="0" applyProtection="0">
      <alignment vertical="center"/>
    </xf>
    <xf numFmtId="0" fontId="37" fillId="0" borderId="0">
      <alignment vertical="center"/>
    </xf>
    <xf numFmtId="0" fontId="54" fillId="16" borderId="0" applyNumberFormat="0" applyBorder="0" applyAlignment="0" applyProtection="0">
      <alignment vertical="center"/>
    </xf>
    <xf numFmtId="0" fontId="57" fillId="0" borderId="38" applyNumberFormat="0" applyFill="0" applyAlignment="0" applyProtection="0">
      <alignment vertical="center"/>
    </xf>
    <xf numFmtId="0" fontId="48" fillId="0" borderId="32" applyNumberFormat="0" applyFill="0" applyAlignment="0" applyProtection="0">
      <alignment vertical="center"/>
    </xf>
    <xf numFmtId="0" fontId="37" fillId="0" borderId="0">
      <alignment vertical="center"/>
    </xf>
    <xf numFmtId="0" fontId="54" fillId="17" borderId="0" applyNumberFormat="0" applyBorder="0" applyAlignment="0" applyProtection="0">
      <alignment vertical="center"/>
    </xf>
    <xf numFmtId="0" fontId="64" fillId="18" borderId="39" applyNumberFormat="0" applyAlignment="0" applyProtection="0">
      <alignment vertical="center"/>
    </xf>
    <xf numFmtId="0" fontId="65" fillId="18" borderId="31" applyNumberFormat="0" applyAlignment="0" applyProtection="0">
      <alignment vertical="center"/>
    </xf>
    <xf numFmtId="0" fontId="59" fillId="0" borderId="36" applyNumberFormat="0" applyFill="0" applyAlignment="0" applyProtection="0">
      <alignment vertical="center"/>
    </xf>
    <xf numFmtId="0" fontId="66" fillId="0" borderId="0"/>
    <xf numFmtId="0" fontId="49" fillId="6" borderId="33" applyNumberFormat="0" applyAlignment="0" applyProtection="0">
      <alignment vertical="center"/>
    </xf>
    <xf numFmtId="0" fontId="67" fillId="19" borderId="40" applyNumberFormat="0" applyAlignment="0" applyProtection="0">
      <alignment vertical="center"/>
    </xf>
    <xf numFmtId="0" fontId="2" fillId="0" borderId="0"/>
    <xf numFmtId="0" fontId="59" fillId="0" borderId="36" applyNumberFormat="0" applyFill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2" fillId="0" borderId="0"/>
    <xf numFmtId="0" fontId="54" fillId="21" borderId="0" applyNumberFormat="0" applyBorder="0" applyAlignment="0" applyProtection="0">
      <alignment vertical="center"/>
    </xf>
    <xf numFmtId="0" fontId="2" fillId="22" borderId="41" applyNumberFormat="0" applyFont="0" applyAlignment="0" applyProtection="0">
      <alignment vertical="center"/>
    </xf>
    <xf numFmtId="0" fontId="68" fillId="0" borderId="42" applyNumberFormat="0" applyFill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70" fillId="0" borderId="43" applyNumberFormat="0" applyFill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2" fillId="0" borderId="0"/>
    <xf numFmtId="0" fontId="59" fillId="0" borderId="36" applyNumberFormat="0" applyFill="0" applyAlignment="0" applyProtection="0">
      <alignment vertical="center"/>
    </xf>
    <xf numFmtId="0" fontId="2" fillId="0" borderId="0">
      <alignment vertical="center"/>
    </xf>
    <xf numFmtId="0" fontId="46" fillId="27" borderId="0" applyNumberFormat="0" applyBorder="0" applyAlignment="0" applyProtection="0">
      <alignment vertical="center"/>
    </xf>
    <xf numFmtId="0" fontId="50" fillId="0" borderId="34" applyNumberFormat="0" applyFill="0" applyAlignment="0" applyProtection="0">
      <alignment vertical="center"/>
    </xf>
    <xf numFmtId="0" fontId="74" fillId="28" borderId="44" applyNumberFormat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0" fillId="0" borderId="34" applyNumberFormat="0" applyFill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5" fillId="6" borderId="30" applyNumberFormat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54" fillId="34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9" fillId="6" borderId="33" applyNumberFormat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54" fillId="38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37" fillId="0" borderId="0">
      <alignment vertical="center"/>
    </xf>
    <xf numFmtId="0" fontId="2" fillId="0" borderId="0"/>
    <xf numFmtId="0" fontId="54" fillId="40" borderId="0" applyNumberFormat="0" applyBorder="0" applyAlignment="0" applyProtection="0">
      <alignment vertical="center"/>
    </xf>
    <xf numFmtId="0" fontId="37" fillId="0" borderId="0">
      <alignment vertical="center"/>
    </xf>
    <xf numFmtId="0" fontId="54" fillId="41" borderId="0" applyNumberFormat="0" applyBorder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37" fillId="0" borderId="0">
      <alignment vertical="center"/>
    </xf>
    <xf numFmtId="0" fontId="54" fillId="43" borderId="0" applyNumberFormat="0" applyBorder="0" applyAlignment="0" applyProtection="0">
      <alignment vertical="center"/>
    </xf>
    <xf numFmtId="0" fontId="59" fillId="0" borderId="36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2" fillId="0" borderId="0"/>
    <xf numFmtId="0" fontId="59" fillId="0" borderId="36" applyNumberFormat="0" applyFill="0" applyAlignment="0" applyProtection="0">
      <alignment vertical="center"/>
    </xf>
    <xf numFmtId="0" fontId="59" fillId="0" borderId="36" applyNumberFormat="0" applyFill="0" applyAlignment="0" applyProtection="0">
      <alignment vertical="center"/>
    </xf>
    <xf numFmtId="0" fontId="59" fillId="0" borderId="36" applyNumberFormat="0" applyFill="0" applyAlignment="0" applyProtection="0">
      <alignment vertical="center"/>
    </xf>
    <xf numFmtId="0" fontId="59" fillId="0" borderId="36" applyNumberFormat="0" applyFill="0" applyAlignment="0" applyProtection="0">
      <alignment vertical="center"/>
    </xf>
    <xf numFmtId="0" fontId="76" fillId="0" borderId="45" applyNumberFormat="0" applyFill="0" applyAlignment="0" applyProtection="0">
      <alignment vertical="center"/>
    </xf>
    <xf numFmtId="0" fontId="2" fillId="0" borderId="0"/>
    <xf numFmtId="0" fontId="59" fillId="0" borderId="36" applyNumberFormat="0" applyFill="0" applyAlignment="0" applyProtection="0">
      <alignment vertical="center"/>
    </xf>
    <xf numFmtId="0" fontId="48" fillId="0" borderId="32" applyNumberFormat="0" applyFill="0" applyAlignment="0" applyProtection="0">
      <alignment vertical="center"/>
    </xf>
    <xf numFmtId="0" fontId="48" fillId="0" borderId="32" applyNumberFormat="0" applyFill="0" applyAlignment="0" applyProtection="0">
      <alignment vertical="center"/>
    </xf>
    <xf numFmtId="0" fontId="2" fillId="0" borderId="0"/>
    <xf numFmtId="0" fontId="48" fillId="0" borderId="32" applyNumberFormat="0" applyFill="0" applyAlignment="0" applyProtection="0">
      <alignment vertical="center"/>
    </xf>
    <xf numFmtId="0" fontId="77" fillId="44" borderId="0" applyNumberFormat="0" applyBorder="0" applyAlignment="0" applyProtection="0">
      <alignment vertical="center"/>
    </xf>
    <xf numFmtId="0" fontId="48" fillId="0" borderId="32" applyNumberFormat="0" applyFill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48" fillId="0" borderId="32" applyNumberFormat="0" applyFill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48" fillId="0" borderId="32" applyNumberFormat="0" applyFill="0" applyAlignment="0" applyProtection="0">
      <alignment vertical="center"/>
    </xf>
    <xf numFmtId="0" fontId="48" fillId="0" borderId="32" applyNumberFormat="0" applyFill="0" applyAlignment="0" applyProtection="0">
      <alignment vertical="center"/>
    </xf>
    <xf numFmtId="0" fontId="2" fillId="0" borderId="0"/>
    <xf numFmtId="0" fontId="48" fillId="0" borderId="32" applyNumberFormat="0" applyFill="0" applyAlignment="0" applyProtection="0">
      <alignment vertical="center"/>
    </xf>
    <xf numFmtId="0" fontId="52" fillId="0" borderId="46" applyNumberFormat="0" applyFill="0" applyAlignment="0" applyProtection="0">
      <alignment vertical="center"/>
    </xf>
    <xf numFmtId="0" fontId="52" fillId="0" borderId="46" applyNumberFormat="0" applyFill="0" applyAlignment="0" applyProtection="0">
      <alignment vertical="center"/>
    </xf>
    <xf numFmtId="0" fontId="52" fillId="0" borderId="46" applyNumberFormat="0" applyFill="0" applyAlignment="0" applyProtection="0">
      <alignment vertical="center"/>
    </xf>
    <xf numFmtId="0" fontId="52" fillId="0" borderId="46" applyNumberFormat="0" applyFill="0" applyAlignment="0" applyProtection="0">
      <alignment vertical="center"/>
    </xf>
    <xf numFmtId="0" fontId="52" fillId="0" borderId="46" applyNumberFormat="0" applyFill="0" applyAlignment="0" applyProtection="0">
      <alignment vertical="center"/>
    </xf>
    <xf numFmtId="0" fontId="52" fillId="0" borderId="46" applyNumberFormat="0" applyFill="0" applyAlignment="0" applyProtection="0">
      <alignment vertical="center"/>
    </xf>
    <xf numFmtId="0" fontId="52" fillId="0" borderId="46" applyNumberFormat="0" applyFill="0" applyAlignment="0" applyProtection="0">
      <alignment vertical="center"/>
    </xf>
    <xf numFmtId="0" fontId="2" fillId="0" borderId="0"/>
    <xf numFmtId="0" fontId="52" fillId="0" borderId="46" applyNumberFormat="0" applyFill="0" applyAlignment="0" applyProtection="0">
      <alignment vertical="center"/>
    </xf>
    <xf numFmtId="0" fontId="52" fillId="0" borderId="46" applyNumberFormat="0" applyFill="0" applyAlignment="0" applyProtection="0">
      <alignment vertical="center"/>
    </xf>
    <xf numFmtId="0" fontId="2" fillId="0" borderId="0"/>
    <xf numFmtId="0" fontId="52" fillId="0" borderId="46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" fillId="22" borderId="41" applyNumberFormat="0" applyFon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6" fillId="0" borderId="4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6" fillId="0" borderId="4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0" borderId="4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78" fillId="45" borderId="33" applyNumberForma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23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23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69" fillId="23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34" applyNumberFormat="0" applyFill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78" fillId="45" borderId="33" applyNumberFormat="0" applyAlignment="0" applyProtection="0">
      <alignment vertical="center"/>
    </xf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45" borderId="33" applyNumberFormat="0" applyAlignment="0" applyProtection="0">
      <alignment vertical="center"/>
    </xf>
    <xf numFmtId="0" fontId="2" fillId="0" borderId="0"/>
    <xf numFmtId="0" fontId="78" fillId="45" borderId="33" applyNumberFormat="0" applyAlignment="0" applyProtection="0">
      <alignment vertical="center"/>
    </xf>
    <xf numFmtId="0" fontId="2" fillId="0" borderId="0"/>
    <xf numFmtId="0" fontId="78" fillId="45" borderId="33" applyNumberFormat="0" applyAlignment="0" applyProtection="0">
      <alignment vertical="center"/>
    </xf>
    <xf numFmtId="0" fontId="2" fillId="0" borderId="0"/>
    <xf numFmtId="0" fontId="74" fillId="28" borderId="44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1" fillId="0" borderId="0">
      <alignment vertical="center"/>
    </xf>
    <xf numFmtId="0" fontId="2" fillId="0" borderId="0"/>
    <xf numFmtId="0" fontId="37" fillId="0" borderId="0">
      <alignment vertical="center"/>
    </xf>
    <xf numFmtId="0" fontId="45" fillId="6" borderId="30" applyNumberFormat="0" applyAlignment="0" applyProtection="0">
      <alignment vertical="center"/>
    </xf>
    <xf numFmtId="0" fontId="37" fillId="0" borderId="0">
      <alignment vertical="center"/>
    </xf>
    <xf numFmtId="0" fontId="45" fillId="6" borderId="30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2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77" fillId="44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77" fillId="44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9" fillId="6" borderId="33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2" fillId="22" borderId="41" applyNumberFormat="0" applyFont="0" applyAlignment="0" applyProtection="0">
      <alignment vertical="center"/>
    </xf>
    <xf numFmtId="0" fontId="37" fillId="0" borderId="0"/>
    <xf numFmtId="0" fontId="2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7" fillId="44" borderId="0" applyNumberFormat="0" applyBorder="0" applyAlignment="0" applyProtection="0">
      <alignment vertical="center"/>
    </xf>
    <xf numFmtId="0" fontId="77" fillId="44" borderId="0" applyNumberFormat="0" applyBorder="0" applyAlignment="0" applyProtection="0">
      <alignment vertical="center"/>
    </xf>
    <xf numFmtId="0" fontId="77" fillId="44" borderId="0" applyNumberFormat="0" applyBorder="0" applyAlignment="0" applyProtection="0">
      <alignment vertical="center"/>
    </xf>
    <xf numFmtId="0" fontId="77" fillId="44" borderId="0" applyNumberFormat="0" applyBorder="0" applyAlignment="0" applyProtection="0">
      <alignment vertical="center"/>
    </xf>
    <xf numFmtId="0" fontId="78" fillId="45" borderId="33" applyNumberFormat="0" applyAlignment="0" applyProtection="0">
      <alignment vertical="center"/>
    </xf>
    <xf numFmtId="0" fontId="77" fillId="44" borderId="0" applyNumberFormat="0" applyBorder="0" applyAlignment="0" applyProtection="0">
      <alignment vertical="center"/>
    </xf>
    <xf numFmtId="0" fontId="77" fillId="44" borderId="0" applyNumberFormat="0" applyBorder="0" applyAlignment="0" applyProtection="0">
      <alignment vertical="center"/>
    </xf>
    <xf numFmtId="0" fontId="77" fillId="44" borderId="0" applyNumberFormat="0" applyBorder="0" applyAlignment="0" applyProtection="0">
      <alignment vertical="center"/>
    </xf>
    <xf numFmtId="0" fontId="76" fillId="0" borderId="45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45" applyNumberFormat="0" applyFill="0" applyAlignment="0" applyProtection="0">
      <alignment vertical="center"/>
    </xf>
    <xf numFmtId="0" fontId="74" fillId="28" borderId="44" applyNumberFormat="0" applyAlignment="0" applyProtection="0">
      <alignment vertical="center"/>
    </xf>
    <xf numFmtId="0" fontId="76" fillId="0" borderId="45" applyNumberFormat="0" applyFill="0" applyAlignment="0" applyProtection="0">
      <alignment vertical="center"/>
    </xf>
    <xf numFmtId="0" fontId="74" fillId="28" borderId="44" applyNumberFormat="0" applyAlignment="0" applyProtection="0">
      <alignment vertical="center"/>
    </xf>
    <xf numFmtId="0" fontId="76" fillId="0" borderId="45" applyNumberFormat="0" applyFill="0" applyAlignment="0" applyProtection="0">
      <alignment vertical="center"/>
    </xf>
    <xf numFmtId="0" fontId="74" fillId="28" borderId="44" applyNumberFormat="0" applyAlignment="0" applyProtection="0">
      <alignment vertical="center"/>
    </xf>
    <xf numFmtId="0" fontId="76" fillId="0" borderId="45" applyNumberFormat="0" applyFill="0" applyAlignment="0" applyProtection="0">
      <alignment vertical="center"/>
    </xf>
    <xf numFmtId="0" fontId="76" fillId="0" borderId="45" applyNumberFormat="0" applyFill="0" applyAlignment="0" applyProtection="0">
      <alignment vertical="center"/>
    </xf>
    <xf numFmtId="0" fontId="49" fillId="6" borderId="33" applyNumberFormat="0" applyAlignment="0" applyProtection="0">
      <alignment vertical="center"/>
    </xf>
    <xf numFmtId="0" fontId="49" fillId="6" borderId="33" applyNumberFormat="0" applyAlignment="0" applyProtection="0">
      <alignment vertical="center"/>
    </xf>
    <xf numFmtId="0" fontId="49" fillId="6" borderId="33" applyNumberFormat="0" applyAlignment="0" applyProtection="0">
      <alignment vertical="center"/>
    </xf>
    <xf numFmtId="0" fontId="49" fillId="6" borderId="33" applyNumberFormat="0" applyAlignment="0" applyProtection="0">
      <alignment vertical="center"/>
    </xf>
    <xf numFmtId="0" fontId="49" fillId="6" borderId="33" applyNumberFormat="0" applyAlignment="0" applyProtection="0">
      <alignment vertical="center"/>
    </xf>
    <xf numFmtId="0" fontId="74" fillId="28" borderId="44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4" fillId="28" borderId="44" applyNumberFormat="0" applyAlignment="0" applyProtection="0">
      <alignment vertical="center"/>
    </xf>
    <xf numFmtId="0" fontId="74" fillId="28" borderId="44" applyNumberFormat="0" applyAlignment="0" applyProtection="0">
      <alignment vertical="center"/>
    </xf>
    <xf numFmtId="0" fontId="74" fillId="28" borderId="44" applyNumberFormat="0" applyAlignment="0" applyProtection="0">
      <alignment vertical="center"/>
    </xf>
    <xf numFmtId="0" fontId="74" fillId="28" borderId="44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2" fillId="0" borderId="0"/>
    <xf numFmtId="0" fontId="79" fillId="0" borderId="0" applyNumberFormat="0" applyFill="0" applyBorder="0" applyAlignment="0" applyProtection="0">
      <alignment vertical="center"/>
    </xf>
    <xf numFmtId="0" fontId="2" fillId="0" borderId="0"/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0" fillId="0" borderId="34" applyNumberFormat="0" applyFill="0" applyAlignment="0" applyProtection="0">
      <alignment vertical="center"/>
    </xf>
    <xf numFmtId="0" fontId="50" fillId="0" borderId="34" applyNumberFormat="0" applyFill="0" applyAlignment="0" applyProtection="0">
      <alignment vertical="center"/>
    </xf>
    <xf numFmtId="0" fontId="50" fillId="0" borderId="34" applyNumberFormat="0" applyFill="0" applyAlignment="0" applyProtection="0">
      <alignment vertical="center"/>
    </xf>
    <xf numFmtId="0" fontId="50" fillId="0" borderId="34" applyNumberFormat="0" applyFill="0" applyAlignment="0" applyProtection="0">
      <alignment vertical="center"/>
    </xf>
    <xf numFmtId="0" fontId="50" fillId="0" borderId="34" applyNumberFormat="0" applyFill="0" applyAlignment="0" applyProtection="0">
      <alignment vertical="center"/>
    </xf>
    <xf numFmtId="0" fontId="50" fillId="0" borderId="34" applyNumberFormat="0" applyFill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45" fillId="6" borderId="30" applyNumberFormat="0" applyAlignment="0" applyProtection="0">
      <alignment vertical="center"/>
    </xf>
    <xf numFmtId="0" fontId="45" fillId="6" borderId="30" applyNumberFormat="0" applyAlignment="0" applyProtection="0">
      <alignment vertical="center"/>
    </xf>
    <xf numFmtId="0" fontId="45" fillId="6" borderId="30" applyNumberFormat="0" applyAlignment="0" applyProtection="0">
      <alignment vertical="center"/>
    </xf>
    <xf numFmtId="0" fontId="45" fillId="6" borderId="30" applyNumberFormat="0" applyAlignment="0" applyProtection="0">
      <alignment vertical="center"/>
    </xf>
    <xf numFmtId="0" fontId="45" fillId="6" borderId="30" applyNumberFormat="0" applyAlignment="0" applyProtection="0">
      <alignment vertical="center"/>
    </xf>
    <xf numFmtId="0" fontId="45" fillId="6" borderId="30" applyNumberFormat="0" applyAlignment="0" applyProtection="0">
      <alignment vertical="center"/>
    </xf>
    <xf numFmtId="0" fontId="78" fillId="45" borderId="33" applyNumberFormat="0" applyAlignment="0" applyProtection="0">
      <alignment vertical="center"/>
    </xf>
    <xf numFmtId="0" fontId="78" fillId="45" borderId="33" applyNumberFormat="0" applyAlignment="0" applyProtection="0">
      <alignment vertical="center"/>
    </xf>
    <xf numFmtId="0" fontId="78" fillId="45" borderId="33" applyNumberFormat="0" applyAlignment="0" applyProtection="0">
      <alignment vertical="center"/>
    </xf>
    <xf numFmtId="0" fontId="78" fillId="45" borderId="33" applyNumberFormat="0" applyAlignment="0" applyProtection="0">
      <alignment vertical="center"/>
    </xf>
    <xf numFmtId="0" fontId="2" fillId="22" borderId="41" applyNumberFormat="0" applyFont="0" applyAlignment="0" applyProtection="0">
      <alignment vertical="center"/>
    </xf>
    <xf numFmtId="0" fontId="2" fillId="22" borderId="41" applyNumberFormat="0" applyFont="0" applyAlignment="0" applyProtection="0">
      <alignment vertical="center"/>
    </xf>
    <xf numFmtId="0" fontId="2" fillId="22" borderId="41" applyNumberFormat="0" applyFont="0" applyAlignment="0" applyProtection="0">
      <alignment vertical="center"/>
    </xf>
  </cellStyleXfs>
  <cellXfs count="334">
    <xf numFmtId="0" fontId="0" fillId="0" borderId="0" xfId="0">
      <alignment vertical="center"/>
    </xf>
    <xf numFmtId="0" fontId="1" fillId="0" borderId="0" xfId="0" applyFont="1" applyBorder="1" applyAlignment="1">
      <alignment horizontal="center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7" fillId="0" borderId="3" xfId="174" applyNumberFormat="1" applyFont="1" applyBorder="1" applyAlignment="1" applyProtection="1">
      <alignment horizontal="center" vertical="center" wrapText="1"/>
    </xf>
    <xf numFmtId="0" fontId="7" fillId="0" borderId="4" xfId="174" applyNumberFormat="1" applyFont="1" applyBorder="1" applyAlignment="1" applyProtection="1">
      <alignment horizontal="center" vertical="center" wrapText="1"/>
    </xf>
    <xf numFmtId="49" fontId="7" fillId="0" borderId="4" xfId="174" applyNumberFormat="1" applyFont="1" applyBorder="1" applyAlignment="1" applyProtection="1">
      <alignment horizontal="center" vertical="center" wrapText="1"/>
    </xf>
    <xf numFmtId="0" fontId="8" fillId="0" borderId="3" xfId="215" applyFont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 wrapText="1"/>
    </xf>
    <xf numFmtId="0" fontId="7" fillId="0" borderId="1" xfId="174" applyNumberFormat="1" applyFont="1" applyBorder="1" applyAlignment="1" applyProtection="1">
      <alignment horizontal="center" vertical="center" wrapText="1"/>
    </xf>
    <xf numFmtId="49" fontId="7" fillId="0" borderId="1" xfId="174" applyNumberFormat="1" applyFont="1" applyBorder="1" applyAlignment="1" applyProtection="1">
      <alignment horizontal="center" vertical="center" wrapText="1"/>
    </xf>
    <xf numFmtId="0" fontId="7" fillId="0" borderId="5" xfId="174" applyNumberFormat="1" applyFont="1" applyBorder="1" applyAlignment="1" applyProtection="1">
      <alignment horizontal="center" vertical="center" wrapText="1"/>
    </xf>
    <xf numFmtId="49" fontId="7" fillId="0" borderId="5" xfId="174" applyNumberFormat="1" applyFont="1" applyBorder="1" applyAlignment="1" applyProtection="1">
      <alignment horizontal="center" vertical="center" wrapText="1"/>
    </xf>
    <xf numFmtId="0" fontId="7" fillId="0" borderId="2" xfId="174" applyNumberFormat="1" applyFont="1" applyBorder="1" applyAlignment="1" applyProtection="1">
      <alignment horizontal="center" vertical="center" wrapText="1"/>
    </xf>
    <xf numFmtId="49" fontId="7" fillId="0" borderId="2" xfId="174" applyNumberFormat="1" applyFont="1" applyBorder="1" applyAlignment="1" applyProtection="1">
      <alignment horizontal="center" vertical="center" wrapText="1"/>
    </xf>
    <xf numFmtId="176" fontId="5" fillId="0" borderId="3" xfId="0" applyNumberFormat="1" applyFont="1" applyBorder="1" applyAlignment="1">
      <alignment horizontal="center" vertical="center" wrapText="1"/>
    </xf>
    <xf numFmtId="178" fontId="5" fillId="0" borderId="3" xfId="174" applyNumberFormat="1" applyFont="1" applyFill="1" applyBorder="1" applyAlignment="1">
      <alignment horizontal="center" vertical="center"/>
    </xf>
    <xf numFmtId="178" fontId="5" fillId="0" borderId="3" xfId="174" applyNumberFormat="1" applyFont="1" applyFill="1" applyBorder="1" applyAlignment="1">
      <alignment vertical="center"/>
    </xf>
    <xf numFmtId="0" fontId="5" fillId="0" borderId="3" xfId="0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/>
    </xf>
    <xf numFmtId="0" fontId="8" fillId="0" borderId="3" xfId="0" applyFont="1" applyBorder="1" applyAlignment="1"/>
    <xf numFmtId="0" fontId="7" fillId="0" borderId="3" xfId="174" applyNumberFormat="1" applyFont="1" applyBorder="1" applyAlignment="1" applyProtection="1">
      <alignment horizontal="left" vertical="center" wrapText="1"/>
    </xf>
    <xf numFmtId="0" fontId="6" fillId="0" borderId="3" xfId="6" applyNumberFormat="1" applyFont="1" applyBorder="1" applyAlignment="1">
      <alignment vertical="top" wrapText="1"/>
    </xf>
    <xf numFmtId="0" fontId="4" fillId="0" borderId="0" xfId="0" applyFont="1" applyBorder="1" applyAlignment="1">
      <alignment horizontal="right" vertical="center"/>
    </xf>
    <xf numFmtId="49" fontId="9" fillId="0" borderId="0" xfId="0" applyNumberFormat="1" applyFont="1" applyBorder="1" applyAlignment="1">
      <alignment horizontal="right" vertical="center"/>
    </xf>
    <xf numFmtId="49" fontId="9" fillId="0" borderId="0" xfId="0" applyNumberFormat="1" applyFont="1" applyBorder="1" applyAlignment="1">
      <alignment vertical="center"/>
    </xf>
    <xf numFmtId="49" fontId="3" fillId="0" borderId="0" xfId="0" applyNumberFormat="1" applyFont="1" applyBorder="1" applyAlignment="1">
      <alignment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76" fontId="7" fillId="0" borderId="3" xfId="174" applyNumberFormat="1" applyFont="1" applyBorder="1" applyAlignment="1" applyProtection="1">
      <alignment horizontal="center" vertical="center" wrapText="1"/>
    </xf>
    <xf numFmtId="178" fontId="7" fillId="0" borderId="3" xfId="174" applyNumberFormat="1" applyFont="1" applyBorder="1" applyAlignment="1" applyProtection="1">
      <alignment horizontal="left" vertical="center" wrapText="1"/>
    </xf>
    <xf numFmtId="176" fontId="7" fillId="0" borderId="4" xfId="174" applyNumberFormat="1" applyFont="1" applyBorder="1" applyAlignment="1" applyProtection="1">
      <alignment horizontal="center" vertical="center" wrapText="1"/>
    </xf>
    <xf numFmtId="176" fontId="5" fillId="2" borderId="4" xfId="0" applyNumberFormat="1" applyFont="1" applyFill="1" applyBorder="1" applyAlignment="1">
      <alignment horizontal="center" vertical="center" wrapText="1"/>
    </xf>
    <xf numFmtId="177" fontId="10" fillId="0" borderId="3" xfId="0" applyNumberFormat="1" applyFont="1" applyBorder="1" applyAlignment="1">
      <alignment horizontal="center" vertical="center" wrapText="1"/>
    </xf>
    <xf numFmtId="179" fontId="10" fillId="0" borderId="3" xfId="0" applyNumberFormat="1" applyFont="1" applyBorder="1" applyAlignment="1">
      <alignment horizontal="center" vertical="center" wrapText="1"/>
    </xf>
    <xf numFmtId="178" fontId="7" fillId="0" borderId="3" xfId="174" applyNumberFormat="1" applyFont="1" applyBorder="1" applyAlignment="1" applyProtection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176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78" fontId="7" fillId="0" borderId="1" xfId="174" applyNumberFormat="1" applyFont="1" applyBorder="1" applyAlignment="1" applyProtection="1">
      <alignment horizontal="left" vertical="center" wrapText="1"/>
    </xf>
    <xf numFmtId="178" fontId="7" fillId="0" borderId="5" xfId="174" applyNumberFormat="1" applyFont="1" applyBorder="1" applyAlignment="1" applyProtection="1">
      <alignment horizontal="left" vertical="center" wrapText="1"/>
    </xf>
    <xf numFmtId="178" fontId="7" fillId="0" borderId="2" xfId="174" applyNumberFormat="1" applyFont="1" applyBorder="1" applyAlignment="1" applyProtection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0" fontId="0" fillId="0" borderId="3" xfId="0" applyBorder="1">
      <alignment vertical="center"/>
    </xf>
    <xf numFmtId="0" fontId="5" fillId="0" borderId="7" xfId="0" applyFont="1" applyBorder="1" applyAlignment="1">
      <alignment horizontal="center" vertical="center" wrapText="1"/>
    </xf>
    <xf numFmtId="176" fontId="5" fillId="0" borderId="3" xfId="0" applyNumberFormat="1" applyFont="1" applyBorder="1" applyAlignment="1">
      <alignment horizontal="center" vertical="center"/>
    </xf>
    <xf numFmtId="0" fontId="2" fillId="0" borderId="0" xfId="168" applyFont="1" applyAlignment="1">
      <alignment vertical="center"/>
    </xf>
    <xf numFmtId="0" fontId="2" fillId="0" borderId="0" xfId="168" applyAlignment="1"/>
    <xf numFmtId="0" fontId="1" fillId="3" borderId="10" xfId="49" applyFont="1" applyFill="1" applyBorder="1" applyAlignment="1" applyProtection="1">
      <alignment horizontal="center"/>
    </xf>
    <xf numFmtId="0" fontId="11" fillId="3" borderId="11" xfId="49" applyFont="1" applyFill="1" applyBorder="1" applyAlignment="1" applyProtection="1">
      <alignment horizontal="center"/>
    </xf>
    <xf numFmtId="0" fontId="12" fillId="3" borderId="12" xfId="49" applyFont="1" applyFill="1" applyBorder="1" applyAlignment="1" applyProtection="1">
      <protection locked="0"/>
    </xf>
    <xf numFmtId="0" fontId="13" fillId="3" borderId="13" xfId="49" applyFont="1" applyFill="1" applyBorder="1" applyAlignment="1" applyProtection="1">
      <alignment horizontal="left" vertical="center"/>
    </xf>
    <xf numFmtId="0" fontId="12" fillId="3" borderId="13" xfId="49" applyFont="1" applyFill="1" applyBorder="1" applyAlignment="1" applyProtection="1">
      <protection locked="0"/>
    </xf>
    <xf numFmtId="0" fontId="14" fillId="0" borderId="14" xfId="168" applyFont="1" applyFill="1" applyBorder="1" applyAlignment="1" applyProtection="1">
      <alignment horizontal="left" vertical="center"/>
    </xf>
    <xf numFmtId="0" fontId="14" fillId="0" borderId="2" xfId="168" applyFont="1" applyFill="1" applyBorder="1" applyAlignment="1" applyProtection="1">
      <alignment horizontal="left" vertical="center"/>
    </xf>
    <xf numFmtId="0" fontId="14" fillId="0" borderId="15" xfId="168" applyFont="1" applyFill="1" applyBorder="1" applyAlignment="1" applyProtection="1">
      <alignment horizontal="center" vertical="center"/>
      <protection locked="0"/>
    </xf>
    <xf numFmtId="0" fontId="2" fillId="0" borderId="16" xfId="168" applyFill="1" applyBorder="1" applyAlignment="1" applyProtection="1">
      <alignment horizontal="center"/>
      <protection locked="0"/>
    </xf>
    <xf numFmtId="0" fontId="15" fillId="0" borderId="17" xfId="168" applyFont="1" applyFill="1" applyBorder="1" applyAlignment="1" applyProtection="1">
      <alignment horizontal="center" vertical="center" textRotation="255"/>
    </xf>
    <xf numFmtId="0" fontId="16" fillId="0" borderId="3" xfId="168" applyFont="1" applyFill="1" applyBorder="1" applyAlignment="1" applyProtection="1">
      <alignment horizontal="center" vertical="center"/>
    </xf>
    <xf numFmtId="0" fontId="16" fillId="0" borderId="3" xfId="168" applyFont="1" applyBorder="1" applyAlignment="1" applyProtection="1">
      <alignment horizontal="center" vertical="center"/>
    </xf>
    <xf numFmtId="0" fontId="16" fillId="4" borderId="6" xfId="168" applyFont="1" applyFill="1" applyBorder="1" applyAlignment="1" applyProtection="1">
      <alignment horizontal="center" vertical="center"/>
      <protection locked="0"/>
    </xf>
    <xf numFmtId="0" fontId="2" fillId="4" borderId="7" xfId="168" applyFill="1" applyBorder="1" applyAlignment="1">
      <alignment horizontal="center" vertical="center"/>
    </xf>
    <xf numFmtId="0" fontId="16" fillId="0" borderId="6" xfId="168" applyFont="1" applyFill="1" applyBorder="1" applyAlignment="1" applyProtection="1">
      <alignment horizontal="center" vertical="center"/>
      <protection locked="0"/>
    </xf>
    <xf numFmtId="0" fontId="2" fillId="0" borderId="7" xfId="168" applyBorder="1" applyAlignment="1">
      <alignment horizontal="center" vertical="center"/>
    </xf>
    <xf numFmtId="0" fontId="16" fillId="4" borderId="7" xfId="168" applyFont="1" applyFill="1" applyBorder="1" applyAlignment="1" applyProtection="1">
      <alignment horizontal="center" vertical="center"/>
      <protection locked="0"/>
    </xf>
    <xf numFmtId="0" fontId="16" fillId="0" borderId="4" xfId="168" applyFont="1" applyFill="1" applyBorder="1" applyAlignment="1" applyProtection="1">
      <alignment horizontal="center" vertical="center"/>
      <protection locked="0"/>
    </xf>
    <xf numFmtId="0" fontId="16" fillId="4" borderId="4" xfId="168" applyFont="1" applyFill="1" applyBorder="1" applyAlignment="1" applyProtection="1">
      <alignment horizontal="center" vertical="center"/>
      <protection locked="0"/>
    </xf>
    <xf numFmtId="0" fontId="16" fillId="0" borderId="6" xfId="168" applyFont="1" applyFill="1" applyBorder="1" applyAlignment="1" applyProtection="1">
      <alignment horizontal="center" vertical="center"/>
    </xf>
    <xf numFmtId="0" fontId="16" fillId="0" borderId="4" xfId="168" applyFont="1" applyFill="1" applyBorder="1" applyAlignment="1" applyProtection="1">
      <alignment horizontal="center" vertical="center"/>
    </xf>
    <xf numFmtId="0" fontId="16" fillId="0" borderId="3" xfId="168" applyFont="1" applyFill="1" applyBorder="1" applyAlignment="1" applyProtection="1">
      <alignment horizontal="center" vertical="center"/>
      <protection locked="0"/>
    </xf>
    <xf numFmtId="0" fontId="2" fillId="0" borderId="7" xfId="168" applyFill="1" applyBorder="1" applyAlignment="1">
      <alignment horizontal="center" vertical="center"/>
    </xf>
    <xf numFmtId="0" fontId="17" fillId="5" borderId="17" xfId="168" applyFont="1" applyFill="1" applyBorder="1" applyAlignment="1" applyProtection="1">
      <alignment horizontal="center" vertical="center" textRotation="255"/>
      <protection locked="0"/>
    </xf>
    <xf numFmtId="0" fontId="17" fillId="5" borderId="3" xfId="168" applyFont="1" applyFill="1" applyBorder="1" applyAlignment="1" applyProtection="1">
      <alignment horizontal="center" vertical="center" textRotation="255"/>
      <protection locked="0"/>
    </xf>
    <xf numFmtId="0" fontId="15" fillId="0" borderId="17" xfId="168" applyFont="1" applyFill="1" applyBorder="1" applyAlignment="1" applyProtection="1">
      <alignment horizontal="center" vertical="center" textRotation="255" wrapText="1"/>
    </xf>
    <xf numFmtId="0" fontId="16" fillId="0" borderId="18" xfId="168" applyFont="1" applyFill="1" applyBorder="1" applyAlignment="1" applyProtection="1">
      <alignment horizontal="center" vertical="center"/>
    </xf>
    <xf numFmtId="0" fontId="16" fillId="0" borderId="9" xfId="168" applyFont="1" applyFill="1" applyBorder="1" applyAlignment="1" applyProtection="1">
      <alignment horizontal="center" vertical="center"/>
    </xf>
    <xf numFmtId="0" fontId="2" fillId="0" borderId="4" xfId="168" applyBorder="1" applyAlignment="1"/>
    <xf numFmtId="0" fontId="16" fillId="0" borderId="18" xfId="168" applyFont="1" applyFill="1" applyBorder="1" applyAlignment="1" applyProtection="1">
      <alignment horizontal="center" vertical="center"/>
      <protection locked="0"/>
    </xf>
    <xf numFmtId="0" fontId="16" fillId="0" borderId="9" xfId="168" applyFont="1" applyFill="1" applyBorder="1" applyAlignment="1" applyProtection="1">
      <alignment horizontal="center" vertical="center"/>
      <protection locked="0"/>
    </xf>
    <xf numFmtId="0" fontId="18" fillId="6" borderId="6" xfId="168" applyFont="1" applyFill="1" applyBorder="1" applyAlignment="1" applyProtection="1">
      <alignment horizontal="center" vertical="center"/>
      <protection locked="0"/>
    </xf>
    <xf numFmtId="0" fontId="19" fillId="6" borderId="4" xfId="168" applyFont="1" applyFill="1" applyBorder="1" applyAlignment="1" applyProtection="1">
      <protection locked="0"/>
    </xf>
    <xf numFmtId="0" fontId="18" fillId="6" borderId="4" xfId="168" applyFont="1" applyFill="1" applyBorder="1" applyAlignment="1" applyProtection="1">
      <alignment horizontal="center" vertical="center"/>
      <protection locked="0"/>
    </xf>
    <xf numFmtId="0" fontId="19" fillId="0" borderId="4" xfId="168" applyFont="1" applyBorder="1" applyAlignment="1" applyProtection="1">
      <protection locked="0"/>
    </xf>
    <xf numFmtId="0" fontId="16" fillId="0" borderId="19" xfId="168" applyFont="1" applyFill="1" applyBorder="1" applyAlignment="1" applyProtection="1">
      <alignment horizontal="center" vertical="center"/>
      <protection locked="0"/>
    </xf>
    <xf numFmtId="0" fontId="2" fillId="0" borderId="20" xfId="168" applyBorder="1" applyAlignment="1"/>
    <xf numFmtId="0" fontId="16" fillId="0" borderId="3" xfId="168" applyFont="1" applyFill="1" applyBorder="1" applyAlignment="1" applyProtection="1">
      <alignment horizontal="center"/>
    </xf>
    <xf numFmtId="0" fontId="16" fillId="0" borderId="6" xfId="168" applyFont="1" applyFill="1" applyBorder="1" applyAlignment="1" applyProtection="1">
      <alignment horizontal="center"/>
    </xf>
    <xf numFmtId="0" fontId="16" fillId="0" borderId="4" xfId="168" applyFont="1" applyFill="1" applyBorder="1" applyAlignment="1" applyProtection="1">
      <alignment horizontal="center"/>
    </xf>
    <xf numFmtId="0" fontId="16" fillId="0" borderId="6" xfId="168" applyFont="1" applyFill="1" applyBorder="1" applyAlignment="1" applyProtection="1">
      <alignment horizontal="center"/>
      <protection locked="0"/>
    </xf>
    <xf numFmtId="0" fontId="16" fillId="0" borderId="4" xfId="168" applyFont="1" applyFill="1" applyBorder="1" applyAlignment="1" applyProtection="1">
      <alignment horizontal="center"/>
      <protection locked="0"/>
    </xf>
    <xf numFmtId="0" fontId="16" fillId="0" borderId="3" xfId="168" applyFont="1" applyFill="1" applyBorder="1" applyAlignment="1" applyProtection="1">
      <alignment horizontal="center"/>
      <protection locked="0"/>
    </xf>
    <xf numFmtId="0" fontId="16" fillId="0" borderId="6" xfId="168" applyFont="1" applyFill="1" applyBorder="1" applyAlignment="1" applyProtection="1">
      <alignment horizontal="center" wrapText="1"/>
      <protection locked="0"/>
    </xf>
    <xf numFmtId="0" fontId="16" fillId="0" borderId="4" xfId="168" applyFont="1" applyFill="1" applyBorder="1" applyAlignment="1" applyProtection="1">
      <alignment horizontal="center" wrapText="1"/>
      <protection locked="0"/>
    </xf>
    <xf numFmtId="0" fontId="14" fillId="0" borderId="6" xfId="168" applyFont="1" applyFill="1" applyBorder="1" applyAlignment="1" applyProtection="1">
      <alignment horizontal="center" vertical="center"/>
    </xf>
    <xf numFmtId="0" fontId="14" fillId="0" borderId="7" xfId="168" applyFont="1" applyFill="1" applyBorder="1" applyAlignment="1" applyProtection="1">
      <alignment horizontal="center" vertical="center"/>
    </xf>
    <xf numFmtId="0" fontId="20" fillId="0" borderId="17" xfId="168" applyFont="1" applyFill="1" applyBorder="1" applyAlignment="1" applyProtection="1">
      <alignment horizontal="center" vertical="center" textRotation="255"/>
    </xf>
    <xf numFmtId="0" fontId="21" fillId="0" borderId="3" xfId="168" applyFont="1" applyFill="1" applyBorder="1" applyAlignment="1" applyProtection="1">
      <alignment horizontal="center"/>
    </xf>
    <xf numFmtId="0" fontId="21" fillId="0" borderId="3" xfId="168" applyFont="1" applyFill="1" applyBorder="1" applyAlignment="1" applyProtection="1">
      <alignment horizontal="center" shrinkToFit="1"/>
    </xf>
    <xf numFmtId="0" fontId="21" fillId="0" borderId="3" xfId="168" applyFont="1" applyFill="1" applyBorder="1" applyAlignment="1" applyProtection="1"/>
    <xf numFmtId="180" fontId="21" fillId="0" borderId="3" xfId="168" applyNumberFormat="1" applyFont="1" applyFill="1" applyBorder="1" applyAlignment="1" applyProtection="1">
      <alignment horizontal="center"/>
      <protection locked="0"/>
    </xf>
    <xf numFmtId="180" fontId="18" fillId="6" borderId="3" xfId="168" applyNumberFormat="1" applyFont="1" applyFill="1" applyBorder="1" applyAlignment="1" applyProtection="1">
      <protection locked="0"/>
    </xf>
    <xf numFmtId="181" fontId="16" fillId="0" borderId="3" xfId="168" applyNumberFormat="1" applyFont="1" applyFill="1" applyBorder="1" applyAlignment="1" applyProtection="1">
      <alignment horizontal="center"/>
      <protection locked="0"/>
    </xf>
    <xf numFmtId="181" fontId="18" fillId="6" borderId="3" xfId="168" applyNumberFormat="1" applyFont="1" applyFill="1" applyBorder="1" applyAlignment="1" applyProtection="1">
      <protection locked="0"/>
    </xf>
    <xf numFmtId="181" fontId="21" fillId="6" borderId="3" xfId="168" applyNumberFormat="1" applyFont="1" applyFill="1" applyBorder="1" applyAlignment="1" applyProtection="1"/>
    <xf numFmtId="0" fontId="14" fillId="0" borderId="6" xfId="168" applyFont="1" applyFill="1" applyBorder="1" applyAlignment="1" applyProtection="1">
      <alignment horizontal="center"/>
    </xf>
    <xf numFmtId="0" fontId="14" fillId="0" borderId="7" xfId="168" applyFont="1" applyFill="1" applyBorder="1" applyAlignment="1" applyProtection="1">
      <alignment horizontal="center"/>
    </xf>
    <xf numFmtId="0" fontId="12" fillId="3" borderId="13" xfId="49" applyFont="1" applyFill="1" applyBorder="1" applyAlignment="1" applyProtection="1"/>
    <xf numFmtId="0" fontId="13" fillId="3" borderId="13" xfId="49" applyFont="1" applyFill="1" applyBorder="1" applyAlignment="1" applyProtection="1">
      <alignment horizontal="right" vertical="center"/>
    </xf>
    <xf numFmtId="0" fontId="2" fillId="4" borderId="4" xfId="168" applyFill="1" applyBorder="1" applyAlignment="1">
      <alignment horizontal="center" vertical="center"/>
    </xf>
    <xf numFmtId="0" fontId="16" fillId="4" borderId="3" xfId="168" applyFont="1" applyFill="1" applyBorder="1" applyAlignment="1" applyProtection="1">
      <alignment horizontal="center" vertical="center"/>
      <protection locked="0"/>
    </xf>
    <xf numFmtId="0" fontId="22" fillId="0" borderId="3" xfId="168" applyFont="1" applyFill="1" applyBorder="1" applyAlignment="1" applyProtection="1">
      <alignment horizontal="center" vertical="center" textRotation="255"/>
      <protection locked="0"/>
    </xf>
    <xf numFmtId="0" fontId="16" fillId="0" borderId="3" xfId="168" applyFont="1" applyFill="1" applyBorder="1" applyAlignment="1" applyProtection="1">
      <alignment horizontal="center" vertical="center" textRotation="255"/>
      <protection locked="0"/>
    </xf>
    <xf numFmtId="0" fontId="2" fillId="0" borderId="4" xfId="168" applyBorder="1" applyAlignment="1">
      <alignment horizontal="center" vertical="center"/>
    </xf>
    <xf numFmtId="0" fontId="16" fillId="4" borderId="7" xfId="168" applyFont="1" applyFill="1" applyBorder="1" applyAlignment="1" applyProtection="1">
      <alignment vertical="center"/>
      <protection locked="0"/>
    </xf>
    <xf numFmtId="0" fontId="16" fillId="4" borderId="4" xfId="168" applyFont="1" applyFill="1" applyBorder="1" applyAlignment="1" applyProtection="1">
      <alignment vertical="center"/>
      <protection locked="0"/>
    </xf>
    <xf numFmtId="0" fontId="2" fillId="4" borderId="7" xfId="168" applyFill="1" applyBorder="1" applyAlignment="1">
      <alignment vertical="center"/>
    </xf>
    <xf numFmtId="0" fontId="2" fillId="4" borderId="4" xfId="168" applyFill="1" applyBorder="1" applyAlignment="1">
      <alignment vertical="center"/>
    </xf>
    <xf numFmtId="0" fontId="2" fillId="0" borderId="4" xfId="168" applyFill="1" applyBorder="1" applyAlignment="1">
      <alignment horizontal="center" vertical="center"/>
    </xf>
    <xf numFmtId="0" fontId="6" fillId="0" borderId="3" xfId="168" applyFont="1" applyBorder="1" applyAlignment="1">
      <alignment horizontal="center"/>
    </xf>
    <xf numFmtId="0" fontId="2" fillId="0" borderId="3" xfId="168" applyBorder="1" applyAlignment="1">
      <alignment horizontal="center"/>
    </xf>
    <xf numFmtId="0" fontId="18" fillId="6" borderId="3" xfId="168" applyFont="1" applyFill="1" applyBorder="1" applyAlignment="1" applyProtection="1">
      <alignment horizontal="center"/>
      <protection locked="0"/>
    </xf>
    <xf numFmtId="0" fontId="2" fillId="0" borderId="4" xfId="168" applyBorder="1" applyAlignment="1" applyProtection="1">
      <alignment horizontal="center" vertical="center"/>
    </xf>
    <xf numFmtId="0" fontId="18" fillId="6" borderId="6" xfId="168" applyFont="1" applyFill="1" applyBorder="1" applyAlignment="1" applyProtection="1">
      <alignment horizontal="center" vertical="center"/>
    </xf>
    <xf numFmtId="0" fontId="18" fillId="6" borderId="4" xfId="168" applyFont="1" applyFill="1" applyBorder="1" applyAlignment="1" applyProtection="1">
      <alignment horizontal="center" vertical="center"/>
    </xf>
    <xf numFmtId="10" fontId="16" fillId="7" borderId="3" xfId="168" applyNumberFormat="1" applyFont="1" applyFill="1" applyBorder="1" applyAlignment="1" applyProtection="1">
      <alignment horizontal="center" vertical="center"/>
    </xf>
    <xf numFmtId="0" fontId="18" fillId="6" borderId="6" xfId="168" applyFont="1" applyFill="1" applyBorder="1" applyAlignment="1" applyProtection="1">
      <alignment horizontal="center"/>
      <protection locked="0"/>
    </xf>
    <xf numFmtId="0" fontId="18" fillId="6" borderId="4" xfId="168" applyFont="1" applyFill="1" applyBorder="1" applyAlignment="1" applyProtection="1">
      <alignment horizontal="center"/>
      <protection locked="0"/>
    </xf>
    <xf numFmtId="0" fontId="23" fillId="0" borderId="3" xfId="168" applyFont="1" applyFill="1" applyBorder="1" applyAlignment="1" applyProtection="1">
      <alignment horizontal="center"/>
      <protection locked="0"/>
    </xf>
    <xf numFmtId="0" fontId="2" fillId="0" borderId="21" xfId="168" applyBorder="1" applyAlignment="1"/>
    <xf numFmtId="0" fontId="14" fillId="6" borderId="6" xfId="168" applyFont="1" applyFill="1" applyBorder="1" applyAlignment="1" applyProtection="1">
      <alignment horizontal="center" vertical="center"/>
    </xf>
    <xf numFmtId="0" fontId="24" fillId="6" borderId="6" xfId="168" applyFont="1" applyFill="1" applyBorder="1" applyAlignment="1" applyProtection="1">
      <alignment horizontal="center" vertical="center"/>
    </xf>
    <xf numFmtId="0" fontId="24" fillId="6" borderId="4" xfId="168" applyFont="1" applyFill="1" applyBorder="1" applyAlignment="1" applyProtection="1">
      <alignment horizontal="center" vertical="center"/>
    </xf>
    <xf numFmtId="10" fontId="14" fillId="7" borderId="3" xfId="168" applyNumberFormat="1" applyFont="1" applyFill="1" applyBorder="1" applyAlignment="1" applyProtection="1">
      <alignment horizontal="center" vertical="center"/>
    </xf>
    <xf numFmtId="0" fontId="2" fillId="0" borderId="4" xfId="168" applyBorder="1" applyAlignment="1" applyProtection="1">
      <alignment horizontal="center"/>
    </xf>
    <xf numFmtId="0" fontId="2" fillId="0" borderId="4" xfId="168" applyFill="1" applyBorder="1" applyAlignment="1" applyProtection="1">
      <alignment horizontal="center"/>
      <protection locked="0"/>
    </xf>
    <xf numFmtId="181" fontId="18" fillId="6" borderId="3" xfId="168" applyNumberFormat="1" applyFont="1" applyFill="1" applyBorder="1" applyAlignment="1" applyProtection="1">
      <alignment wrapText="1"/>
      <protection locked="0"/>
    </xf>
    <xf numFmtId="181" fontId="16" fillId="0" borderId="3" xfId="168" applyNumberFormat="1" applyFont="1" applyFill="1" applyBorder="1" applyAlignment="1" applyProtection="1">
      <protection locked="0"/>
    </xf>
    <xf numFmtId="181" fontId="16" fillId="0" borderId="6" xfId="168" applyNumberFormat="1" applyFont="1" applyFill="1" applyBorder="1" applyAlignment="1" applyProtection="1">
      <alignment horizontal="center"/>
    </xf>
    <xf numFmtId="181" fontId="16" fillId="0" borderId="4" xfId="168" applyNumberFormat="1" applyFont="1" applyFill="1" applyBorder="1" applyAlignment="1" applyProtection="1">
      <alignment horizontal="center"/>
    </xf>
    <xf numFmtId="181" fontId="25" fillId="8" borderId="6" xfId="168" applyNumberFormat="1" applyFont="1" applyFill="1" applyBorder="1" applyAlignment="1" applyProtection="1">
      <alignment horizontal="center"/>
    </xf>
    <xf numFmtId="0" fontId="14" fillId="0" borderId="4" xfId="168" applyFont="1" applyFill="1" applyBorder="1" applyAlignment="1" applyProtection="1">
      <alignment horizontal="center" vertical="center"/>
    </xf>
    <xf numFmtId="0" fontId="14" fillId="0" borderId="3" xfId="168" applyFont="1" applyFill="1" applyBorder="1" applyAlignment="1" applyProtection="1">
      <alignment horizontal="center" vertical="center"/>
      <protection locked="0"/>
    </xf>
    <xf numFmtId="181" fontId="14" fillId="0" borderId="6" xfId="168" applyNumberFormat="1" applyFont="1" applyFill="1" applyBorder="1" applyAlignment="1" applyProtection="1">
      <alignment horizontal="center"/>
    </xf>
    <xf numFmtId="181" fontId="14" fillId="0" borderId="4" xfId="168" applyNumberFormat="1" applyFont="1" applyFill="1" applyBorder="1" applyAlignment="1" applyProtection="1">
      <alignment horizontal="center"/>
    </xf>
    <xf numFmtId="181" fontId="26" fillId="8" borderId="6" xfId="168" applyNumberFormat="1" applyFont="1" applyFill="1" applyBorder="1" applyAlignment="1" applyProtection="1">
      <alignment horizontal="center"/>
    </xf>
    <xf numFmtId="181" fontId="25" fillId="8" borderId="6" xfId="168" applyNumberFormat="1" applyFont="1" applyFill="1" applyBorder="1" applyAlignment="1" applyProtection="1"/>
    <xf numFmtId="10" fontId="25" fillId="8" borderId="22" xfId="168" applyNumberFormat="1" applyFont="1" applyFill="1" applyBorder="1" applyAlignment="1" applyProtection="1"/>
    <xf numFmtId="0" fontId="21" fillId="0" borderId="3" xfId="168" applyFont="1" applyFill="1" applyBorder="1" applyAlignment="1" applyProtection="1">
      <alignment wrapText="1"/>
      <protection locked="0"/>
    </xf>
    <xf numFmtId="180" fontId="21" fillId="0" borderId="3" xfId="168" applyNumberFormat="1" applyFont="1" applyFill="1" applyBorder="1" applyAlignment="1" applyProtection="1">
      <protection locked="0"/>
    </xf>
    <xf numFmtId="181" fontId="25" fillId="0" borderId="3" xfId="168" applyNumberFormat="1" applyFont="1" applyFill="1" applyBorder="1" applyAlignment="1" applyProtection="1">
      <protection locked="0"/>
    </xf>
    <xf numFmtId="0" fontId="21" fillId="0" borderId="3" xfId="168" applyFont="1" applyFill="1" applyBorder="1" applyAlignment="1" applyProtection="1">
      <protection locked="0"/>
    </xf>
    <xf numFmtId="180" fontId="18" fillId="6" borderId="3" xfId="168" applyNumberFormat="1" applyFont="1" applyFill="1" applyBorder="1" applyAlignment="1" applyProtection="1"/>
    <xf numFmtId="181" fontId="21" fillId="0" borderId="3" xfId="168" applyNumberFormat="1" applyFont="1" applyFill="1" applyBorder="1" applyAlignment="1" applyProtection="1">
      <protection locked="0"/>
    </xf>
    <xf numFmtId="181" fontId="14" fillId="6" borderId="3" xfId="168" applyNumberFormat="1" applyFont="1" applyFill="1" applyBorder="1" applyAlignment="1" applyProtection="1"/>
    <xf numFmtId="0" fontId="11" fillId="3" borderId="23" xfId="49" applyFont="1" applyFill="1" applyBorder="1" applyAlignment="1" applyProtection="1">
      <alignment horizontal="center"/>
    </xf>
    <xf numFmtId="0" fontId="13" fillId="3" borderId="13" xfId="49" applyFont="1" applyFill="1" applyBorder="1" applyAlignment="1" applyProtection="1">
      <alignment horizontal="right" vertical="center"/>
      <protection locked="0"/>
    </xf>
    <xf numFmtId="0" fontId="12" fillId="3" borderId="24" xfId="49" applyFont="1" applyFill="1" applyBorder="1" applyAlignment="1" applyProtection="1">
      <protection locked="0"/>
    </xf>
    <xf numFmtId="0" fontId="2" fillId="0" borderId="25" xfId="168" applyFill="1" applyBorder="1" applyAlignment="1" applyProtection="1">
      <alignment horizontal="center"/>
      <protection locked="0"/>
    </xf>
    <xf numFmtId="0" fontId="16" fillId="4" borderId="22" xfId="168" applyFont="1" applyFill="1" applyBorder="1" applyAlignment="1" applyProtection="1">
      <alignment horizontal="center" vertical="center"/>
      <protection locked="0"/>
    </xf>
    <xf numFmtId="0" fontId="16" fillId="0" borderId="6" xfId="168" applyFont="1" applyFill="1" applyBorder="1" applyAlignment="1" applyProtection="1">
      <alignment horizontal="center" vertical="center" textRotation="255"/>
      <protection locked="0"/>
    </xf>
    <xf numFmtId="0" fontId="16" fillId="0" borderId="22" xfId="168" applyFont="1" applyFill="1" applyBorder="1" applyAlignment="1" applyProtection="1">
      <alignment horizontal="center" vertical="center" textRotation="255"/>
      <protection locked="0"/>
    </xf>
    <xf numFmtId="0" fontId="17" fillId="5" borderId="6" xfId="168" applyFont="1" applyFill="1" applyBorder="1" applyAlignment="1" applyProtection="1">
      <alignment horizontal="center" vertical="center" textRotation="255"/>
      <protection locked="0"/>
    </xf>
    <xf numFmtId="0" fontId="17" fillId="5" borderId="22" xfId="168" applyFont="1" applyFill="1" applyBorder="1" applyAlignment="1" applyProtection="1">
      <alignment horizontal="center" vertical="center" textRotation="255"/>
      <protection locked="0"/>
    </xf>
    <xf numFmtId="0" fontId="16" fillId="0" borderId="22" xfId="168" applyFont="1" applyFill="1" applyBorder="1" applyAlignment="1" applyProtection="1">
      <alignment horizontal="center" vertical="center"/>
    </xf>
    <xf numFmtId="10" fontId="16" fillId="7" borderId="6" xfId="168" applyNumberFormat="1" applyFont="1" applyFill="1" applyBorder="1" applyAlignment="1" applyProtection="1">
      <alignment horizontal="center" vertical="center"/>
    </xf>
    <xf numFmtId="10" fontId="16" fillId="7" borderId="22" xfId="168" applyNumberFormat="1" applyFont="1" applyFill="1" applyBorder="1" applyAlignment="1" applyProtection="1">
      <alignment horizontal="center" vertical="center"/>
    </xf>
    <xf numFmtId="10" fontId="14" fillId="7" borderId="6" xfId="168" applyNumberFormat="1" applyFont="1" applyFill="1" applyBorder="1" applyAlignment="1" applyProtection="1">
      <alignment horizontal="center" vertical="center"/>
    </xf>
    <xf numFmtId="10" fontId="14" fillId="7" borderId="22" xfId="168" applyNumberFormat="1" applyFont="1" applyFill="1" applyBorder="1" applyAlignment="1" applyProtection="1">
      <alignment horizontal="center" vertical="center"/>
    </xf>
    <xf numFmtId="0" fontId="16" fillId="0" borderId="22" xfId="168" applyFont="1" applyFill="1" applyBorder="1" applyAlignment="1" applyProtection="1">
      <alignment horizontal="center"/>
    </xf>
    <xf numFmtId="181" fontId="25" fillId="8" borderId="4" xfId="168" applyNumberFormat="1" applyFont="1" applyFill="1" applyBorder="1" applyAlignment="1" applyProtection="1">
      <alignment horizontal="center"/>
    </xf>
    <xf numFmtId="181" fontId="26" fillId="8" borderId="4" xfId="168" applyNumberFormat="1" applyFont="1" applyFill="1" applyBorder="1" applyAlignment="1" applyProtection="1">
      <alignment horizontal="center"/>
    </xf>
    <xf numFmtId="10" fontId="26" fillId="8" borderId="22" xfId="168" applyNumberFormat="1" applyFont="1" applyFill="1" applyBorder="1" applyAlignment="1" applyProtection="1"/>
    <xf numFmtId="0" fontId="21" fillId="0" borderId="6" xfId="168" applyFont="1" applyFill="1" applyBorder="1" applyAlignment="1" applyProtection="1">
      <alignment horizontal="center"/>
    </xf>
    <xf numFmtId="0" fontId="21" fillId="0" borderId="22" xfId="168" applyFont="1" applyFill="1" applyBorder="1" applyAlignment="1" applyProtection="1">
      <alignment horizontal="center"/>
    </xf>
    <xf numFmtId="181" fontId="26" fillId="8" borderId="6" xfId="168" applyNumberFormat="1" applyFont="1" applyFill="1" applyBorder="1" applyAlignment="1" applyProtection="1"/>
    <xf numFmtId="0" fontId="17" fillId="0" borderId="17" xfId="168" applyFont="1" applyFill="1" applyBorder="1" applyAlignment="1" applyProtection="1">
      <alignment horizontal="center" vertical="center" textRotation="255"/>
    </xf>
    <xf numFmtId="0" fontId="14" fillId="0" borderId="3" xfId="168" applyFont="1" applyFill="1" applyBorder="1" applyAlignment="1" applyProtection="1">
      <alignment horizontal="center"/>
      <protection locked="0"/>
    </xf>
    <xf numFmtId="0" fontId="16" fillId="0" borderId="26" xfId="168" applyFont="1" applyFill="1" applyBorder="1" applyAlignment="1" applyProtection="1">
      <protection locked="0"/>
    </xf>
    <xf numFmtId="0" fontId="16" fillId="0" borderId="7" xfId="168" applyFont="1" applyFill="1" applyBorder="1" applyAlignment="1" applyProtection="1">
      <alignment horizontal="center" vertical="center"/>
    </xf>
    <xf numFmtId="182" fontId="14" fillId="0" borderId="2" xfId="168" applyNumberFormat="1" applyFont="1" applyFill="1" applyBorder="1" applyAlignment="1" applyProtection="1">
      <protection locked="0"/>
    </xf>
    <xf numFmtId="0" fontId="14" fillId="0" borderId="2" xfId="168" applyFont="1" applyBorder="1" applyAlignment="1" applyProtection="1">
      <protection locked="0"/>
    </xf>
    <xf numFmtId="0" fontId="21" fillId="0" borderId="6" xfId="168" applyFont="1" applyFill="1" applyBorder="1" applyAlignment="1" applyProtection="1">
      <alignment horizontal="center" vertical="center"/>
    </xf>
    <xf numFmtId="0" fontId="16" fillId="0" borderId="7" xfId="168" applyFont="1" applyBorder="1" applyAlignment="1" applyProtection="1">
      <alignment horizontal="center" vertical="center"/>
    </xf>
    <xf numFmtId="0" fontId="16" fillId="0" borderId="26" xfId="168" applyFont="1" applyFill="1" applyBorder="1" applyAlignment="1" applyProtection="1">
      <alignment horizontal="center"/>
      <protection locked="0"/>
    </xf>
    <xf numFmtId="0" fontId="16" fillId="0" borderId="0" xfId="168" applyFont="1" applyFill="1" applyBorder="1" applyAlignment="1" applyProtection="1">
      <protection locked="0"/>
    </xf>
    <xf numFmtId="0" fontId="27" fillId="0" borderId="27" xfId="168" applyFont="1" applyFill="1" applyBorder="1" applyAlignment="1" applyProtection="1">
      <alignment horizontal="center" vertical="center"/>
      <protection locked="0"/>
    </xf>
    <xf numFmtId="0" fontId="16" fillId="0" borderId="8" xfId="168" applyFont="1" applyFill="1" applyBorder="1" applyAlignment="1" applyProtection="1">
      <alignment horizontal="center" vertical="center"/>
      <protection locked="0"/>
    </xf>
    <xf numFmtId="0" fontId="16" fillId="0" borderId="8" xfId="168" applyFont="1" applyFill="1" applyBorder="1" applyAlignment="1" applyProtection="1">
      <alignment vertical="center"/>
    </xf>
    <xf numFmtId="0" fontId="16" fillId="0" borderId="8" xfId="168" applyFont="1" applyFill="1" applyBorder="1" applyAlignment="1" applyProtection="1">
      <alignment vertical="center"/>
      <protection locked="0"/>
    </xf>
    <xf numFmtId="0" fontId="16" fillId="0" borderId="8" xfId="168" applyFont="1" applyBorder="1" applyAlignment="1" applyProtection="1">
      <alignment vertical="center"/>
      <protection locked="0"/>
    </xf>
    <xf numFmtId="0" fontId="16" fillId="0" borderId="12" xfId="168" applyFont="1" applyFill="1" applyBorder="1" applyAlignment="1" applyProtection="1">
      <alignment horizontal="center" vertical="center"/>
      <protection locked="0"/>
    </xf>
    <xf numFmtId="0" fontId="16" fillId="0" borderId="13" xfId="168" applyFont="1" applyFill="1" applyBorder="1" applyAlignment="1" applyProtection="1">
      <alignment horizontal="center" vertical="center"/>
      <protection locked="0"/>
    </xf>
    <xf numFmtId="0" fontId="16" fillId="0" borderId="13" xfId="168" applyFont="1" applyFill="1" applyBorder="1" applyAlignment="1" applyProtection="1">
      <alignment vertical="center"/>
    </xf>
    <xf numFmtId="0" fontId="16" fillId="0" borderId="13" xfId="168" applyFont="1" applyFill="1" applyBorder="1" applyAlignment="1" applyProtection="1">
      <alignment vertical="center"/>
      <protection locked="0"/>
    </xf>
    <xf numFmtId="0" fontId="16" fillId="0" borderId="13" xfId="168" applyFont="1" applyBorder="1" applyAlignment="1" applyProtection="1">
      <alignment vertical="center"/>
      <protection locked="0"/>
    </xf>
    <xf numFmtId="180" fontId="16" fillId="0" borderId="3" xfId="168" applyNumberFormat="1" applyFont="1" applyFill="1" applyBorder="1" applyAlignment="1" applyProtection="1">
      <protection locked="0"/>
    </xf>
    <xf numFmtId="0" fontId="16" fillId="0" borderId="3" xfId="168" applyFont="1" applyFill="1" applyBorder="1" applyAlignment="1" applyProtection="1">
      <protection locked="0"/>
    </xf>
    <xf numFmtId="181" fontId="16" fillId="6" borderId="3" xfId="168" applyNumberFormat="1" applyFont="1" applyFill="1" applyBorder="1" applyAlignment="1" applyProtection="1">
      <protection locked="0"/>
    </xf>
    <xf numFmtId="0" fontId="16" fillId="0" borderId="0" xfId="168" applyFont="1" applyBorder="1" applyAlignment="1" applyProtection="1">
      <protection locked="0"/>
    </xf>
    <xf numFmtId="182" fontId="14" fillId="6" borderId="2" xfId="168" applyNumberFormat="1" applyFont="1" applyFill="1" applyBorder="1" applyAlignment="1" applyProtection="1">
      <protection locked="0"/>
    </xf>
    <xf numFmtId="0" fontId="14" fillId="6" borderId="2" xfId="168" applyFont="1" applyFill="1" applyBorder="1" applyAlignment="1" applyProtection="1">
      <protection locked="0"/>
    </xf>
    <xf numFmtId="0" fontId="16" fillId="6" borderId="1" xfId="168" applyNumberFormat="1" applyFont="1" applyFill="1" applyBorder="1" applyAlignment="1" applyProtection="1">
      <alignment horizontal="right" vertical="center"/>
      <protection locked="0"/>
    </xf>
    <xf numFmtId="0" fontId="2" fillId="0" borderId="7" xfId="168" applyBorder="1" applyAlignment="1" applyProtection="1"/>
    <xf numFmtId="0" fontId="2" fillId="0" borderId="4" xfId="168" applyBorder="1" applyAlignment="1" applyProtection="1"/>
    <xf numFmtId="182" fontId="14" fillId="6" borderId="3" xfId="168" applyNumberFormat="1" applyFont="1" applyFill="1" applyBorder="1" applyAlignment="1" applyProtection="1">
      <alignment horizontal="right"/>
    </xf>
    <xf numFmtId="182" fontId="16" fillId="0" borderId="3" xfId="168" applyNumberFormat="1" applyFont="1" applyFill="1" applyBorder="1" applyAlignment="1" applyProtection="1">
      <alignment horizontal="center"/>
    </xf>
    <xf numFmtId="183" fontId="24" fillId="6" borderId="3" xfId="168" applyNumberFormat="1" applyFont="1" applyFill="1" applyBorder="1" applyAlignment="1" applyProtection="1">
      <alignment horizontal="center"/>
    </xf>
    <xf numFmtId="0" fontId="16" fillId="0" borderId="0" xfId="168" applyFont="1" applyFill="1" applyBorder="1" applyAlignment="1" applyProtection="1"/>
    <xf numFmtId="0" fontId="16" fillId="0" borderId="8" xfId="168" applyFont="1" applyBorder="1" applyAlignment="1" applyProtection="1">
      <alignment vertical="center"/>
    </xf>
    <xf numFmtId="0" fontId="16" fillId="0" borderId="8" xfId="168" applyFont="1" applyFill="1" applyBorder="1" applyAlignment="1" applyProtection="1">
      <protection locked="0"/>
    </xf>
    <xf numFmtId="0" fontId="16" fillId="0" borderId="13" xfId="168" applyFont="1" applyFill="1" applyBorder="1" applyAlignment="1" applyProtection="1">
      <protection locked="0"/>
    </xf>
    <xf numFmtId="10" fontId="16" fillId="6" borderId="28" xfId="168" applyNumberFormat="1" applyFont="1" applyFill="1" applyBorder="1" applyAlignment="1" applyProtection="1"/>
    <xf numFmtId="0" fontId="16" fillId="0" borderId="28" xfId="168" applyFont="1" applyFill="1" applyBorder="1" applyAlignment="1" applyProtection="1">
      <protection locked="0"/>
    </xf>
    <xf numFmtId="183" fontId="28" fillId="6" borderId="3" xfId="168" applyNumberFormat="1" applyFont="1" applyFill="1" applyBorder="1" applyAlignment="1" applyProtection="1">
      <alignment horizontal="center"/>
    </xf>
    <xf numFmtId="0" fontId="16" fillId="0" borderId="29" xfId="168" applyFont="1" applyFill="1" applyBorder="1" applyAlignment="1" applyProtection="1">
      <protection locked="0"/>
    </xf>
    <xf numFmtId="0" fontId="16" fillId="0" borderId="24" xfId="168" applyFont="1" applyFill="1" applyBorder="1" applyAlignment="1" applyProtection="1">
      <protection locked="0"/>
    </xf>
    <xf numFmtId="0" fontId="29" fillId="0" borderId="0" xfId="0" applyFont="1">
      <alignment vertical="center"/>
    </xf>
    <xf numFmtId="0" fontId="30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/>
    </xf>
    <xf numFmtId="0" fontId="31" fillId="0" borderId="6" xfId="0" applyFont="1" applyBorder="1" applyAlignment="1">
      <alignment horizontal="left" vertical="center" wrapText="1"/>
    </xf>
    <xf numFmtId="0" fontId="31" fillId="0" borderId="7" xfId="0" applyFont="1" applyBorder="1" applyAlignment="1">
      <alignment horizontal="left" vertical="center" wrapText="1"/>
    </xf>
    <xf numFmtId="0" fontId="32" fillId="0" borderId="3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2" fillId="0" borderId="3" xfId="0" applyFont="1" applyFill="1" applyBorder="1" applyAlignment="1">
      <alignment horizontal="center" vertical="center" wrapText="1" shrinkToFit="1"/>
    </xf>
    <xf numFmtId="0" fontId="35" fillId="4" borderId="3" xfId="19" applyFont="1" applyFill="1" applyBorder="1" applyAlignment="1" applyProtection="1">
      <alignment horizontal="center" vertical="center" wrapText="1"/>
      <protection locked="0"/>
    </xf>
    <xf numFmtId="0" fontId="35" fillId="0" borderId="3" xfId="19" applyFont="1" applyFill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>
      <alignment horizontal="center" vertical="center"/>
    </xf>
    <xf numFmtId="176" fontId="32" fillId="0" borderId="3" xfId="0" applyNumberFormat="1" applyFont="1" applyBorder="1" applyAlignment="1">
      <alignment horizontal="center" vertical="center"/>
    </xf>
    <xf numFmtId="0" fontId="32" fillId="0" borderId="6" xfId="0" applyFont="1" applyBorder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0" fontId="35" fillId="0" borderId="6" xfId="174" applyNumberFormat="1" applyFont="1" applyBorder="1" applyAlignment="1" applyProtection="1">
      <alignment horizontal="left" vertical="center" wrapText="1"/>
    </xf>
    <xf numFmtId="0" fontId="35" fillId="0" borderId="7" xfId="174" applyNumberFormat="1" applyFont="1" applyBorder="1" applyAlignment="1" applyProtection="1">
      <alignment horizontal="left" vertical="center" wrapText="1"/>
    </xf>
    <xf numFmtId="0" fontId="7" fillId="0" borderId="6" xfId="174" applyNumberFormat="1" applyFont="1" applyBorder="1" applyAlignment="1" applyProtection="1">
      <alignment horizontal="left" vertical="center" wrapText="1"/>
    </xf>
    <xf numFmtId="0" fontId="7" fillId="0" borderId="7" xfId="174" applyNumberFormat="1" applyFont="1" applyBorder="1" applyAlignment="1" applyProtection="1">
      <alignment horizontal="left" vertical="center" wrapText="1"/>
    </xf>
    <xf numFmtId="0" fontId="36" fillId="0" borderId="3" xfId="174" applyNumberFormat="1" applyFont="1" applyBorder="1" applyAlignment="1" applyProtection="1">
      <alignment horizontal="left" vertical="center" wrapText="1"/>
    </xf>
    <xf numFmtId="0" fontId="36" fillId="0" borderId="7" xfId="174" applyNumberFormat="1" applyFont="1" applyBorder="1" applyAlignment="1" applyProtection="1">
      <alignment horizontal="left" vertical="center" wrapText="1"/>
    </xf>
    <xf numFmtId="0" fontId="37" fillId="0" borderId="8" xfId="0" applyFont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31" fillId="0" borderId="7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176" fontId="34" fillId="0" borderId="3" xfId="0" applyNumberFormat="1" applyFont="1" applyFill="1" applyBorder="1" applyAlignment="1">
      <alignment horizontal="center" vertical="center" wrapText="1"/>
    </xf>
    <xf numFmtId="176" fontId="32" fillId="0" borderId="3" xfId="0" applyNumberFormat="1" applyFont="1" applyBorder="1" applyAlignment="1">
      <alignment horizontal="center" vertical="center" wrapText="1"/>
    </xf>
    <xf numFmtId="0" fontId="32" fillId="0" borderId="4" xfId="0" applyFont="1" applyBorder="1" applyAlignment="1">
      <alignment horizontal="left" vertical="center"/>
    </xf>
    <xf numFmtId="176" fontId="34" fillId="0" borderId="18" xfId="0" applyNumberFormat="1" applyFont="1" applyFill="1" applyBorder="1" applyAlignment="1">
      <alignment horizontal="center" vertical="center" wrapText="1"/>
    </xf>
    <xf numFmtId="176" fontId="34" fillId="0" borderId="8" xfId="0" applyNumberFormat="1" applyFont="1" applyFill="1" applyBorder="1" applyAlignment="1">
      <alignment horizontal="center" vertical="center" wrapText="1"/>
    </xf>
    <xf numFmtId="0" fontId="35" fillId="0" borderId="4" xfId="174" applyNumberFormat="1" applyFont="1" applyBorder="1" applyAlignment="1" applyProtection="1">
      <alignment horizontal="left" vertical="center" wrapText="1"/>
    </xf>
    <xf numFmtId="0" fontId="32" fillId="0" borderId="6" xfId="0" applyFont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 wrapText="1"/>
    </xf>
    <xf numFmtId="0" fontId="7" fillId="0" borderId="4" xfId="174" applyNumberFormat="1" applyFont="1" applyBorder="1" applyAlignment="1" applyProtection="1">
      <alignment horizontal="left" vertical="center" wrapText="1"/>
    </xf>
    <xf numFmtId="0" fontId="31" fillId="0" borderId="7" xfId="0" applyNumberFormat="1" applyFont="1" applyBorder="1" applyAlignment="1">
      <alignment horizontal="center" vertical="center" wrapText="1"/>
    </xf>
    <xf numFmtId="49" fontId="39" fillId="0" borderId="6" xfId="0" applyNumberFormat="1" applyFont="1" applyBorder="1" applyAlignment="1">
      <alignment horizontal="center" vertical="center"/>
    </xf>
    <xf numFmtId="49" fontId="39" fillId="0" borderId="7" xfId="0" applyNumberFormat="1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32" fillId="0" borderId="3" xfId="0" applyNumberFormat="1" applyFont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wrapText="1"/>
    </xf>
    <xf numFmtId="0" fontId="34" fillId="0" borderId="3" xfId="0" applyNumberFormat="1" applyFont="1" applyFill="1" applyBorder="1" applyAlignment="1">
      <alignment horizontal="center" vertical="center" wrapText="1"/>
    </xf>
    <xf numFmtId="184" fontId="34" fillId="0" borderId="3" xfId="14" applyNumberFormat="1" applyFont="1" applyFill="1" applyBorder="1" applyAlignment="1">
      <alignment horizontal="center" vertical="center" wrapText="1"/>
    </xf>
    <xf numFmtId="184" fontId="34" fillId="0" borderId="1" xfId="14" applyNumberFormat="1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184" fontId="34" fillId="0" borderId="2" xfId="14" applyNumberFormat="1" applyFont="1" applyFill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/>
    </xf>
    <xf numFmtId="184" fontId="32" fillId="0" borderId="3" xfId="14" applyNumberFormat="1" applyFont="1" applyBorder="1" applyAlignment="1">
      <alignment horizontal="center" vertical="center" wrapText="1"/>
    </xf>
    <xf numFmtId="177" fontId="40" fillId="0" borderId="3" xfId="0" applyNumberFormat="1" applyFont="1" applyBorder="1" applyAlignment="1">
      <alignment horizontal="center" vertical="center" wrapText="1"/>
    </xf>
    <xf numFmtId="49" fontId="39" fillId="0" borderId="4" xfId="0" applyNumberFormat="1" applyFont="1" applyBorder="1" applyAlignment="1">
      <alignment horizontal="center" vertical="center"/>
    </xf>
    <xf numFmtId="0" fontId="32" fillId="2" borderId="3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176" fontId="30" fillId="0" borderId="0" xfId="0" applyNumberFormat="1" applyFont="1">
      <alignment vertical="center"/>
    </xf>
    <xf numFmtId="178" fontId="35" fillId="0" borderId="3" xfId="174" applyNumberFormat="1" applyFont="1" applyBorder="1" applyAlignment="1" applyProtection="1">
      <alignment horizontal="center" vertical="center" wrapText="1"/>
    </xf>
    <xf numFmtId="0" fontId="4" fillId="0" borderId="0" xfId="0" applyFont="1" applyAlignment="1"/>
    <xf numFmtId="0" fontId="0" fillId="0" borderId="0" xfId="0" applyAlignment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41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/>
    </xf>
    <xf numFmtId="0" fontId="41" fillId="0" borderId="2" xfId="0" applyFont="1" applyBorder="1" applyAlignment="1">
      <alignment horizontal="center" vertical="center"/>
    </xf>
    <xf numFmtId="0" fontId="41" fillId="0" borderId="2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/>
    </xf>
    <xf numFmtId="0" fontId="43" fillId="0" borderId="3" xfId="174" applyNumberFormat="1" applyFont="1" applyBorder="1" applyAlignment="1" applyProtection="1">
      <alignment horizontal="center" vertical="center" wrapText="1"/>
    </xf>
    <xf numFmtId="0" fontId="43" fillId="0" borderId="4" xfId="174" applyNumberFormat="1" applyFont="1" applyBorder="1" applyAlignment="1" applyProtection="1">
      <alignment horizontal="center" vertical="center" wrapText="1"/>
    </xf>
    <xf numFmtId="49" fontId="43" fillId="0" borderId="4" xfId="174" applyNumberFormat="1" applyFont="1" applyBorder="1" applyAlignment="1" applyProtection="1">
      <alignment horizontal="center" vertical="center" wrapText="1"/>
    </xf>
    <xf numFmtId="178" fontId="41" fillId="0" borderId="3" xfId="174" applyNumberFormat="1" applyFont="1" applyFill="1" applyBorder="1" applyAlignment="1">
      <alignment horizontal="center" vertical="center"/>
    </xf>
    <xf numFmtId="178" fontId="41" fillId="0" borderId="3" xfId="174" applyNumberFormat="1" applyFont="1" applyFill="1" applyBorder="1" applyAlignment="1">
      <alignment vertical="center"/>
    </xf>
    <xf numFmtId="0" fontId="41" fillId="0" borderId="3" xfId="0" applyFont="1" applyBorder="1" applyAlignment="1">
      <alignment horizontal="center" vertical="center" wrapText="1"/>
    </xf>
    <xf numFmtId="0" fontId="4" fillId="0" borderId="3" xfId="0" applyFont="1" applyBorder="1" applyAlignment="1"/>
    <xf numFmtId="0" fontId="43" fillId="0" borderId="3" xfId="174" applyNumberFormat="1" applyFont="1" applyBorder="1" applyAlignment="1" applyProtection="1">
      <alignment horizontal="left" vertical="center" wrapText="1"/>
    </xf>
    <xf numFmtId="0" fontId="2" fillId="0" borderId="3" xfId="6" applyNumberFormat="1" applyFont="1" applyBorder="1" applyAlignment="1">
      <alignment vertical="top" wrapText="1"/>
    </xf>
    <xf numFmtId="0" fontId="3" fillId="0" borderId="0" xfId="0" applyFont="1" applyBorder="1" applyAlignment="1">
      <alignment vertical="top" wrapText="1"/>
    </xf>
    <xf numFmtId="0" fontId="3" fillId="0" borderId="0" xfId="0" applyFont="1" applyBorder="1" applyAlignment="1">
      <alignment horizontal="center" vertical="top" wrapText="1"/>
    </xf>
    <xf numFmtId="0" fontId="2" fillId="0" borderId="0" xfId="0" applyFont="1" applyAlignment="1"/>
    <xf numFmtId="0" fontId="41" fillId="0" borderId="8" xfId="0" applyFont="1" applyBorder="1" applyAlignment="1">
      <alignment horizontal="center" vertical="center" wrapText="1"/>
    </xf>
    <xf numFmtId="0" fontId="41" fillId="0" borderId="9" xfId="0" applyFont="1" applyBorder="1" applyAlignment="1">
      <alignment horizontal="center" vertical="center" wrapText="1"/>
    </xf>
    <xf numFmtId="0" fontId="41" fillId="0" borderId="6" xfId="0" applyFont="1" applyBorder="1" applyAlignment="1">
      <alignment horizontal="center" vertical="center"/>
    </xf>
    <xf numFmtId="0" fontId="41" fillId="0" borderId="7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 wrapText="1"/>
    </xf>
    <xf numFmtId="0" fontId="41" fillId="0" borderId="21" xfId="0" applyFont="1" applyBorder="1" applyAlignment="1">
      <alignment horizontal="center" vertical="center" wrapText="1"/>
    </xf>
    <xf numFmtId="176" fontId="41" fillId="0" borderId="21" xfId="0" applyNumberFormat="1" applyFont="1" applyBorder="1" applyAlignment="1">
      <alignment horizontal="center" vertical="center" wrapText="1"/>
    </xf>
    <xf numFmtId="0" fontId="41" fillId="0" borderId="6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177" fontId="44" fillId="0" borderId="3" xfId="0" applyNumberFormat="1" applyFont="1" applyBorder="1" applyAlignment="1">
      <alignment horizontal="center" vertical="center" wrapText="1"/>
    </xf>
    <xf numFmtId="179" fontId="44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354">
    <cellStyle name="常规" xfId="0" builtinId="0"/>
    <cellStyle name="货币[0]" xfId="1" builtinId="7"/>
    <cellStyle name="输出 3" xfId="2"/>
    <cellStyle name="20% - 强调文字颜色 3" xfId="3" builtinId="38"/>
    <cellStyle name="输入" xfId="4" builtinId="20"/>
    <cellStyle name="常规 2 2 4" xfId="5"/>
    <cellStyle name="货币" xfId="6" builtinId="4"/>
    <cellStyle name="标题 2 2 3 2" xfId="7"/>
    <cellStyle name="千位分隔[0]" xfId="8" builtinId="6"/>
    <cellStyle name="计算 2" xfId="9"/>
    <cellStyle name="40% - 强调文字颜色 3" xfId="10" builtinId="39"/>
    <cellStyle name="链接单元格 2 5" xfId="11"/>
    <cellStyle name="差" xfId="12" builtinId="27"/>
    <cellStyle name="标题 4 2 3 2" xfId="13"/>
    <cellStyle name="千位分隔" xfId="14" builtinId="3"/>
    <cellStyle name="超链接" xfId="15" builtinId="8"/>
    <cellStyle name="BOM_Level_Below3" xfId="16"/>
    <cellStyle name="常规 4 13" xfId="17"/>
    <cellStyle name="60% - 强调文字颜色 3" xfId="18" builtinId="40"/>
    <cellStyle name="样式 1 5" xfId="19"/>
    <cellStyle name="百分比" xfId="20" builtinId="5"/>
    <cellStyle name="已访问的超链接" xfId="21" builtinId="9"/>
    <cellStyle name="常规 6" xfId="22"/>
    <cellStyle name="常规 4 12 3" xfId="23"/>
    <cellStyle name="注释" xfId="24" builtinId="10"/>
    <cellStyle name="常规 4 12" xfId="25"/>
    <cellStyle name="60% - 强调文字颜色 2" xfId="26" builtinId="36"/>
    <cellStyle name="解释性文本 2 2" xfId="27"/>
    <cellStyle name="标题 4" xfId="28" builtinId="19"/>
    <cellStyle name="常规 4 4 3" xfId="29"/>
    <cellStyle name="警告文本" xfId="30" builtinId="11"/>
    <cellStyle name="计算 2 3 2" xfId="31"/>
    <cellStyle name="标题 1 2 2 3" xfId="32"/>
    <cellStyle name="常规 5 2" xfId="33"/>
    <cellStyle name="标题" xfId="34" builtinId="15"/>
    <cellStyle name="常规 2 2 9 2" xfId="35"/>
    <cellStyle name="解释性文本" xfId="36" builtinId="53"/>
    <cellStyle name="标题 1" xfId="37" builtinId="16"/>
    <cellStyle name="常规 5 2 2" xfId="38"/>
    <cellStyle name="标题 2" xfId="39" builtinId="17"/>
    <cellStyle name="常规 4 11" xfId="40"/>
    <cellStyle name="60% - 强调文字颜色 1" xfId="41" builtinId="32"/>
    <cellStyle name="标题 3" xfId="42" builtinId="18"/>
    <cellStyle name="标题 2 2 2" xfId="43"/>
    <cellStyle name="常规 4 14" xfId="44"/>
    <cellStyle name="60% - 强调文字颜色 4" xfId="45" builtinId="44"/>
    <cellStyle name="输出" xfId="46" builtinId="21"/>
    <cellStyle name="计算" xfId="47" builtinId="22"/>
    <cellStyle name="标题 1 2 3" xfId="48"/>
    <cellStyle name="Normal_STR" xfId="49"/>
    <cellStyle name="计算 3 2" xfId="50"/>
    <cellStyle name="检查单元格" xfId="51" builtinId="23"/>
    <cellStyle name="常规 2 2 7" xfId="52"/>
    <cellStyle name="标题 1 3" xfId="53"/>
    <cellStyle name="20% - 强调文字颜色 6" xfId="54" builtinId="50"/>
    <cellStyle name="样式 1 2 2" xfId="55"/>
    <cellStyle name="强调文字颜色 2" xfId="56" builtinId="33"/>
    <cellStyle name="注释 2 3" xfId="57"/>
    <cellStyle name="链接单元格" xfId="58" builtinId="24"/>
    <cellStyle name="适中 2 5" xfId="59"/>
    <cellStyle name="汇总" xfId="60" builtinId="25"/>
    <cellStyle name="差 2 3 2" xfId="61"/>
    <cellStyle name="好" xfId="62" builtinId="26"/>
    <cellStyle name="适中" xfId="63" builtinId="28"/>
    <cellStyle name="常规 2 2 6" xfId="64"/>
    <cellStyle name="标题 1 2" xfId="65"/>
    <cellStyle name="常规 8 2" xfId="66"/>
    <cellStyle name="20% - 强调文字颜色 5" xfId="67" builtinId="46"/>
    <cellStyle name="链接单元格 2 2 3" xfId="68"/>
    <cellStyle name="检查单元格 3 2" xfId="69"/>
    <cellStyle name="强调文字颜色 1" xfId="70" builtinId="29"/>
    <cellStyle name="链接单元格 3" xfId="71"/>
    <cellStyle name="20% - 强调文字颜色 1" xfId="72" builtinId="30"/>
    <cellStyle name="标题 5 4" xfId="73"/>
    <cellStyle name="40% - 强调文字颜色 1" xfId="74" builtinId="31"/>
    <cellStyle name="输出 2" xfId="75"/>
    <cellStyle name="20% - 强调文字颜色 2" xfId="76" builtinId="34"/>
    <cellStyle name="标题 5 5" xfId="77"/>
    <cellStyle name="40% - 强调文字颜色 2" xfId="78" builtinId="35"/>
    <cellStyle name="强调文字颜色 3" xfId="79" builtinId="37"/>
    <cellStyle name="强调文字颜色 4" xfId="80" builtinId="41"/>
    <cellStyle name="标题 5 3 2" xfId="81"/>
    <cellStyle name="20% - 强调文字颜色 4" xfId="82" builtinId="42"/>
    <cellStyle name="计算 3" xfId="83"/>
    <cellStyle name="40% - 强调文字颜色 4" xfId="84" builtinId="43"/>
    <cellStyle name="强调文字颜色 5" xfId="85" builtinId="45"/>
    <cellStyle name="40% - 强调文字颜色 5" xfId="86" builtinId="47"/>
    <cellStyle name="常规 4 15" xfId="87"/>
    <cellStyle name="常规 2 2 8 2" xfId="88"/>
    <cellStyle name="60% - 强调文字颜色 5" xfId="89" builtinId="48"/>
    <cellStyle name="常规 2 27 2 2" xfId="90"/>
    <cellStyle name="强调文字颜色 6" xfId="91" builtinId="49"/>
    <cellStyle name="适中 2" xfId="92"/>
    <cellStyle name="40% - 强调文字颜色 6" xfId="93" builtinId="51"/>
    <cellStyle name="常规 4 16" xfId="94"/>
    <cellStyle name="60% - 强调文字颜色 6" xfId="95" builtinId="52"/>
    <cellStyle name="标题 1 2 2 2" xfId="96"/>
    <cellStyle name="RowLevel_1 2" xfId="97"/>
    <cellStyle name="常规 2 2 6 2" xfId="98"/>
    <cellStyle name="标题 1 2 2" xfId="99"/>
    <cellStyle name="标题 1 2 3 2" xfId="100"/>
    <cellStyle name="标题 1 2 4" xfId="101"/>
    <cellStyle name="标题 1 2 5" xfId="102"/>
    <cellStyle name="汇总 3" xfId="103"/>
    <cellStyle name="常规 2 2 7 2" xfId="104"/>
    <cellStyle name="标题 1 3 2" xfId="105"/>
    <cellStyle name="标题 2 2" xfId="106"/>
    <cellStyle name="标题 2 2 2 2" xfId="107"/>
    <cellStyle name="常规 2 2 2 2" xfId="108"/>
    <cellStyle name="标题 2 2 2 3" xfId="109"/>
    <cellStyle name="好 3 2" xfId="110"/>
    <cellStyle name="标题 2 2 3" xfId="111"/>
    <cellStyle name="适中 2 2" xfId="112"/>
    <cellStyle name="标题 2 2 4" xfId="113"/>
    <cellStyle name="适中 2 3" xfId="114"/>
    <cellStyle name="标题 2 2 5" xfId="115"/>
    <cellStyle name="标题 2 3" xfId="116"/>
    <cellStyle name="常规 11" xfId="117"/>
    <cellStyle name="标题 2 3 2" xfId="118"/>
    <cellStyle name="标题 3 2" xfId="119"/>
    <cellStyle name="标题 3 2 2" xfId="120"/>
    <cellStyle name="标题 3 2 2 2" xfId="121"/>
    <cellStyle name="标题 3 2 2 3" xfId="122"/>
    <cellStyle name="标题 3 2 3" xfId="123"/>
    <cellStyle name="标题 3 2 3 2" xfId="124"/>
    <cellStyle name="标题 3 2 4" xfId="125"/>
    <cellStyle name="常规 2 5 2" xfId="126"/>
    <cellStyle name="标题 3 2 5" xfId="127"/>
    <cellStyle name="标题 3 3" xfId="128"/>
    <cellStyle name="样式 1" xfId="129"/>
    <cellStyle name="标题 3 3 2" xfId="130"/>
    <cellStyle name="解释性文本 2 2 2" xfId="131"/>
    <cellStyle name="标题 4 2" xfId="132"/>
    <cellStyle name="标题 4 2 2" xfId="133"/>
    <cellStyle name="注释 3" xfId="134"/>
    <cellStyle name="标题 4 2 2 2" xfId="135"/>
    <cellStyle name="常规 4 4 2" xfId="136"/>
    <cellStyle name="标题 4 2 2 3" xfId="137"/>
    <cellStyle name="标题 4 2 3" xfId="138"/>
    <cellStyle name="标题 4 2 4" xfId="139"/>
    <cellStyle name="标题 4 2 5" xfId="140"/>
    <cellStyle name="解释性文本 2 2 3" xfId="141"/>
    <cellStyle name="汇总 2 2" xfId="142"/>
    <cellStyle name="标题 4 3" xfId="143"/>
    <cellStyle name="汇总 2 2 2" xfId="144"/>
    <cellStyle name="标题 4 3 2" xfId="145"/>
    <cellStyle name="解释性文本 2 3" xfId="146"/>
    <cellStyle name="标题 5" xfId="147"/>
    <cellStyle name="解释性文本 2 3 2" xfId="148"/>
    <cellStyle name="标题 5 2" xfId="149"/>
    <cellStyle name="标题 5 2 2" xfId="150"/>
    <cellStyle name="常规 7 2" xfId="151"/>
    <cellStyle name="标题 5 2 3" xfId="152"/>
    <cellStyle name="汇总 3 2" xfId="153"/>
    <cellStyle name="标题 5 3" xfId="154"/>
    <cellStyle name="解释性文本 2 4" xfId="155"/>
    <cellStyle name="标题 6" xfId="156"/>
    <cellStyle name="标题 6 2" xfId="157"/>
    <cellStyle name="差 2" xfId="158"/>
    <cellStyle name="差 2 2" xfId="159"/>
    <cellStyle name="差 2 4" xfId="160"/>
    <cellStyle name="差 2 2 2" xfId="161"/>
    <cellStyle name="差 2 5" xfId="162"/>
    <cellStyle name="差 2 2 3" xfId="163"/>
    <cellStyle name="差 2 3" xfId="164"/>
    <cellStyle name="差 3" xfId="165"/>
    <cellStyle name="差 3 2" xfId="166"/>
    <cellStyle name="常规 10" xfId="167"/>
    <cellStyle name="常规 2" xfId="168"/>
    <cellStyle name="输入 2 5" xfId="169"/>
    <cellStyle name="常规 2 10" xfId="170"/>
    <cellStyle name="常规 2 10 2" xfId="171"/>
    <cellStyle name="常规 2 11" xfId="172"/>
    <cellStyle name="常规 2 11 2" xfId="173"/>
    <cellStyle name="常规_Sheet1" xfId="174"/>
    <cellStyle name="常规 2 12" xfId="175"/>
    <cellStyle name="常规 2 12 2" xfId="176"/>
    <cellStyle name="常规 2 13" xfId="177"/>
    <cellStyle name="常规 2 13 2" xfId="178"/>
    <cellStyle name="常规 2 14" xfId="179"/>
    <cellStyle name="常规 2 14 2" xfId="180"/>
    <cellStyle name="常规 2 15" xfId="181"/>
    <cellStyle name="适中 3" xfId="182"/>
    <cellStyle name="常规 2 15 2" xfId="183"/>
    <cellStyle name="常规 2 16" xfId="184"/>
    <cellStyle name="常规 2 16 2" xfId="185"/>
    <cellStyle name="常规 2 17" xfId="186"/>
    <cellStyle name="常规 2 2" xfId="187"/>
    <cellStyle name="适中 2 2 2" xfId="188"/>
    <cellStyle name="常规 2 2 10" xfId="189"/>
    <cellStyle name="常规 2 2 10 2" xfId="190"/>
    <cellStyle name="适中 2 2 3" xfId="191"/>
    <cellStyle name="常规 2 2 4 2" xfId="192"/>
    <cellStyle name="常规 2 2 11" xfId="193"/>
    <cellStyle name="常规 2 2 11 2" xfId="194"/>
    <cellStyle name="常规 2 2 12" xfId="195"/>
    <cellStyle name="常规 2 2 12 2" xfId="196"/>
    <cellStyle name="常规 2 2 13" xfId="197"/>
    <cellStyle name="常规 2 2 13 2" xfId="198"/>
    <cellStyle name="常规 2 2 14" xfId="199"/>
    <cellStyle name="常规 2 2 14 2" xfId="200"/>
    <cellStyle name="常规 2 2 15" xfId="201"/>
    <cellStyle name="常规 2 2 15 2" xfId="202"/>
    <cellStyle name="常规 2 2 16" xfId="203"/>
    <cellStyle name="常规 2 2 17" xfId="204"/>
    <cellStyle name="常规 2 2 2" xfId="205"/>
    <cellStyle name="常规 2 2 2 2 2" xfId="206"/>
    <cellStyle name="链接单元格 2 2 2" xfId="207"/>
    <cellStyle name="常规 2 2 2 3" xfId="208"/>
    <cellStyle name="常规 2 2 3" xfId="209"/>
    <cellStyle name="常规 2 2 3 2" xfId="210"/>
    <cellStyle name="常规 2 2 5" xfId="211"/>
    <cellStyle name="常规 2 2 5 2" xfId="212"/>
    <cellStyle name="常规 2 2 8" xfId="213"/>
    <cellStyle name="常规 2 2 9" xfId="214"/>
    <cellStyle name="常规 2 27" xfId="215"/>
    <cellStyle name="常规 2 27 2" xfId="216"/>
    <cellStyle name="常规 2 27 2 3" xfId="217"/>
    <cellStyle name="常规 2 27 3" xfId="218"/>
    <cellStyle name="常规 2 27 4" xfId="219"/>
    <cellStyle name="输入 3 2" xfId="220"/>
    <cellStyle name="常规 2 9 2" xfId="221"/>
    <cellStyle name="常规 2 3" xfId="222"/>
    <cellStyle name="常规 2 3 2" xfId="223"/>
    <cellStyle name="常规 2 4" xfId="224"/>
    <cellStyle name="常规 2 4 2" xfId="225"/>
    <cellStyle name="常规 2 5" xfId="226"/>
    <cellStyle name="常规 2 6" xfId="227"/>
    <cellStyle name="常规 2 6 2" xfId="228"/>
    <cellStyle name="常规 2 7" xfId="229"/>
    <cellStyle name="常规 2 7 2" xfId="230"/>
    <cellStyle name="输入 2" xfId="231"/>
    <cellStyle name="常规 2 8" xfId="232"/>
    <cellStyle name="输入 2 2" xfId="233"/>
    <cellStyle name="常规 2 8 2" xfId="234"/>
    <cellStyle name="输入 3" xfId="235"/>
    <cellStyle name="常规 2 9" xfId="236"/>
    <cellStyle name="检查单元格 2 2 2" xfId="237"/>
    <cellStyle name="常规 21" xfId="238"/>
    <cellStyle name="常规 3" xfId="239"/>
    <cellStyle name="常规 3 2" xfId="240"/>
    <cellStyle name="常规 4" xfId="241"/>
    <cellStyle name="常规 4 10" xfId="242"/>
    <cellStyle name="输出 2 4" xfId="243"/>
    <cellStyle name="常规 4 10 2" xfId="244"/>
    <cellStyle name="输出 2 5" xfId="245"/>
    <cellStyle name="常规 4 10 3" xfId="246"/>
    <cellStyle name="常规 4 11 2" xfId="247"/>
    <cellStyle name="常规 4 11 3" xfId="248"/>
    <cellStyle name="常规 5" xfId="249"/>
    <cellStyle name="常规 4 12 2" xfId="250"/>
    <cellStyle name="常规 4 13 2" xfId="251"/>
    <cellStyle name="好 2 2 2" xfId="252"/>
    <cellStyle name="常规 4 13 3" xfId="253"/>
    <cellStyle name="常规 4 14 2" xfId="254"/>
    <cellStyle name="好 2 3 2" xfId="255"/>
    <cellStyle name="常规 4 14 3" xfId="256"/>
    <cellStyle name="常规 4 15 2" xfId="257"/>
    <cellStyle name="常规 4 15 3" xfId="258"/>
    <cellStyle name="常规 4 17" xfId="259"/>
    <cellStyle name="常规 4 2" xfId="260"/>
    <cellStyle name="常规 4 4" xfId="261"/>
    <cellStyle name="常规 4 2 2" xfId="262"/>
    <cellStyle name="常规 4 5" xfId="263"/>
    <cellStyle name="常规 4 2 3" xfId="264"/>
    <cellStyle name="常规 4 3" xfId="265"/>
    <cellStyle name="常规 4 3 2" xfId="266"/>
    <cellStyle name="常规 4 3 3" xfId="267"/>
    <cellStyle name="常规 4 5 2" xfId="268"/>
    <cellStyle name="常规 4 5 3" xfId="269"/>
    <cellStyle name="常规 4 6" xfId="270"/>
    <cellStyle name="常规 4 6 2" xfId="271"/>
    <cellStyle name="常规 4 6 3" xfId="272"/>
    <cellStyle name="常规 4 7" xfId="273"/>
    <cellStyle name="常规 4 7 2" xfId="274"/>
    <cellStyle name="常规 4 7 3" xfId="275"/>
    <cellStyle name="常规 4 8" xfId="276"/>
    <cellStyle name="常规 4 8 2" xfId="277"/>
    <cellStyle name="常规 4 8 3" xfId="278"/>
    <cellStyle name="常规 4 9" xfId="279"/>
    <cellStyle name="计算 2 5" xfId="280"/>
    <cellStyle name="常规 4 9 2" xfId="281"/>
    <cellStyle name="常规 4 9 3" xfId="282"/>
    <cellStyle name="注释 2" xfId="283"/>
    <cellStyle name="常规 6 2" xfId="284"/>
    <cellStyle name="常规 7" xfId="285"/>
    <cellStyle name="警告文本 3 2" xfId="286"/>
    <cellStyle name="常规 8" xfId="287"/>
    <cellStyle name="常规 9" xfId="288"/>
    <cellStyle name="常规 9 2" xfId="289"/>
    <cellStyle name="好 2" xfId="290"/>
    <cellStyle name="好 2 2" xfId="291"/>
    <cellStyle name="好 2 2 3" xfId="292"/>
    <cellStyle name="好 2 3" xfId="293"/>
    <cellStyle name="输入 2 3 2" xfId="294"/>
    <cellStyle name="好 2 4" xfId="295"/>
    <cellStyle name="好 2 5" xfId="296"/>
    <cellStyle name="好 3" xfId="297"/>
    <cellStyle name="汇总 2" xfId="298"/>
    <cellStyle name="警告文本 2 2 2" xfId="299"/>
    <cellStyle name="汇总 2 2 3" xfId="300"/>
    <cellStyle name="检查单元格 2" xfId="301"/>
    <cellStyle name="汇总 2 3" xfId="302"/>
    <cellStyle name="检查单元格 2 2" xfId="303"/>
    <cellStyle name="汇总 2 3 2" xfId="304"/>
    <cellStyle name="检查单元格 3" xfId="305"/>
    <cellStyle name="汇总 2 4" xfId="306"/>
    <cellStyle name="汇总 2 5" xfId="307"/>
    <cellStyle name="计算 2 2" xfId="308"/>
    <cellStyle name="计算 2 2 2" xfId="309"/>
    <cellStyle name="计算 2 2 3" xfId="310"/>
    <cellStyle name="计算 2 3" xfId="311"/>
    <cellStyle name="计算 2 4" xfId="312"/>
    <cellStyle name="检查单元格 2 2 3" xfId="313"/>
    <cellStyle name="警告文本 2 3 2" xfId="314"/>
    <cellStyle name="检查单元格 2 3" xfId="315"/>
    <cellStyle name="检查单元格 2 3 2" xfId="316"/>
    <cellStyle name="检查单元格 2 4" xfId="317"/>
    <cellStyle name="检查单元格 2 5" xfId="318"/>
    <cellStyle name="解释性文本 2" xfId="319"/>
    <cellStyle name="解释性文本 2 5" xfId="320"/>
    <cellStyle name="适中 2 3 2" xfId="321"/>
    <cellStyle name="解释性文本 3" xfId="322"/>
    <cellStyle name="解释性文本 3 2" xfId="323"/>
    <cellStyle name="警告文本 2" xfId="324"/>
    <cellStyle name="警告文本 2 2" xfId="325"/>
    <cellStyle name="警告文本 2 2 3" xfId="326"/>
    <cellStyle name="警告文本 2 3" xfId="327"/>
    <cellStyle name="样式 1 2" xfId="328"/>
    <cellStyle name="警告文本 2 4" xfId="329"/>
    <cellStyle name="样式 1 3" xfId="330"/>
    <cellStyle name="警告文本 2 5" xfId="331"/>
    <cellStyle name="警告文本 3" xfId="332"/>
    <cellStyle name="链接单元格 2" xfId="333"/>
    <cellStyle name="链接单元格 2 2" xfId="334"/>
    <cellStyle name="链接单元格 2 3" xfId="335"/>
    <cellStyle name="链接单元格 2 3 2" xfId="336"/>
    <cellStyle name="链接单元格 2 4" xfId="337"/>
    <cellStyle name="链接单元格 3 2" xfId="338"/>
    <cellStyle name="适中 2 4" xfId="339"/>
    <cellStyle name="适中 3 2" xfId="340"/>
    <cellStyle name="输出 2 2" xfId="341"/>
    <cellStyle name="输出 2 2 2" xfId="342"/>
    <cellStyle name="输出 2 2 3" xfId="343"/>
    <cellStyle name="输出 2 3" xfId="344"/>
    <cellStyle name="输出 2 3 2" xfId="345"/>
    <cellStyle name="输出 3 2" xfId="346"/>
    <cellStyle name="输入 2 2 2" xfId="347"/>
    <cellStyle name="输入 2 2 3" xfId="348"/>
    <cellStyle name="输入 2 3" xfId="349"/>
    <cellStyle name="输入 2 4" xfId="350"/>
    <cellStyle name="注释 2 2" xfId="351"/>
    <cellStyle name="注释 2 2 2" xfId="352"/>
    <cellStyle name="注释 3 2" xfId="353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checked="Checked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5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95250</xdr:colOff>
          <xdr:row>2</xdr:row>
          <xdr:rowOff>19050</xdr:rowOff>
        </xdr:from>
        <xdr:to>
          <xdr:col>11</xdr:col>
          <xdr:colOff>76200</xdr:colOff>
          <xdr:row>3</xdr:row>
          <xdr:rowOff>85725</xdr:rowOff>
        </xdr:to>
        <xdr:sp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7524750" y="647700"/>
              <a:ext cx="676275" cy="3238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466725</xdr:colOff>
          <xdr:row>2</xdr:row>
          <xdr:rowOff>9525</xdr:rowOff>
        </xdr:from>
        <xdr:to>
          <xdr:col>12</xdr:col>
          <xdr:colOff>361950</xdr:colOff>
          <xdr:row>3</xdr:row>
          <xdr:rowOff>76200</xdr:rowOff>
        </xdr:to>
        <xdr:sp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8591550" y="638175"/>
              <a:ext cx="657225" cy="3238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6</xdr:row>
          <xdr:rowOff>76200</xdr:rowOff>
        </xdr:from>
        <xdr:to>
          <xdr:col>6</xdr:col>
          <xdr:colOff>1057275</xdr:colOff>
          <xdr:row>6</xdr:row>
          <xdr:rowOff>1095375</xdr:rowOff>
        </xdr:to>
        <xdr:sp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3971925" y="1762125"/>
              <a:ext cx="942975" cy="10191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50</xdr:row>
          <xdr:rowOff>0</xdr:rowOff>
        </xdr:from>
        <xdr:to>
          <xdr:col>13</xdr:col>
          <xdr:colOff>885825</xdr:colOff>
          <xdr:row>53</xdr:row>
          <xdr:rowOff>19050</xdr:rowOff>
        </xdr:to>
        <xdr:sp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8886825" y="12639675"/>
              <a:ext cx="1628775" cy="5334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612913</xdr:colOff>
      <xdr:row>77</xdr:row>
      <xdr:rowOff>59901</xdr:rowOff>
    </xdr:from>
    <xdr:to>
      <xdr:col>4</xdr:col>
      <xdr:colOff>2043</xdr:colOff>
      <xdr:row>77</xdr:row>
      <xdr:rowOff>126576</xdr:rowOff>
    </xdr:to>
    <xdr:sp>
      <xdr:nvSpPr>
        <xdr:cNvPr id="28" name="AutoShape 127" descr="K1[I93HBbY`S02V2C2UT7"/>
        <xdr:cNvSpPr>
          <a:spLocks noChangeAspect="1" noChangeArrowheads="1"/>
        </xdr:cNvSpPr>
      </xdr:nvSpPr>
      <xdr:spPr>
        <a:xfrm>
          <a:off x="2127250" y="17055465"/>
          <a:ext cx="26543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765313</xdr:colOff>
      <xdr:row>78</xdr:row>
      <xdr:rowOff>38367</xdr:rowOff>
    </xdr:from>
    <xdr:to>
      <xdr:col>4</xdr:col>
      <xdr:colOff>196298</xdr:colOff>
      <xdr:row>78</xdr:row>
      <xdr:rowOff>105042</xdr:rowOff>
    </xdr:to>
    <xdr:sp>
      <xdr:nvSpPr>
        <xdr:cNvPr id="29" name="AutoShape 128" descr="K1[I93HBbY`S02V2C2UT7"/>
        <xdr:cNvSpPr>
          <a:spLocks noChangeAspect="1" noChangeArrowheads="1"/>
        </xdr:cNvSpPr>
      </xdr:nvSpPr>
      <xdr:spPr>
        <a:xfrm>
          <a:off x="2279650" y="17205325"/>
          <a:ext cx="30734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917713</xdr:colOff>
      <xdr:row>79</xdr:row>
      <xdr:rowOff>16832</xdr:rowOff>
    </xdr:from>
    <xdr:to>
      <xdr:col>4</xdr:col>
      <xdr:colOff>310598</xdr:colOff>
      <xdr:row>79</xdr:row>
      <xdr:rowOff>83507</xdr:rowOff>
    </xdr:to>
    <xdr:sp>
      <xdr:nvSpPr>
        <xdr:cNvPr id="30" name="AutoShape 127" descr="K1[I93HBbY`S02V2C2UT7"/>
        <xdr:cNvSpPr>
          <a:spLocks noChangeAspect="1" noChangeArrowheads="1"/>
        </xdr:cNvSpPr>
      </xdr:nvSpPr>
      <xdr:spPr>
        <a:xfrm>
          <a:off x="2390775" y="17355185"/>
          <a:ext cx="31051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101048</xdr:colOff>
      <xdr:row>79</xdr:row>
      <xdr:rowOff>169232</xdr:rowOff>
    </xdr:from>
    <xdr:to>
      <xdr:col>4</xdr:col>
      <xdr:colOff>405848</xdr:colOff>
      <xdr:row>80</xdr:row>
      <xdr:rowOff>61972</xdr:rowOff>
    </xdr:to>
    <xdr:sp>
      <xdr:nvSpPr>
        <xdr:cNvPr id="31" name="AutoShape 128" descr="K1[I93HBbY`S02V2C2UT7"/>
        <xdr:cNvSpPr>
          <a:spLocks noChangeAspect="1" noChangeArrowheads="1"/>
        </xdr:cNvSpPr>
      </xdr:nvSpPr>
      <xdr:spPr>
        <a:xfrm>
          <a:off x="2491740" y="17507585"/>
          <a:ext cx="304800" cy="6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253448</xdr:colOff>
      <xdr:row>80</xdr:row>
      <xdr:rowOff>147697</xdr:rowOff>
    </xdr:from>
    <xdr:to>
      <xdr:col>4</xdr:col>
      <xdr:colOff>558248</xdr:colOff>
      <xdr:row>81</xdr:row>
      <xdr:rowOff>40437</xdr:rowOff>
    </xdr:to>
    <xdr:sp>
      <xdr:nvSpPr>
        <xdr:cNvPr id="32" name="AutoShape 127" descr="K1[I93HBbY`S02V2C2UT7"/>
        <xdr:cNvSpPr>
          <a:spLocks noChangeAspect="1" noChangeArrowheads="1"/>
        </xdr:cNvSpPr>
      </xdr:nvSpPr>
      <xdr:spPr>
        <a:xfrm>
          <a:off x="2644140" y="17657445"/>
          <a:ext cx="304800" cy="6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405848</xdr:colOff>
      <xdr:row>81</xdr:row>
      <xdr:rowOff>126162</xdr:rowOff>
    </xdr:from>
    <xdr:to>
      <xdr:col>4</xdr:col>
      <xdr:colOff>710648</xdr:colOff>
      <xdr:row>82</xdr:row>
      <xdr:rowOff>18902</xdr:rowOff>
    </xdr:to>
    <xdr:sp>
      <xdr:nvSpPr>
        <xdr:cNvPr id="33" name="AutoShape 128" descr="K1[I93HBbY`S02V2C2UT7"/>
        <xdr:cNvSpPr>
          <a:spLocks noChangeAspect="1" noChangeArrowheads="1"/>
        </xdr:cNvSpPr>
      </xdr:nvSpPr>
      <xdr:spPr>
        <a:xfrm>
          <a:off x="2796540" y="17807305"/>
          <a:ext cx="304800" cy="6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63825</xdr:colOff>
      <xdr:row>65</xdr:row>
      <xdr:rowOff>62825</xdr:rowOff>
    </xdr:from>
    <xdr:to>
      <xdr:col>5</xdr:col>
      <xdr:colOff>368625</xdr:colOff>
      <xdr:row>65</xdr:row>
      <xdr:rowOff>129500</xdr:rowOff>
    </xdr:to>
    <xdr:sp>
      <xdr:nvSpPr>
        <xdr:cNvPr id="34" name="AutoShape 127" descr="K1[I93HBbY`S02V2C2UT7"/>
        <xdr:cNvSpPr>
          <a:spLocks noChangeAspect="1" noChangeArrowheads="1"/>
        </xdr:cNvSpPr>
      </xdr:nvSpPr>
      <xdr:spPr>
        <a:xfrm>
          <a:off x="3216275" y="15000605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216225</xdr:colOff>
      <xdr:row>66</xdr:row>
      <xdr:rowOff>41290</xdr:rowOff>
    </xdr:from>
    <xdr:to>
      <xdr:col>5</xdr:col>
      <xdr:colOff>521025</xdr:colOff>
      <xdr:row>66</xdr:row>
      <xdr:rowOff>107965</xdr:rowOff>
    </xdr:to>
    <xdr:sp>
      <xdr:nvSpPr>
        <xdr:cNvPr id="35" name="AutoShape 128" descr="K1[I93HBbY`S02V2C2UT7"/>
        <xdr:cNvSpPr>
          <a:spLocks noChangeAspect="1" noChangeArrowheads="1"/>
        </xdr:cNvSpPr>
      </xdr:nvSpPr>
      <xdr:spPr>
        <a:xfrm>
          <a:off x="3368675" y="15151100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368625</xdr:colOff>
      <xdr:row>67</xdr:row>
      <xdr:rowOff>19755</xdr:rowOff>
    </xdr:from>
    <xdr:to>
      <xdr:col>5</xdr:col>
      <xdr:colOff>673425</xdr:colOff>
      <xdr:row>67</xdr:row>
      <xdr:rowOff>86430</xdr:rowOff>
    </xdr:to>
    <xdr:sp>
      <xdr:nvSpPr>
        <xdr:cNvPr id="36" name="AutoShape 127" descr="K1[I93HBbY`S02V2C2UT7"/>
        <xdr:cNvSpPr>
          <a:spLocks noChangeAspect="1" noChangeArrowheads="1"/>
        </xdr:cNvSpPr>
      </xdr:nvSpPr>
      <xdr:spPr>
        <a:xfrm>
          <a:off x="3521075" y="15300960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521025</xdr:colOff>
      <xdr:row>67</xdr:row>
      <xdr:rowOff>172155</xdr:rowOff>
    </xdr:from>
    <xdr:to>
      <xdr:col>6</xdr:col>
      <xdr:colOff>124150</xdr:colOff>
      <xdr:row>68</xdr:row>
      <xdr:rowOff>64895</xdr:rowOff>
    </xdr:to>
    <xdr:sp>
      <xdr:nvSpPr>
        <xdr:cNvPr id="37" name="AutoShape 128" descr="K1[I93HBbY`S02V2C2UT7"/>
        <xdr:cNvSpPr>
          <a:spLocks noChangeAspect="1" noChangeArrowheads="1"/>
        </xdr:cNvSpPr>
      </xdr:nvSpPr>
      <xdr:spPr>
        <a:xfrm>
          <a:off x="3673475" y="15452725"/>
          <a:ext cx="346075" cy="64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673425</xdr:colOff>
      <xdr:row>68</xdr:row>
      <xdr:rowOff>150620</xdr:rowOff>
    </xdr:from>
    <xdr:to>
      <xdr:col>6</xdr:col>
      <xdr:colOff>232376</xdr:colOff>
      <xdr:row>69</xdr:row>
      <xdr:rowOff>43361</xdr:rowOff>
    </xdr:to>
    <xdr:sp>
      <xdr:nvSpPr>
        <xdr:cNvPr id="38" name="AutoShape 127" descr="K1[I93HBbY`S02V2C2UT7"/>
        <xdr:cNvSpPr>
          <a:spLocks noChangeAspect="1" noChangeArrowheads="1"/>
        </xdr:cNvSpPr>
      </xdr:nvSpPr>
      <xdr:spPr>
        <a:xfrm>
          <a:off x="3825875" y="15603220"/>
          <a:ext cx="301625" cy="6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825825</xdr:colOff>
      <xdr:row>69</xdr:row>
      <xdr:rowOff>129086</xdr:rowOff>
    </xdr:from>
    <xdr:to>
      <xdr:col>6</xdr:col>
      <xdr:colOff>299051</xdr:colOff>
      <xdr:row>70</xdr:row>
      <xdr:rowOff>21826</xdr:rowOff>
    </xdr:to>
    <xdr:sp>
      <xdr:nvSpPr>
        <xdr:cNvPr id="39" name="AutoShape 128" descr="K1[I93HBbY`S02V2C2UT7"/>
        <xdr:cNvSpPr>
          <a:spLocks noChangeAspect="1" noChangeArrowheads="1"/>
        </xdr:cNvSpPr>
      </xdr:nvSpPr>
      <xdr:spPr>
        <a:xfrm>
          <a:off x="3895725" y="15753080"/>
          <a:ext cx="298450" cy="6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292425</xdr:colOff>
      <xdr:row>29</xdr:row>
      <xdr:rowOff>71595</xdr:rowOff>
    </xdr:from>
    <xdr:to>
      <xdr:col>6</xdr:col>
      <xdr:colOff>435763</xdr:colOff>
      <xdr:row>29</xdr:row>
      <xdr:rowOff>71595</xdr:rowOff>
    </xdr:to>
    <xdr:pic>
      <xdr:nvPicPr>
        <xdr:cNvPr id="40" name="图片 7"/>
        <xdr:cNvPicPr>
          <a:picLocks noChangeAspect="1"/>
        </xdr:cNvPicPr>
      </xdr:nvPicPr>
      <xdr:blipFill>
        <a:blip r:embed="rId1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44875" y="8837295"/>
          <a:ext cx="8864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349250</xdr:colOff>
      <xdr:row>10</xdr:row>
      <xdr:rowOff>57150</xdr:rowOff>
    </xdr:from>
    <xdr:to>
      <xdr:col>14</xdr:col>
      <xdr:colOff>582706</xdr:colOff>
      <xdr:row>23</xdr:row>
      <xdr:rowOff>139700</xdr:rowOff>
    </xdr:to>
    <xdr:pic>
      <xdr:nvPicPr>
        <xdr:cNvPr id="2" name="Picture 12358"/>
        <xdr:cNvPicPr>
          <a:picLocks noChangeAspect="1" noChangeArrowheads="1"/>
        </xdr:cNvPicPr>
      </xdr:nvPicPr>
      <xdr:blipFill>
        <a:blip r:embed="rId1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50275" y="2028825"/>
          <a:ext cx="1604645" cy="257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605118</xdr:colOff>
      <xdr:row>6</xdr:row>
      <xdr:rowOff>67237</xdr:rowOff>
    </xdr:from>
    <xdr:to>
      <xdr:col>14</xdr:col>
      <xdr:colOff>510988</xdr:colOff>
      <xdr:row>9</xdr:row>
      <xdr:rowOff>2243</xdr:rowOff>
    </xdr:to>
    <xdr:sp>
      <xdr:nvSpPr>
        <xdr:cNvPr id="3" name="圆角矩形 2"/>
        <xdr:cNvSpPr>
          <a:spLocks noChangeArrowheads="1"/>
        </xdr:cNvSpPr>
      </xdr:nvSpPr>
      <xdr:spPr>
        <a:xfrm>
          <a:off x="8805545" y="1314450"/>
          <a:ext cx="1277620" cy="47815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/>
        <a:lstStyle/>
        <a:p>
          <a:r>
            <a:rPr lang="zh-CN" altLang="en-US"/>
            <a:t>高精度模具</a:t>
          </a:r>
          <a:endParaRPr lang="zh-CN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95250</xdr:colOff>
          <xdr:row>2</xdr:row>
          <xdr:rowOff>19050</xdr:rowOff>
        </xdr:from>
        <xdr:to>
          <xdr:col>12</xdr:col>
          <xdr:colOff>76200</xdr:colOff>
          <xdr:row>3</xdr:row>
          <xdr:rowOff>85725</xdr:rowOff>
        </xdr:to>
        <xdr:sp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8010525" y="485775"/>
              <a:ext cx="6667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466725</xdr:colOff>
          <xdr:row>2</xdr:row>
          <xdr:rowOff>9525</xdr:rowOff>
        </xdr:from>
        <xdr:to>
          <xdr:col>13</xdr:col>
          <xdr:colOff>361950</xdr:colOff>
          <xdr:row>3</xdr:row>
          <xdr:rowOff>76200</xdr:rowOff>
        </xdr:to>
        <xdr:sp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9067800" y="476250"/>
              <a:ext cx="58102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95250</xdr:colOff>
          <xdr:row>16</xdr:row>
          <xdr:rowOff>19050</xdr:rowOff>
        </xdr:from>
        <xdr:to>
          <xdr:col>12</xdr:col>
          <xdr:colOff>76200</xdr:colOff>
          <xdr:row>17</xdr:row>
          <xdr:rowOff>85725</xdr:rowOff>
        </xdr:to>
        <xdr:sp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8010525" y="4610100"/>
              <a:ext cx="666750" cy="2476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466725</xdr:colOff>
          <xdr:row>16</xdr:row>
          <xdr:rowOff>9525</xdr:rowOff>
        </xdr:from>
        <xdr:to>
          <xdr:col>13</xdr:col>
          <xdr:colOff>361950</xdr:colOff>
          <xdr:row>17</xdr:row>
          <xdr:rowOff>76200</xdr:rowOff>
        </xdr:to>
        <xdr:sp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9067800" y="4600575"/>
              <a:ext cx="581025" cy="24765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5</xdr:col>
      <xdr:colOff>104776</xdr:colOff>
      <xdr:row>6</xdr:row>
      <xdr:rowOff>126384</xdr:rowOff>
    </xdr:from>
    <xdr:to>
      <xdr:col>5</xdr:col>
      <xdr:colOff>1019175</xdr:colOff>
      <xdr:row>6</xdr:row>
      <xdr:rowOff>561975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52825" y="1545590"/>
          <a:ext cx="914400" cy="435610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200026</xdr:colOff>
      <xdr:row>20</xdr:row>
      <xdr:rowOff>114300</xdr:rowOff>
    </xdr:from>
    <xdr:to>
      <xdr:col>5</xdr:col>
      <xdr:colOff>790575</xdr:colOff>
      <xdr:row>20</xdr:row>
      <xdr:rowOff>704850</xdr:rowOff>
    </xdr:to>
    <xdr:pic>
      <xdr:nvPicPr>
        <xdr:cNvPr id="8" name="图片 7" descr="C:\Users\Administrator\AppData\Roaming\feiq\RichOle\2842013504.bmp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48075" y="5715000"/>
          <a:ext cx="5905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171451</xdr:colOff>
      <xdr:row>20</xdr:row>
      <xdr:rowOff>746850</xdr:rowOff>
    </xdr:from>
    <xdr:to>
      <xdr:col>5</xdr:col>
      <xdr:colOff>676275</xdr:colOff>
      <xdr:row>20</xdr:row>
      <xdr:rowOff>1088322</xdr:rowOff>
    </xdr:to>
    <xdr:pic>
      <xdr:nvPicPr>
        <xdr:cNvPr id="10" name="图片 9" descr="C:\Users\Administrator\AppData\Roaming\feiq\RichOle\708418499.bmp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19500" y="6347460"/>
          <a:ext cx="504825" cy="340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95250</xdr:colOff>
          <xdr:row>2</xdr:row>
          <xdr:rowOff>19050</xdr:rowOff>
        </xdr:from>
        <xdr:to>
          <xdr:col>11</xdr:col>
          <xdr:colOff>76200</xdr:colOff>
          <xdr:row>3</xdr:row>
          <xdr:rowOff>85725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8105775" y="485775"/>
              <a:ext cx="666750" cy="2476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466725</xdr:colOff>
          <xdr:row>2</xdr:row>
          <xdr:rowOff>9525</xdr:rowOff>
        </xdr:from>
        <xdr:to>
          <xdr:col>12</xdr:col>
          <xdr:colOff>361950</xdr:colOff>
          <xdr:row>3</xdr:row>
          <xdr:rowOff>76200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9163050" y="476250"/>
              <a:ext cx="581025" cy="24765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5</xdr:col>
      <xdr:colOff>101600</xdr:colOff>
      <xdr:row>8</xdr:row>
      <xdr:rowOff>47625</xdr:rowOff>
    </xdr:from>
    <xdr:to>
      <xdr:col>5</xdr:col>
      <xdr:colOff>635635</xdr:colOff>
      <xdr:row>8</xdr:row>
      <xdr:rowOff>591185</xdr:rowOff>
    </xdr:to>
    <xdr:pic>
      <xdr:nvPicPr>
        <xdr:cNvPr id="7" name="图片 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92600" y="2762250"/>
          <a:ext cx="534035" cy="543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85094</xdr:colOff>
      <xdr:row>6</xdr:row>
      <xdr:rowOff>104775</xdr:rowOff>
    </xdr:from>
    <xdr:to>
      <xdr:col>5</xdr:col>
      <xdr:colOff>542929</xdr:colOff>
      <xdr:row>6</xdr:row>
      <xdr:rowOff>581025</xdr:rowOff>
    </xdr:to>
    <xdr:pic>
      <xdr:nvPicPr>
        <xdr:cNvPr id="8" name="图片 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4266565" y="1532890"/>
          <a:ext cx="476250" cy="4578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7" Type="http://schemas.openxmlformats.org/officeDocument/2006/relationships/oleObject" Target="../embeddings/oleObject2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ctrlProp" Target="../ctrlProps/ctrlProp2.xml"/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4" Type="http://schemas.openxmlformats.org/officeDocument/2006/relationships/ctrlProp" Target="../ctrlProps/ctrlProp8.xml"/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R33"/>
  <sheetViews>
    <sheetView zoomScale="85" zoomScaleNormal="85" workbookViewId="0">
      <pane xSplit="1" topLeftCell="B1" activePane="topRight" state="frozen"/>
      <selection/>
      <selection pane="topRight" activeCell="C18" sqref="C18"/>
    </sheetView>
  </sheetViews>
  <sheetFormatPr defaultColWidth="5.125" defaultRowHeight="13.5"/>
  <cols>
    <col min="1" max="1" width="0.75" style="299" customWidth="1"/>
    <col min="2" max="2" width="5" style="299" customWidth="1"/>
    <col min="3" max="3" width="10.5" style="300" customWidth="1"/>
    <col min="4" max="4" width="7.375" style="300" customWidth="1"/>
    <col min="5" max="5" width="14.25" style="299" customWidth="1"/>
    <col min="6" max="6" width="12.75" style="301" customWidth="1"/>
    <col min="7" max="7" width="15.5" style="299" customWidth="1"/>
    <col min="8" max="8" width="8.375" style="299" customWidth="1"/>
    <col min="9" max="9" width="11" style="299" customWidth="1"/>
    <col min="10" max="10" width="12" style="299" customWidth="1"/>
    <col min="11" max="11" width="9.125" style="299" customWidth="1"/>
    <col min="12" max="12" width="10" style="299" customWidth="1"/>
    <col min="13" max="13" width="9.75" style="299" customWidth="1"/>
    <col min="14" max="14" width="31.125" style="299" customWidth="1"/>
    <col min="15" max="15" width="10" style="299" customWidth="1"/>
    <col min="16" max="254" width="9" style="299" customWidth="1"/>
    <col min="255" max="16369" width="5.125" style="299"/>
  </cols>
  <sheetData>
    <row r="1" ht="29.25" customHeight="1" spans="2:14"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ht="20.25" customHeight="1" spans="2:14">
      <c r="B2" s="2"/>
      <c r="C2" s="2"/>
      <c r="D2" s="2"/>
      <c r="E2" s="2"/>
      <c r="F2" s="3"/>
      <c r="G2" s="2"/>
      <c r="H2" s="2"/>
      <c r="I2" s="2"/>
      <c r="J2" s="2"/>
      <c r="K2" s="33"/>
      <c r="L2" s="33"/>
      <c r="M2" s="33"/>
      <c r="N2" s="33"/>
    </row>
    <row r="3" ht="20.25" customHeight="1" spans="2:14">
      <c r="B3" s="4" t="s">
        <v>1</v>
      </c>
      <c r="C3" s="4"/>
      <c r="D3" s="4"/>
      <c r="E3" s="4"/>
      <c r="F3" s="4"/>
      <c r="G3" s="4"/>
      <c r="H3" s="4"/>
      <c r="I3" s="4"/>
      <c r="J3" s="4"/>
      <c r="K3" s="34" t="s">
        <v>2</v>
      </c>
      <c r="L3" s="35"/>
      <c r="M3" s="35" t="s">
        <v>3</v>
      </c>
      <c r="N3" s="35" t="s">
        <v>4</v>
      </c>
    </row>
    <row r="4" ht="7.5" customHeight="1" spans="2:14">
      <c r="B4" s="5"/>
      <c r="C4" s="4"/>
      <c r="D4" s="4"/>
      <c r="E4" s="5"/>
      <c r="F4" s="3"/>
      <c r="G4" s="6"/>
      <c r="H4" s="7"/>
      <c r="I4" s="7"/>
      <c r="J4" s="7"/>
      <c r="K4" s="7"/>
      <c r="L4" s="7"/>
      <c r="M4" s="7"/>
      <c r="N4" s="36"/>
    </row>
    <row r="5" ht="27.75" customHeight="1" spans="2:14">
      <c r="B5" s="302" t="s">
        <v>5</v>
      </c>
      <c r="C5" s="303" t="s">
        <v>6</v>
      </c>
      <c r="D5" s="303" t="s">
        <v>7</v>
      </c>
      <c r="E5" s="304" t="s">
        <v>8</v>
      </c>
      <c r="F5" s="303" t="s">
        <v>9</v>
      </c>
      <c r="G5" s="302" t="s">
        <v>10</v>
      </c>
      <c r="H5" s="303" t="s">
        <v>11</v>
      </c>
      <c r="I5" s="320" t="s">
        <v>12</v>
      </c>
      <c r="J5" s="321"/>
      <c r="K5" s="322" t="s">
        <v>13</v>
      </c>
      <c r="L5" s="323"/>
      <c r="M5" s="324"/>
      <c r="N5" s="302" t="s">
        <v>14</v>
      </c>
    </row>
    <row r="6" s="298" customFormat="1" ht="27.75" customHeight="1" spans="2:14">
      <c r="B6" s="305"/>
      <c r="C6" s="306"/>
      <c r="D6" s="306"/>
      <c r="E6" s="307"/>
      <c r="F6" s="306"/>
      <c r="G6" s="305"/>
      <c r="H6" s="306"/>
      <c r="I6" s="313" t="s">
        <v>15</v>
      </c>
      <c r="J6" s="313" t="s">
        <v>16</v>
      </c>
      <c r="K6" s="325" t="s">
        <v>17</v>
      </c>
      <c r="L6" s="325" t="s">
        <v>18</v>
      </c>
      <c r="M6" s="326" t="s">
        <v>19</v>
      </c>
      <c r="N6" s="305"/>
    </row>
    <row r="7" s="298" customFormat="1" ht="90" customHeight="1" spans="2:14">
      <c r="B7" s="308">
        <v>1</v>
      </c>
      <c r="C7" s="17" t="s">
        <v>20</v>
      </c>
      <c r="D7" s="309">
        <v>712</v>
      </c>
      <c r="E7" s="310" t="s">
        <v>21</v>
      </c>
      <c r="F7" s="17" t="s">
        <v>22</v>
      </c>
      <c r="G7" s="309"/>
      <c r="H7" s="306" t="s">
        <v>23</v>
      </c>
      <c r="I7" s="327">
        <v>57.12</v>
      </c>
      <c r="J7" s="328">
        <v>54.2</v>
      </c>
      <c r="K7" s="328">
        <v>50</v>
      </c>
      <c r="L7" s="309"/>
      <c r="M7" s="309"/>
      <c r="N7" s="43" t="s">
        <v>24</v>
      </c>
    </row>
    <row r="8" s="298" customFormat="1" ht="38.25" customHeight="1" spans="2:14">
      <c r="B8" s="308"/>
      <c r="C8" s="308"/>
      <c r="D8" s="308"/>
      <c r="E8" s="311" t="s">
        <v>25</v>
      </c>
      <c r="F8" s="312"/>
      <c r="G8" s="308"/>
      <c r="H8" s="313"/>
      <c r="I8" s="329" t="s">
        <v>26</v>
      </c>
      <c r="J8" s="330"/>
      <c r="K8" s="325"/>
      <c r="L8" s="331"/>
      <c r="M8" s="332"/>
      <c r="N8" s="48"/>
    </row>
    <row r="9" s="298" customFormat="1" ht="39" customHeight="1" spans="2:14">
      <c r="B9" s="308"/>
      <c r="C9" s="308"/>
      <c r="D9" s="308"/>
      <c r="E9" s="311" t="s">
        <v>27</v>
      </c>
      <c r="F9" s="312"/>
      <c r="G9" s="314"/>
      <c r="H9" s="313"/>
      <c r="I9" s="329" t="s">
        <v>28</v>
      </c>
      <c r="J9" s="330"/>
      <c r="K9" s="325"/>
      <c r="L9" s="331"/>
      <c r="M9" s="332"/>
      <c r="N9" s="48"/>
    </row>
    <row r="10" s="298" customFormat="1" ht="36" customHeight="1" spans="2:14">
      <c r="B10" s="315" t="s">
        <v>29</v>
      </c>
      <c r="C10" s="315"/>
      <c r="D10" s="315"/>
      <c r="E10" s="315"/>
      <c r="F10" s="315"/>
      <c r="G10" s="315"/>
      <c r="H10" s="315"/>
      <c r="I10" s="315"/>
      <c r="J10" s="315"/>
      <c r="K10" s="315"/>
      <c r="L10" s="315"/>
      <c r="M10" s="315"/>
      <c r="N10" s="315"/>
    </row>
    <row r="11" ht="24.75" customHeight="1" spans="2:18">
      <c r="B11" s="316" t="s">
        <v>30</v>
      </c>
      <c r="C11" s="316"/>
      <c r="D11" s="316"/>
      <c r="E11" s="316"/>
      <c r="F11" s="316"/>
      <c r="G11" s="316"/>
      <c r="H11" s="316"/>
      <c r="I11" s="316"/>
      <c r="J11" s="316"/>
      <c r="K11" s="316"/>
      <c r="L11" s="316"/>
      <c r="M11" s="316"/>
      <c r="N11" s="316"/>
      <c r="Q11" s="234"/>
      <c r="R11" s="234"/>
    </row>
    <row r="12" ht="14.25" customHeight="1" spans="2:18">
      <c r="B12" s="316"/>
      <c r="C12" s="316"/>
      <c r="D12" s="316"/>
      <c r="E12" s="316"/>
      <c r="F12" s="316"/>
      <c r="G12" s="316"/>
      <c r="H12" s="316"/>
      <c r="I12" s="316"/>
      <c r="J12" s="316"/>
      <c r="K12" s="316"/>
      <c r="L12" s="316"/>
      <c r="M12" s="316"/>
      <c r="N12" s="316"/>
      <c r="Q12" s="234"/>
      <c r="R12" s="234"/>
    </row>
    <row r="13" ht="18.75" customHeight="1" spans="2:14">
      <c r="B13" s="317"/>
      <c r="C13" s="299"/>
      <c r="D13" s="301"/>
      <c r="E13" s="317"/>
      <c r="F13" s="318"/>
      <c r="G13" s="317"/>
      <c r="H13" s="317"/>
      <c r="I13" s="317"/>
      <c r="J13" s="317"/>
      <c r="K13" s="317"/>
      <c r="L13" s="317"/>
      <c r="M13" s="317"/>
      <c r="N13" s="317"/>
    </row>
    <row r="14" ht="18.75" customHeight="1" spans="2:14">
      <c r="B14" s="317"/>
      <c r="C14" s="299"/>
      <c r="D14" s="301"/>
      <c r="E14" s="317"/>
      <c r="F14" s="318"/>
      <c r="G14" s="317"/>
      <c r="H14" s="317"/>
      <c r="I14" s="317"/>
      <c r="J14" s="317"/>
      <c r="K14" s="317"/>
      <c r="L14" s="317"/>
      <c r="M14" s="317"/>
      <c r="N14" s="317"/>
    </row>
    <row r="15" ht="41.25" customHeight="1" spans="2:4">
      <c r="B15" s="319"/>
      <c r="C15" s="299"/>
      <c r="D15" s="301"/>
    </row>
    <row r="16" ht="14.25" customHeight="1" spans="3:4">
      <c r="C16" s="299"/>
      <c r="D16" s="301"/>
    </row>
    <row r="17" spans="3:11">
      <c r="C17" s="299"/>
      <c r="D17" s="301"/>
      <c r="K17" s="333"/>
    </row>
    <row r="18" ht="78" customHeight="1" spans="3:11">
      <c r="C18" s="299"/>
      <c r="D18" s="301"/>
      <c r="K18" s="333"/>
    </row>
    <row r="19" customHeight="1" spans="3:11">
      <c r="C19" s="299"/>
      <c r="D19" s="301"/>
      <c r="K19" s="333"/>
    </row>
    <row r="20" customHeight="1" spans="3:11">
      <c r="C20" s="299"/>
      <c r="D20" s="301"/>
      <c r="K20" s="333"/>
    </row>
    <row r="21" spans="3:11">
      <c r="C21" s="299"/>
      <c r="D21" s="301"/>
      <c r="K21" s="333"/>
    </row>
    <row r="22" spans="3:4">
      <c r="C22" s="299"/>
      <c r="D22" s="301"/>
    </row>
    <row r="23" customHeight="1" spans="3:4">
      <c r="C23" s="299"/>
      <c r="D23" s="301"/>
    </row>
    <row r="24" customHeight="1" spans="3:4">
      <c r="C24" s="299"/>
      <c r="D24" s="301"/>
    </row>
    <row r="25" spans="3:4">
      <c r="C25" s="299"/>
      <c r="D25" s="299"/>
    </row>
    <row r="26" spans="3:4">
      <c r="C26" s="299"/>
      <c r="D26" s="299"/>
    </row>
    <row r="27" spans="3:4">
      <c r="C27" s="299"/>
      <c r="D27" s="299"/>
    </row>
    <row r="28" spans="3:4">
      <c r="C28" s="299"/>
      <c r="D28" s="299"/>
    </row>
    <row r="29" ht="14.25" spans="3:4">
      <c r="C29" s="317"/>
      <c r="D29" s="317"/>
    </row>
    <row r="30" ht="14.25" spans="3:4">
      <c r="C30" s="317"/>
      <c r="D30" s="317"/>
    </row>
    <row r="31" ht="14.25" spans="3:4">
      <c r="C31" s="317"/>
      <c r="D31" s="317"/>
    </row>
    <row r="32" ht="14.25" spans="3:4">
      <c r="C32" s="317"/>
      <c r="D32" s="317"/>
    </row>
    <row r="33" ht="14.25" spans="3:4">
      <c r="C33" s="319"/>
      <c r="D33" s="319"/>
    </row>
  </sheetData>
  <mergeCells count="17">
    <mergeCell ref="B1:N1"/>
    <mergeCell ref="K2:N2"/>
    <mergeCell ref="B3:J3"/>
    <mergeCell ref="I5:J5"/>
    <mergeCell ref="K5:M5"/>
    <mergeCell ref="I8:J8"/>
    <mergeCell ref="I9:J9"/>
    <mergeCell ref="B10:N10"/>
    <mergeCell ref="B5:B6"/>
    <mergeCell ref="C5:C6"/>
    <mergeCell ref="D5:D6"/>
    <mergeCell ref="E5:E6"/>
    <mergeCell ref="F5:F6"/>
    <mergeCell ref="G5:G6"/>
    <mergeCell ref="H5:H6"/>
    <mergeCell ref="N5:N6"/>
    <mergeCell ref="B11:N12"/>
  </mergeCells>
  <pageMargins left="0.551181102362205" right="0.354330708661417" top="0.42" bottom="0.48" header="0.31496062992126" footer="0.196850393700787"/>
  <pageSetup paperSize="9" scale="89" fitToHeight="3" orientation="landscape"/>
  <headerFooter/>
  <drawing r:id="rId1"/>
  <legacyDrawing r:id="rId2"/>
  <oleObjects>
    <mc:AlternateContent xmlns:mc="http://schemas.openxmlformats.org/markup-compatibility/2006">
      <mc:Choice Requires="x14">
        <oleObject shapeId="1030" progId="StaticDib" r:id="rId5">
          <objectPr defaultSize="0" r:id="rId6">
            <anchor moveWithCells="1">
              <from>
                <xdr:col>6</xdr:col>
                <xdr:colOff>114300</xdr:colOff>
                <xdr:row>6</xdr:row>
                <xdr:rowOff>76200</xdr:rowOff>
              </from>
              <to>
                <xdr:col>6</xdr:col>
                <xdr:colOff>1057275</xdr:colOff>
                <xdr:row>6</xdr:row>
                <xdr:rowOff>1095375</xdr:rowOff>
              </to>
            </anchor>
          </objectPr>
        </oleObject>
      </mc:Choice>
      <mc:Fallback>
        <oleObject shapeId="1030" progId="StaticDib" r:id="rId5"/>
      </mc:Fallback>
    </mc:AlternateContent>
    <mc:AlternateContent xmlns:mc="http://schemas.openxmlformats.org/markup-compatibility/2006">
      <mc:Choice Requires="x14">
        <oleObject shapeId="1031" progId="包装程序外壳对象" r:id="rId7" dvAspect="DVASPECT_ICON">
          <objectPr defaultSize="0" r:id="rId8">
            <anchor moveWithCells="1">
              <from>
                <xdr:col>12</xdr:col>
                <xdr:colOff>0</xdr:colOff>
                <xdr:row>50</xdr:row>
                <xdr:rowOff>0</xdr:rowOff>
              </from>
              <to>
                <xdr:col>13</xdr:col>
                <xdr:colOff>885825</xdr:colOff>
                <xdr:row>53</xdr:row>
                <xdr:rowOff>19050</xdr:rowOff>
              </to>
            </anchor>
          </objectPr>
        </oleObject>
      </mc:Choice>
      <mc:Fallback>
        <oleObject shapeId="1031" progId="包装程序外壳对象" r:id="rId7" dvAspect="DVASPECT_ICON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name="Check Box 1" r:id="rId3">
              <controlPr defaultSize="0">
                <anchor moveWithCells="1" sizeWithCells="1">
                  <from>
                    <xdr:col>10</xdr:col>
                    <xdr:colOff>95250</xdr:colOff>
                    <xdr:row>2</xdr:row>
                    <xdr:rowOff>19050</xdr:rowOff>
                  </from>
                  <to>
                    <xdr:col>11</xdr:col>
                    <xdr:colOff>76200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name="Check Box 2" r:id="rId4">
              <controlPr defaultSize="0">
                <anchor moveWithCells="1" sizeWithCells="1">
                  <from>
                    <xdr:col>11</xdr:col>
                    <xdr:colOff>466725</xdr:colOff>
                    <xdr:row>2</xdr:row>
                    <xdr:rowOff>9525</xdr:rowOff>
                  </from>
                  <to>
                    <xdr:col>12</xdr:col>
                    <xdr:colOff>361950</xdr:colOff>
                    <xdr:row>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13"/>
  <sheetViews>
    <sheetView tabSelected="1" zoomScale="80" zoomScaleNormal="80" zoomScaleSheetLayoutView="80" workbookViewId="0">
      <pane xSplit="6" ySplit="4" topLeftCell="G5" activePane="bottomRight" state="frozen"/>
      <selection/>
      <selection pane="topRight"/>
      <selection pane="bottomLeft"/>
      <selection pane="bottomRight" activeCell="S9" sqref="S9:V9"/>
    </sheetView>
  </sheetViews>
  <sheetFormatPr defaultColWidth="9" defaultRowHeight="13.5"/>
  <cols>
    <col min="1" max="1" width="5.5" style="234" customWidth="1"/>
    <col min="2" max="2" width="6.375" customWidth="1"/>
    <col min="3" max="3" width="8" customWidth="1"/>
    <col min="4" max="4" width="11.5" customWidth="1"/>
    <col min="5" max="5" width="10" customWidth="1"/>
    <col min="6" max="6" width="9.75" customWidth="1"/>
    <col min="7" max="7" width="8" customWidth="1"/>
    <col min="8" max="8" width="8.375" customWidth="1"/>
    <col min="9" max="9" width="9.625" customWidth="1"/>
    <col min="10" max="10" width="7.75" customWidth="1"/>
    <col min="11" max="12" width="11.375" customWidth="1"/>
    <col min="13" max="13" width="8" customWidth="1"/>
    <col min="14" max="14" width="6.5" customWidth="1"/>
    <col min="15" max="16" width="9.5" style="234" customWidth="1"/>
    <col min="17" max="18" width="9.5" style="235" customWidth="1"/>
    <col min="19" max="22" width="7.125" style="234" customWidth="1"/>
    <col min="23" max="24" width="9" customWidth="1"/>
    <col min="25" max="25" width="13.625" customWidth="1"/>
    <col min="28" max="28" width="7.625" customWidth="1"/>
    <col min="29" max="29" width="12" customWidth="1"/>
  </cols>
  <sheetData>
    <row r="1" ht="36" customHeight="1" spans="1:25">
      <c r="A1" s="236" t="s">
        <v>31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</row>
    <row r="2" ht="28.5" customHeight="1" spans="1:25">
      <c r="A2" s="238"/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61"/>
      <c r="Q2" s="278"/>
      <c r="R2" s="278"/>
      <c r="S2" s="261"/>
      <c r="T2" s="261"/>
      <c r="U2" s="261"/>
      <c r="V2" s="261"/>
      <c r="W2" s="279" t="s">
        <v>4</v>
      </c>
      <c r="X2" s="280"/>
      <c r="Y2" s="292"/>
    </row>
    <row r="3" s="232" customFormat="1" ht="21" customHeight="1" spans="1:25">
      <c r="A3" s="240" t="s">
        <v>5</v>
      </c>
      <c r="B3" s="241" t="s">
        <v>6</v>
      </c>
      <c r="C3" s="241" t="s">
        <v>7</v>
      </c>
      <c r="D3" s="242" t="s">
        <v>32</v>
      </c>
      <c r="E3" s="243"/>
      <c r="F3" s="243"/>
      <c r="G3" s="243"/>
      <c r="H3" s="244"/>
      <c r="I3" s="262" t="s">
        <v>33</v>
      </c>
      <c r="J3" s="262" t="s">
        <v>34</v>
      </c>
      <c r="K3" s="263" t="s">
        <v>35</v>
      </c>
      <c r="L3" s="264"/>
      <c r="M3" s="265"/>
      <c r="N3" s="241" t="s">
        <v>36</v>
      </c>
      <c r="O3" s="266" t="s">
        <v>37</v>
      </c>
      <c r="P3" s="267"/>
      <c r="Q3" s="267"/>
      <c r="R3" s="267"/>
      <c r="S3" s="266" t="s">
        <v>38</v>
      </c>
      <c r="T3" s="267"/>
      <c r="U3" s="267"/>
      <c r="V3" s="267"/>
      <c r="W3" s="281" t="s">
        <v>39</v>
      </c>
      <c r="X3" s="281"/>
      <c r="Y3" s="281"/>
    </row>
    <row r="4" s="233" customFormat="1" ht="28.5" customHeight="1" spans="1:25">
      <c r="A4" s="240"/>
      <c r="B4" s="241"/>
      <c r="C4" s="241"/>
      <c r="D4" s="245" t="s">
        <v>40</v>
      </c>
      <c r="E4" s="241" t="s">
        <v>41</v>
      </c>
      <c r="F4" s="240" t="s">
        <v>42</v>
      </c>
      <c r="G4" s="241" t="s">
        <v>43</v>
      </c>
      <c r="H4" s="240" t="s">
        <v>44</v>
      </c>
      <c r="I4" s="268"/>
      <c r="J4" s="268"/>
      <c r="K4" s="241" t="s">
        <v>35</v>
      </c>
      <c r="L4" s="241" t="s">
        <v>45</v>
      </c>
      <c r="M4" s="241" t="s">
        <v>46</v>
      </c>
      <c r="N4" s="241"/>
      <c r="O4" s="241" t="s">
        <v>47</v>
      </c>
      <c r="P4" s="241" t="s">
        <v>48</v>
      </c>
      <c r="Q4" s="282" t="s">
        <v>49</v>
      </c>
      <c r="R4" s="282" t="s">
        <v>50</v>
      </c>
      <c r="S4" s="241" t="s">
        <v>47</v>
      </c>
      <c r="T4" s="241" t="s">
        <v>48</v>
      </c>
      <c r="U4" s="282" t="s">
        <v>49</v>
      </c>
      <c r="V4" s="282" t="s">
        <v>50</v>
      </c>
      <c r="W4" s="241" t="s">
        <v>51</v>
      </c>
      <c r="X4" s="283" t="s">
        <v>52</v>
      </c>
      <c r="Y4" s="293" t="s">
        <v>14</v>
      </c>
    </row>
    <row r="5" s="233" customFormat="1" ht="39.95" customHeight="1" spans="1:25">
      <c r="A5" s="240">
        <v>1</v>
      </c>
      <c r="B5" s="241" t="s">
        <v>53</v>
      </c>
      <c r="C5" s="241" t="s">
        <v>54</v>
      </c>
      <c r="D5" s="246" t="s">
        <v>55</v>
      </c>
      <c r="E5" s="247" t="s">
        <v>56</v>
      </c>
      <c r="F5" s="240" t="s">
        <v>57</v>
      </c>
      <c r="G5" s="240" t="s">
        <v>57</v>
      </c>
      <c r="H5" s="240" t="s">
        <v>57</v>
      </c>
      <c r="I5" s="240"/>
      <c r="J5" s="240" t="s">
        <v>57</v>
      </c>
      <c r="K5" s="240" t="s">
        <v>58</v>
      </c>
      <c r="L5" s="240" t="s">
        <v>57</v>
      </c>
      <c r="M5" s="240">
        <v>10</v>
      </c>
      <c r="N5" s="241" t="s">
        <v>59</v>
      </c>
      <c r="O5" s="269" t="s">
        <v>60</v>
      </c>
      <c r="P5" s="269">
        <v>0.113</v>
      </c>
      <c r="Q5" s="284" t="s">
        <v>57</v>
      </c>
      <c r="R5" s="285">
        <v>11035.12</v>
      </c>
      <c r="S5" s="269" t="s">
        <v>60</v>
      </c>
      <c r="T5" s="269">
        <v>0.105</v>
      </c>
      <c r="U5" s="284" t="s">
        <v>57</v>
      </c>
      <c r="V5" s="286">
        <v>12000</v>
      </c>
      <c r="W5" s="240" t="s">
        <v>57</v>
      </c>
      <c r="X5" s="287">
        <v>12000</v>
      </c>
      <c r="Y5" s="294"/>
    </row>
    <row r="6" s="233" customFormat="1" ht="39.95" customHeight="1" spans="1:25">
      <c r="A6" s="240">
        <v>2</v>
      </c>
      <c r="B6" s="241"/>
      <c r="C6" s="241"/>
      <c r="D6" s="246"/>
      <c r="E6" s="248"/>
      <c r="F6" s="240"/>
      <c r="G6" s="240"/>
      <c r="H6" s="240"/>
      <c r="I6" s="240"/>
      <c r="J6" s="240"/>
      <c r="K6" s="240"/>
      <c r="L6" s="240"/>
      <c r="M6" s="240"/>
      <c r="N6" s="241"/>
      <c r="O6" s="269" t="s">
        <v>61</v>
      </c>
      <c r="P6" s="269">
        <v>0.025</v>
      </c>
      <c r="Q6" s="284" t="s">
        <v>57</v>
      </c>
      <c r="R6" s="285">
        <v>4541.676</v>
      </c>
      <c r="S6" s="269" t="s">
        <v>62</v>
      </c>
      <c r="T6" s="269">
        <v>0.025</v>
      </c>
      <c r="U6" s="284" t="s">
        <v>57</v>
      </c>
      <c r="V6" s="288"/>
      <c r="W6" s="240" t="s">
        <v>57</v>
      </c>
      <c r="X6" s="289"/>
      <c r="Y6" s="294"/>
    </row>
    <row r="7" s="233" customFormat="1" ht="39.95" customHeight="1" spans="1:29">
      <c r="A7" s="240"/>
      <c r="B7" s="241"/>
      <c r="C7" s="241"/>
      <c r="D7" s="249"/>
      <c r="E7" s="241"/>
      <c r="F7" s="250"/>
      <c r="G7" s="250"/>
      <c r="H7" s="250"/>
      <c r="I7" s="250"/>
      <c r="J7" s="250"/>
      <c r="K7" s="250"/>
      <c r="L7" s="250"/>
      <c r="M7" s="250"/>
      <c r="N7" s="270"/>
      <c r="O7" s="270" t="s">
        <v>57</v>
      </c>
      <c r="P7" s="270" t="s">
        <v>57</v>
      </c>
      <c r="Q7" s="270" t="s">
        <v>57</v>
      </c>
      <c r="R7" s="290">
        <f>SUM(R5:R6)</f>
        <v>15576.796</v>
      </c>
      <c r="S7" s="270" t="s">
        <v>57</v>
      </c>
      <c r="T7" s="270" t="s">
        <v>57</v>
      </c>
      <c r="U7" s="270" t="s">
        <v>57</v>
      </c>
      <c r="V7" s="290">
        <f>SUM(V5:V6)</f>
        <v>12000</v>
      </c>
      <c r="W7" s="240"/>
      <c r="X7" s="240"/>
      <c r="Y7" s="295"/>
      <c r="AC7" s="296"/>
    </row>
    <row r="8" s="233" customFormat="1" ht="31.5" customHeight="1" spans="1:25">
      <c r="A8" s="251" t="s">
        <v>63</v>
      </c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71"/>
      <c r="O8" s="272" t="s">
        <v>64</v>
      </c>
      <c r="P8" s="273"/>
      <c r="Q8" s="273"/>
      <c r="R8" s="273"/>
      <c r="S8" s="272" t="s">
        <v>64</v>
      </c>
      <c r="T8" s="273"/>
      <c r="U8" s="273"/>
      <c r="V8" s="273"/>
      <c r="W8" s="240"/>
      <c r="X8" s="240"/>
      <c r="Y8" s="294"/>
    </row>
    <row r="9" s="233" customFormat="1" ht="39.95" customHeight="1" spans="1:25">
      <c r="A9" s="253" t="s">
        <v>65</v>
      </c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74"/>
      <c r="O9" s="275" t="s">
        <v>66</v>
      </c>
      <c r="P9" s="276"/>
      <c r="Q9" s="276"/>
      <c r="R9" s="276"/>
      <c r="S9" s="275" t="s">
        <v>67</v>
      </c>
      <c r="T9" s="276"/>
      <c r="U9" s="276"/>
      <c r="V9" s="276"/>
      <c r="W9" s="240"/>
      <c r="X9" s="291"/>
      <c r="Y9" s="297"/>
    </row>
    <row r="10" ht="39.95" customHeight="1" spans="1:25">
      <c r="A10" s="255" t="s">
        <v>68</v>
      </c>
      <c r="B10" s="256"/>
      <c r="C10" s="256"/>
      <c r="D10" s="256"/>
      <c r="E10" s="256"/>
      <c r="F10" s="256"/>
      <c r="G10" s="256"/>
      <c r="H10" s="256"/>
      <c r="I10" s="256"/>
      <c r="J10" s="256"/>
      <c r="K10" s="256"/>
      <c r="L10" s="256"/>
      <c r="M10" s="256"/>
      <c r="N10" s="277"/>
      <c r="O10" s="51" t="s">
        <v>69</v>
      </c>
      <c r="P10" s="60"/>
      <c r="Q10" s="60"/>
      <c r="R10" s="60"/>
      <c r="S10" s="51" t="s">
        <v>70</v>
      </c>
      <c r="T10" s="60"/>
      <c r="U10" s="60"/>
      <c r="V10" s="60"/>
      <c r="W10" s="40"/>
      <c r="X10" s="46"/>
      <c r="Y10" s="48"/>
    </row>
    <row r="11" ht="54" customHeight="1" spans="1:25">
      <c r="A11" s="257" t="s">
        <v>71</v>
      </c>
      <c r="B11" s="257"/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ht="27.75" customHeight="1" spans="1:25">
      <c r="A12" s="258" t="s">
        <v>72</v>
      </c>
      <c r="B12" s="258"/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  <c r="N12" s="258"/>
      <c r="O12" s="258"/>
      <c r="P12" s="258"/>
      <c r="Q12" s="258"/>
      <c r="R12" s="258"/>
      <c r="S12" s="258"/>
      <c r="T12" s="258"/>
      <c r="U12" s="258"/>
      <c r="V12" s="258"/>
      <c r="W12" s="258"/>
      <c r="X12" s="258"/>
      <c r="Y12" s="258"/>
    </row>
    <row r="13" ht="47.25" customHeight="1" spans="1:25">
      <c r="A13" s="259" t="s">
        <v>73</v>
      </c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</row>
  </sheetData>
  <mergeCells count="28">
    <mergeCell ref="A1:Y1"/>
    <mergeCell ref="A2:O2"/>
    <mergeCell ref="W2:Y2"/>
    <mergeCell ref="D3:H3"/>
    <mergeCell ref="K3:M3"/>
    <mergeCell ref="O3:R3"/>
    <mergeCell ref="S3:V3"/>
    <mergeCell ref="W3:Y3"/>
    <mergeCell ref="A8:N8"/>
    <mergeCell ref="O8:R8"/>
    <mergeCell ref="S8:V8"/>
    <mergeCell ref="A9:N9"/>
    <mergeCell ref="O9:R9"/>
    <mergeCell ref="S9:V9"/>
    <mergeCell ref="A10:N10"/>
    <mergeCell ref="O10:R10"/>
    <mergeCell ref="S10:V10"/>
    <mergeCell ref="A11:Y11"/>
    <mergeCell ref="A12:Y12"/>
    <mergeCell ref="A13:Y13"/>
    <mergeCell ref="A3:A4"/>
    <mergeCell ref="B3:B4"/>
    <mergeCell ref="C3:C4"/>
    <mergeCell ref="I3:I4"/>
    <mergeCell ref="J3:J4"/>
    <mergeCell ref="N3:N4"/>
    <mergeCell ref="V5:V6"/>
    <mergeCell ref="X5:X6"/>
  </mergeCells>
  <printOptions horizontalCentered="1"/>
  <pageMargins left="0.118110236220472" right="0.118110236220472" top="0.551181102362205" bottom="0.15748031496063" header="0.31496062992126" footer="0.31496062992126"/>
  <pageSetup paperSize="9" scale="54" orientation="landscape" verticalDpi="1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E19" sqref="E19"/>
    </sheetView>
  </sheetViews>
  <sheetFormatPr defaultColWidth="9" defaultRowHeight="13.5"/>
  <sheetData/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80"/>
  <sheetViews>
    <sheetView zoomScale="85" zoomScaleNormal="85" workbookViewId="0">
      <selection activeCell="E13" sqref="E13:F13"/>
    </sheetView>
  </sheetViews>
  <sheetFormatPr defaultColWidth="9" defaultRowHeight="14.25"/>
  <cols>
    <col min="1" max="1" width="3.75" style="63" customWidth="1"/>
    <col min="2" max="7" width="9" style="63"/>
    <col min="8" max="8" width="11.375" style="63" customWidth="1"/>
    <col min="9" max="10" width="9" style="63"/>
    <col min="11" max="11" width="11.5" style="63" customWidth="1"/>
    <col min="12" max="15" width="9" style="63"/>
    <col min="16" max="16" width="10.375" style="63" customWidth="1"/>
    <col min="17" max="17" width="10" style="63" customWidth="1"/>
    <col min="18" max="16384" width="9" style="63"/>
  </cols>
  <sheetData>
    <row r="1" s="62" customFormat="1" ht="22.5" spans="1:256">
      <c r="A1" s="63"/>
      <c r="B1" s="64" t="s">
        <v>74</v>
      </c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170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</row>
    <row r="2" s="62" customFormat="1" ht="18.75" spans="1:256">
      <c r="A2" s="63"/>
      <c r="B2" s="66"/>
      <c r="C2" s="67"/>
      <c r="D2" s="68"/>
      <c r="E2" s="68"/>
      <c r="F2" s="68"/>
      <c r="G2" s="68"/>
      <c r="H2" s="68"/>
      <c r="I2" s="68"/>
      <c r="J2" s="68"/>
      <c r="K2" s="68"/>
      <c r="L2" s="122"/>
      <c r="M2" s="68"/>
      <c r="N2" s="68"/>
      <c r="O2" s="68"/>
      <c r="P2" s="123"/>
      <c r="Q2" s="171"/>
      <c r="R2" s="172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3"/>
      <c r="FA2" s="63"/>
      <c r="FB2" s="63"/>
      <c r="FC2" s="63"/>
      <c r="FD2" s="63"/>
      <c r="FE2" s="63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3"/>
      <c r="FT2" s="63"/>
      <c r="FU2" s="63"/>
      <c r="FV2" s="63"/>
      <c r="FW2" s="63"/>
      <c r="FX2" s="63"/>
      <c r="FY2" s="63"/>
      <c r="FZ2" s="63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3"/>
      <c r="GO2" s="63"/>
      <c r="GP2" s="63"/>
      <c r="GQ2" s="63"/>
      <c r="GR2" s="63"/>
      <c r="GS2" s="63"/>
      <c r="GT2" s="63"/>
      <c r="GU2" s="63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3"/>
      <c r="HJ2" s="63"/>
      <c r="HK2" s="63"/>
      <c r="HL2" s="63"/>
      <c r="HM2" s="63"/>
      <c r="HN2" s="63"/>
      <c r="HO2" s="63"/>
      <c r="HP2" s="63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3"/>
      <c r="IE2" s="63"/>
      <c r="IF2" s="63"/>
      <c r="IG2" s="63"/>
      <c r="IH2" s="63"/>
      <c r="II2" s="63"/>
      <c r="IJ2" s="63"/>
      <c r="IK2" s="63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</row>
    <row r="3" s="62" customFormat="1" spans="1:256">
      <c r="A3" s="63"/>
      <c r="B3" s="69" t="s">
        <v>75</v>
      </c>
      <c r="C3" s="70"/>
      <c r="D3" s="70"/>
      <c r="E3" s="71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17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3"/>
      <c r="EX3" s="63"/>
      <c r="EY3" s="63"/>
      <c r="EZ3" s="63"/>
      <c r="FA3" s="63"/>
      <c r="FB3" s="63"/>
      <c r="FC3" s="63"/>
      <c r="FD3" s="63"/>
      <c r="FE3" s="63"/>
      <c r="FF3" s="63"/>
      <c r="FG3" s="63"/>
      <c r="FH3" s="63"/>
      <c r="FI3" s="63"/>
      <c r="FJ3" s="63"/>
      <c r="FK3" s="63"/>
      <c r="FL3" s="63"/>
      <c r="FM3" s="63"/>
      <c r="FN3" s="63"/>
      <c r="FO3" s="63"/>
      <c r="FP3" s="63"/>
      <c r="FQ3" s="63"/>
      <c r="FR3" s="63"/>
      <c r="FS3" s="63"/>
      <c r="FT3" s="63"/>
      <c r="FU3" s="63"/>
      <c r="FV3" s="63"/>
      <c r="FW3" s="63"/>
      <c r="FX3" s="63"/>
      <c r="FY3" s="63"/>
      <c r="FZ3" s="63"/>
      <c r="GA3" s="63"/>
      <c r="GB3" s="63"/>
      <c r="GC3" s="63"/>
      <c r="GD3" s="63"/>
      <c r="GE3" s="63"/>
      <c r="GF3" s="63"/>
      <c r="GG3" s="63"/>
      <c r="GH3" s="63"/>
      <c r="GI3" s="63"/>
      <c r="GJ3" s="63"/>
      <c r="GK3" s="63"/>
      <c r="GL3" s="63"/>
      <c r="GM3" s="63"/>
      <c r="GN3" s="63"/>
      <c r="GO3" s="63"/>
      <c r="GP3" s="63"/>
      <c r="GQ3" s="63"/>
      <c r="GR3" s="63"/>
      <c r="GS3" s="63"/>
      <c r="GT3" s="63"/>
      <c r="GU3" s="63"/>
      <c r="GV3" s="63"/>
      <c r="GW3" s="63"/>
      <c r="GX3" s="63"/>
      <c r="GY3" s="63"/>
      <c r="GZ3" s="63"/>
      <c r="HA3" s="63"/>
      <c r="HB3" s="63"/>
      <c r="HC3" s="63"/>
      <c r="HD3" s="63"/>
      <c r="HE3" s="63"/>
      <c r="HF3" s="63"/>
      <c r="HG3" s="63"/>
      <c r="HH3" s="63"/>
      <c r="HI3" s="63"/>
      <c r="HJ3" s="63"/>
      <c r="HK3" s="63"/>
      <c r="HL3" s="63"/>
      <c r="HM3" s="63"/>
      <c r="HN3" s="63"/>
      <c r="HO3" s="63"/>
      <c r="HP3" s="63"/>
      <c r="HQ3" s="63"/>
      <c r="HR3" s="63"/>
      <c r="HS3" s="63"/>
      <c r="HT3" s="63"/>
      <c r="HU3" s="63"/>
      <c r="HV3" s="63"/>
      <c r="HW3" s="63"/>
      <c r="HX3" s="63"/>
      <c r="HY3" s="63"/>
      <c r="HZ3" s="63"/>
      <c r="IA3" s="63"/>
      <c r="IB3" s="63"/>
      <c r="IC3" s="63"/>
      <c r="ID3" s="63"/>
      <c r="IE3" s="63"/>
      <c r="IF3" s="63"/>
      <c r="IG3" s="63"/>
      <c r="IH3" s="63"/>
      <c r="II3" s="63"/>
      <c r="IJ3" s="63"/>
      <c r="IK3" s="63"/>
      <c r="IL3" s="63"/>
      <c r="IM3" s="63"/>
      <c r="IN3" s="63"/>
      <c r="IO3" s="63"/>
      <c r="IP3" s="63"/>
      <c r="IQ3" s="63"/>
      <c r="IR3" s="63"/>
      <c r="IS3" s="63"/>
      <c r="IT3" s="63"/>
      <c r="IU3" s="63"/>
      <c r="IV3" s="63"/>
    </row>
    <row r="4" s="62" customFormat="1" spans="1:256">
      <c r="A4" s="63"/>
      <c r="B4" s="73" t="s">
        <v>76</v>
      </c>
      <c r="C4" s="74" t="s">
        <v>77</v>
      </c>
      <c r="D4" s="75"/>
      <c r="E4" s="76"/>
      <c r="F4" s="77"/>
      <c r="G4" s="77"/>
      <c r="H4" s="77"/>
      <c r="I4" s="77"/>
      <c r="J4" s="124"/>
      <c r="K4" s="74" t="s">
        <v>78</v>
      </c>
      <c r="L4" s="125" t="s">
        <v>79</v>
      </c>
      <c r="M4" s="125"/>
      <c r="N4" s="125"/>
      <c r="O4" s="125"/>
      <c r="P4" s="125"/>
      <c r="Q4" s="76"/>
      <c r="R4" s="174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</row>
    <row r="5" s="62" customFormat="1" spans="1:256">
      <c r="A5" s="63"/>
      <c r="B5" s="73"/>
      <c r="C5" s="74" t="s">
        <v>80</v>
      </c>
      <c r="D5" s="75"/>
      <c r="E5" s="76"/>
      <c r="F5" s="77"/>
      <c r="G5" s="77"/>
      <c r="H5" s="77"/>
      <c r="I5" s="77"/>
      <c r="J5" s="124"/>
      <c r="K5" s="74" t="s">
        <v>81</v>
      </c>
      <c r="L5" s="125"/>
      <c r="M5" s="125"/>
      <c r="N5" s="125"/>
      <c r="O5" s="125"/>
      <c r="P5" s="125"/>
      <c r="Q5" s="76"/>
      <c r="R5" s="174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</row>
    <row r="6" s="62" customFormat="1" spans="1:256">
      <c r="A6" s="63"/>
      <c r="B6" s="73"/>
      <c r="C6" s="74" t="s">
        <v>82</v>
      </c>
      <c r="D6" s="75"/>
      <c r="E6" s="76"/>
      <c r="F6" s="77"/>
      <c r="G6" s="77"/>
      <c r="H6" s="77"/>
      <c r="I6" s="77"/>
      <c r="J6" s="124"/>
      <c r="K6" s="126" t="s">
        <v>83</v>
      </c>
      <c r="L6" s="127"/>
      <c r="M6" s="127"/>
      <c r="N6" s="127"/>
      <c r="O6" s="127"/>
      <c r="P6" s="127"/>
      <c r="Q6" s="175"/>
      <c r="R6" s="176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</row>
    <row r="7" s="62" customFormat="1" spans="1:256">
      <c r="A7" s="63"/>
      <c r="B7" s="73"/>
      <c r="C7" s="74" t="s">
        <v>84</v>
      </c>
      <c r="D7" s="75"/>
      <c r="E7" s="78"/>
      <c r="F7" s="79"/>
      <c r="G7" s="79"/>
      <c r="H7" s="79"/>
      <c r="I7" s="79"/>
      <c r="J7" s="128"/>
      <c r="K7" s="127"/>
      <c r="L7" s="127"/>
      <c r="M7" s="127"/>
      <c r="N7" s="127"/>
      <c r="O7" s="127"/>
      <c r="P7" s="127"/>
      <c r="Q7" s="175"/>
      <c r="R7" s="176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</row>
    <row r="8" s="62" customFormat="1" spans="1:256">
      <c r="A8" s="63"/>
      <c r="B8" s="73"/>
      <c r="C8" s="74" t="s">
        <v>85</v>
      </c>
      <c r="D8" s="75"/>
      <c r="E8" s="76"/>
      <c r="F8" s="80"/>
      <c r="G8" s="80"/>
      <c r="H8" s="80"/>
      <c r="I8" s="80"/>
      <c r="J8" s="82"/>
      <c r="K8" s="127"/>
      <c r="L8" s="127"/>
      <c r="M8" s="127"/>
      <c r="N8" s="127"/>
      <c r="O8" s="127"/>
      <c r="P8" s="127"/>
      <c r="Q8" s="175"/>
      <c r="R8" s="176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</row>
    <row r="9" s="62" customFormat="1" spans="1:256">
      <c r="A9" s="63"/>
      <c r="B9" s="73"/>
      <c r="C9" s="74" t="s">
        <v>86</v>
      </c>
      <c r="D9" s="75"/>
      <c r="E9" s="76" t="s">
        <v>87</v>
      </c>
      <c r="F9" s="77"/>
      <c r="G9" s="77"/>
      <c r="H9" s="77"/>
      <c r="I9" s="77"/>
      <c r="J9" s="124"/>
      <c r="K9" s="127"/>
      <c r="L9" s="127"/>
      <c r="M9" s="127"/>
      <c r="N9" s="127"/>
      <c r="O9" s="127"/>
      <c r="P9" s="127"/>
      <c r="Q9" s="175"/>
      <c r="R9" s="176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</row>
    <row r="10" s="62" customFormat="1" spans="1:256">
      <c r="A10" s="63"/>
      <c r="B10" s="73"/>
      <c r="C10" s="74" t="s">
        <v>88</v>
      </c>
      <c r="D10" s="74"/>
      <c r="E10" s="76" t="s">
        <v>89</v>
      </c>
      <c r="F10" s="77"/>
      <c r="G10" s="77"/>
      <c r="H10" s="77"/>
      <c r="I10" s="77"/>
      <c r="J10" s="124"/>
      <c r="K10" s="127"/>
      <c r="L10" s="127"/>
      <c r="M10" s="127"/>
      <c r="N10" s="127"/>
      <c r="O10" s="127"/>
      <c r="P10" s="127"/>
      <c r="Q10" s="175"/>
      <c r="R10" s="176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</row>
    <row r="11" s="62" customFormat="1" spans="1:256">
      <c r="A11" s="63"/>
      <c r="B11" s="73"/>
      <c r="C11" s="74" t="s">
        <v>90</v>
      </c>
      <c r="D11" s="74"/>
      <c r="E11" s="78" t="s">
        <v>91</v>
      </c>
      <c r="F11" s="81"/>
      <c r="G11" s="78" t="s">
        <v>92</v>
      </c>
      <c r="H11" s="81"/>
      <c r="I11" s="78" t="s">
        <v>93</v>
      </c>
      <c r="J11" s="81"/>
      <c r="K11" s="127"/>
      <c r="L11" s="127"/>
      <c r="M11" s="127"/>
      <c r="N11" s="127"/>
      <c r="O11" s="127"/>
      <c r="P11" s="127"/>
      <c r="Q11" s="175"/>
      <c r="R11" s="176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</row>
    <row r="12" s="62" customFormat="1" spans="1:256">
      <c r="A12" s="63"/>
      <c r="B12" s="73"/>
      <c r="C12" s="74"/>
      <c r="D12" s="74"/>
      <c r="E12" s="76">
        <v>350</v>
      </c>
      <c r="F12" s="82"/>
      <c r="G12" s="76">
        <v>300</v>
      </c>
      <c r="H12" s="82"/>
      <c r="I12" s="76">
        <v>470</v>
      </c>
      <c r="J12" s="82"/>
      <c r="K12" s="127"/>
      <c r="L12" s="127"/>
      <c r="M12" s="127"/>
      <c r="N12" s="127"/>
      <c r="O12" s="127"/>
      <c r="P12" s="127"/>
      <c r="Q12" s="175"/>
      <c r="R12" s="176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</row>
    <row r="13" s="62" customFormat="1" spans="1:256">
      <c r="A13" s="63"/>
      <c r="B13" s="73"/>
      <c r="C13" s="74"/>
      <c r="D13" s="74"/>
      <c r="E13" s="78"/>
      <c r="F13" s="81"/>
      <c r="G13" s="78"/>
      <c r="H13" s="81"/>
      <c r="I13" s="78"/>
      <c r="J13" s="81"/>
      <c r="K13" s="127"/>
      <c r="L13" s="127"/>
      <c r="M13" s="127"/>
      <c r="N13" s="127"/>
      <c r="O13" s="127"/>
      <c r="P13" s="127"/>
      <c r="Q13" s="175"/>
      <c r="R13" s="176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</row>
    <row r="14" s="62" customFormat="1" spans="1:256">
      <c r="A14" s="63"/>
      <c r="B14" s="73"/>
      <c r="C14" s="74"/>
      <c r="D14" s="74"/>
      <c r="E14" s="78"/>
      <c r="F14" s="81"/>
      <c r="G14" s="78"/>
      <c r="H14" s="81"/>
      <c r="I14" s="78"/>
      <c r="J14" s="81"/>
      <c r="K14" s="127"/>
      <c r="L14" s="127"/>
      <c r="M14" s="127"/>
      <c r="N14" s="127"/>
      <c r="O14" s="127"/>
      <c r="P14" s="127"/>
      <c r="Q14" s="175"/>
      <c r="R14" s="176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</row>
    <row r="15" s="62" customFormat="1" spans="1:256">
      <c r="A15" s="63"/>
      <c r="B15" s="73"/>
      <c r="C15" s="74"/>
      <c r="D15" s="74"/>
      <c r="E15" s="78"/>
      <c r="F15" s="81"/>
      <c r="G15" s="78"/>
      <c r="H15" s="81"/>
      <c r="I15" s="78"/>
      <c r="J15" s="81"/>
      <c r="K15" s="127"/>
      <c r="L15" s="127"/>
      <c r="M15" s="127"/>
      <c r="N15" s="127"/>
      <c r="O15" s="127"/>
      <c r="P15" s="127"/>
      <c r="Q15" s="175"/>
      <c r="R15" s="176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</row>
    <row r="16" s="62" customFormat="1" spans="1:256">
      <c r="A16" s="63"/>
      <c r="B16" s="73"/>
      <c r="C16" s="83" t="s">
        <v>94</v>
      </c>
      <c r="D16" s="84"/>
      <c r="E16" s="76"/>
      <c r="F16" s="80"/>
      <c r="G16" s="80"/>
      <c r="H16" s="80"/>
      <c r="I16" s="80"/>
      <c r="J16" s="82"/>
      <c r="K16" s="127"/>
      <c r="L16" s="127"/>
      <c r="M16" s="127"/>
      <c r="N16" s="127"/>
      <c r="O16" s="127"/>
      <c r="P16" s="127"/>
      <c r="Q16" s="175"/>
      <c r="R16" s="176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</row>
    <row r="17" s="62" customFormat="1" spans="1:256">
      <c r="A17" s="63"/>
      <c r="B17" s="73"/>
      <c r="C17" s="74" t="s">
        <v>95</v>
      </c>
      <c r="D17" s="74"/>
      <c r="E17" s="76" t="s">
        <v>96</v>
      </c>
      <c r="F17" s="80"/>
      <c r="G17" s="78" t="s">
        <v>97</v>
      </c>
      <c r="H17" s="81"/>
      <c r="I17" s="76"/>
      <c r="J17" s="80"/>
      <c r="K17" s="127"/>
      <c r="L17" s="127"/>
      <c r="M17" s="127"/>
      <c r="N17" s="127"/>
      <c r="O17" s="127"/>
      <c r="P17" s="127"/>
      <c r="Q17" s="175"/>
      <c r="R17" s="176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</row>
    <row r="18" s="62" customFormat="1" ht="25.5" customHeight="1" spans="1:256">
      <c r="A18" s="63"/>
      <c r="B18" s="73"/>
      <c r="C18" s="74" t="s">
        <v>98</v>
      </c>
      <c r="D18" s="74"/>
      <c r="E18" s="76" t="s">
        <v>99</v>
      </c>
      <c r="F18" s="80"/>
      <c r="G18" s="85" t="s">
        <v>34</v>
      </c>
      <c r="H18" s="85"/>
      <c r="I18" s="129"/>
      <c r="J18" s="130"/>
      <c r="K18" s="127"/>
      <c r="L18" s="127"/>
      <c r="M18" s="127"/>
      <c r="N18" s="127"/>
      <c r="O18" s="127"/>
      <c r="P18" s="127"/>
      <c r="Q18" s="175"/>
      <c r="R18" s="176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  <c r="IT18" s="63"/>
      <c r="IU18" s="63"/>
      <c r="IV18" s="63"/>
    </row>
    <row r="19" s="62" customFormat="1" spans="1:256">
      <c r="A19" s="63"/>
      <c r="B19" s="73"/>
      <c r="C19" s="83" t="s">
        <v>100</v>
      </c>
      <c r="D19" s="84"/>
      <c r="E19" s="76" t="s">
        <v>101</v>
      </c>
      <c r="F19" s="82"/>
      <c r="G19" s="85" t="s">
        <v>102</v>
      </c>
      <c r="H19" s="85"/>
      <c r="I19" s="131"/>
      <c r="J19" s="132"/>
      <c r="K19" s="127"/>
      <c r="L19" s="127"/>
      <c r="M19" s="127"/>
      <c r="N19" s="127"/>
      <c r="O19" s="127"/>
      <c r="P19" s="127"/>
      <c r="Q19" s="175"/>
      <c r="R19" s="176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63"/>
      <c r="FI19" s="63"/>
      <c r="FJ19" s="63"/>
      <c r="FK19" s="63"/>
      <c r="FL19" s="63"/>
      <c r="FM19" s="63"/>
      <c r="FN19" s="63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I19" s="63"/>
      <c r="GJ19" s="63"/>
      <c r="GK19" s="63"/>
      <c r="GL19" s="63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B19" s="63"/>
      <c r="HC19" s="63"/>
      <c r="HD19" s="63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63"/>
      <c r="IQ19" s="63"/>
      <c r="IR19" s="63"/>
      <c r="IS19" s="63"/>
      <c r="IT19" s="63"/>
      <c r="IU19" s="63"/>
      <c r="IV19" s="63"/>
    </row>
    <row r="20" s="62" customFormat="1" spans="1:256">
      <c r="A20" s="63"/>
      <c r="B20" s="73"/>
      <c r="C20" s="83" t="s">
        <v>103</v>
      </c>
      <c r="D20" s="84"/>
      <c r="E20" s="76" t="s">
        <v>104</v>
      </c>
      <c r="F20" s="82"/>
      <c r="G20" s="85" t="s">
        <v>105</v>
      </c>
      <c r="H20" s="85"/>
      <c r="I20" s="131"/>
      <c r="J20" s="132"/>
      <c r="K20" s="127"/>
      <c r="L20" s="127"/>
      <c r="M20" s="127"/>
      <c r="N20" s="127"/>
      <c r="O20" s="127"/>
      <c r="P20" s="127"/>
      <c r="Q20" s="175"/>
      <c r="R20" s="176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I20" s="63"/>
      <c r="GJ20" s="63"/>
      <c r="GK20" s="63"/>
      <c r="GL20" s="63"/>
      <c r="GM20" s="63"/>
      <c r="GN20" s="63"/>
      <c r="GO20" s="63"/>
      <c r="GP20" s="63"/>
      <c r="GQ20" s="63"/>
      <c r="GR20" s="63"/>
      <c r="GS20" s="63"/>
      <c r="GT20" s="63"/>
      <c r="GU20" s="63"/>
      <c r="GV20" s="63"/>
      <c r="GW20" s="63"/>
      <c r="GX20" s="63"/>
      <c r="GY20" s="63"/>
      <c r="GZ20" s="63"/>
      <c r="HA20" s="63"/>
      <c r="HB20" s="63"/>
      <c r="HC20" s="63"/>
      <c r="HD20" s="63"/>
      <c r="HE20" s="63"/>
      <c r="HF20" s="63"/>
      <c r="HG20" s="63"/>
      <c r="HH20" s="63"/>
      <c r="HI20" s="63"/>
      <c r="HJ20" s="63"/>
      <c r="HK20" s="63"/>
      <c r="HL20" s="63"/>
      <c r="HM20" s="63"/>
      <c r="HN20" s="63"/>
      <c r="HO20" s="63"/>
      <c r="HP20" s="63"/>
      <c r="HQ20" s="63"/>
      <c r="HR20" s="63"/>
      <c r="HS20" s="63"/>
      <c r="HT20" s="63"/>
      <c r="HU20" s="63"/>
      <c r="HV20" s="63"/>
      <c r="HW20" s="63"/>
      <c r="HX20" s="63"/>
      <c r="HY20" s="63"/>
      <c r="HZ20" s="63"/>
      <c r="IA20" s="63"/>
      <c r="IB20" s="63"/>
      <c r="IC20" s="63"/>
      <c r="ID20" s="63"/>
      <c r="IE20" s="63"/>
      <c r="IF20" s="63"/>
      <c r="IG20" s="63"/>
      <c r="IH20" s="63"/>
      <c r="II20" s="63"/>
      <c r="IJ20" s="63"/>
      <c r="IK20" s="63"/>
      <c r="IL20" s="63"/>
      <c r="IM20" s="63"/>
      <c r="IN20" s="63"/>
      <c r="IO20" s="63"/>
      <c r="IP20" s="63"/>
      <c r="IQ20" s="63"/>
      <c r="IR20" s="63"/>
      <c r="IS20" s="63"/>
      <c r="IT20" s="63"/>
      <c r="IU20" s="63"/>
      <c r="IV20" s="63"/>
    </row>
    <row r="21" s="62" customFormat="1" spans="1:256">
      <c r="A21" s="63"/>
      <c r="B21" s="73"/>
      <c r="C21" s="74" t="s">
        <v>106</v>
      </c>
      <c r="D21" s="74"/>
      <c r="E21" s="83" t="s">
        <v>107</v>
      </c>
      <c r="F21" s="84"/>
      <c r="G21" s="83" t="s">
        <v>108</v>
      </c>
      <c r="H21" s="84"/>
      <c r="I21" s="83" t="s">
        <v>109</v>
      </c>
      <c r="J21" s="84"/>
      <c r="K21" s="127"/>
      <c r="L21" s="127"/>
      <c r="M21" s="127"/>
      <c r="N21" s="127"/>
      <c r="O21" s="127"/>
      <c r="P21" s="127"/>
      <c r="Q21" s="175"/>
      <c r="R21" s="176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63"/>
      <c r="HN21" s="63"/>
      <c r="HO21" s="63"/>
      <c r="HP21" s="63"/>
      <c r="HQ21" s="63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63"/>
      <c r="IO21" s="63"/>
      <c r="IP21" s="63"/>
      <c r="IQ21" s="63"/>
      <c r="IR21" s="63"/>
      <c r="IS21" s="63"/>
      <c r="IT21" s="63"/>
      <c r="IU21" s="63"/>
      <c r="IV21" s="63"/>
    </row>
    <row r="22" s="62" customFormat="1" spans="1:256">
      <c r="A22" s="63"/>
      <c r="B22" s="73"/>
      <c r="C22" s="75"/>
      <c r="D22" s="75"/>
      <c r="E22" s="78"/>
      <c r="F22" s="81"/>
      <c r="G22" s="78"/>
      <c r="H22" s="81"/>
      <c r="I22" s="78" t="s">
        <v>66</v>
      </c>
      <c r="J22" s="81"/>
      <c r="K22" s="127"/>
      <c r="L22" s="127"/>
      <c r="M22" s="127"/>
      <c r="N22" s="127"/>
      <c r="O22" s="127"/>
      <c r="P22" s="127"/>
      <c r="Q22" s="175"/>
      <c r="R22" s="176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3"/>
      <c r="FA22" s="63"/>
      <c r="FB22" s="63"/>
      <c r="FC22" s="63"/>
      <c r="FD22" s="63"/>
      <c r="FE22" s="63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63"/>
      <c r="FT22" s="63"/>
      <c r="FU22" s="63"/>
      <c r="FV22" s="63"/>
      <c r="FW22" s="63"/>
      <c r="FX22" s="63"/>
      <c r="FY22" s="63"/>
      <c r="FZ22" s="63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63"/>
      <c r="GO22" s="63"/>
      <c r="GP22" s="63"/>
      <c r="GQ22" s="63"/>
      <c r="GR22" s="63"/>
      <c r="GS22" s="63"/>
      <c r="GT22" s="63"/>
      <c r="GU22" s="63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63"/>
      <c r="HJ22" s="63"/>
      <c r="HK22" s="63"/>
      <c r="HL22" s="63"/>
      <c r="HM22" s="63"/>
      <c r="HN22" s="63"/>
      <c r="HO22" s="63"/>
      <c r="HP22" s="63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63"/>
      <c r="IE22" s="63"/>
      <c r="IF22" s="63"/>
      <c r="IG22" s="63"/>
      <c r="IH22" s="63"/>
      <c r="II22" s="63"/>
      <c r="IJ22" s="63"/>
      <c r="IK22" s="63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</row>
    <row r="23" s="62" customFormat="1" spans="1:256">
      <c r="A23" s="63"/>
      <c r="B23" s="73"/>
      <c r="C23" s="74" t="s">
        <v>110</v>
      </c>
      <c r="D23" s="74"/>
      <c r="E23" s="76"/>
      <c r="F23" s="77"/>
      <c r="G23" s="77"/>
      <c r="H23" s="77"/>
      <c r="I23" s="77"/>
      <c r="J23" s="124"/>
      <c r="K23" s="127"/>
      <c r="L23" s="127"/>
      <c r="M23" s="127"/>
      <c r="N23" s="127"/>
      <c r="O23" s="127"/>
      <c r="P23" s="127"/>
      <c r="Q23" s="175"/>
      <c r="R23" s="176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63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3"/>
      <c r="FT23" s="63"/>
      <c r="FU23" s="63"/>
      <c r="FV23" s="63"/>
      <c r="FW23" s="63"/>
      <c r="FX23" s="63"/>
      <c r="FY23" s="63"/>
      <c r="FZ23" s="63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3"/>
      <c r="GO23" s="63"/>
      <c r="GP23" s="63"/>
      <c r="GQ23" s="63"/>
      <c r="GR23" s="63"/>
      <c r="GS23" s="63"/>
      <c r="GT23" s="63"/>
      <c r="GU23" s="63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3"/>
      <c r="HJ23" s="63"/>
      <c r="HK23" s="63"/>
      <c r="HL23" s="63"/>
      <c r="HM23" s="63"/>
      <c r="HN23" s="63"/>
      <c r="HO23" s="63"/>
      <c r="HP23" s="63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3"/>
      <c r="IE23" s="63"/>
      <c r="IF23" s="63"/>
      <c r="IG23" s="63"/>
      <c r="IH23" s="63"/>
      <c r="II23" s="63"/>
      <c r="IJ23" s="63"/>
      <c r="IK23" s="63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</row>
    <row r="24" s="62" customFormat="1" spans="1:256">
      <c r="A24" s="63"/>
      <c r="B24" s="73"/>
      <c r="C24" s="74" t="s">
        <v>111</v>
      </c>
      <c r="D24" s="74"/>
      <c r="E24" s="78"/>
      <c r="F24" s="86"/>
      <c r="G24" s="86"/>
      <c r="H24" s="86"/>
      <c r="I24" s="86"/>
      <c r="J24" s="133"/>
      <c r="K24" s="127"/>
      <c r="L24" s="127"/>
      <c r="M24" s="127"/>
      <c r="N24" s="127"/>
      <c r="O24" s="127"/>
      <c r="P24" s="127"/>
      <c r="Q24" s="175"/>
      <c r="R24" s="176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  <c r="IU24" s="63"/>
      <c r="IV24" s="63"/>
    </row>
    <row r="25" s="62" customFormat="1" spans="1:256">
      <c r="A25" s="63"/>
      <c r="B25" s="87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177"/>
      <c r="R25" s="178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  <c r="IU25" s="63"/>
      <c r="IV25" s="63"/>
    </row>
    <row r="26" s="62" customFormat="1" spans="1:256">
      <c r="A26" s="63"/>
      <c r="B26" s="89" t="s">
        <v>112</v>
      </c>
      <c r="C26" s="83" t="s">
        <v>113</v>
      </c>
      <c r="D26" s="84"/>
      <c r="E26" s="90" t="s">
        <v>114</v>
      </c>
      <c r="F26" s="91"/>
      <c r="G26" s="83" t="s">
        <v>115</v>
      </c>
      <c r="H26" s="92"/>
      <c r="I26" s="134" t="s">
        <v>116</v>
      </c>
      <c r="J26" s="134" t="s">
        <v>115</v>
      </c>
      <c r="K26" s="135"/>
      <c r="L26" s="83" t="s">
        <v>117</v>
      </c>
      <c r="M26" s="128"/>
      <c r="N26" s="83" t="s">
        <v>118</v>
      </c>
      <c r="O26" s="84"/>
      <c r="P26" s="74" t="s">
        <v>119</v>
      </c>
      <c r="Q26" s="83"/>
      <c r="R26" s="179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63"/>
      <c r="FI26" s="63"/>
      <c r="FJ26" s="63"/>
      <c r="FK26" s="63"/>
      <c r="FL26" s="63"/>
      <c r="FM26" s="63"/>
      <c r="FN26" s="63"/>
      <c r="FO26" s="63"/>
      <c r="FP26" s="63"/>
      <c r="FQ26" s="63"/>
      <c r="FR26" s="63"/>
      <c r="FS26" s="63"/>
      <c r="FT26" s="63"/>
      <c r="FU26" s="63"/>
      <c r="FV26" s="63"/>
      <c r="FW26" s="63"/>
      <c r="FX26" s="63"/>
      <c r="FY26" s="63"/>
      <c r="FZ26" s="63"/>
      <c r="GA26" s="63"/>
      <c r="GB26" s="63"/>
      <c r="GC26" s="63"/>
      <c r="GD26" s="63"/>
      <c r="GE26" s="63"/>
      <c r="GF26" s="63"/>
      <c r="GG26" s="63"/>
      <c r="GH26" s="63"/>
      <c r="GI26" s="63"/>
      <c r="GJ26" s="63"/>
      <c r="GK26" s="63"/>
      <c r="GL26" s="63"/>
      <c r="GM26" s="63"/>
      <c r="GN26" s="63"/>
      <c r="GO26" s="63"/>
      <c r="GP26" s="63"/>
      <c r="GQ26" s="63"/>
      <c r="GR26" s="63"/>
      <c r="GS26" s="63"/>
      <c r="GT26" s="63"/>
      <c r="GU26" s="63"/>
      <c r="GV26" s="63"/>
      <c r="GW26" s="63"/>
      <c r="GX26" s="63"/>
      <c r="GY26" s="63"/>
      <c r="GZ26" s="63"/>
      <c r="HA26" s="63"/>
      <c r="HB26" s="63"/>
      <c r="HC26" s="63"/>
      <c r="HD26" s="63"/>
      <c r="HE26" s="63"/>
      <c r="HF26" s="63"/>
      <c r="HG26" s="63"/>
      <c r="HH26" s="63"/>
      <c r="HI26" s="63"/>
      <c r="HJ26" s="63"/>
      <c r="HK26" s="63"/>
      <c r="HL26" s="63"/>
      <c r="HM26" s="63"/>
      <c r="HN26" s="63"/>
      <c r="HO26" s="63"/>
      <c r="HP26" s="63"/>
      <c r="HQ26" s="63"/>
      <c r="HR26" s="63"/>
      <c r="HS26" s="63"/>
      <c r="HT26" s="63"/>
      <c r="HU26" s="63"/>
      <c r="HV26" s="63"/>
      <c r="HW26" s="63"/>
      <c r="HX26" s="63"/>
      <c r="HY26" s="63"/>
      <c r="HZ26" s="63"/>
      <c r="IA26" s="63"/>
      <c r="IB26" s="63"/>
      <c r="IC26" s="63"/>
      <c r="ID26" s="63"/>
      <c r="IE26" s="63"/>
      <c r="IF26" s="63"/>
      <c r="IG26" s="63"/>
      <c r="IH26" s="63"/>
      <c r="II26" s="63"/>
      <c r="IJ26" s="63"/>
      <c r="IK26" s="63"/>
      <c r="IL26" s="63"/>
      <c r="IM26" s="63"/>
      <c r="IN26" s="63"/>
      <c r="IO26" s="63"/>
      <c r="IP26" s="63"/>
      <c r="IQ26" s="63"/>
      <c r="IR26" s="63"/>
      <c r="IS26" s="63"/>
      <c r="IT26" s="63"/>
      <c r="IU26" s="63"/>
      <c r="IV26" s="63"/>
    </row>
    <row r="27" s="62" customFormat="1" spans="1:256">
      <c r="A27" s="63"/>
      <c r="B27" s="89"/>
      <c r="C27" s="78" t="s">
        <v>120</v>
      </c>
      <c r="D27" s="81"/>
      <c r="E27" s="93">
        <v>24</v>
      </c>
      <c r="F27" s="94"/>
      <c r="G27" s="95"/>
      <c r="H27" s="96"/>
      <c r="I27" s="106">
        <v>180</v>
      </c>
      <c r="J27" s="136"/>
      <c r="K27" s="136"/>
      <c r="L27" s="83">
        <f>E27*I27</f>
        <v>4320</v>
      </c>
      <c r="M27" s="137"/>
      <c r="N27" s="138">
        <f>IF(AND(ISNUMBER(G27),ISNUMBER(J27)),G27*J27,IF(ISNUMBER(G27),G27*I27,IF(ISNUMBER(J27),J27*I27,L27)))</f>
        <v>4320</v>
      </c>
      <c r="O27" s="139"/>
      <c r="P27" s="140">
        <f>N27/$N$30</f>
        <v>1</v>
      </c>
      <c r="Q27" s="180"/>
      <c r="R27" s="181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</row>
    <row r="28" s="62" customFormat="1" ht="15" customHeight="1" spans="1:256">
      <c r="A28" s="63"/>
      <c r="B28" s="89"/>
      <c r="C28" s="78" t="s">
        <v>121</v>
      </c>
      <c r="D28" s="81"/>
      <c r="E28" s="78">
        <v>4</v>
      </c>
      <c r="F28" s="81"/>
      <c r="G28" s="95"/>
      <c r="H28" s="97"/>
      <c r="I28" s="106">
        <v>180</v>
      </c>
      <c r="J28" s="141"/>
      <c r="K28" s="142"/>
      <c r="L28" s="83">
        <f>E28*I28</f>
        <v>720</v>
      </c>
      <c r="M28" s="84"/>
      <c r="N28" s="138">
        <f>G28*J28</f>
        <v>0</v>
      </c>
      <c r="O28" s="139"/>
      <c r="P28" s="140">
        <f t="shared" ref="P28:P29" si="0">N28/$N$30</f>
        <v>0</v>
      </c>
      <c r="Q28" s="180"/>
      <c r="R28" s="181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</row>
    <row r="29" s="62" customFormat="1" spans="1:256">
      <c r="A29" s="63"/>
      <c r="B29" s="89"/>
      <c r="C29" s="78" t="s">
        <v>122</v>
      </c>
      <c r="D29" s="81"/>
      <c r="E29" s="78"/>
      <c r="F29" s="81"/>
      <c r="G29" s="95"/>
      <c r="H29" s="98"/>
      <c r="I29" s="143"/>
      <c r="J29" s="136"/>
      <c r="K29" s="136"/>
      <c r="L29" s="83">
        <f>E29*I29</f>
        <v>0</v>
      </c>
      <c r="M29" s="137"/>
      <c r="N29" s="138">
        <f>G29*J29</f>
        <v>0</v>
      </c>
      <c r="O29" s="139"/>
      <c r="P29" s="140">
        <f t="shared" si="0"/>
        <v>0</v>
      </c>
      <c r="Q29" s="180"/>
      <c r="R29" s="181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</row>
    <row r="30" s="62" customFormat="1" spans="1:256">
      <c r="A30" s="63"/>
      <c r="B30" s="89"/>
      <c r="C30" s="99" t="s">
        <v>123</v>
      </c>
      <c r="D30" s="100"/>
      <c r="E30" s="100"/>
      <c r="F30" s="100"/>
      <c r="G30" s="100"/>
      <c r="H30" s="100"/>
      <c r="I30" s="100"/>
      <c r="J30" s="100"/>
      <c r="K30" s="144"/>
      <c r="L30" s="145">
        <f>SUM(L27:M29)</f>
        <v>5040</v>
      </c>
      <c r="M30" s="128"/>
      <c r="N30" s="146">
        <f>SUM(N27:O29)</f>
        <v>4320</v>
      </c>
      <c r="O30" s="147"/>
      <c r="P30" s="148">
        <f>SUM(P27:P29)</f>
        <v>1</v>
      </c>
      <c r="Q30" s="182"/>
      <c r="R30" s="18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</row>
    <row r="31" s="62" customFormat="1" spans="1:256">
      <c r="A31" s="63"/>
      <c r="B31" s="87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177"/>
      <c r="R31" s="178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</row>
    <row r="32" s="62" customFormat="1" ht="15.75" customHeight="1" spans="1:256">
      <c r="A32" s="63"/>
      <c r="B32" s="73" t="s">
        <v>124</v>
      </c>
      <c r="C32" s="101" t="s">
        <v>6</v>
      </c>
      <c r="D32" s="102" t="s">
        <v>125</v>
      </c>
      <c r="E32" s="103"/>
      <c r="F32" s="102" t="s">
        <v>126</v>
      </c>
      <c r="G32" s="103"/>
      <c r="H32" s="101" t="s">
        <v>127</v>
      </c>
      <c r="I32" s="102" t="s">
        <v>128</v>
      </c>
      <c r="J32" s="149"/>
      <c r="K32" s="101" t="s">
        <v>115</v>
      </c>
      <c r="L32" s="101" t="s">
        <v>116</v>
      </c>
      <c r="M32" s="101" t="s">
        <v>115</v>
      </c>
      <c r="N32" s="102" t="s">
        <v>129</v>
      </c>
      <c r="O32" s="103"/>
      <c r="P32" s="102" t="s">
        <v>130</v>
      </c>
      <c r="Q32" s="149"/>
      <c r="R32" s="184" t="s">
        <v>119</v>
      </c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</row>
    <row r="33" s="62" customFormat="1" ht="16.5" customHeight="1" spans="1:256">
      <c r="A33" s="63"/>
      <c r="B33" s="73"/>
      <c r="C33" s="74" t="s">
        <v>131</v>
      </c>
      <c r="D33" s="102" t="s">
        <v>132</v>
      </c>
      <c r="E33" s="103"/>
      <c r="F33" s="104" t="s">
        <v>133</v>
      </c>
      <c r="G33" s="105"/>
      <c r="H33" s="106" t="s">
        <v>134</v>
      </c>
      <c r="I33" s="104">
        <v>300</v>
      </c>
      <c r="J33" s="150"/>
      <c r="K33" s="151"/>
      <c r="L33" s="152">
        <v>25</v>
      </c>
      <c r="M33" s="118"/>
      <c r="N33" s="153">
        <f t="shared" ref="N33:N54" si="1">I33*L33</f>
        <v>7500</v>
      </c>
      <c r="O33" s="154"/>
      <c r="P33" s="155">
        <f t="shared" ref="P33:P54" si="2">IF(AND(ISNUMBER(K33),ISNUMBER(M33)),K33*M33,IF(ISNUMBER(M33),I33*M33,IF(ISNUMBER(K33),K33*L33,N33)))</f>
        <v>7500</v>
      </c>
      <c r="Q33" s="185"/>
      <c r="R33" s="162">
        <f t="shared" ref="R33:R55" si="3">IF($L$76=0,0,N33/$L$76)</f>
        <v>0.162091192504903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  <c r="IU33" s="63"/>
      <c r="IV33" s="63"/>
    </row>
    <row r="34" s="62" customFormat="1" ht="23.25" customHeight="1" spans="1:256">
      <c r="A34" s="63"/>
      <c r="B34" s="73"/>
      <c r="C34" s="74"/>
      <c r="D34" s="102" t="s">
        <v>135</v>
      </c>
      <c r="E34" s="103"/>
      <c r="F34" s="107" t="s">
        <v>136</v>
      </c>
      <c r="G34" s="108"/>
      <c r="H34" s="106" t="s">
        <v>137</v>
      </c>
      <c r="I34" s="104">
        <v>21</v>
      </c>
      <c r="J34" s="150"/>
      <c r="K34" s="118"/>
      <c r="L34" s="152">
        <v>55</v>
      </c>
      <c r="M34" s="118"/>
      <c r="N34" s="153">
        <f t="shared" si="1"/>
        <v>1155</v>
      </c>
      <c r="O34" s="154"/>
      <c r="P34" s="155">
        <f t="shared" si="2"/>
        <v>1155</v>
      </c>
      <c r="Q34" s="185"/>
      <c r="R34" s="162">
        <f t="shared" si="3"/>
        <v>0.0249620436457551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  <c r="IU34" s="63"/>
      <c r="IV34" s="63"/>
    </row>
    <row r="35" s="62" customFormat="1" ht="23.25" customHeight="1" spans="1:256">
      <c r="A35" s="63"/>
      <c r="B35" s="73"/>
      <c r="C35" s="74"/>
      <c r="D35" s="102" t="s">
        <v>138</v>
      </c>
      <c r="E35" s="103"/>
      <c r="F35" s="107" t="s">
        <v>136</v>
      </c>
      <c r="G35" s="108"/>
      <c r="H35" s="106" t="s">
        <v>139</v>
      </c>
      <c r="I35" s="104">
        <v>24</v>
      </c>
      <c r="J35" s="150"/>
      <c r="K35" s="118"/>
      <c r="L35" s="152">
        <v>55</v>
      </c>
      <c r="M35" s="118"/>
      <c r="N35" s="153">
        <f t="shared" si="1"/>
        <v>1320</v>
      </c>
      <c r="O35" s="154"/>
      <c r="P35" s="155">
        <f t="shared" si="2"/>
        <v>1320</v>
      </c>
      <c r="Q35" s="185"/>
      <c r="R35" s="162">
        <f t="shared" si="3"/>
        <v>0.028528049880863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  <c r="IU35" s="63"/>
      <c r="IV35" s="63"/>
    </row>
    <row r="36" s="62" customFormat="1" spans="1:256">
      <c r="A36" s="63"/>
      <c r="B36" s="73"/>
      <c r="C36" s="74"/>
      <c r="D36" s="102" t="s">
        <v>140</v>
      </c>
      <c r="E36" s="103"/>
      <c r="F36" s="104" t="s">
        <v>141</v>
      </c>
      <c r="G36" s="105"/>
      <c r="H36" s="106" t="s">
        <v>142</v>
      </c>
      <c r="I36" s="104">
        <v>8</v>
      </c>
      <c r="J36" s="150"/>
      <c r="K36" s="118"/>
      <c r="L36" s="152">
        <v>20</v>
      </c>
      <c r="M36" s="118"/>
      <c r="N36" s="153">
        <f t="shared" si="1"/>
        <v>160</v>
      </c>
      <c r="O36" s="154"/>
      <c r="P36" s="155">
        <f t="shared" si="2"/>
        <v>160</v>
      </c>
      <c r="Q36" s="185"/>
      <c r="R36" s="162">
        <f t="shared" si="3"/>
        <v>0.0034579454401046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  <c r="IU36" s="63"/>
      <c r="IV36" s="63"/>
    </row>
    <row r="37" s="62" customFormat="1" spans="1:256">
      <c r="A37" s="63"/>
      <c r="B37" s="73"/>
      <c r="C37" s="74"/>
      <c r="D37" s="102" t="s">
        <v>143</v>
      </c>
      <c r="E37" s="103"/>
      <c r="F37" s="104"/>
      <c r="G37" s="105"/>
      <c r="H37" s="106"/>
      <c r="I37" s="104"/>
      <c r="J37" s="150"/>
      <c r="K37" s="118"/>
      <c r="L37" s="152"/>
      <c r="M37" s="118"/>
      <c r="N37" s="153">
        <f t="shared" si="1"/>
        <v>0</v>
      </c>
      <c r="O37" s="154"/>
      <c r="P37" s="155">
        <f t="shared" si="2"/>
        <v>0</v>
      </c>
      <c r="Q37" s="185"/>
      <c r="R37" s="162">
        <f t="shared" si="3"/>
        <v>0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  <c r="IU37" s="63"/>
      <c r="IV37" s="63"/>
    </row>
    <row r="38" s="62" customFormat="1" spans="1:256">
      <c r="A38" s="63"/>
      <c r="B38" s="73"/>
      <c r="C38" s="74"/>
      <c r="D38" s="102" t="s">
        <v>144</v>
      </c>
      <c r="E38" s="103"/>
      <c r="F38" s="104"/>
      <c r="G38" s="105"/>
      <c r="H38" s="106"/>
      <c r="I38" s="104"/>
      <c r="J38" s="150"/>
      <c r="K38" s="118"/>
      <c r="L38" s="152"/>
      <c r="M38" s="118"/>
      <c r="N38" s="153">
        <f t="shared" si="1"/>
        <v>0</v>
      </c>
      <c r="O38" s="154"/>
      <c r="P38" s="155">
        <f t="shared" si="2"/>
        <v>0</v>
      </c>
      <c r="Q38" s="185"/>
      <c r="R38" s="162">
        <f t="shared" si="3"/>
        <v>0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</row>
    <row r="39" s="62" customFormat="1" spans="1:256">
      <c r="A39" s="63"/>
      <c r="B39" s="73"/>
      <c r="C39" s="74"/>
      <c r="D39" s="102" t="s">
        <v>145</v>
      </c>
      <c r="E39" s="103"/>
      <c r="F39" s="104"/>
      <c r="G39" s="105"/>
      <c r="H39" s="106"/>
      <c r="I39" s="104"/>
      <c r="J39" s="150"/>
      <c r="K39" s="118"/>
      <c r="L39" s="152"/>
      <c r="M39" s="118"/>
      <c r="N39" s="153">
        <f t="shared" si="1"/>
        <v>0</v>
      </c>
      <c r="O39" s="154"/>
      <c r="P39" s="155">
        <f t="shared" si="2"/>
        <v>0</v>
      </c>
      <c r="Q39" s="185"/>
      <c r="R39" s="162">
        <f t="shared" si="3"/>
        <v>0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</row>
    <row r="40" s="62" customFormat="1" spans="1:256">
      <c r="A40" s="63"/>
      <c r="B40" s="73"/>
      <c r="C40" s="74" t="s">
        <v>146</v>
      </c>
      <c r="D40" s="102" t="s">
        <v>132</v>
      </c>
      <c r="E40" s="103"/>
      <c r="F40" s="104"/>
      <c r="G40" s="105"/>
      <c r="H40" s="106"/>
      <c r="I40" s="104"/>
      <c r="J40" s="150"/>
      <c r="K40" s="118"/>
      <c r="L40" s="152"/>
      <c r="M40" s="118"/>
      <c r="N40" s="153">
        <f t="shared" si="1"/>
        <v>0</v>
      </c>
      <c r="O40" s="154"/>
      <c r="P40" s="155">
        <f t="shared" si="2"/>
        <v>0</v>
      </c>
      <c r="Q40" s="185"/>
      <c r="R40" s="162">
        <f t="shared" si="3"/>
        <v>0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</row>
    <row r="41" s="62" customFormat="1" spans="1:256">
      <c r="A41" s="63"/>
      <c r="B41" s="73"/>
      <c r="C41" s="74"/>
      <c r="D41" s="104" t="s">
        <v>147</v>
      </c>
      <c r="E41" s="105"/>
      <c r="F41" s="104"/>
      <c r="G41" s="105"/>
      <c r="H41" s="106"/>
      <c r="I41" s="104"/>
      <c r="J41" s="150"/>
      <c r="K41" s="118"/>
      <c r="L41" s="152"/>
      <c r="M41" s="118"/>
      <c r="N41" s="153">
        <f t="shared" si="1"/>
        <v>0</v>
      </c>
      <c r="O41" s="154"/>
      <c r="P41" s="155">
        <f t="shared" si="2"/>
        <v>0</v>
      </c>
      <c r="Q41" s="185"/>
      <c r="R41" s="162">
        <f t="shared" si="3"/>
        <v>0</v>
      </c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</row>
    <row r="42" s="62" customFormat="1" spans="1:256">
      <c r="A42" s="63"/>
      <c r="B42" s="73"/>
      <c r="C42" s="74"/>
      <c r="D42" s="104" t="s">
        <v>148</v>
      </c>
      <c r="E42" s="105"/>
      <c r="F42" s="104"/>
      <c r="G42" s="105"/>
      <c r="H42" s="106"/>
      <c r="I42" s="104"/>
      <c r="J42" s="150"/>
      <c r="K42" s="118"/>
      <c r="L42" s="152"/>
      <c r="M42" s="118"/>
      <c r="N42" s="153">
        <f t="shared" si="1"/>
        <v>0</v>
      </c>
      <c r="O42" s="154"/>
      <c r="P42" s="155">
        <f t="shared" si="2"/>
        <v>0</v>
      </c>
      <c r="Q42" s="185"/>
      <c r="R42" s="162">
        <f t="shared" si="3"/>
        <v>0</v>
      </c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</row>
    <row r="43" s="62" customFormat="1" spans="1:256">
      <c r="A43" s="63"/>
      <c r="B43" s="73"/>
      <c r="C43" s="74"/>
      <c r="D43" s="104" t="s">
        <v>149</v>
      </c>
      <c r="E43" s="105"/>
      <c r="F43" s="104"/>
      <c r="G43" s="105"/>
      <c r="H43" s="106"/>
      <c r="I43" s="104"/>
      <c r="J43" s="150"/>
      <c r="K43" s="118"/>
      <c r="L43" s="152"/>
      <c r="M43" s="118"/>
      <c r="N43" s="153">
        <f t="shared" si="1"/>
        <v>0</v>
      </c>
      <c r="O43" s="154"/>
      <c r="P43" s="155">
        <f t="shared" si="2"/>
        <v>0</v>
      </c>
      <c r="Q43" s="185"/>
      <c r="R43" s="162">
        <f t="shared" si="3"/>
        <v>0</v>
      </c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  <c r="HE43" s="63"/>
      <c r="HF43" s="63"/>
      <c r="HG43" s="63"/>
      <c r="HH43" s="63"/>
      <c r="HI43" s="63"/>
      <c r="HJ43" s="63"/>
      <c r="HK43" s="63"/>
      <c r="HL43" s="63"/>
      <c r="HM43" s="63"/>
      <c r="HN43" s="63"/>
      <c r="HO43" s="63"/>
      <c r="HP43" s="63"/>
      <c r="HQ43" s="63"/>
      <c r="HR43" s="63"/>
      <c r="HS43" s="63"/>
      <c r="HT43" s="63"/>
      <c r="HU43" s="63"/>
      <c r="HV43" s="63"/>
      <c r="HW43" s="63"/>
      <c r="HX43" s="63"/>
      <c r="HY43" s="63"/>
      <c r="HZ43" s="63"/>
      <c r="IA43" s="63"/>
      <c r="IB43" s="63"/>
      <c r="IC43" s="63"/>
      <c r="ID43" s="63"/>
      <c r="IE43" s="63"/>
      <c r="IF43" s="63"/>
      <c r="IG43" s="63"/>
      <c r="IH43" s="63"/>
      <c r="II43" s="63"/>
      <c r="IJ43" s="63"/>
      <c r="IK43" s="63"/>
      <c r="IL43" s="63"/>
      <c r="IM43" s="63"/>
      <c r="IN43" s="63"/>
      <c r="IO43" s="63"/>
      <c r="IP43" s="63"/>
      <c r="IQ43" s="63"/>
      <c r="IR43" s="63"/>
      <c r="IS43" s="63"/>
      <c r="IT43" s="63"/>
      <c r="IU43" s="63"/>
      <c r="IV43" s="63"/>
    </row>
    <row r="44" s="62" customFormat="1" spans="1:256">
      <c r="A44" s="63"/>
      <c r="B44" s="73"/>
      <c r="C44" s="74"/>
      <c r="D44" s="104" t="s">
        <v>150</v>
      </c>
      <c r="E44" s="105"/>
      <c r="F44" s="104"/>
      <c r="G44" s="105"/>
      <c r="H44" s="106"/>
      <c r="I44" s="104"/>
      <c r="J44" s="150"/>
      <c r="K44" s="118"/>
      <c r="L44" s="152"/>
      <c r="M44" s="118"/>
      <c r="N44" s="153">
        <f t="shared" si="1"/>
        <v>0</v>
      </c>
      <c r="O44" s="154"/>
      <c r="P44" s="155">
        <f t="shared" si="2"/>
        <v>0</v>
      </c>
      <c r="Q44" s="185"/>
      <c r="R44" s="162">
        <f t="shared" si="3"/>
        <v>0</v>
      </c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  <c r="HE44" s="63"/>
      <c r="HF44" s="63"/>
      <c r="HG44" s="63"/>
      <c r="HH44" s="63"/>
      <c r="HI44" s="63"/>
      <c r="HJ44" s="63"/>
      <c r="HK44" s="63"/>
      <c r="HL44" s="63"/>
      <c r="HM44" s="63"/>
      <c r="HN44" s="63"/>
      <c r="HO44" s="63"/>
      <c r="HP44" s="63"/>
      <c r="HQ44" s="63"/>
      <c r="HR44" s="63"/>
      <c r="HS44" s="63"/>
      <c r="HT44" s="63"/>
      <c r="HU44" s="63"/>
      <c r="HV44" s="63"/>
      <c r="HW44" s="63"/>
      <c r="HX44" s="63"/>
      <c r="HY44" s="63"/>
      <c r="HZ44" s="63"/>
      <c r="IA44" s="63"/>
      <c r="IB44" s="63"/>
      <c r="IC44" s="63"/>
      <c r="ID44" s="63"/>
      <c r="IE44" s="63"/>
      <c r="IF44" s="63"/>
      <c r="IG44" s="63"/>
      <c r="IH44" s="63"/>
      <c r="II44" s="63"/>
      <c r="IJ44" s="63"/>
      <c r="IK44" s="63"/>
      <c r="IL44" s="63"/>
      <c r="IM44" s="63"/>
      <c r="IN44" s="63"/>
      <c r="IO44" s="63"/>
      <c r="IP44" s="63"/>
      <c r="IQ44" s="63"/>
      <c r="IR44" s="63"/>
      <c r="IS44" s="63"/>
      <c r="IT44" s="63"/>
      <c r="IU44" s="63"/>
      <c r="IV44" s="63"/>
    </row>
    <row r="45" s="62" customFormat="1" spans="1:256">
      <c r="A45" s="63"/>
      <c r="B45" s="73"/>
      <c r="C45" s="74"/>
      <c r="D45" s="102" t="s">
        <v>151</v>
      </c>
      <c r="E45" s="103"/>
      <c r="F45" s="104" t="s">
        <v>152</v>
      </c>
      <c r="G45" s="105"/>
      <c r="H45" s="106" t="s">
        <v>153</v>
      </c>
      <c r="I45" s="104">
        <v>4</v>
      </c>
      <c r="J45" s="150"/>
      <c r="K45" s="118"/>
      <c r="L45" s="152">
        <v>60</v>
      </c>
      <c r="M45" s="118"/>
      <c r="N45" s="153">
        <f t="shared" si="1"/>
        <v>240</v>
      </c>
      <c r="O45" s="154"/>
      <c r="P45" s="155">
        <f t="shared" si="2"/>
        <v>240</v>
      </c>
      <c r="Q45" s="185"/>
      <c r="R45" s="162">
        <f t="shared" si="3"/>
        <v>0.0051869181601569</v>
      </c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  <c r="HE45" s="63"/>
      <c r="HF45" s="63"/>
      <c r="HG45" s="63"/>
      <c r="HH45" s="63"/>
      <c r="HI45" s="63"/>
      <c r="HJ45" s="63"/>
      <c r="HK45" s="63"/>
      <c r="HL45" s="63"/>
      <c r="HM45" s="63"/>
      <c r="HN45" s="63"/>
      <c r="HO45" s="63"/>
      <c r="HP45" s="63"/>
      <c r="HQ45" s="63"/>
      <c r="HR45" s="63"/>
      <c r="HS45" s="63"/>
      <c r="HT45" s="63"/>
      <c r="HU45" s="63"/>
      <c r="HV45" s="63"/>
      <c r="HW45" s="63"/>
      <c r="HX45" s="63"/>
      <c r="HY45" s="63"/>
      <c r="HZ45" s="63"/>
      <c r="IA45" s="63"/>
      <c r="IB45" s="63"/>
      <c r="IC45" s="63"/>
      <c r="ID45" s="63"/>
      <c r="IE45" s="63"/>
      <c r="IF45" s="63"/>
      <c r="IG45" s="63"/>
      <c r="IH45" s="63"/>
      <c r="II45" s="63"/>
      <c r="IJ45" s="63"/>
      <c r="IK45" s="63"/>
      <c r="IL45" s="63"/>
      <c r="IM45" s="63"/>
      <c r="IN45" s="63"/>
      <c r="IO45" s="63"/>
      <c r="IP45" s="63"/>
      <c r="IQ45" s="63"/>
      <c r="IR45" s="63"/>
      <c r="IS45" s="63"/>
      <c r="IT45" s="63"/>
      <c r="IU45" s="63"/>
      <c r="IV45" s="63"/>
    </row>
    <row r="46" s="62" customFormat="1" spans="1:256">
      <c r="A46" s="63"/>
      <c r="B46" s="73"/>
      <c r="C46" s="74"/>
      <c r="D46" s="102" t="s">
        <v>154</v>
      </c>
      <c r="E46" s="103"/>
      <c r="F46" s="104"/>
      <c r="G46" s="105"/>
      <c r="H46" s="106"/>
      <c r="I46" s="104"/>
      <c r="J46" s="150"/>
      <c r="K46" s="118"/>
      <c r="L46" s="152"/>
      <c r="M46" s="118"/>
      <c r="N46" s="153">
        <f t="shared" si="1"/>
        <v>0</v>
      </c>
      <c r="O46" s="154"/>
      <c r="P46" s="155">
        <f t="shared" si="2"/>
        <v>0</v>
      </c>
      <c r="Q46" s="185"/>
      <c r="R46" s="162">
        <f t="shared" si="3"/>
        <v>0</v>
      </c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  <c r="GJ46" s="63"/>
      <c r="GK46" s="63"/>
      <c r="GL46" s="63"/>
      <c r="GM46" s="63"/>
      <c r="GN46" s="63"/>
      <c r="GO46" s="63"/>
      <c r="GP46" s="63"/>
      <c r="GQ46" s="63"/>
      <c r="GR46" s="63"/>
      <c r="GS46" s="63"/>
      <c r="GT46" s="63"/>
      <c r="GU46" s="63"/>
      <c r="GV46" s="63"/>
      <c r="GW46" s="63"/>
      <c r="GX46" s="63"/>
      <c r="GY46" s="63"/>
      <c r="GZ46" s="63"/>
      <c r="HA46" s="63"/>
      <c r="HB46" s="63"/>
      <c r="HC46" s="63"/>
      <c r="HD46" s="63"/>
      <c r="HE46" s="63"/>
      <c r="HF46" s="63"/>
      <c r="HG46" s="63"/>
      <c r="HH46" s="63"/>
      <c r="HI46" s="63"/>
      <c r="HJ46" s="63"/>
      <c r="HK46" s="63"/>
      <c r="HL46" s="63"/>
      <c r="HM46" s="63"/>
      <c r="HN46" s="63"/>
      <c r="HO46" s="63"/>
      <c r="HP46" s="63"/>
      <c r="HQ46" s="63"/>
      <c r="HR46" s="63"/>
      <c r="HS46" s="63"/>
      <c r="HT46" s="63"/>
      <c r="HU46" s="63"/>
      <c r="HV46" s="63"/>
      <c r="HW46" s="63"/>
      <c r="HX46" s="63"/>
      <c r="HY46" s="63"/>
      <c r="HZ46" s="63"/>
      <c r="IA46" s="63"/>
      <c r="IB46" s="63"/>
      <c r="IC46" s="63"/>
      <c r="ID46" s="63"/>
      <c r="IE46" s="63"/>
      <c r="IF46" s="63"/>
      <c r="IG46" s="63"/>
      <c r="IH46" s="63"/>
      <c r="II46" s="63"/>
      <c r="IJ46" s="63"/>
      <c r="IK46" s="63"/>
      <c r="IL46" s="63"/>
      <c r="IM46" s="63"/>
      <c r="IN46" s="63"/>
      <c r="IO46" s="63"/>
      <c r="IP46" s="63"/>
      <c r="IQ46" s="63"/>
      <c r="IR46" s="63"/>
      <c r="IS46" s="63"/>
      <c r="IT46" s="63"/>
      <c r="IU46" s="63"/>
      <c r="IV46" s="63"/>
    </row>
    <row r="47" s="62" customFormat="1" spans="1:256">
      <c r="A47" s="63"/>
      <c r="B47" s="73"/>
      <c r="C47" s="74"/>
      <c r="D47" s="102" t="s">
        <v>155</v>
      </c>
      <c r="E47" s="103"/>
      <c r="F47" s="104" t="s">
        <v>152</v>
      </c>
      <c r="G47" s="105"/>
      <c r="H47" s="106" t="s">
        <v>156</v>
      </c>
      <c r="I47" s="104">
        <v>8</v>
      </c>
      <c r="J47" s="150"/>
      <c r="K47" s="118"/>
      <c r="L47" s="152">
        <v>60</v>
      </c>
      <c r="M47" s="118"/>
      <c r="N47" s="153">
        <f t="shared" si="1"/>
        <v>480</v>
      </c>
      <c r="O47" s="154"/>
      <c r="P47" s="155">
        <f t="shared" si="2"/>
        <v>480</v>
      </c>
      <c r="Q47" s="185"/>
      <c r="R47" s="162">
        <f t="shared" si="3"/>
        <v>0.0103738363203138</v>
      </c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</row>
    <row r="48" s="62" customFormat="1" spans="1:256">
      <c r="A48" s="63"/>
      <c r="B48" s="73"/>
      <c r="C48" s="74"/>
      <c r="D48" s="102" t="s">
        <v>157</v>
      </c>
      <c r="E48" s="103"/>
      <c r="F48" s="104" t="s">
        <v>158</v>
      </c>
      <c r="G48" s="105"/>
      <c r="H48" s="106" t="s">
        <v>159</v>
      </c>
      <c r="I48" s="104">
        <v>2</v>
      </c>
      <c r="J48" s="150"/>
      <c r="K48" s="118"/>
      <c r="L48" s="152">
        <v>8000</v>
      </c>
      <c r="M48" s="118"/>
      <c r="N48" s="153">
        <f t="shared" si="1"/>
        <v>16000</v>
      </c>
      <c r="O48" s="154"/>
      <c r="P48" s="155">
        <f t="shared" si="2"/>
        <v>16000</v>
      </c>
      <c r="Q48" s="185"/>
      <c r="R48" s="162">
        <f t="shared" si="3"/>
        <v>0.34579454401046</v>
      </c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</row>
    <row r="49" s="62" customFormat="1" spans="1:256">
      <c r="A49" s="63"/>
      <c r="B49" s="73"/>
      <c r="C49" s="74"/>
      <c r="D49" s="102" t="s">
        <v>145</v>
      </c>
      <c r="E49" s="103"/>
      <c r="F49" s="104"/>
      <c r="G49" s="105"/>
      <c r="H49" s="106"/>
      <c r="I49" s="104"/>
      <c r="J49" s="150"/>
      <c r="K49" s="118"/>
      <c r="L49" s="152"/>
      <c r="M49" s="118"/>
      <c r="N49" s="153">
        <f t="shared" si="1"/>
        <v>0</v>
      </c>
      <c r="O49" s="154"/>
      <c r="P49" s="155">
        <f t="shared" si="2"/>
        <v>0</v>
      </c>
      <c r="Q49" s="185"/>
      <c r="R49" s="162">
        <f t="shared" si="3"/>
        <v>0</v>
      </c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  <c r="IP49" s="63"/>
      <c r="IQ49" s="63"/>
      <c r="IR49" s="63"/>
      <c r="IS49" s="63"/>
      <c r="IT49" s="63"/>
      <c r="IU49" s="63"/>
      <c r="IV49" s="63"/>
    </row>
    <row r="50" s="62" customFormat="1" spans="1:256">
      <c r="A50" s="63"/>
      <c r="B50" s="73"/>
      <c r="C50" s="74" t="s">
        <v>160</v>
      </c>
      <c r="D50" s="74"/>
      <c r="E50" s="74"/>
      <c r="F50" s="74"/>
      <c r="G50" s="74"/>
      <c r="H50" s="74"/>
      <c r="I50" s="104"/>
      <c r="J50" s="150"/>
      <c r="K50" s="118"/>
      <c r="L50" s="152"/>
      <c r="M50" s="118"/>
      <c r="N50" s="153">
        <f t="shared" si="1"/>
        <v>0</v>
      </c>
      <c r="O50" s="154"/>
      <c r="P50" s="155">
        <f t="shared" si="2"/>
        <v>0</v>
      </c>
      <c r="Q50" s="185"/>
      <c r="R50" s="162">
        <f t="shared" si="3"/>
        <v>0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  <c r="HE50" s="63"/>
      <c r="HF50" s="63"/>
      <c r="HG50" s="63"/>
      <c r="HH50" s="63"/>
      <c r="HI50" s="63"/>
      <c r="HJ50" s="63"/>
      <c r="HK50" s="63"/>
      <c r="HL50" s="63"/>
      <c r="HM50" s="63"/>
      <c r="HN50" s="63"/>
      <c r="HO50" s="63"/>
      <c r="HP50" s="63"/>
      <c r="HQ50" s="63"/>
      <c r="HR50" s="63"/>
      <c r="HS50" s="63"/>
      <c r="HT50" s="63"/>
      <c r="HU50" s="63"/>
      <c r="HV50" s="63"/>
      <c r="HW50" s="63"/>
      <c r="HX50" s="63"/>
      <c r="HY50" s="63"/>
      <c r="HZ50" s="63"/>
      <c r="IA50" s="63"/>
      <c r="IB50" s="63"/>
      <c r="IC50" s="63"/>
      <c r="ID50" s="63"/>
      <c r="IE50" s="63"/>
      <c r="IF50" s="63"/>
      <c r="IG50" s="63"/>
      <c r="IH50" s="63"/>
      <c r="II50" s="63"/>
      <c r="IJ50" s="63"/>
      <c r="IK50" s="63"/>
      <c r="IL50" s="63"/>
      <c r="IM50" s="63"/>
      <c r="IN50" s="63"/>
      <c r="IO50" s="63"/>
      <c r="IP50" s="63"/>
      <c r="IQ50" s="63"/>
      <c r="IR50" s="63"/>
      <c r="IS50" s="63"/>
      <c r="IT50" s="63"/>
      <c r="IU50" s="63"/>
      <c r="IV50" s="63"/>
    </row>
    <row r="51" s="62" customFormat="1" spans="1:256">
      <c r="A51" s="63"/>
      <c r="B51" s="73"/>
      <c r="C51" s="74" t="s">
        <v>161</v>
      </c>
      <c r="D51" s="74"/>
      <c r="E51" s="74"/>
      <c r="F51" s="74"/>
      <c r="G51" s="74"/>
      <c r="H51" s="74"/>
      <c r="I51" s="104"/>
      <c r="J51" s="150"/>
      <c r="K51" s="118"/>
      <c r="L51" s="152"/>
      <c r="M51" s="118"/>
      <c r="N51" s="153">
        <f t="shared" si="1"/>
        <v>0</v>
      </c>
      <c r="O51" s="154"/>
      <c r="P51" s="155">
        <f t="shared" si="2"/>
        <v>0</v>
      </c>
      <c r="Q51" s="185"/>
      <c r="R51" s="162">
        <f t="shared" si="3"/>
        <v>0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  <c r="HE51" s="63"/>
      <c r="HF51" s="63"/>
      <c r="HG51" s="63"/>
      <c r="HH51" s="63"/>
      <c r="HI51" s="63"/>
      <c r="HJ51" s="63"/>
      <c r="HK51" s="63"/>
      <c r="HL51" s="63"/>
      <c r="HM51" s="63"/>
      <c r="HN51" s="63"/>
      <c r="HO51" s="63"/>
      <c r="HP51" s="63"/>
      <c r="HQ51" s="63"/>
      <c r="HR51" s="63"/>
      <c r="HS51" s="63"/>
      <c r="HT51" s="63"/>
      <c r="HU51" s="63"/>
      <c r="HV51" s="63"/>
      <c r="HW51" s="63"/>
      <c r="HX51" s="63"/>
      <c r="HY51" s="63"/>
      <c r="HZ51" s="63"/>
      <c r="IA51" s="63"/>
      <c r="IB51" s="63"/>
      <c r="IC51" s="63"/>
      <c r="ID51" s="63"/>
      <c r="IE51" s="63"/>
      <c r="IF51" s="63"/>
      <c r="IG51" s="63"/>
      <c r="IH51" s="63"/>
      <c r="II51" s="63"/>
      <c r="IJ51" s="63"/>
      <c r="IK51" s="63"/>
      <c r="IL51" s="63"/>
      <c r="IM51" s="63"/>
      <c r="IN51" s="63"/>
      <c r="IO51" s="63"/>
      <c r="IP51" s="63"/>
      <c r="IQ51" s="63"/>
      <c r="IR51" s="63"/>
      <c r="IS51" s="63"/>
      <c r="IT51" s="63"/>
      <c r="IU51" s="63"/>
      <c r="IV51" s="63"/>
    </row>
    <row r="52" s="62" customFormat="1" spans="1:256">
      <c r="A52" s="63"/>
      <c r="B52" s="73"/>
      <c r="C52" s="74" t="s">
        <v>162</v>
      </c>
      <c r="D52" s="74"/>
      <c r="E52" s="74"/>
      <c r="F52" s="74"/>
      <c r="G52" s="74"/>
      <c r="H52" s="74"/>
      <c r="I52" s="104"/>
      <c r="J52" s="150"/>
      <c r="K52" s="118"/>
      <c r="L52" s="152"/>
      <c r="M52" s="118"/>
      <c r="N52" s="153">
        <f t="shared" si="1"/>
        <v>0</v>
      </c>
      <c r="O52" s="154"/>
      <c r="P52" s="155">
        <f t="shared" si="2"/>
        <v>0</v>
      </c>
      <c r="Q52" s="185"/>
      <c r="R52" s="162">
        <f t="shared" si="3"/>
        <v>0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</row>
    <row r="53" s="62" customFormat="1" spans="1:256">
      <c r="A53" s="63"/>
      <c r="B53" s="73"/>
      <c r="C53" s="74" t="s">
        <v>163</v>
      </c>
      <c r="D53" s="74"/>
      <c r="E53" s="74"/>
      <c r="F53" s="74"/>
      <c r="G53" s="74"/>
      <c r="H53" s="74"/>
      <c r="I53" s="104">
        <v>3</v>
      </c>
      <c r="J53" s="150"/>
      <c r="K53" s="118"/>
      <c r="L53" s="152">
        <v>60</v>
      </c>
      <c r="M53" s="118"/>
      <c r="N53" s="153">
        <f t="shared" si="1"/>
        <v>180</v>
      </c>
      <c r="O53" s="154"/>
      <c r="P53" s="155">
        <f t="shared" si="2"/>
        <v>180</v>
      </c>
      <c r="Q53" s="185"/>
      <c r="R53" s="162">
        <f t="shared" si="3"/>
        <v>0.00389018862011768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  <c r="HN53" s="63"/>
      <c r="HO53" s="63"/>
      <c r="HP53" s="63"/>
      <c r="HQ53" s="63"/>
      <c r="HR53" s="63"/>
      <c r="HS53" s="63"/>
      <c r="HT53" s="63"/>
      <c r="HU53" s="63"/>
      <c r="HV53" s="63"/>
      <c r="HW53" s="63"/>
      <c r="HX53" s="63"/>
      <c r="HY53" s="63"/>
      <c r="HZ53" s="63"/>
      <c r="IA53" s="63"/>
      <c r="IB53" s="63"/>
      <c r="IC53" s="63"/>
      <c r="ID53" s="63"/>
      <c r="IE53" s="63"/>
      <c r="IF53" s="63"/>
      <c r="IG53" s="63"/>
      <c r="IH53" s="63"/>
      <c r="II53" s="63"/>
      <c r="IJ53" s="63"/>
      <c r="IK53" s="63"/>
      <c r="IL53" s="63"/>
      <c r="IM53" s="63"/>
      <c r="IN53" s="63"/>
      <c r="IO53" s="63"/>
      <c r="IP53" s="63"/>
      <c r="IQ53" s="63"/>
      <c r="IR53" s="63"/>
      <c r="IS53" s="63"/>
      <c r="IT53" s="63"/>
      <c r="IU53" s="63"/>
      <c r="IV53" s="63"/>
    </row>
    <row r="54" s="62" customFormat="1" spans="1:256">
      <c r="A54" s="63"/>
      <c r="B54" s="73"/>
      <c r="C54" s="74" t="s">
        <v>164</v>
      </c>
      <c r="D54" s="74"/>
      <c r="E54" s="74"/>
      <c r="F54" s="74"/>
      <c r="G54" s="74"/>
      <c r="H54" s="74"/>
      <c r="I54" s="104"/>
      <c r="J54" s="150"/>
      <c r="K54" s="118"/>
      <c r="L54" s="152"/>
      <c r="M54" s="118"/>
      <c r="N54" s="153">
        <f t="shared" si="1"/>
        <v>0</v>
      </c>
      <c r="O54" s="154"/>
      <c r="P54" s="155">
        <f t="shared" si="2"/>
        <v>0</v>
      </c>
      <c r="Q54" s="185"/>
      <c r="R54" s="162">
        <f t="shared" si="3"/>
        <v>0</v>
      </c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</row>
    <row r="55" s="62" customFormat="1" spans="1:256">
      <c r="A55" s="63"/>
      <c r="B55" s="73"/>
      <c r="C55" s="109" t="s">
        <v>123</v>
      </c>
      <c r="D55" s="110"/>
      <c r="E55" s="110"/>
      <c r="F55" s="110"/>
      <c r="G55" s="110"/>
      <c r="H55" s="110"/>
      <c r="I55" s="110"/>
      <c r="J55" s="110"/>
      <c r="K55" s="110"/>
      <c r="L55" s="156"/>
      <c r="M55" s="157"/>
      <c r="N55" s="158">
        <f>SUM(N33:O54)</f>
        <v>27035</v>
      </c>
      <c r="O55" s="159"/>
      <c r="P55" s="160">
        <f>SUM(P33:Q54)</f>
        <v>27035</v>
      </c>
      <c r="Q55" s="186"/>
      <c r="R55" s="187">
        <f t="shared" si="3"/>
        <v>0.584284718582675</v>
      </c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</row>
    <row r="56" s="62" customFormat="1" spans="1:256">
      <c r="A56" s="63"/>
      <c r="B56" s="87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177"/>
      <c r="R56" s="178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</row>
    <row r="57" s="62" customFormat="1" spans="1:256">
      <c r="A57" s="63"/>
      <c r="B57" s="111" t="s">
        <v>165</v>
      </c>
      <c r="C57" s="112" t="s">
        <v>166</v>
      </c>
      <c r="D57" s="112" t="s">
        <v>114</v>
      </c>
      <c r="E57" s="113" t="s">
        <v>115</v>
      </c>
      <c r="F57" s="112" t="s">
        <v>167</v>
      </c>
      <c r="G57" s="112" t="s">
        <v>115</v>
      </c>
      <c r="H57" s="112" t="s">
        <v>117</v>
      </c>
      <c r="I57" s="112" t="s">
        <v>118</v>
      </c>
      <c r="J57" s="112" t="s">
        <v>119</v>
      </c>
      <c r="K57" s="112" t="s">
        <v>166</v>
      </c>
      <c r="L57" s="112" t="s">
        <v>114</v>
      </c>
      <c r="M57" s="112" t="s">
        <v>115</v>
      </c>
      <c r="N57" s="112" t="s">
        <v>167</v>
      </c>
      <c r="O57" s="112" t="s">
        <v>115</v>
      </c>
      <c r="P57" s="112" t="s">
        <v>117</v>
      </c>
      <c r="Q57" s="188" t="s">
        <v>168</v>
      </c>
      <c r="R57" s="189" t="s">
        <v>119</v>
      </c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</row>
    <row r="58" s="62" customFormat="1" ht="22.5" spans="1:256">
      <c r="A58" s="63"/>
      <c r="B58" s="111"/>
      <c r="C58" s="114" t="s">
        <v>169</v>
      </c>
      <c r="D58" s="115">
        <v>30</v>
      </c>
      <c r="E58" s="116"/>
      <c r="F58" s="117">
        <v>80</v>
      </c>
      <c r="G58" s="118"/>
      <c r="H58" s="119">
        <f t="shared" ref="H58:H63" si="4">D58*F58</f>
        <v>2400</v>
      </c>
      <c r="I58" s="161">
        <f>IF(AND(ISNUMBER(E58),ISNUMBER(G58)),E58*G58,IF(ISNUMBER(E58),E58*F58,IF(ISNUMBER(G58),G58*D58,H58)))</f>
        <v>2400</v>
      </c>
      <c r="J58" s="162">
        <f t="shared" ref="J58:J63" si="5">IF($L$76=0,0,H58/$L$76)</f>
        <v>0.051869181601569</v>
      </c>
      <c r="K58" s="163" t="s">
        <v>170</v>
      </c>
      <c r="L58" s="164">
        <v>10</v>
      </c>
      <c r="M58" s="116"/>
      <c r="N58" s="165">
        <v>50</v>
      </c>
      <c r="O58" s="118"/>
      <c r="P58" s="119">
        <f t="shared" ref="P58:P63" si="6">L58*N58</f>
        <v>500</v>
      </c>
      <c r="Q58" s="161">
        <f t="shared" ref="Q58:Q63" si="7">IF(AND(ISNUMBER(M58),ISNUMBER(O58)),M58*O58,IF(ISNUMBER(M58),M58*N58,IF(ISNUMBER(O58),L58*O58,P58)))</f>
        <v>500</v>
      </c>
      <c r="R58" s="162">
        <f t="shared" ref="R58:R64" si="8">IF($L$76=0,0,P58/$L$76)</f>
        <v>0.0108060795003269</v>
      </c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</row>
    <row r="59" s="62" customFormat="1" spans="1:256">
      <c r="A59" s="63"/>
      <c r="B59" s="111"/>
      <c r="C59" s="114" t="s">
        <v>171</v>
      </c>
      <c r="D59" s="115">
        <v>12</v>
      </c>
      <c r="E59" s="116"/>
      <c r="F59" s="117">
        <v>60</v>
      </c>
      <c r="G59" s="118"/>
      <c r="H59" s="119">
        <f t="shared" si="4"/>
        <v>720</v>
      </c>
      <c r="I59" s="161">
        <f>IF(AND(ISNUMBER(E59),ISNUMBER(G59)),E59*G59,IF(ISNUMBER(E59),H59,H59))</f>
        <v>720</v>
      </c>
      <c r="J59" s="162">
        <f t="shared" si="5"/>
        <v>0.0155607544804707</v>
      </c>
      <c r="K59" s="166" t="s">
        <v>172</v>
      </c>
      <c r="L59" s="164">
        <v>2</v>
      </c>
      <c r="M59" s="167"/>
      <c r="N59" s="165">
        <v>80</v>
      </c>
      <c r="O59" s="118"/>
      <c r="P59" s="119">
        <f t="shared" si="6"/>
        <v>160</v>
      </c>
      <c r="Q59" s="161">
        <f t="shared" si="7"/>
        <v>160</v>
      </c>
      <c r="R59" s="162">
        <f t="shared" si="8"/>
        <v>0.0034579454401046</v>
      </c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</row>
    <row r="60" s="62" customFormat="1" spans="1:256">
      <c r="A60" s="63"/>
      <c r="B60" s="111"/>
      <c r="C60" s="114" t="s">
        <v>173</v>
      </c>
      <c r="D60" s="115">
        <v>12</v>
      </c>
      <c r="E60" s="116"/>
      <c r="F60" s="117">
        <v>65</v>
      </c>
      <c r="G60" s="118"/>
      <c r="H60" s="119">
        <f t="shared" si="4"/>
        <v>780</v>
      </c>
      <c r="I60" s="161">
        <f>IF(AND(ISNUMBER(E60),ISNUMBER(G60)),E60*G60,IF(ISNUMBER(E60),H60,H60))</f>
        <v>780</v>
      </c>
      <c r="J60" s="162">
        <f t="shared" si="5"/>
        <v>0.0168574840205099</v>
      </c>
      <c r="K60" s="166" t="s">
        <v>174</v>
      </c>
      <c r="L60" s="164">
        <v>8</v>
      </c>
      <c r="M60" s="116"/>
      <c r="N60" s="165">
        <v>50</v>
      </c>
      <c r="O60" s="118"/>
      <c r="P60" s="119">
        <f t="shared" si="6"/>
        <v>400</v>
      </c>
      <c r="Q60" s="161">
        <f t="shared" si="7"/>
        <v>400</v>
      </c>
      <c r="R60" s="162">
        <f t="shared" si="8"/>
        <v>0.00864486360026151</v>
      </c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</row>
    <row r="61" s="62" customFormat="1" ht="22.5" spans="1:256">
      <c r="A61" s="63"/>
      <c r="B61" s="111"/>
      <c r="C61" s="114" t="s">
        <v>175</v>
      </c>
      <c r="D61" s="115">
        <v>20</v>
      </c>
      <c r="E61" s="116"/>
      <c r="F61" s="117">
        <v>60</v>
      </c>
      <c r="G61" s="118"/>
      <c r="H61" s="119">
        <f t="shared" si="4"/>
        <v>1200</v>
      </c>
      <c r="I61" s="161">
        <f>IF(AND(ISNUMBER(E61),ISNUMBER(G61)),E61*G61,IF(ISNUMBER(E61),H61,H61))</f>
        <v>1200</v>
      </c>
      <c r="J61" s="162">
        <f t="shared" si="5"/>
        <v>0.0259345908007845</v>
      </c>
      <c r="K61" s="163" t="s">
        <v>176</v>
      </c>
      <c r="L61" s="164">
        <v>8</v>
      </c>
      <c r="M61" s="116"/>
      <c r="N61" s="168">
        <v>100</v>
      </c>
      <c r="O61" s="118"/>
      <c r="P61" s="119">
        <f t="shared" si="6"/>
        <v>800</v>
      </c>
      <c r="Q61" s="161">
        <f t="shared" si="7"/>
        <v>800</v>
      </c>
      <c r="R61" s="162">
        <f t="shared" si="8"/>
        <v>0.017289727200523</v>
      </c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</row>
    <row r="62" s="62" customFormat="1" spans="1:256">
      <c r="A62" s="63"/>
      <c r="B62" s="111"/>
      <c r="C62" s="114" t="s">
        <v>177</v>
      </c>
      <c r="D62" s="115"/>
      <c r="E62" s="116"/>
      <c r="F62" s="117"/>
      <c r="G62" s="118"/>
      <c r="H62" s="119">
        <f t="shared" si="4"/>
        <v>0</v>
      </c>
      <c r="I62" s="161">
        <f>IF(AND(ISNUMBER(E62),ISNUMBER(G62)),E62*G62,IF(ISNUMBER(E62),H62,H62))</f>
        <v>0</v>
      </c>
      <c r="J62" s="162">
        <f t="shared" si="5"/>
        <v>0</v>
      </c>
      <c r="K62" s="166" t="s">
        <v>178</v>
      </c>
      <c r="L62" s="164"/>
      <c r="M62" s="116"/>
      <c r="N62" s="168"/>
      <c r="O62" s="118"/>
      <c r="P62" s="119">
        <f t="shared" si="6"/>
        <v>0</v>
      </c>
      <c r="Q62" s="161">
        <f t="shared" si="7"/>
        <v>0</v>
      </c>
      <c r="R62" s="162">
        <f t="shared" si="8"/>
        <v>0</v>
      </c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</row>
    <row r="63" s="62" customFormat="1" spans="1:256">
      <c r="A63" s="63"/>
      <c r="B63" s="111"/>
      <c r="C63" s="114" t="s">
        <v>179</v>
      </c>
      <c r="D63" s="115">
        <v>40</v>
      </c>
      <c r="E63" s="116"/>
      <c r="F63" s="117">
        <v>20</v>
      </c>
      <c r="G63" s="118"/>
      <c r="H63" s="119">
        <f t="shared" si="4"/>
        <v>800</v>
      </c>
      <c r="I63" s="161">
        <f>IF(AND(ISNUMBER(E63),ISNUMBER(G63)),E63*G63,IF(ISNUMBER(E63),H63,H63))</f>
        <v>800</v>
      </c>
      <c r="J63" s="162">
        <f t="shared" si="5"/>
        <v>0.017289727200523</v>
      </c>
      <c r="K63" s="166" t="s">
        <v>180</v>
      </c>
      <c r="L63" s="164">
        <v>2</v>
      </c>
      <c r="M63" s="116"/>
      <c r="N63" s="168">
        <v>200</v>
      </c>
      <c r="O63" s="118"/>
      <c r="P63" s="119">
        <f t="shared" si="6"/>
        <v>400</v>
      </c>
      <c r="Q63" s="161">
        <f t="shared" si="7"/>
        <v>400</v>
      </c>
      <c r="R63" s="162">
        <f t="shared" si="8"/>
        <v>0.00864486360026151</v>
      </c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</row>
    <row r="64" s="62" customFormat="1" spans="1:256">
      <c r="A64" s="63"/>
      <c r="B64" s="111"/>
      <c r="C64" s="120" t="s">
        <v>123</v>
      </c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49"/>
      <c r="P64" s="169">
        <f>SUM(H58:H63,P58:P63)</f>
        <v>8160</v>
      </c>
      <c r="Q64" s="190">
        <f>SUM(I58:I63,Q58:Q63)</f>
        <v>8160</v>
      </c>
      <c r="R64" s="162">
        <f t="shared" si="8"/>
        <v>0.176355217445335</v>
      </c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</row>
    <row r="65" s="62" customFormat="1" spans="1:256">
      <c r="A65" s="63"/>
      <c r="B65" s="191" t="s">
        <v>181</v>
      </c>
      <c r="C65" s="112" t="s">
        <v>166</v>
      </c>
      <c r="D65" s="101" t="s">
        <v>114</v>
      </c>
      <c r="E65" s="101" t="s">
        <v>115</v>
      </c>
      <c r="F65" s="101" t="s">
        <v>167</v>
      </c>
      <c r="G65" s="101" t="s">
        <v>115</v>
      </c>
      <c r="H65" s="101" t="s">
        <v>117</v>
      </c>
      <c r="I65" s="101" t="s">
        <v>118</v>
      </c>
      <c r="J65" s="101" t="s">
        <v>119</v>
      </c>
      <c r="K65" s="101" t="s">
        <v>166</v>
      </c>
      <c r="L65" s="101" t="s">
        <v>114</v>
      </c>
      <c r="M65" s="101" t="s">
        <v>115</v>
      </c>
      <c r="N65" s="101" t="s">
        <v>167</v>
      </c>
      <c r="O65" s="101" t="s">
        <v>115</v>
      </c>
      <c r="P65" s="101" t="s">
        <v>117</v>
      </c>
      <c r="Q65" s="102" t="s">
        <v>168</v>
      </c>
      <c r="R65" s="184" t="s">
        <v>119</v>
      </c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  <c r="IS65" s="63"/>
      <c r="IT65" s="63"/>
      <c r="IU65" s="63"/>
      <c r="IV65" s="63"/>
    </row>
    <row r="66" s="62" customFormat="1" spans="1:256">
      <c r="A66" s="63"/>
      <c r="B66" s="191"/>
      <c r="C66" s="114" t="s">
        <v>169</v>
      </c>
      <c r="D66" s="164"/>
      <c r="E66" s="116"/>
      <c r="F66" s="168"/>
      <c r="G66" s="118"/>
      <c r="H66" s="119">
        <f t="shared" ref="H66:H71" si="9">D66*F66</f>
        <v>0</v>
      </c>
      <c r="I66" s="161">
        <f t="shared" ref="I66:I71" si="10">IF(AND(ISNUMBER(E66),ISNUMBER(G66)),E66*G66,IF(ISNUMBER(E66),E66*F66,IF(ISNUMBER(G66),D66*G66,H66)))</f>
        <v>0</v>
      </c>
      <c r="J66" s="162">
        <f t="shared" ref="J66:J71" si="11">IF($L$76=0,0,H66/$L$76)</f>
        <v>0</v>
      </c>
      <c r="K66" s="166" t="s">
        <v>182</v>
      </c>
      <c r="L66" s="211"/>
      <c r="M66" s="116"/>
      <c r="N66" s="152"/>
      <c r="O66" s="118"/>
      <c r="P66" s="119">
        <f t="shared" ref="P66:P71" si="12">L66*N66</f>
        <v>0</v>
      </c>
      <c r="Q66" s="161">
        <f t="shared" ref="Q66:Q71" si="13">IF(AND(ISNUMBER(M66),ISNUMBER(O66)),M66*O66,IF(ISNUMBER(M66),M66*N66,IF(ISNUMBER(O66),L66*O66,P66)))</f>
        <v>0</v>
      </c>
      <c r="R66" s="162">
        <f t="shared" ref="R66:R72" si="14">IF($L$76=0,0,P66/$L$76)</f>
        <v>0</v>
      </c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</row>
    <row r="67" s="62" customFormat="1" spans="1:256">
      <c r="A67" s="63"/>
      <c r="B67" s="191"/>
      <c r="C67" s="114" t="s">
        <v>171</v>
      </c>
      <c r="D67" s="164"/>
      <c r="E67" s="116"/>
      <c r="F67" s="168"/>
      <c r="G67" s="118"/>
      <c r="H67" s="119">
        <f t="shared" si="9"/>
        <v>0</v>
      </c>
      <c r="I67" s="161">
        <f t="shared" si="10"/>
        <v>0</v>
      </c>
      <c r="J67" s="162">
        <f t="shared" si="11"/>
        <v>0</v>
      </c>
      <c r="K67" s="166" t="s">
        <v>183</v>
      </c>
      <c r="L67" s="211"/>
      <c r="M67" s="116"/>
      <c r="N67" s="152"/>
      <c r="O67" s="118"/>
      <c r="P67" s="119">
        <f t="shared" si="12"/>
        <v>0</v>
      </c>
      <c r="Q67" s="161">
        <f t="shared" si="13"/>
        <v>0</v>
      </c>
      <c r="R67" s="162">
        <f t="shared" si="14"/>
        <v>0</v>
      </c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</row>
    <row r="68" s="62" customFormat="1" spans="1:256">
      <c r="A68" s="63"/>
      <c r="B68" s="191"/>
      <c r="C68" s="114" t="s">
        <v>184</v>
      </c>
      <c r="D68" s="164"/>
      <c r="E68" s="116"/>
      <c r="F68" s="168"/>
      <c r="G68" s="118"/>
      <c r="H68" s="119">
        <f t="shared" si="9"/>
        <v>0</v>
      </c>
      <c r="I68" s="161">
        <f t="shared" si="10"/>
        <v>0</v>
      </c>
      <c r="J68" s="162">
        <f t="shared" si="11"/>
        <v>0</v>
      </c>
      <c r="K68" s="166" t="s">
        <v>174</v>
      </c>
      <c r="L68" s="211"/>
      <c r="M68" s="116"/>
      <c r="N68" s="152"/>
      <c r="O68" s="118"/>
      <c r="P68" s="119">
        <f t="shared" si="12"/>
        <v>0</v>
      </c>
      <c r="Q68" s="161">
        <f t="shared" si="13"/>
        <v>0</v>
      </c>
      <c r="R68" s="162">
        <f t="shared" si="14"/>
        <v>0</v>
      </c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</row>
    <row r="69" s="62" customFormat="1" spans="1:256">
      <c r="A69" s="63"/>
      <c r="B69" s="191"/>
      <c r="C69" s="114" t="s">
        <v>175</v>
      </c>
      <c r="D69" s="164"/>
      <c r="E69" s="116"/>
      <c r="F69" s="168"/>
      <c r="G69" s="118"/>
      <c r="H69" s="119">
        <f t="shared" si="9"/>
        <v>0</v>
      </c>
      <c r="I69" s="161">
        <f t="shared" si="10"/>
        <v>0</v>
      </c>
      <c r="J69" s="162">
        <f t="shared" si="11"/>
        <v>0</v>
      </c>
      <c r="K69" s="166" t="s">
        <v>185</v>
      </c>
      <c r="L69" s="211"/>
      <c r="M69" s="116"/>
      <c r="N69" s="152"/>
      <c r="O69" s="118"/>
      <c r="P69" s="119">
        <f t="shared" si="12"/>
        <v>0</v>
      </c>
      <c r="Q69" s="161">
        <f t="shared" si="13"/>
        <v>0</v>
      </c>
      <c r="R69" s="162">
        <f t="shared" si="14"/>
        <v>0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</row>
    <row r="70" s="62" customFormat="1" spans="1:256">
      <c r="A70" s="63"/>
      <c r="B70" s="191"/>
      <c r="C70" s="114" t="s">
        <v>177</v>
      </c>
      <c r="D70" s="164"/>
      <c r="E70" s="116"/>
      <c r="F70" s="168"/>
      <c r="G70" s="118"/>
      <c r="H70" s="119">
        <f t="shared" si="9"/>
        <v>0</v>
      </c>
      <c r="I70" s="161">
        <f t="shared" si="10"/>
        <v>0</v>
      </c>
      <c r="J70" s="162">
        <f t="shared" si="11"/>
        <v>0</v>
      </c>
      <c r="K70" s="166" t="s">
        <v>186</v>
      </c>
      <c r="L70" s="211"/>
      <c r="M70" s="116"/>
      <c r="N70" s="152"/>
      <c r="O70" s="118"/>
      <c r="P70" s="119">
        <f t="shared" si="12"/>
        <v>0</v>
      </c>
      <c r="Q70" s="161">
        <f t="shared" si="13"/>
        <v>0</v>
      </c>
      <c r="R70" s="162">
        <f t="shared" si="14"/>
        <v>0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</row>
    <row r="71" s="62" customFormat="1" spans="1:256">
      <c r="A71" s="63"/>
      <c r="B71" s="191"/>
      <c r="C71" s="114" t="s">
        <v>179</v>
      </c>
      <c r="D71" s="164"/>
      <c r="E71" s="116"/>
      <c r="F71" s="168"/>
      <c r="G71" s="118"/>
      <c r="H71" s="119">
        <f t="shared" si="9"/>
        <v>0</v>
      </c>
      <c r="I71" s="161">
        <f t="shared" si="10"/>
        <v>0</v>
      </c>
      <c r="J71" s="162">
        <f t="shared" si="11"/>
        <v>0</v>
      </c>
      <c r="K71" s="212"/>
      <c r="L71" s="211"/>
      <c r="M71" s="211"/>
      <c r="N71" s="152"/>
      <c r="O71" s="213"/>
      <c r="P71" s="119">
        <f t="shared" si="12"/>
        <v>0</v>
      </c>
      <c r="Q71" s="161">
        <f t="shared" si="13"/>
        <v>0</v>
      </c>
      <c r="R71" s="162">
        <f t="shared" si="14"/>
        <v>0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</row>
    <row r="72" s="62" customFormat="1" spans="1:256">
      <c r="A72" s="63"/>
      <c r="B72" s="191"/>
      <c r="C72" s="192" t="s">
        <v>123</v>
      </c>
      <c r="D72" s="192"/>
      <c r="E72" s="192"/>
      <c r="F72" s="192"/>
      <c r="G72" s="192"/>
      <c r="H72" s="192"/>
      <c r="I72" s="192"/>
      <c r="J72" s="192"/>
      <c r="K72" s="192"/>
      <c r="L72" s="192"/>
      <c r="M72" s="192"/>
      <c r="N72" s="192"/>
      <c r="O72" s="192"/>
      <c r="P72" s="169">
        <f>SUM(H66:H71,P66:P71)</f>
        <v>0</v>
      </c>
      <c r="Q72" s="190">
        <f>SUM(I66:I71,Q66:Q71)</f>
        <v>0</v>
      </c>
      <c r="R72" s="162">
        <f t="shared" si="14"/>
        <v>0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</row>
    <row r="73" s="62" customFormat="1" spans="1:256">
      <c r="A73" s="63"/>
      <c r="B73" s="87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177"/>
      <c r="R73" s="178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</row>
    <row r="74" s="62" customFormat="1" spans="1:256">
      <c r="A74" s="63"/>
      <c r="B74" s="193"/>
      <c r="C74" s="83" t="s">
        <v>187</v>
      </c>
      <c r="D74" s="194"/>
      <c r="E74" s="137"/>
      <c r="F74" s="195">
        <f>(P64+N55+L30)*0.05</f>
        <v>2011.75</v>
      </c>
      <c r="G74" s="195"/>
      <c r="H74" s="196"/>
      <c r="I74" s="214"/>
      <c r="J74" s="200"/>
      <c r="K74" s="83" t="s">
        <v>115</v>
      </c>
      <c r="L74" s="84"/>
      <c r="M74" s="215"/>
      <c r="N74" s="215"/>
      <c r="O74" s="216"/>
      <c r="P74" s="200"/>
      <c r="Q74" s="200"/>
      <c r="R74" s="227">
        <f>IF($L$76=0,0,F74/$L$76)</f>
        <v>0.0434782608695652</v>
      </c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  <c r="EJ74" s="63"/>
      <c r="EK74" s="63"/>
      <c r="EL74" s="63"/>
      <c r="EM74" s="63"/>
      <c r="EN74" s="63"/>
      <c r="EO74" s="63"/>
      <c r="EP74" s="63"/>
      <c r="EQ74" s="63"/>
      <c r="ER74" s="63"/>
      <c r="ES74" s="63"/>
      <c r="ET74" s="63"/>
      <c r="EU74" s="63"/>
      <c r="EV74" s="63"/>
      <c r="EW74" s="63"/>
      <c r="EX74" s="63"/>
      <c r="EY74" s="63"/>
      <c r="EZ74" s="63"/>
      <c r="FA74" s="63"/>
      <c r="FB74" s="63"/>
      <c r="FC74" s="63"/>
      <c r="FD74" s="63"/>
      <c r="FE74" s="63"/>
      <c r="FF74" s="63"/>
      <c r="FG74" s="63"/>
      <c r="FH74" s="63"/>
      <c r="FI74" s="63"/>
      <c r="FJ74" s="63"/>
      <c r="FK74" s="63"/>
      <c r="FL74" s="63"/>
      <c r="FM74" s="63"/>
      <c r="FN74" s="63"/>
      <c r="FO74" s="63"/>
      <c r="FP74" s="63"/>
      <c r="FQ74" s="63"/>
      <c r="FR74" s="63"/>
      <c r="FS74" s="63"/>
      <c r="FT74" s="63"/>
      <c r="FU74" s="63"/>
      <c r="FV74" s="63"/>
      <c r="FW74" s="63"/>
      <c r="FX74" s="63"/>
      <c r="FY74" s="63"/>
      <c r="FZ74" s="63"/>
      <c r="GA74" s="63"/>
      <c r="GB74" s="63"/>
      <c r="GC74" s="63"/>
      <c r="GD74" s="63"/>
      <c r="GE74" s="63"/>
      <c r="GF74" s="63"/>
      <c r="GG74" s="63"/>
      <c r="GH74" s="63"/>
      <c r="GI74" s="63"/>
      <c r="GJ74" s="63"/>
      <c r="GK74" s="63"/>
      <c r="GL74" s="63"/>
      <c r="GM74" s="63"/>
      <c r="GN74" s="63"/>
      <c r="GO74" s="63"/>
      <c r="GP74" s="63"/>
      <c r="GQ74" s="63"/>
      <c r="GR74" s="63"/>
      <c r="GS74" s="63"/>
      <c r="GT74" s="63"/>
      <c r="GU74" s="63"/>
      <c r="GV74" s="63"/>
      <c r="GW74" s="63"/>
      <c r="GX74" s="63"/>
      <c r="GY74" s="63"/>
      <c r="GZ74" s="63"/>
      <c r="HA74" s="63"/>
      <c r="HB74" s="63"/>
      <c r="HC74" s="63"/>
      <c r="HD74" s="63"/>
      <c r="HE74" s="63"/>
      <c r="HF74" s="63"/>
      <c r="HG74" s="63"/>
      <c r="HH74" s="63"/>
      <c r="HI74" s="63"/>
      <c r="HJ74" s="63"/>
      <c r="HK74" s="63"/>
      <c r="HL74" s="63"/>
      <c r="HM74" s="63"/>
      <c r="HN74" s="63"/>
      <c r="HO74" s="63"/>
      <c r="HP74" s="63"/>
      <c r="HQ74" s="63"/>
      <c r="HR74" s="63"/>
      <c r="HS74" s="63"/>
      <c r="HT74" s="63"/>
      <c r="HU74" s="63"/>
      <c r="HV74" s="63"/>
      <c r="HW74" s="63"/>
      <c r="HX74" s="63"/>
      <c r="HY74" s="63"/>
      <c r="HZ74" s="63"/>
      <c r="IA74" s="63"/>
      <c r="IB74" s="63"/>
      <c r="IC74" s="63"/>
      <c r="ID74" s="63"/>
      <c r="IE74" s="63"/>
      <c r="IF74" s="63"/>
      <c r="IG74" s="63"/>
      <c r="IH74" s="63"/>
      <c r="II74" s="63"/>
      <c r="IJ74" s="63"/>
      <c r="IK74" s="63"/>
      <c r="IL74" s="63"/>
      <c r="IM74" s="63"/>
      <c r="IN74" s="63"/>
      <c r="IO74" s="63"/>
      <c r="IP74" s="63"/>
      <c r="IQ74" s="63"/>
      <c r="IR74" s="63"/>
      <c r="IS74" s="63"/>
      <c r="IT74" s="63"/>
      <c r="IU74" s="63"/>
      <c r="IV74" s="63"/>
    </row>
    <row r="75" s="62" customFormat="1" spans="1:256">
      <c r="A75" s="63"/>
      <c r="B75" s="193"/>
      <c r="C75" s="197" t="s">
        <v>188</v>
      </c>
      <c r="D75" s="198"/>
      <c r="E75" s="137"/>
      <c r="F75" s="195">
        <f>(P64+N55+L30)*0.1</f>
        <v>4023.5</v>
      </c>
      <c r="G75" s="195"/>
      <c r="H75" s="196"/>
      <c r="I75" s="200"/>
      <c r="J75" s="200"/>
      <c r="K75" s="83" t="s">
        <v>115</v>
      </c>
      <c r="L75" s="84"/>
      <c r="M75" s="217"/>
      <c r="N75" s="217"/>
      <c r="O75" s="217"/>
      <c r="P75" s="200"/>
      <c r="Q75" s="200"/>
      <c r="R75" s="228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  <c r="DZ75" s="63"/>
      <c r="EA75" s="63"/>
      <c r="EB75" s="63"/>
      <c r="EC75" s="63"/>
      <c r="ED75" s="63"/>
      <c r="EE75" s="63"/>
      <c r="EF75" s="63"/>
      <c r="EG75" s="63"/>
      <c r="EH75" s="63"/>
      <c r="EI75" s="63"/>
      <c r="EJ75" s="63"/>
      <c r="EK75" s="63"/>
      <c r="EL75" s="63"/>
      <c r="EM75" s="63"/>
      <c r="EN75" s="63"/>
      <c r="EO75" s="63"/>
      <c r="EP75" s="63"/>
      <c r="EQ75" s="63"/>
      <c r="ER75" s="63"/>
      <c r="ES75" s="63"/>
      <c r="ET75" s="63"/>
      <c r="EU75" s="63"/>
      <c r="EV75" s="63"/>
      <c r="EW75" s="63"/>
      <c r="EX75" s="63"/>
      <c r="EY75" s="63"/>
      <c r="EZ75" s="63"/>
      <c r="FA75" s="63"/>
      <c r="FB75" s="63"/>
      <c r="FC75" s="63"/>
      <c r="FD75" s="63"/>
      <c r="FE75" s="63"/>
      <c r="FF75" s="63"/>
      <c r="FG75" s="63"/>
      <c r="FH75" s="63"/>
      <c r="FI75" s="63"/>
      <c r="FJ75" s="63"/>
      <c r="FK75" s="63"/>
      <c r="FL75" s="63"/>
      <c r="FM75" s="63"/>
      <c r="FN75" s="63"/>
      <c r="FO75" s="63"/>
      <c r="FP75" s="63"/>
      <c r="FQ75" s="63"/>
      <c r="FR75" s="63"/>
      <c r="FS75" s="63"/>
      <c r="FT75" s="63"/>
      <c r="FU75" s="63"/>
      <c r="FV75" s="63"/>
      <c r="FW75" s="63"/>
      <c r="FX75" s="63"/>
      <c r="FY75" s="63"/>
      <c r="FZ75" s="63"/>
      <c r="GA75" s="63"/>
      <c r="GB75" s="63"/>
      <c r="GC75" s="63"/>
      <c r="GD75" s="63"/>
      <c r="GE75" s="63"/>
      <c r="GF75" s="63"/>
      <c r="GG75" s="63"/>
      <c r="GH75" s="63"/>
      <c r="GI75" s="63"/>
      <c r="GJ75" s="63"/>
      <c r="GK75" s="63"/>
      <c r="GL75" s="63"/>
      <c r="GM75" s="63"/>
      <c r="GN75" s="63"/>
      <c r="GO75" s="63"/>
      <c r="GP75" s="63"/>
      <c r="GQ75" s="63"/>
      <c r="GR75" s="63"/>
      <c r="GS75" s="63"/>
      <c r="GT75" s="63"/>
      <c r="GU75" s="63"/>
      <c r="GV75" s="63"/>
      <c r="GW75" s="63"/>
      <c r="GX75" s="63"/>
      <c r="GY75" s="63"/>
      <c r="GZ75" s="63"/>
      <c r="HA75" s="63"/>
      <c r="HB75" s="63"/>
      <c r="HC75" s="63"/>
      <c r="HD75" s="63"/>
      <c r="HE75" s="63"/>
      <c r="HF75" s="63"/>
      <c r="HG75" s="63"/>
      <c r="HH75" s="63"/>
      <c r="HI75" s="63"/>
      <c r="HJ75" s="63"/>
      <c r="HK75" s="63"/>
      <c r="HL75" s="63"/>
      <c r="HM75" s="63"/>
      <c r="HN75" s="63"/>
      <c r="HO75" s="63"/>
      <c r="HP75" s="63"/>
      <c r="HQ75" s="63"/>
      <c r="HR75" s="63"/>
      <c r="HS75" s="63"/>
      <c r="HT75" s="63"/>
      <c r="HU75" s="63"/>
      <c r="HV75" s="63"/>
      <c r="HW75" s="63"/>
      <c r="HX75" s="63"/>
      <c r="HY75" s="63"/>
      <c r="HZ75" s="63"/>
      <c r="IA75" s="63"/>
      <c r="IB75" s="63"/>
      <c r="IC75" s="63"/>
      <c r="ID75" s="63"/>
      <c r="IE75" s="63"/>
      <c r="IF75" s="63"/>
      <c r="IG75" s="63"/>
      <c r="IH75" s="63"/>
      <c r="II75" s="63"/>
      <c r="IJ75" s="63"/>
      <c r="IK75" s="63"/>
      <c r="IL75" s="63"/>
      <c r="IM75" s="63"/>
      <c r="IN75" s="63"/>
      <c r="IO75" s="63"/>
      <c r="IP75" s="63"/>
      <c r="IQ75" s="63"/>
      <c r="IR75" s="63"/>
      <c r="IS75" s="63"/>
      <c r="IT75" s="63"/>
      <c r="IU75" s="63"/>
      <c r="IV75" s="63"/>
    </row>
    <row r="76" s="62" customFormat="1" spans="1:256">
      <c r="A76" s="63"/>
      <c r="B76" s="199"/>
      <c r="C76" s="63"/>
      <c r="D76" s="63"/>
      <c r="E76" s="63"/>
      <c r="F76" s="63"/>
      <c r="G76" s="63"/>
      <c r="H76" s="63"/>
      <c r="I76" s="102" t="s">
        <v>189</v>
      </c>
      <c r="J76" s="218"/>
      <c r="K76" s="219"/>
      <c r="L76" s="220">
        <f>SUM(L30,N55,P64,P72,F74,F75)</f>
        <v>46270.25</v>
      </c>
      <c r="M76" s="220"/>
      <c r="N76" s="220"/>
      <c r="O76" s="221" t="s">
        <v>190</v>
      </c>
      <c r="P76" s="222"/>
      <c r="Q76" s="229"/>
      <c r="R76" s="229"/>
      <c r="S76" s="200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  <c r="DZ76" s="63"/>
      <c r="EA76" s="63"/>
      <c r="EB76" s="63"/>
      <c r="EC76" s="63"/>
      <c r="ED76" s="63"/>
      <c r="EE76" s="63"/>
      <c r="EF76" s="63"/>
      <c r="EG76" s="63"/>
      <c r="EH76" s="63"/>
      <c r="EI76" s="63"/>
      <c r="EJ76" s="63"/>
      <c r="EK76" s="63"/>
      <c r="EL76" s="63"/>
      <c r="EM76" s="63"/>
      <c r="EN76" s="63"/>
      <c r="EO76" s="63"/>
      <c r="EP76" s="63"/>
      <c r="EQ76" s="63"/>
      <c r="ER76" s="63"/>
      <c r="ES76" s="63"/>
      <c r="ET76" s="63"/>
      <c r="EU76" s="63"/>
      <c r="EV76" s="63"/>
      <c r="EW76" s="63"/>
      <c r="EX76" s="63"/>
      <c r="EY76" s="63"/>
      <c r="EZ76" s="63"/>
      <c r="FA76" s="63"/>
      <c r="FB76" s="63"/>
      <c r="FC76" s="63"/>
      <c r="FD76" s="63"/>
      <c r="FE76" s="63"/>
      <c r="FF76" s="63"/>
      <c r="FG76" s="63"/>
      <c r="FH76" s="63"/>
      <c r="FI76" s="63"/>
      <c r="FJ76" s="63"/>
      <c r="FK76" s="63"/>
      <c r="FL76" s="63"/>
      <c r="FM76" s="63"/>
      <c r="FN76" s="63"/>
      <c r="FO76" s="63"/>
      <c r="FP76" s="63"/>
      <c r="FQ76" s="63"/>
      <c r="FR76" s="63"/>
      <c r="FS76" s="63"/>
      <c r="FT76" s="63"/>
      <c r="FU76" s="63"/>
      <c r="FV76" s="63"/>
      <c r="FW76" s="63"/>
      <c r="FX76" s="63"/>
      <c r="FY76" s="63"/>
      <c r="FZ76" s="63"/>
      <c r="GA76" s="63"/>
      <c r="GB76" s="63"/>
      <c r="GC76" s="63"/>
      <c r="GD76" s="63"/>
      <c r="GE76" s="63"/>
      <c r="GF76" s="63"/>
      <c r="GG76" s="63"/>
      <c r="GH76" s="63"/>
      <c r="GI76" s="63"/>
      <c r="GJ76" s="63"/>
      <c r="GK76" s="63"/>
      <c r="GL76" s="63"/>
      <c r="GM76" s="63"/>
      <c r="GN76" s="63"/>
      <c r="GO76" s="63"/>
      <c r="GP76" s="63"/>
      <c r="GQ76" s="63"/>
      <c r="GR76" s="63"/>
      <c r="GS76" s="63"/>
      <c r="GT76" s="63"/>
      <c r="GU76" s="63"/>
      <c r="GV76" s="63"/>
      <c r="GW76" s="63"/>
      <c r="GX76" s="63"/>
      <c r="GY76" s="63"/>
      <c r="GZ76" s="63"/>
      <c r="HA76" s="63"/>
      <c r="HB76" s="63"/>
      <c r="HC76" s="63"/>
      <c r="HD76" s="63"/>
      <c r="HE76" s="63"/>
      <c r="HF76" s="63"/>
      <c r="HG76" s="63"/>
      <c r="HH76" s="63"/>
      <c r="HI76" s="63"/>
      <c r="HJ76" s="63"/>
      <c r="HK76" s="63"/>
      <c r="HL76" s="63"/>
      <c r="HM76" s="63"/>
      <c r="HN76" s="63"/>
      <c r="HO76" s="63"/>
      <c r="HP76" s="63"/>
      <c r="HQ76" s="63"/>
      <c r="HR76" s="63"/>
      <c r="HS76" s="63"/>
      <c r="HT76" s="63"/>
      <c r="HU76" s="63"/>
      <c r="HV76" s="63"/>
      <c r="HW76" s="63"/>
      <c r="HX76" s="63"/>
      <c r="HY76" s="63"/>
      <c r="HZ76" s="63"/>
      <c r="IA76" s="63"/>
      <c r="IB76" s="63"/>
      <c r="IC76" s="63"/>
      <c r="ID76" s="63"/>
      <c r="IE76" s="63"/>
      <c r="IF76" s="63"/>
      <c r="IG76" s="63"/>
      <c r="IH76" s="63"/>
      <c r="II76" s="63"/>
      <c r="IJ76" s="63"/>
      <c r="IK76" s="63"/>
      <c r="IL76" s="63"/>
      <c r="IM76" s="63"/>
      <c r="IN76" s="63"/>
      <c r="IO76" s="63"/>
      <c r="IP76" s="63"/>
      <c r="IQ76" s="63"/>
      <c r="IR76" s="63"/>
      <c r="IS76" s="63"/>
      <c r="IT76" s="63"/>
      <c r="IU76" s="63"/>
      <c r="IV76" s="63"/>
    </row>
    <row r="77" s="62" customFormat="1" spans="1:256">
      <c r="A77" s="63"/>
      <c r="B77" s="193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28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  <c r="DZ77" s="63"/>
      <c r="EA77" s="63"/>
      <c r="EB77" s="63"/>
      <c r="EC77" s="63"/>
      <c r="ED77" s="63"/>
      <c r="EE77" s="63"/>
      <c r="EF77" s="63"/>
      <c r="EG77" s="63"/>
      <c r="EH77" s="63"/>
      <c r="EI77" s="63"/>
      <c r="EJ77" s="63"/>
      <c r="EK77" s="63"/>
      <c r="EL77" s="63"/>
      <c r="EM77" s="63"/>
      <c r="EN77" s="63"/>
      <c r="EO77" s="63"/>
      <c r="EP77" s="63"/>
      <c r="EQ77" s="63"/>
      <c r="ER77" s="63"/>
      <c r="ES77" s="63"/>
      <c r="ET77" s="63"/>
      <c r="EU77" s="63"/>
      <c r="EV77" s="63"/>
      <c r="EW77" s="63"/>
      <c r="EX77" s="63"/>
      <c r="EY77" s="63"/>
      <c r="EZ77" s="63"/>
      <c r="FA77" s="63"/>
      <c r="FB77" s="63"/>
      <c r="FC77" s="63"/>
      <c r="FD77" s="63"/>
      <c r="FE77" s="63"/>
      <c r="FF77" s="63"/>
      <c r="FG77" s="63"/>
      <c r="FH77" s="63"/>
      <c r="FI77" s="63"/>
      <c r="FJ77" s="63"/>
      <c r="FK77" s="63"/>
      <c r="FL77" s="63"/>
      <c r="FM77" s="63"/>
      <c r="FN77" s="63"/>
      <c r="FO77" s="63"/>
      <c r="FP77" s="63"/>
      <c r="FQ77" s="63"/>
      <c r="FR77" s="63"/>
      <c r="FS77" s="63"/>
      <c r="FT77" s="63"/>
      <c r="FU77" s="63"/>
      <c r="FV77" s="63"/>
      <c r="FW77" s="63"/>
      <c r="FX77" s="63"/>
      <c r="FY77" s="63"/>
      <c r="FZ77" s="63"/>
      <c r="GA77" s="63"/>
      <c r="GB77" s="63"/>
      <c r="GC77" s="63"/>
      <c r="GD77" s="63"/>
      <c r="GE77" s="63"/>
      <c r="GF77" s="63"/>
      <c r="GG77" s="63"/>
      <c r="GH77" s="63"/>
      <c r="GI77" s="63"/>
      <c r="GJ77" s="63"/>
      <c r="GK77" s="63"/>
      <c r="GL77" s="63"/>
      <c r="GM77" s="63"/>
      <c r="GN77" s="63"/>
      <c r="GO77" s="63"/>
      <c r="GP77" s="63"/>
      <c r="GQ77" s="63"/>
      <c r="GR77" s="63"/>
      <c r="GS77" s="63"/>
      <c r="GT77" s="63"/>
      <c r="GU77" s="63"/>
      <c r="GV77" s="63"/>
      <c r="GW77" s="63"/>
      <c r="GX77" s="63"/>
      <c r="GY77" s="63"/>
      <c r="GZ77" s="63"/>
      <c r="HA77" s="63"/>
      <c r="HB77" s="63"/>
      <c r="HC77" s="63"/>
      <c r="HD77" s="63"/>
      <c r="HE77" s="63"/>
      <c r="HF77" s="63"/>
      <c r="HG77" s="63"/>
      <c r="HH77" s="63"/>
      <c r="HI77" s="63"/>
      <c r="HJ77" s="63"/>
      <c r="HK77" s="63"/>
      <c r="HL77" s="63"/>
      <c r="HM77" s="63"/>
      <c r="HN77" s="63"/>
      <c r="HO77" s="63"/>
      <c r="HP77" s="63"/>
      <c r="HQ77" s="63"/>
      <c r="HR77" s="63"/>
      <c r="HS77" s="63"/>
      <c r="HT77" s="63"/>
      <c r="HU77" s="63"/>
      <c r="HV77" s="63"/>
      <c r="HW77" s="63"/>
      <c r="HX77" s="63"/>
      <c r="HY77" s="63"/>
      <c r="HZ77" s="63"/>
      <c r="IA77" s="63"/>
      <c r="IB77" s="63"/>
      <c r="IC77" s="63"/>
      <c r="ID77" s="63"/>
      <c r="IE77" s="63"/>
      <c r="IF77" s="63"/>
      <c r="IG77" s="63"/>
      <c r="IH77" s="63"/>
      <c r="II77" s="63"/>
      <c r="IJ77" s="63"/>
      <c r="IK77" s="63"/>
      <c r="IL77" s="63"/>
      <c r="IM77" s="63"/>
      <c r="IN77" s="63"/>
      <c r="IO77" s="63"/>
      <c r="IP77" s="63"/>
      <c r="IQ77" s="63"/>
      <c r="IR77" s="63"/>
      <c r="IS77" s="63"/>
      <c r="IT77" s="63"/>
      <c r="IU77" s="63"/>
      <c r="IV77" s="63"/>
    </row>
    <row r="78" s="62" customFormat="1" spans="1:256">
      <c r="A78" s="63"/>
      <c r="B78" s="193"/>
      <c r="C78" s="200"/>
      <c r="D78" s="200"/>
      <c r="E78" s="200"/>
      <c r="F78" s="200"/>
      <c r="G78" s="200"/>
      <c r="H78" s="200"/>
      <c r="I78" s="200"/>
      <c r="J78" s="200"/>
      <c r="K78" s="200"/>
      <c r="L78" s="223"/>
      <c r="M78" s="200"/>
      <c r="N78" s="200"/>
      <c r="O78" s="200"/>
      <c r="P78" s="200"/>
      <c r="Q78" s="200"/>
      <c r="R78" s="228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  <c r="DZ78" s="63"/>
      <c r="EA78" s="63"/>
      <c r="EB78" s="63"/>
      <c r="EC78" s="63"/>
      <c r="ED78" s="63"/>
      <c r="EE78" s="63"/>
      <c r="EF78" s="63"/>
      <c r="EG78" s="63"/>
      <c r="EH78" s="63"/>
      <c r="EI78" s="63"/>
      <c r="EJ78" s="63"/>
      <c r="EK78" s="63"/>
      <c r="EL78" s="63"/>
      <c r="EM78" s="63"/>
      <c r="EN78" s="63"/>
      <c r="EO78" s="63"/>
      <c r="EP78" s="63"/>
      <c r="EQ78" s="63"/>
      <c r="ER78" s="63"/>
      <c r="ES78" s="63"/>
      <c r="ET78" s="63"/>
      <c r="EU78" s="63"/>
      <c r="EV78" s="63"/>
      <c r="EW78" s="63"/>
      <c r="EX78" s="63"/>
      <c r="EY78" s="63"/>
      <c r="EZ78" s="63"/>
      <c r="FA78" s="63"/>
      <c r="FB78" s="63"/>
      <c r="FC78" s="63"/>
      <c r="FD78" s="63"/>
      <c r="FE78" s="63"/>
      <c r="FF78" s="63"/>
      <c r="FG78" s="63"/>
      <c r="FH78" s="63"/>
      <c r="FI78" s="63"/>
      <c r="FJ78" s="63"/>
      <c r="FK78" s="63"/>
      <c r="FL78" s="63"/>
      <c r="FM78" s="63"/>
      <c r="FN78" s="63"/>
      <c r="FO78" s="63"/>
      <c r="FP78" s="63"/>
      <c r="FQ78" s="63"/>
      <c r="FR78" s="63"/>
      <c r="FS78" s="63"/>
      <c r="FT78" s="63"/>
      <c r="FU78" s="63"/>
      <c r="FV78" s="63"/>
      <c r="FW78" s="63"/>
      <c r="FX78" s="63"/>
      <c r="FY78" s="63"/>
      <c r="FZ78" s="63"/>
      <c r="GA78" s="63"/>
      <c r="GB78" s="63"/>
      <c r="GC78" s="63"/>
      <c r="GD78" s="63"/>
      <c r="GE78" s="63"/>
      <c r="GF78" s="63"/>
      <c r="GG78" s="63"/>
      <c r="GH78" s="63"/>
      <c r="GI78" s="63"/>
      <c r="GJ78" s="63"/>
      <c r="GK78" s="63"/>
      <c r="GL78" s="63"/>
      <c r="GM78" s="63"/>
      <c r="GN78" s="63"/>
      <c r="GO78" s="63"/>
      <c r="GP78" s="63"/>
      <c r="GQ78" s="63"/>
      <c r="GR78" s="63"/>
      <c r="GS78" s="63"/>
      <c r="GT78" s="63"/>
      <c r="GU78" s="63"/>
      <c r="GV78" s="63"/>
      <c r="GW78" s="63"/>
      <c r="GX78" s="63"/>
      <c r="GY78" s="63"/>
      <c r="GZ78" s="63"/>
      <c r="HA78" s="63"/>
      <c r="HB78" s="63"/>
      <c r="HC78" s="63"/>
      <c r="HD78" s="63"/>
      <c r="HE78" s="63"/>
      <c r="HF78" s="63"/>
      <c r="HG78" s="63"/>
      <c r="HH78" s="63"/>
      <c r="HI78" s="63"/>
      <c r="HJ78" s="63"/>
      <c r="HK78" s="63"/>
      <c r="HL78" s="63"/>
      <c r="HM78" s="63"/>
      <c r="HN78" s="63"/>
      <c r="HO78" s="63"/>
      <c r="HP78" s="63"/>
      <c r="HQ78" s="63"/>
      <c r="HR78" s="63"/>
      <c r="HS78" s="63"/>
      <c r="HT78" s="63"/>
      <c r="HU78" s="63"/>
      <c r="HV78" s="63"/>
      <c r="HW78" s="63"/>
      <c r="HX78" s="63"/>
      <c r="HY78" s="63"/>
      <c r="HZ78" s="63"/>
      <c r="IA78" s="63"/>
      <c r="IB78" s="63"/>
      <c r="IC78" s="63"/>
      <c r="ID78" s="63"/>
      <c r="IE78" s="63"/>
      <c r="IF78" s="63"/>
      <c r="IG78" s="63"/>
      <c r="IH78" s="63"/>
      <c r="II78" s="63"/>
      <c r="IJ78" s="63"/>
      <c r="IK78" s="63"/>
      <c r="IL78" s="63"/>
      <c r="IM78" s="63"/>
      <c r="IN78" s="63"/>
      <c r="IO78" s="63"/>
      <c r="IP78" s="63"/>
      <c r="IQ78" s="63"/>
      <c r="IR78" s="63"/>
      <c r="IS78" s="63"/>
      <c r="IT78" s="63"/>
      <c r="IU78" s="63"/>
      <c r="IV78" s="63"/>
    </row>
    <row r="79" s="62" customFormat="1" spans="1:256">
      <c r="A79" s="63"/>
      <c r="B79" s="201" t="s">
        <v>191</v>
      </c>
      <c r="C79" s="202"/>
      <c r="D79" s="203" t="s">
        <v>192</v>
      </c>
      <c r="E79" s="204"/>
      <c r="F79" s="205"/>
      <c r="G79" s="205"/>
      <c r="H79" s="205"/>
      <c r="I79" s="205"/>
      <c r="J79" s="205"/>
      <c r="K79" s="205"/>
      <c r="L79" s="224" t="s">
        <v>193</v>
      </c>
      <c r="M79" s="205"/>
      <c r="N79" s="205"/>
      <c r="O79" s="205"/>
      <c r="P79" s="225"/>
      <c r="Q79" s="225"/>
      <c r="R79" s="230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  <c r="DZ79" s="63"/>
      <c r="EA79" s="63"/>
      <c r="EB79" s="63"/>
      <c r="EC79" s="63"/>
      <c r="ED79" s="63"/>
      <c r="EE79" s="63"/>
      <c r="EF79" s="63"/>
      <c r="EG79" s="63"/>
      <c r="EH79" s="63"/>
      <c r="EI79" s="63"/>
      <c r="EJ79" s="63"/>
      <c r="EK79" s="63"/>
      <c r="EL79" s="63"/>
      <c r="EM79" s="63"/>
      <c r="EN79" s="63"/>
      <c r="EO79" s="63"/>
      <c r="EP79" s="63"/>
      <c r="EQ79" s="63"/>
      <c r="ER79" s="63"/>
      <c r="ES79" s="63"/>
      <c r="ET79" s="63"/>
      <c r="EU79" s="63"/>
      <c r="EV79" s="63"/>
      <c r="EW79" s="63"/>
      <c r="EX79" s="63"/>
      <c r="EY79" s="63"/>
      <c r="EZ79" s="63"/>
      <c r="FA79" s="63"/>
      <c r="FB79" s="63"/>
      <c r="FC79" s="63"/>
      <c r="FD79" s="63"/>
      <c r="FE79" s="63"/>
      <c r="FF79" s="63"/>
      <c r="FG79" s="63"/>
      <c r="FH79" s="63"/>
      <c r="FI79" s="63"/>
      <c r="FJ79" s="63"/>
      <c r="FK79" s="63"/>
      <c r="FL79" s="63"/>
      <c r="FM79" s="63"/>
      <c r="FN79" s="63"/>
      <c r="FO79" s="63"/>
      <c r="FP79" s="63"/>
      <c r="FQ79" s="63"/>
      <c r="FR79" s="63"/>
      <c r="FS79" s="63"/>
      <c r="FT79" s="63"/>
      <c r="FU79" s="63"/>
      <c r="FV79" s="63"/>
      <c r="FW79" s="63"/>
      <c r="FX79" s="63"/>
      <c r="FY79" s="63"/>
      <c r="FZ79" s="63"/>
      <c r="GA79" s="63"/>
      <c r="GB79" s="63"/>
      <c r="GC79" s="63"/>
      <c r="GD79" s="63"/>
      <c r="GE79" s="63"/>
      <c r="GF79" s="63"/>
      <c r="GG79" s="63"/>
      <c r="GH79" s="63"/>
      <c r="GI79" s="63"/>
      <c r="GJ79" s="63"/>
      <c r="GK79" s="63"/>
      <c r="GL79" s="63"/>
      <c r="GM79" s="63"/>
      <c r="GN79" s="63"/>
      <c r="GO79" s="63"/>
      <c r="GP79" s="63"/>
      <c r="GQ79" s="63"/>
      <c r="GR79" s="63"/>
      <c r="GS79" s="63"/>
      <c r="GT79" s="63"/>
      <c r="GU79" s="63"/>
      <c r="GV79" s="63"/>
      <c r="GW79" s="63"/>
      <c r="GX79" s="63"/>
      <c r="GY79" s="63"/>
      <c r="GZ79" s="63"/>
      <c r="HA79" s="63"/>
      <c r="HB79" s="63"/>
      <c r="HC79" s="63"/>
      <c r="HD79" s="63"/>
      <c r="HE79" s="63"/>
      <c r="HF79" s="63"/>
      <c r="HG79" s="63"/>
      <c r="HH79" s="63"/>
      <c r="HI79" s="63"/>
      <c r="HJ79" s="63"/>
      <c r="HK79" s="63"/>
      <c r="HL79" s="63"/>
      <c r="HM79" s="63"/>
      <c r="HN79" s="63"/>
      <c r="HO79" s="63"/>
      <c r="HP79" s="63"/>
      <c r="HQ79" s="63"/>
      <c r="HR79" s="63"/>
      <c r="HS79" s="63"/>
      <c r="HT79" s="63"/>
      <c r="HU79" s="63"/>
      <c r="HV79" s="63"/>
      <c r="HW79" s="63"/>
      <c r="HX79" s="63"/>
      <c r="HY79" s="63"/>
      <c r="HZ79" s="63"/>
      <c r="IA79" s="63"/>
      <c r="IB79" s="63"/>
      <c r="IC79" s="63"/>
      <c r="ID79" s="63"/>
      <c r="IE79" s="63"/>
      <c r="IF79" s="63"/>
      <c r="IG79" s="63"/>
      <c r="IH79" s="63"/>
      <c r="II79" s="63"/>
      <c r="IJ79" s="63"/>
      <c r="IK79" s="63"/>
      <c r="IL79" s="63"/>
      <c r="IM79" s="63"/>
      <c r="IN79" s="63"/>
      <c r="IO79" s="63"/>
      <c r="IP79" s="63"/>
      <c r="IQ79" s="63"/>
      <c r="IR79" s="63"/>
      <c r="IS79" s="63"/>
      <c r="IT79" s="63"/>
      <c r="IU79" s="63"/>
      <c r="IV79" s="63"/>
    </row>
    <row r="80" s="62" customFormat="1" ht="15" spans="1:256">
      <c r="A80" s="63"/>
      <c r="B80" s="206"/>
      <c r="C80" s="207"/>
      <c r="D80" s="208" t="s">
        <v>194</v>
      </c>
      <c r="E80" s="209"/>
      <c r="F80" s="210"/>
      <c r="G80" s="210"/>
      <c r="H80" s="210"/>
      <c r="I80" s="210"/>
      <c r="J80" s="210"/>
      <c r="K80" s="210"/>
      <c r="L80" s="210"/>
      <c r="M80" s="210"/>
      <c r="N80" s="210"/>
      <c r="O80" s="210"/>
      <c r="P80" s="226"/>
      <c r="Q80" s="226"/>
      <c r="R80" s="231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  <c r="DZ80" s="63"/>
      <c r="EA80" s="63"/>
      <c r="EB80" s="63"/>
      <c r="EC80" s="63"/>
      <c r="ED80" s="63"/>
      <c r="EE80" s="63"/>
      <c r="EF80" s="63"/>
      <c r="EG80" s="63"/>
      <c r="EH80" s="63"/>
      <c r="EI80" s="63"/>
      <c r="EJ80" s="63"/>
      <c r="EK80" s="63"/>
      <c r="EL80" s="63"/>
      <c r="EM80" s="63"/>
      <c r="EN80" s="63"/>
      <c r="EO80" s="63"/>
      <c r="EP80" s="63"/>
      <c r="EQ80" s="63"/>
      <c r="ER80" s="63"/>
      <c r="ES80" s="63"/>
      <c r="ET80" s="63"/>
      <c r="EU80" s="63"/>
      <c r="EV80" s="63"/>
      <c r="EW80" s="63"/>
      <c r="EX80" s="63"/>
      <c r="EY80" s="63"/>
      <c r="EZ80" s="63"/>
      <c r="FA80" s="63"/>
      <c r="FB80" s="63"/>
      <c r="FC80" s="63"/>
      <c r="FD80" s="63"/>
      <c r="FE80" s="63"/>
      <c r="FF80" s="63"/>
      <c r="FG80" s="63"/>
      <c r="FH80" s="63"/>
      <c r="FI80" s="63"/>
      <c r="FJ80" s="63"/>
      <c r="FK80" s="63"/>
      <c r="FL80" s="63"/>
      <c r="FM80" s="63"/>
      <c r="FN80" s="63"/>
      <c r="FO80" s="63"/>
      <c r="FP80" s="63"/>
      <c r="FQ80" s="63"/>
      <c r="FR80" s="63"/>
      <c r="FS80" s="63"/>
      <c r="FT80" s="63"/>
      <c r="FU80" s="63"/>
      <c r="FV80" s="63"/>
      <c r="FW80" s="63"/>
      <c r="FX80" s="63"/>
      <c r="FY80" s="63"/>
      <c r="FZ80" s="63"/>
      <c r="GA80" s="63"/>
      <c r="GB80" s="63"/>
      <c r="GC80" s="63"/>
      <c r="GD80" s="63"/>
      <c r="GE80" s="63"/>
      <c r="GF80" s="63"/>
      <c r="GG80" s="63"/>
      <c r="GH80" s="63"/>
      <c r="GI80" s="63"/>
      <c r="GJ80" s="63"/>
      <c r="GK80" s="63"/>
      <c r="GL80" s="63"/>
      <c r="GM80" s="63"/>
      <c r="GN80" s="63"/>
      <c r="GO80" s="63"/>
      <c r="GP80" s="63"/>
      <c r="GQ80" s="63"/>
      <c r="GR80" s="63"/>
      <c r="GS80" s="63"/>
      <c r="GT80" s="63"/>
      <c r="GU80" s="63"/>
      <c r="GV80" s="63"/>
      <c r="GW80" s="63"/>
      <c r="GX80" s="63"/>
      <c r="GY80" s="63"/>
      <c r="GZ80" s="63"/>
      <c r="HA80" s="63"/>
      <c r="HB80" s="63"/>
      <c r="HC80" s="63"/>
      <c r="HD80" s="63"/>
      <c r="HE80" s="63"/>
      <c r="HF80" s="63"/>
      <c r="HG80" s="63"/>
      <c r="HH80" s="63"/>
      <c r="HI80" s="63"/>
      <c r="HJ80" s="63"/>
      <c r="HK80" s="63"/>
      <c r="HL80" s="63"/>
      <c r="HM80" s="63"/>
      <c r="HN80" s="63"/>
      <c r="HO80" s="63"/>
      <c r="HP80" s="63"/>
      <c r="HQ80" s="63"/>
      <c r="HR80" s="63"/>
      <c r="HS80" s="63"/>
      <c r="HT80" s="63"/>
      <c r="HU80" s="63"/>
      <c r="HV80" s="63"/>
      <c r="HW80" s="63"/>
      <c r="HX80" s="63"/>
      <c r="HY80" s="63"/>
      <c r="HZ80" s="63"/>
      <c r="IA80" s="63"/>
      <c r="IB80" s="63"/>
      <c r="IC80" s="63"/>
      <c r="ID80" s="63"/>
      <c r="IE80" s="63"/>
      <c r="IF80" s="63"/>
      <c r="IG80" s="63"/>
      <c r="IH80" s="63"/>
      <c r="II80" s="63"/>
      <c r="IJ80" s="63"/>
      <c r="IK80" s="63"/>
      <c r="IL80" s="63"/>
      <c r="IM80" s="63"/>
      <c r="IN80" s="63"/>
      <c r="IO80" s="63"/>
      <c r="IP80" s="63"/>
      <c r="IQ80" s="63"/>
      <c r="IR80" s="63"/>
      <c r="IS80" s="63"/>
      <c r="IT80" s="63"/>
      <c r="IU80" s="63"/>
      <c r="IV80" s="63"/>
    </row>
  </sheetData>
  <mergeCells count="232">
    <mergeCell ref="B1:R1"/>
    <mergeCell ref="B3:D3"/>
    <mergeCell ref="E3:R3"/>
    <mergeCell ref="C4:D4"/>
    <mergeCell ref="E4:J4"/>
    <mergeCell ref="L4:R4"/>
    <mergeCell ref="C5:D5"/>
    <mergeCell ref="E5:J5"/>
    <mergeCell ref="L5:R5"/>
    <mergeCell ref="C6:D6"/>
    <mergeCell ref="E6:J6"/>
    <mergeCell ref="C7:D7"/>
    <mergeCell ref="E7:J7"/>
    <mergeCell ref="C8:D8"/>
    <mergeCell ref="E8:J8"/>
    <mergeCell ref="C9:D9"/>
    <mergeCell ref="E9:J9"/>
    <mergeCell ref="C10:D10"/>
    <mergeCell ref="E10:J10"/>
    <mergeCell ref="E11:F11"/>
    <mergeCell ref="G11:H11"/>
    <mergeCell ref="I11:J11"/>
    <mergeCell ref="E12:F12"/>
    <mergeCell ref="G12:H12"/>
    <mergeCell ref="I12:J12"/>
    <mergeCell ref="E13:F13"/>
    <mergeCell ref="G13:H13"/>
    <mergeCell ref="I13:J13"/>
    <mergeCell ref="E14:F14"/>
    <mergeCell ref="G14:H14"/>
    <mergeCell ref="I14:J14"/>
    <mergeCell ref="E15:F15"/>
    <mergeCell ref="G15:H15"/>
    <mergeCell ref="I15:J15"/>
    <mergeCell ref="C16:D16"/>
    <mergeCell ref="E16:J16"/>
    <mergeCell ref="C17:D17"/>
    <mergeCell ref="E17:F17"/>
    <mergeCell ref="G17:H17"/>
    <mergeCell ref="I17:J17"/>
    <mergeCell ref="C18:D18"/>
    <mergeCell ref="E18:F18"/>
    <mergeCell ref="G18:H18"/>
    <mergeCell ref="C19:D19"/>
    <mergeCell ref="E19:F19"/>
    <mergeCell ref="G19:H19"/>
    <mergeCell ref="C20:D20"/>
    <mergeCell ref="E20:F20"/>
    <mergeCell ref="G20:H20"/>
    <mergeCell ref="E21:F21"/>
    <mergeCell ref="G21:H21"/>
    <mergeCell ref="I21:J21"/>
    <mergeCell ref="E22:F22"/>
    <mergeCell ref="G22:H22"/>
    <mergeCell ref="I22:J22"/>
    <mergeCell ref="C23:D23"/>
    <mergeCell ref="E23:J23"/>
    <mergeCell ref="C24:D24"/>
    <mergeCell ref="E24:J24"/>
    <mergeCell ref="B25:R25"/>
    <mergeCell ref="C26:D26"/>
    <mergeCell ref="E26:F26"/>
    <mergeCell ref="G26:H26"/>
    <mergeCell ref="J26:K26"/>
    <mergeCell ref="L26:M26"/>
    <mergeCell ref="N26:O26"/>
    <mergeCell ref="P26:R26"/>
    <mergeCell ref="C27:D27"/>
    <mergeCell ref="E27:F27"/>
    <mergeCell ref="G27:H27"/>
    <mergeCell ref="J27:K27"/>
    <mergeCell ref="L27:M27"/>
    <mergeCell ref="N27:O27"/>
    <mergeCell ref="P27:R27"/>
    <mergeCell ref="C28:D28"/>
    <mergeCell ref="E28:F28"/>
    <mergeCell ref="G28:H28"/>
    <mergeCell ref="J28:K28"/>
    <mergeCell ref="L28:M28"/>
    <mergeCell ref="N28:O28"/>
    <mergeCell ref="P28:R28"/>
    <mergeCell ref="C29:D29"/>
    <mergeCell ref="E29:F29"/>
    <mergeCell ref="G29:H29"/>
    <mergeCell ref="J29:K29"/>
    <mergeCell ref="L29:M29"/>
    <mergeCell ref="N29:O29"/>
    <mergeCell ref="P29:R29"/>
    <mergeCell ref="C30:K30"/>
    <mergeCell ref="L30:M30"/>
    <mergeCell ref="N30:O30"/>
    <mergeCell ref="P30:R30"/>
    <mergeCell ref="B31:R31"/>
    <mergeCell ref="D32:E32"/>
    <mergeCell ref="F32:G32"/>
    <mergeCell ref="I32:J32"/>
    <mergeCell ref="N32:O32"/>
    <mergeCell ref="P32:Q32"/>
    <mergeCell ref="D33:E33"/>
    <mergeCell ref="F33:G33"/>
    <mergeCell ref="I33:J33"/>
    <mergeCell ref="N33:O33"/>
    <mergeCell ref="P33:Q33"/>
    <mergeCell ref="D34:E34"/>
    <mergeCell ref="F34:G34"/>
    <mergeCell ref="I34:J34"/>
    <mergeCell ref="N34:O34"/>
    <mergeCell ref="P34:Q34"/>
    <mergeCell ref="D35:E35"/>
    <mergeCell ref="F35:G35"/>
    <mergeCell ref="I35:J35"/>
    <mergeCell ref="N35:O35"/>
    <mergeCell ref="P35:Q35"/>
    <mergeCell ref="D36:E36"/>
    <mergeCell ref="F36:G36"/>
    <mergeCell ref="I36:J36"/>
    <mergeCell ref="N36:O36"/>
    <mergeCell ref="P36:Q36"/>
    <mergeCell ref="D37:E37"/>
    <mergeCell ref="F37:G37"/>
    <mergeCell ref="I37:J37"/>
    <mergeCell ref="N37:O37"/>
    <mergeCell ref="P37:Q37"/>
    <mergeCell ref="D38:E38"/>
    <mergeCell ref="F38:G38"/>
    <mergeCell ref="I38:J38"/>
    <mergeCell ref="N38:O38"/>
    <mergeCell ref="P38:Q38"/>
    <mergeCell ref="D39:E39"/>
    <mergeCell ref="F39:G39"/>
    <mergeCell ref="I39:J39"/>
    <mergeCell ref="N39:O39"/>
    <mergeCell ref="P39:Q39"/>
    <mergeCell ref="D40:E40"/>
    <mergeCell ref="F40:G40"/>
    <mergeCell ref="I40:J40"/>
    <mergeCell ref="N40:O40"/>
    <mergeCell ref="P40:Q40"/>
    <mergeCell ref="D41:E41"/>
    <mergeCell ref="F41:G41"/>
    <mergeCell ref="I41:J41"/>
    <mergeCell ref="N41:O41"/>
    <mergeCell ref="P41:Q41"/>
    <mergeCell ref="D42:E42"/>
    <mergeCell ref="F42:G42"/>
    <mergeCell ref="I42:J42"/>
    <mergeCell ref="N42:O42"/>
    <mergeCell ref="P42:Q42"/>
    <mergeCell ref="D43:E43"/>
    <mergeCell ref="F43:G43"/>
    <mergeCell ref="I43:J43"/>
    <mergeCell ref="N43:O43"/>
    <mergeCell ref="P43:Q43"/>
    <mergeCell ref="D44:E44"/>
    <mergeCell ref="F44:G44"/>
    <mergeCell ref="I44:J44"/>
    <mergeCell ref="N44:O44"/>
    <mergeCell ref="P44:Q44"/>
    <mergeCell ref="D45:E45"/>
    <mergeCell ref="F45:G45"/>
    <mergeCell ref="I45:J45"/>
    <mergeCell ref="N45:O45"/>
    <mergeCell ref="P45:Q45"/>
    <mergeCell ref="D46:E46"/>
    <mergeCell ref="F46:G46"/>
    <mergeCell ref="I46:J46"/>
    <mergeCell ref="N46:O46"/>
    <mergeCell ref="P46:Q46"/>
    <mergeCell ref="D47:E47"/>
    <mergeCell ref="F47:G47"/>
    <mergeCell ref="I47:J47"/>
    <mergeCell ref="N47:O47"/>
    <mergeCell ref="P47:Q47"/>
    <mergeCell ref="D48:E48"/>
    <mergeCell ref="F48:G48"/>
    <mergeCell ref="I48:J48"/>
    <mergeCell ref="N48:O48"/>
    <mergeCell ref="P48:Q48"/>
    <mergeCell ref="D49:E49"/>
    <mergeCell ref="F49:G49"/>
    <mergeCell ref="I49:J49"/>
    <mergeCell ref="N49:O49"/>
    <mergeCell ref="P49:Q49"/>
    <mergeCell ref="C50:H50"/>
    <mergeCell ref="I50:J50"/>
    <mergeCell ref="N50:O50"/>
    <mergeCell ref="P50:Q50"/>
    <mergeCell ref="C51:H51"/>
    <mergeCell ref="I51:J51"/>
    <mergeCell ref="N51:O51"/>
    <mergeCell ref="P51:Q51"/>
    <mergeCell ref="C52:H52"/>
    <mergeCell ref="I52:J52"/>
    <mergeCell ref="N52:O52"/>
    <mergeCell ref="P52:Q52"/>
    <mergeCell ref="C53:H53"/>
    <mergeCell ref="I53:J53"/>
    <mergeCell ref="N53:O53"/>
    <mergeCell ref="P53:Q53"/>
    <mergeCell ref="C54:H54"/>
    <mergeCell ref="I54:J54"/>
    <mergeCell ref="N54:O54"/>
    <mergeCell ref="P54:Q54"/>
    <mergeCell ref="C55:L55"/>
    <mergeCell ref="N55:O55"/>
    <mergeCell ref="P55:Q55"/>
    <mergeCell ref="B56:R56"/>
    <mergeCell ref="C64:O64"/>
    <mergeCell ref="C72:N72"/>
    <mergeCell ref="B73:R73"/>
    <mergeCell ref="C74:E74"/>
    <mergeCell ref="F74:H74"/>
    <mergeCell ref="K74:L74"/>
    <mergeCell ref="M74:O74"/>
    <mergeCell ref="C75:E75"/>
    <mergeCell ref="F75:H75"/>
    <mergeCell ref="K75:L75"/>
    <mergeCell ref="M75:O75"/>
    <mergeCell ref="I76:K76"/>
    <mergeCell ref="L76:N76"/>
    <mergeCell ref="P76:R76"/>
    <mergeCell ref="B4:B24"/>
    <mergeCell ref="B26:B30"/>
    <mergeCell ref="B32:B55"/>
    <mergeCell ref="B57:B64"/>
    <mergeCell ref="B65:B72"/>
    <mergeCell ref="C33:C39"/>
    <mergeCell ref="C40:C49"/>
    <mergeCell ref="B79:C80"/>
    <mergeCell ref="C21:D22"/>
    <mergeCell ref="K6:R24"/>
    <mergeCell ref="C11:D15"/>
  </mergeCells>
  <pageMargins left="0" right="0" top="0" bottom="0" header="0.31496062992126" footer="0.31496062992126"/>
  <pageSetup paperSize="9" scale="55" orientation="portrait"/>
  <headerFooter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6"/>
  <sheetViews>
    <sheetView view="pageBreakPreview" zoomScaleNormal="100" topLeftCell="A10" workbookViewId="0">
      <selection activeCell="G8" sqref="G8"/>
    </sheetView>
  </sheetViews>
  <sheetFormatPr defaultColWidth="9" defaultRowHeight="13.5"/>
  <cols>
    <col min="1" max="1" width="6.25" customWidth="1"/>
    <col min="2" max="2" width="7.625" customWidth="1"/>
    <col min="4" max="4" width="12.375" customWidth="1"/>
    <col min="5" max="5" width="10" customWidth="1"/>
    <col min="6" max="6" width="14" customWidth="1"/>
    <col min="8" max="8" width="8.625" customWidth="1"/>
    <col min="15" max="15" width="20.875" customWidth="1"/>
  </cols>
  <sheetData>
    <row r="1" ht="22.5" spans="1:1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ht="14.25" spans="1:15">
      <c r="A2" s="2"/>
      <c r="B2" s="2"/>
      <c r="C2" s="2"/>
      <c r="D2" s="2"/>
      <c r="E2" s="3"/>
      <c r="F2" s="2"/>
      <c r="G2" s="2"/>
      <c r="H2" s="2"/>
      <c r="I2" s="2"/>
      <c r="J2" s="2"/>
      <c r="K2" s="2"/>
      <c r="L2" s="33"/>
      <c r="M2" s="33"/>
      <c r="N2" s="33"/>
      <c r="O2" s="33"/>
    </row>
    <row r="3" ht="18.75" customHeight="1" spans="1:15">
      <c r="A3" s="4" t="s">
        <v>195</v>
      </c>
      <c r="B3" s="4"/>
      <c r="C3" s="4"/>
      <c r="D3" s="4"/>
      <c r="E3" s="4"/>
      <c r="F3" s="4"/>
      <c r="G3" s="4"/>
      <c r="H3" s="4"/>
      <c r="I3" s="4"/>
      <c r="J3" s="4"/>
      <c r="K3" s="4"/>
      <c r="L3" s="34" t="s">
        <v>2</v>
      </c>
      <c r="M3" s="35"/>
      <c r="N3" s="35" t="s">
        <v>3</v>
      </c>
      <c r="O3" s="35" t="s">
        <v>4</v>
      </c>
    </row>
    <row r="4" ht="14.25" spans="1:15">
      <c r="A4" s="5"/>
      <c r="B4" s="4"/>
      <c r="C4" s="4"/>
      <c r="D4" s="5"/>
      <c r="E4" s="3"/>
      <c r="F4" s="6"/>
      <c r="G4" s="7"/>
      <c r="H4" s="7"/>
      <c r="I4" s="7"/>
      <c r="J4" s="7"/>
      <c r="K4" s="7"/>
      <c r="L4" s="7"/>
      <c r="M4" s="7"/>
      <c r="N4" s="7"/>
      <c r="O4" s="36"/>
    </row>
    <row r="5" ht="21" customHeight="1" spans="1:15">
      <c r="A5" s="8" t="s">
        <v>5</v>
      </c>
      <c r="B5" s="9" t="s">
        <v>6</v>
      </c>
      <c r="C5" s="9" t="s">
        <v>7</v>
      </c>
      <c r="D5" s="10" t="s">
        <v>8</v>
      </c>
      <c r="E5" s="9" t="s">
        <v>9</v>
      </c>
      <c r="F5" s="8" t="s">
        <v>10</v>
      </c>
      <c r="G5" s="9" t="s">
        <v>36</v>
      </c>
      <c r="H5" s="50" t="s">
        <v>196</v>
      </c>
      <c r="I5" s="52"/>
      <c r="J5" s="50" t="s">
        <v>197</v>
      </c>
      <c r="K5" s="52"/>
      <c r="L5" s="37" t="s">
        <v>13</v>
      </c>
      <c r="M5" s="38"/>
      <c r="N5" s="39"/>
      <c r="O5" s="8" t="s">
        <v>14</v>
      </c>
    </row>
    <row r="6" ht="21" customHeight="1" spans="1:15">
      <c r="A6" s="11"/>
      <c r="B6" s="12"/>
      <c r="C6" s="12"/>
      <c r="D6" s="13"/>
      <c r="E6" s="12"/>
      <c r="F6" s="11"/>
      <c r="G6" s="12"/>
      <c r="H6" s="28" t="s">
        <v>198</v>
      </c>
      <c r="I6" s="28" t="s">
        <v>199</v>
      </c>
      <c r="J6" s="28" t="s">
        <v>198</v>
      </c>
      <c r="K6" s="28" t="s">
        <v>199</v>
      </c>
      <c r="L6" s="8" t="s">
        <v>17</v>
      </c>
      <c r="M6" s="40" t="s">
        <v>18</v>
      </c>
      <c r="N6" s="41" t="s">
        <v>19</v>
      </c>
      <c r="O6" s="11"/>
    </row>
    <row r="7" ht="48.75" customHeight="1" spans="1:15">
      <c r="A7" s="14">
        <v>1</v>
      </c>
      <c r="B7" s="15" t="s">
        <v>200</v>
      </c>
      <c r="C7" s="15" t="s">
        <v>201</v>
      </c>
      <c r="D7" s="16" t="s">
        <v>202</v>
      </c>
      <c r="E7" s="17" t="s">
        <v>203</v>
      </c>
      <c r="F7" s="16"/>
      <c r="G7" s="12" t="s">
        <v>23</v>
      </c>
      <c r="H7" s="18">
        <v>150</v>
      </c>
      <c r="I7" s="53">
        <v>128</v>
      </c>
      <c r="J7" s="54">
        <v>123.23</v>
      </c>
      <c r="K7" s="53">
        <v>121</v>
      </c>
      <c r="L7" s="40"/>
      <c r="M7" s="15"/>
      <c r="N7" s="15"/>
      <c r="O7" s="55" t="s">
        <v>204</v>
      </c>
    </row>
    <row r="8" ht="32.25" customHeight="1" spans="1:15">
      <c r="A8" s="14"/>
      <c r="B8" s="14"/>
      <c r="C8" s="14"/>
      <c r="D8" s="26" t="s">
        <v>25</v>
      </c>
      <c r="E8" s="27"/>
      <c r="F8" s="14"/>
      <c r="G8" s="28"/>
      <c r="H8" s="51" t="s">
        <v>205</v>
      </c>
      <c r="I8" s="49"/>
      <c r="J8" s="51" t="s">
        <v>205</v>
      </c>
      <c r="K8" s="49"/>
      <c r="L8" s="40"/>
      <c r="M8" s="46"/>
      <c r="N8" s="47"/>
      <c r="O8" s="56"/>
    </row>
    <row r="9" ht="32.25" customHeight="1" spans="1:15">
      <c r="A9" s="14"/>
      <c r="B9" s="14"/>
      <c r="C9" s="14"/>
      <c r="D9" s="26" t="s">
        <v>27</v>
      </c>
      <c r="E9" s="27"/>
      <c r="F9" s="30"/>
      <c r="G9" s="28"/>
      <c r="H9" s="51" t="s">
        <v>206</v>
      </c>
      <c r="I9" s="49"/>
      <c r="J9" s="51" t="s">
        <v>206</v>
      </c>
      <c r="K9" s="49"/>
      <c r="L9" s="40"/>
      <c r="M9" s="46"/>
      <c r="N9" s="47"/>
      <c r="O9" s="57"/>
    </row>
    <row r="10" ht="36.75" customHeight="1" spans="1:15">
      <c r="A10" s="31" t="s">
        <v>207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</row>
    <row r="11" ht="22.5" customHeight="1" spans="1:15">
      <c r="A11" s="32" t="s">
        <v>30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</row>
    <row r="12" spans="1:15">
      <c r="A12" s="32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</row>
    <row r="15" ht="22.5" spans="1:15">
      <c r="A15" s="1" t="s">
        <v>0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ht="14.25" spans="1:15">
      <c r="A16" s="2"/>
      <c r="B16" s="2"/>
      <c r="C16" s="2"/>
      <c r="D16" s="2"/>
      <c r="E16" s="3"/>
      <c r="F16" s="2"/>
      <c r="G16" s="2"/>
      <c r="H16" s="2"/>
      <c r="I16" s="2"/>
      <c r="J16" s="2"/>
      <c r="K16" s="2"/>
      <c r="L16" s="33"/>
      <c r="M16" s="33"/>
      <c r="N16" s="33"/>
      <c r="O16" s="33"/>
    </row>
    <row r="17" ht="14.25" spans="1:15">
      <c r="A17" s="4" t="s">
        <v>195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34" t="s">
        <v>2</v>
      </c>
      <c r="M17" s="35"/>
      <c r="N17" s="35" t="s">
        <v>3</v>
      </c>
      <c r="O17" s="35" t="s">
        <v>4</v>
      </c>
    </row>
    <row r="18" ht="14.25" spans="1:15">
      <c r="A18" s="5"/>
      <c r="B18" s="4"/>
      <c r="C18" s="4"/>
      <c r="D18" s="5"/>
      <c r="E18" s="3"/>
      <c r="F18" s="6"/>
      <c r="G18" s="7"/>
      <c r="H18" s="7"/>
      <c r="I18" s="7"/>
      <c r="J18" s="7"/>
      <c r="K18" s="7"/>
      <c r="L18" s="7"/>
      <c r="M18" s="7"/>
      <c r="N18" s="7"/>
      <c r="O18" s="36"/>
    </row>
    <row r="19" ht="24" customHeight="1" spans="1:15">
      <c r="A19" s="8" t="s">
        <v>5</v>
      </c>
      <c r="B19" s="9" t="s">
        <v>6</v>
      </c>
      <c r="C19" s="9" t="s">
        <v>7</v>
      </c>
      <c r="D19" s="10" t="s">
        <v>8</v>
      </c>
      <c r="E19" s="9" t="s">
        <v>9</v>
      </c>
      <c r="F19" s="8" t="s">
        <v>10</v>
      </c>
      <c r="G19" s="9" t="s">
        <v>36</v>
      </c>
      <c r="H19" s="28" t="s">
        <v>208</v>
      </c>
      <c r="I19" s="28"/>
      <c r="J19" s="51" t="s">
        <v>209</v>
      </c>
      <c r="K19" s="49"/>
      <c r="L19" s="37" t="s">
        <v>13</v>
      </c>
      <c r="M19" s="38"/>
      <c r="N19" s="39"/>
      <c r="O19" s="8" t="s">
        <v>14</v>
      </c>
    </row>
    <row r="20" ht="27" customHeight="1" spans="1:15">
      <c r="A20" s="11"/>
      <c r="B20" s="12"/>
      <c r="C20" s="12"/>
      <c r="D20" s="13"/>
      <c r="E20" s="12"/>
      <c r="F20" s="11"/>
      <c r="G20" s="12"/>
      <c r="H20" s="28" t="s">
        <v>198</v>
      </c>
      <c r="I20" s="28" t="s">
        <v>16</v>
      </c>
      <c r="J20" s="28" t="s">
        <v>210</v>
      </c>
      <c r="K20" s="28" t="s">
        <v>211</v>
      </c>
      <c r="L20" s="8" t="s">
        <v>17</v>
      </c>
      <c r="M20" s="40" t="s">
        <v>18</v>
      </c>
      <c r="N20" s="41" t="s">
        <v>19</v>
      </c>
      <c r="O20" s="11"/>
    </row>
    <row r="21" ht="91.5" customHeight="1" spans="1:15">
      <c r="A21" s="14">
        <v>1</v>
      </c>
      <c r="B21" s="15" t="s">
        <v>200</v>
      </c>
      <c r="C21" s="15" t="s">
        <v>201</v>
      </c>
      <c r="D21" s="16" t="s">
        <v>212</v>
      </c>
      <c r="E21" s="17" t="s">
        <v>213</v>
      </c>
      <c r="G21" s="12" t="s">
        <v>214</v>
      </c>
      <c r="H21" s="25">
        <v>52.88</v>
      </c>
      <c r="I21" s="25">
        <v>51</v>
      </c>
      <c r="J21" s="28" t="s">
        <v>215</v>
      </c>
      <c r="K21" s="58">
        <v>46.91</v>
      </c>
      <c r="L21" s="59"/>
      <c r="M21" s="15"/>
      <c r="N21" s="15"/>
      <c r="O21" s="55" t="s">
        <v>216</v>
      </c>
    </row>
    <row r="22" ht="31.5" customHeight="1" spans="1:15">
      <c r="A22" s="14"/>
      <c r="B22" s="14"/>
      <c r="C22" s="14"/>
      <c r="D22" s="26" t="s">
        <v>25</v>
      </c>
      <c r="E22" s="27"/>
      <c r="F22" s="14"/>
      <c r="G22" s="28"/>
      <c r="H22" s="51" t="s">
        <v>26</v>
      </c>
      <c r="I22" s="60"/>
      <c r="J22" s="60"/>
      <c r="K22" s="49"/>
      <c r="L22" s="61"/>
      <c r="M22" s="46"/>
      <c r="N22" s="47"/>
      <c r="O22" s="56"/>
    </row>
    <row r="23" ht="40.5" customHeight="1" spans="1:15">
      <c r="A23" s="14"/>
      <c r="B23" s="14"/>
      <c r="C23" s="14"/>
      <c r="D23" s="26" t="s">
        <v>27</v>
      </c>
      <c r="E23" s="27"/>
      <c r="F23" s="30"/>
      <c r="G23" s="28"/>
      <c r="H23" s="51" t="s">
        <v>217</v>
      </c>
      <c r="I23" s="60"/>
      <c r="J23" s="60"/>
      <c r="K23" s="49"/>
      <c r="L23" s="40"/>
      <c r="M23" s="46"/>
      <c r="N23" s="47"/>
      <c r="O23" s="57"/>
    </row>
    <row r="24" ht="33" customHeight="1" spans="1:15">
      <c r="A24" s="31" t="s">
        <v>218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</row>
    <row r="25" ht="18" customHeight="1" spans="1:15">
      <c r="A25" s="32" t="s">
        <v>30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</row>
    <row r="26" ht="27" customHeight="1" spans="1:15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</row>
  </sheetData>
  <mergeCells count="40">
    <mergeCell ref="A1:O1"/>
    <mergeCell ref="L2:O2"/>
    <mergeCell ref="A3:K3"/>
    <mergeCell ref="H5:I5"/>
    <mergeCell ref="J5:K5"/>
    <mergeCell ref="L5:N5"/>
    <mergeCell ref="H8:I8"/>
    <mergeCell ref="J8:K8"/>
    <mergeCell ref="H9:I9"/>
    <mergeCell ref="J9:K9"/>
    <mergeCell ref="A10:O10"/>
    <mergeCell ref="A15:O15"/>
    <mergeCell ref="L16:O16"/>
    <mergeCell ref="A17:K17"/>
    <mergeCell ref="H19:I19"/>
    <mergeCell ref="J19:K19"/>
    <mergeCell ref="L19:N19"/>
    <mergeCell ref="H22:K22"/>
    <mergeCell ref="H23:K23"/>
    <mergeCell ref="A24:O24"/>
    <mergeCell ref="A5:A6"/>
    <mergeCell ref="A19:A20"/>
    <mergeCell ref="B5:B6"/>
    <mergeCell ref="B19:B20"/>
    <mergeCell ref="C5:C6"/>
    <mergeCell ref="C19:C20"/>
    <mergeCell ref="D5:D6"/>
    <mergeCell ref="D19:D20"/>
    <mergeCell ref="E5:E6"/>
    <mergeCell ref="E19:E20"/>
    <mergeCell ref="F5:F6"/>
    <mergeCell ref="F19:F20"/>
    <mergeCell ref="G5:G6"/>
    <mergeCell ref="G19:G20"/>
    <mergeCell ref="O5:O6"/>
    <mergeCell ref="O7:O9"/>
    <mergeCell ref="O19:O20"/>
    <mergeCell ref="O21:O23"/>
    <mergeCell ref="A25:O26"/>
    <mergeCell ref="A11:O12"/>
  </mergeCells>
  <printOptions horizontalCentered="1"/>
  <pageMargins left="0" right="0" top="0.15748031496063" bottom="0.15748031496063" header="0.31496062992126" footer="0.31496062992126"/>
  <pageSetup paperSize="9" scale="83" orientation="landscape" horizontalDpi="100" verticalDpi="100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name="Check Box 1" r:id="rId3">
              <controlPr defaultSize="0">
                <anchor moveWithCells="1" sizeWithCells="1">
                  <from>
                    <xdr:col>11</xdr:col>
                    <xdr:colOff>95250</xdr:colOff>
                    <xdr:row>2</xdr:row>
                    <xdr:rowOff>19050</xdr:rowOff>
                  </from>
                  <to>
                    <xdr:col>12</xdr:col>
                    <xdr:colOff>76200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name="Check Box 2" r:id="rId4">
              <controlPr defaultSize="0">
                <anchor moveWithCells="1" sizeWithCells="1">
                  <from>
                    <xdr:col>12</xdr:col>
                    <xdr:colOff>466725</xdr:colOff>
                    <xdr:row>2</xdr:row>
                    <xdr:rowOff>9525</xdr:rowOff>
                  </from>
                  <to>
                    <xdr:col>13</xdr:col>
                    <xdr:colOff>361950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name="Check Box 3" r:id="rId5">
              <controlPr defaultSize="0">
                <anchor moveWithCells="1" sizeWithCells="1">
                  <from>
                    <xdr:col>11</xdr:col>
                    <xdr:colOff>95250</xdr:colOff>
                    <xdr:row>16</xdr:row>
                    <xdr:rowOff>19050</xdr:rowOff>
                  </from>
                  <to>
                    <xdr:col>12</xdr:col>
                    <xdr:colOff>76200</xdr:colOff>
                    <xdr:row>17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name="Check Box 4" r:id="rId6">
              <controlPr defaultSize="0">
                <anchor moveWithCells="1" sizeWithCells="1">
                  <from>
                    <xdr:col>12</xdr:col>
                    <xdr:colOff>466725</xdr:colOff>
                    <xdr:row>16</xdr:row>
                    <xdr:rowOff>9525</xdr:rowOff>
                  </from>
                  <to>
                    <xdr:col>13</xdr:col>
                    <xdr:colOff>361950</xdr:colOff>
                    <xdr:row>17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6"/>
  <sheetViews>
    <sheetView zoomScale="115" zoomScaleNormal="115" workbookViewId="0">
      <selection activeCell="P10" sqref="P10"/>
    </sheetView>
  </sheetViews>
  <sheetFormatPr defaultColWidth="9" defaultRowHeight="13.5"/>
  <cols>
    <col min="1" max="1" width="5.625" customWidth="1"/>
    <col min="2" max="2" width="7.875" customWidth="1"/>
    <col min="3" max="3" width="9.875" customWidth="1"/>
    <col min="4" max="4" width="20" customWidth="1"/>
    <col min="5" max="5" width="11.625" customWidth="1"/>
    <col min="8" max="8" width="11.5" customWidth="1"/>
    <col min="9" max="9" width="10.25" customWidth="1"/>
    <col min="10" max="10" width="10.375" customWidth="1"/>
    <col min="14" max="14" width="10.25" customWidth="1"/>
  </cols>
  <sheetData>
    <row r="1" ht="22.5" spans="1:14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ht="14.25" spans="1:14">
      <c r="A2" s="2"/>
      <c r="B2" s="2"/>
      <c r="C2" s="2"/>
      <c r="D2" s="2"/>
      <c r="E2" s="3"/>
      <c r="F2" s="2"/>
      <c r="G2" s="2"/>
      <c r="H2" s="2"/>
      <c r="I2" s="2"/>
      <c r="J2" s="2"/>
      <c r="K2" s="33"/>
      <c r="L2" s="33"/>
      <c r="M2" s="33"/>
      <c r="N2" s="33"/>
    </row>
    <row r="3" ht="14.25" customHeight="1" spans="1:14">
      <c r="A3" s="4" t="s">
        <v>219</v>
      </c>
      <c r="B3" s="4"/>
      <c r="C3" s="4"/>
      <c r="D3" s="4"/>
      <c r="E3" s="4"/>
      <c r="F3" s="4"/>
      <c r="G3" s="4"/>
      <c r="H3" s="4"/>
      <c r="I3" s="4"/>
      <c r="J3" s="4"/>
      <c r="K3" s="34" t="s">
        <v>2</v>
      </c>
      <c r="L3" s="35"/>
      <c r="M3" s="35" t="s">
        <v>3</v>
      </c>
      <c r="N3" s="35" t="s">
        <v>4</v>
      </c>
    </row>
    <row r="4" ht="14.25" spans="1:14">
      <c r="A4" s="5"/>
      <c r="B4" s="4"/>
      <c r="C4" s="4"/>
      <c r="D4" s="5"/>
      <c r="E4" s="3"/>
      <c r="F4" s="6"/>
      <c r="G4" s="7"/>
      <c r="H4" s="7"/>
      <c r="I4" s="7"/>
      <c r="J4" s="7"/>
      <c r="K4" s="7"/>
      <c r="L4" s="7"/>
      <c r="M4" s="7"/>
      <c r="N4" s="36"/>
    </row>
    <row r="5" ht="25.5" customHeight="1" spans="1:14">
      <c r="A5" s="8" t="s">
        <v>5</v>
      </c>
      <c r="B5" s="9" t="s">
        <v>6</v>
      </c>
      <c r="C5" s="9" t="s">
        <v>7</v>
      </c>
      <c r="D5" s="10" t="s">
        <v>8</v>
      </c>
      <c r="E5" s="9" t="s">
        <v>9</v>
      </c>
      <c r="F5" s="8" t="s">
        <v>10</v>
      </c>
      <c r="G5" s="9" t="s">
        <v>36</v>
      </c>
      <c r="H5" s="9" t="s">
        <v>220</v>
      </c>
      <c r="I5" s="9" t="s">
        <v>221</v>
      </c>
      <c r="J5" s="9" t="s">
        <v>222</v>
      </c>
      <c r="K5" s="37" t="s">
        <v>223</v>
      </c>
      <c r="L5" s="38"/>
      <c r="M5" s="39"/>
      <c r="N5" s="8" t="s">
        <v>14</v>
      </c>
    </row>
    <row r="6" ht="21" customHeight="1" spans="1:14">
      <c r="A6" s="11"/>
      <c r="B6" s="12"/>
      <c r="C6" s="12"/>
      <c r="D6" s="13"/>
      <c r="E6" s="12"/>
      <c r="F6" s="11"/>
      <c r="G6" s="12"/>
      <c r="H6" s="12"/>
      <c r="I6" s="12"/>
      <c r="J6" s="12"/>
      <c r="K6" s="8" t="s">
        <v>17</v>
      </c>
      <c r="L6" s="40" t="s">
        <v>18</v>
      </c>
      <c r="M6" s="41" t="s">
        <v>19</v>
      </c>
      <c r="N6" s="11"/>
    </row>
    <row r="7" ht="51" customHeight="1" spans="1:14">
      <c r="A7" s="14">
        <v>1</v>
      </c>
      <c r="B7" s="15" t="s">
        <v>224</v>
      </c>
      <c r="C7" s="15" t="s">
        <v>225</v>
      </c>
      <c r="D7" s="16" t="s">
        <v>226</v>
      </c>
      <c r="E7" s="17" t="s">
        <v>227</v>
      </c>
      <c r="F7" s="16"/>
      <c r="G7" s="12" t="s">
        <v>23</v>
      </c>
      <c r="H7" s="18">
        <v>3.6</v>
      </c>
      <c r="I7" s="42">
        <v>4.7</v>
      </c>
      <c r="J7" s="42">
        <v>3.2</v>
      </c>
      <c r="K7" s="40"/>
      <c r="L7" s="15"/>
      <c r="M7" s="15"/>
      <c r="N7" s="43"/>
    </row>
    <row r="8" ht="51" customHeight="1" spans="1:14">
      <c r="A8" s="19">
        <v>2</v>
      </c>
      <c r="B8" s="19" t="s">
        <v>224</v>
      </c>
      <c r="C8" s="15" t="s">
        <v>225</v>
      </c>
      <c r="D8" s="16" t="s">
        <v>228</v>
      </c>
      <c r="E8" s="17" t="s">
        <v>229</v>
      </c>
      <c r="F8" s="20"/>
      <c r="G8" s="12" t="s">
        <v>23</v>
      </c>
      <c r="H8" s="18">
        <v>2.3</v>
      </c>
      <c r="I8" s="42">
        <v>3</v>
      </c>
      <c r="J8" s="44">
        <v>2.3</v>
      </c>
      <c r="K8" s="40"/>
      <c r="L8" s="15"/>
      <c r="M8" s="15"/>
      <c r="N8" s="43"/>
    </row>
    <row r="9" ht="51" customHeight="1" spans="1:14">
      <c r="A9" s="21"/>
      <c r="B9" s="21"/>
      <c r="C9" s="15" t="s">
        <v>225</v>
      </c>
      <c r="D9" s="16" t="s">
        <v>230</v>
      </c>
      <c r="E9" s="17" t="s">
        <v>231</v>
      </c>
      <c r="F9" s="22"/>
      <c r="G9" s="12" t="s">
        <v>23</v>
      </c>
      <c r="H9" s="18">
        <v>0.38</v>
      </c>
      <c r="I9" s="42">
        <v>0.2</v>
      </c>
      <c r="J9" s="44">
        <v>0.3</v>
      </c>
      <c r="K9" s="40"/>
      <c r="L9" s="15"/>
      <c r="M9" s="15"/>
      <c r="N9" s="43"/>
    </row>
    <row r="10" ht="42.75" customHeight="1" spans="1:14">
      <c r="A10" s="23"/>
      <c r="B10" s="23"/>
      <c r="C10" s="15" t="s">
        <v>225</v>
      </c>
      <c r="D10" s="16" t="s">
        <v>232</v>
      </c>
      <c r="E10" s="17" t="s">
        <v>233</v>
      </c>
      <c r="F10" s="24"/>
      <c r="G10" s="12" t="s">
        <v>23</v>
      </c>
      <c r="H10" s="25">
        <v>0.2</v>
      </c>
      <c r="I10" s="42">
        <v>0.15</v>
      </c>
      <c r="J10" s="44">
        <v>0.3</v>
      </c>
      <c r="K10" s="40"/>
      <c r="L10" s="15"/>
      <c r="M10" s="15"/>
      <c r="N10" s="43"/>
    </row>
    <row r="11" ht="42.75" customHeight="1" spans="1:14">
      <c r="A11" s="23"/>
      <c r="B11" s="23"/>
      <c r="C11" s="15"/>
      <c r="D11" s="16" t="s">
        <v>234</v>
      </c>
      <c r="E11" s="17"/>
      <c r="F11" s="24"/>
      <c r="G11" s="12"/>
      <c r="H11" s="25">
        <f>SUM(H7:H10)</f>
        <v>6.48</v>
      </c>
      <c r="I11" s="25">
        <f>SUM(I7:I10)</f>
        <v>8.05</v>
      </c>
      <c r="J11" s="45">
        <v>6.1</v>
      </c>
      <c r="K11" s="40"/>
      <c r="L11" s="15"/>
      <c r="M11" s="15"/>
      <c r="N11" s="43"/>
    </row>
    <row r="12" ht="45" customHeight="1" spans="1:14">
      <c r="A12" s="14"/>
      <c r="B12" s="14"/>
      <c r="C12" s="14"/>
      <c r="D12" s="26" t="s">
        <v>25</v>
      </c>
      <c r="E12" s="27"/>
      <c r="F12" s="14"/>
      <c r="G12" s="28"/>
      <c r="H12" s="29" t="s">
        <v>235</v>
      </c>
      <c r="I12" s="29" t="s">
        <v>236</v>
      </c>
      <c r="J12" s="29" t="s">
        <v>235</v>
      </c>
      <c r="K12" s="40"/>
      <c r="L12" s="46"/>
      <c r="M12" s="47"/>
      <c r="N12" s="48"/>
    </row>
    <row r="13" ht="40.5" customHeight="1" spans="1:14">
      <c r="A13" s="14"/>
      <c r="B13" s="14"/>
      <c r="C13" s="14"/>
      <c r="D13" s="26" t="s">
        <v>27</v>
      </c>
      <c r="E13" s="27"/>
      <c r="F13" s="30"/>
      <c r="G13" s="28"/>
      <c r="H13" s="28" t="s">
        <v>66</v>
      </c>
      <c r="I13" s="28" t="s">
        <v>66</v>
      </c>
      <c r="J13" s="49" t="s">
        <v>206</v>
      </c>
      <c r="K13" s="40"/>
      <c r="L13" s="46"/>
      <c r="M13" s="47"/>
      <c r="N13" s="48"/>
    </row>
    <row r="14" ht="40.5" customHeight="1" spans="1:14">
      <c r="A14" s="31" t="s">
        <v>237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</row>
    <row r="15" ht="33.75" customHeight="1" spans="1:14">
      <c r="A15" s="32" t="s">
        <v>30</v>
      </c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</row>
    <row r="16" ht="33.75" customHeight="1" spans="1:14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</row>
  </sheetData>
  <mergeCells count="20">
    <mergeCell ref="A1:N1"/>
    <mergeCell ref="K2:N2"/>
    <mergeCell ref="A3:I3"/>
    <mergeCell ref="K5:M5"/>
    <mergeCell ref="A14:N14"/>
    <mergeCell ref="A5:A6"/>
    <mergeCell ref="A8:A10"/>
    <mergeCell ref="B5:B6"/>
    <mergeCell ref="B8:B10"/>
    <mergeCell ref="C5:C6"/>
    <mergeCell ref="D5:D6"/>
    <mergeCell ref="E5:E6"/>
    <mergeCell ref="F5:F6"/>
    <mergeCell ref="F8:F10"/>
    <mergeCell ref="G5:G6"/>
    <mergeCell ref="H5:H6"/>
    <mergeCell ref="I5:I6"/>
    <mergeCell ref="J5:J6"/>
    <mergeCell ref="N5:N6"/>
    <mergeCell ref="A15:N16"/>
  </mergeCells>
  <printOptions horizontalCentered="1"/>
  <pageMargins left="0.118110236220472" right="0.118110236220472" top="0.196850393700787" bottom="0.15748031496063" header="0.31496062992126" footer="0.31496062992126"/>
  <pageSetup paperSize="9" orientation="landscape" horizontalDpi="100" verticalDpi="100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 sizeWithCells="1">
                  <from>
                    <xdr:col>10</xdr:col>
                    <xdr:colOff>95250</xdr:colOff>
                    <xdr:row>2</xdr:row>
                    <xdr:rowOff>19050</xdr:rowOff>
                  </from>
                  <to>
                    <xdr:col>11</xdr:col>
                    <xdr:colOff>76200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 sizeWithCells="1">
                  <from>
                    <xdr:col>11</xdr:col>
                    <xdr:colOff>466725</xdr:colOff>
                    <xdr:row>2</xdr:row>
                    <xdr:rowOff>9525</xdr:rowOff>
                  </from>
                  <to>
                    <xdr:col>12</xdr:col>
                    <xdr:colOff>361950</xdr:colOff>
                    <xdr:row>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靠背总成</vt:lpstr>
      <vt:lpstr>工装汇总表</vt:lpstr>
      <vt:lpstr>模具报价单</vt:lpstr>
      <vt:lpstr>夹具报价单</vt:lpstr>
      <vt:lpstr>检具报价单</vt:lpstr>
      <vt:lpstr>模夹检具报价单</vt:lpstr>
      <vt:lpstr> 阻尼器总成  滑轨</vt:lpstr>
      <vt:lpstr>X5000模具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孔祥天</dc:creator>
  <cp:lastModifiedBy>15529002857</cp:lastModifiedBy>
  <dcterms:created xsi:type="dcterms:W3CDTF">2018-08-13T05:49:00Z</dcterms:created>
  <cp:lastPrinted>2021-10-21T03:13:00Z</cp:lastPrinted>
  <dcterms:modified xsi:type="dcterms:W3CDTF">2022-11-30T12:27:58Z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3A29AE126A6142A0AE0C00D5D7674555</vt:lpwstr>
  </property>
</Properties>
</file>