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740"/>
  </bookViews>
  <sheets>
    <sheet name="Sheet1" sheetId="1" r:id="rId1"/>
    <sheet name="SHT0016985" sheetId="2" r:id="rId2"/>
    <sheet name="SHT001715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<sst xmlns="http://schemas.openxmlformats.org/spreadsheetml/2006/main" count="236" uniqueCount="107">
  <si>
    <t>月份</t>
  </si>
  <si>
    <t>QAD代码</t>
  </si>
  <si>
    <t>产品名称</t>
  </si>
  <si>
    <t>客户</t>
  </si>
  <si>
    <t>材料成本</t>
  </si>
  <si>
    <t>销北京价格</t>
  </si>
  <si>
    <t>销工厂价格</t>
  </si>
  <si>
    <t>SHT0012406</t>
  </si>
  <si>
    <t>扶手底支架</t>
  </si>
  <si>
    <t>西安</t>
  </si>
  <si>
    <t>SHT0016985</t>
  </si>
  <si>
    <t>3.1C调高手柄总成灰白色</t>
  </si>
  <si>
    <t>SHT0017153</t>
  </si>
  <si>
    <t>速降开关气路总成陕汽X3000</t>
  </si>
  <si>
    <t>BPC0010118</t>
  </si>
  <si>
    <t>气管BK黑色</t>
  </si>
  <si>
    <t xml:space="preserve">   </t>
  </si>
  <si>
    <t>父级物料</t>
  </si>
  <si>
    <t>地点</t>
  </si>
  <si>
    <t>成本集</t>
  </si>
  <si>
    <t>组件</t>
  </si>
  <si>
    <t xml:space="preserve">描述 </t>
  </si>
  <si>
    <t>每件需求量</t>
  </si>
  <si>
    <t>单件合计</t>
  </si>
  <si>
    <t>成本合计</t>
  </si>
  <si>
    <t>生效日期</t>
  </si>
  <si>
    <t>902</t>
  </si>
  <si>
    <t>Standard</t>
  </si>
  <si>
    <t>BFA0000284</t>
  </si>
  <si>
    <t>自攻钉2</t>
  </si>
  <si>
    <t>M2.6*10</t>
  </si>
  <si>
    <t>BFA0000285</t>
  </si>
  <si>
    <t>开口挡圈</t>
  </si>
  <si>
    <t>Φ4镀黑锌</t>
  </si>
  <si>
    <t>BFA0000757</t>
  </si>
  <si>
    <t>销轴</t>
  </si>
  <si>
    <t/>
  </si>
  <si>
    <t>BSP0000103</t>
  </si>
  <si>
    <t>可回位机构弹簧1</t>
  </si>
  <si>
    <t>Φ1.6*1.9</t>
  </si>
  <si>
    <t>BSP0000105</t>
  </si>
  <si>
    <t>内部棘爪回位簧</t>
  </si>
  <si>
    <t>Φ0.5*Φ3.5*11*1.5</t>
  </si>
  <si>
    <t>BSP0010036</t>
  </si>
  <si>
    <t>外部棘爪回位簧</t>
  </si>
  <si>
    <t>弹簧</t>
  </si>
  <si>
    <t>SHT0002226</t>
  </si>
  <si>
    <t>弹簧固定座</t>
  </si>
  <si>
    <t>SHT0002229</t>
  </si>
  <si>
    <t>卡接棘爪(卡件)</t>
  </si>
  <si>
    <t>SHT0002230</t>
  </si>
  <si>
    <t>垫圈(滚轮)</t>
  </si>
  <si>
    <t>SHT0002231</t>
  </si>
  <si>
    <t>外部棘爪底座</t>
  </si>
  <si>
    <t>SHT0002232</t>
  </si>
  <si>
    <t>外部棘爪转动轴</t>
  </si>
  <si>
    <t>SHT0002233</t>
  </si>
  <si>
    <t>外部棘爪盖板</t>
  </si>
  <si>
    <t>SHT0002243</t>
  </si>
  <si>
    <t>手柄支撑垫圈</t>
  </si>
  <si>
    <t>SHT0010363</t>
  </si>
  <si>
    <t>升降可回位机构卡轮</t>
  </si>
  <si>
    <t>H6  12档位</t>
  </si>
  <si>
    <t>SHT0012892</t>
  </si>
  <si>
    <t>主驾升降调节手柄底座</t>
  </si>
  <si>
    <t>SHT0013185</t>
  </si>
  <si>
    <t>升降调节拉线总成</t>
  </si>
  <si>
    <t>拉线</t>
  </si>
  <si>
    <t>SHT0016984</t>
  </si>
  <si>
    <t>3.1C调高手柄</t>
  </si>
  <si>
    <t>灰白色 黑色丝印</t>
  </si>
  <si>
    <t>BFA0010102</t>
  </si>
  <si>
    <t>十字盘头平尾自攻钉</t>
  </si>
  <si>
    <t>BPC0000022</t>
  </si>
  <si>
    <t>速降气阀配套塑料件</t>
  </si>
  <si>
    <t>白色</t>
  </si>
  <si>
    <t>BPC0010012</t>
  </si>
  <si>
    <t>4mm卡箍</t>
  </si>
  <si>
    <t>国产</t>
  </si>
  <si>
    <t>BPC0010099</t>
  </si>
  <si>
    <t>4-4变径接头</t>
  </si>
  <si>
    <t>BPC0010108</t>
  </si>
  <si>
    <t>气管BU蓝色</t>
  </si>
  <si>
    <t>PAφ4*2.5</t>
  </si>
  <si>
    <t>BPC0010120</t>
  </si>
  <si>
    <t>气管N本色</t>
  </si>
  <si>
    <t>PAΦ4*2.5</t>
  </si>
  <si>
    <t>BPC0010218</t>
  </si>
  <si>
    <t>翘板速降阀固定座</t>
  </si>
  <si>
    <t>BPC0010219</t>
  </si>
  <si>
    <t>翘板速降阀分总成</t>
  </si>
  <si>
    <t>SHT0000453</t>
  </si>
  <si>
    <t>安装底座</t>
  </si>
  <si>
    <t>降低凸台高度</t>
  </si>
  <si>
    <t>SHT0002282</t>
  </si>
  <si>
    <t>速降按钮</t>
  </si>
  <si>
    <t>X3000浅灰色</t>
  </si>
  <si>
    <t>SHT0010465</t>
  </si>
  <si>
    <t>气管防护长弹簧</t>
  </si>
  <si>
    <t>φ4.8*60</t>
  </si>
  <si>
    <t>BPC0010216</t>
  </si>
  <si>
    <t>翘板速降阀外壳</t>
  </si>
  <si>
    <t>BPC0010253</t>
  </si>
  <si>
    <t>翘板速降阀芯小总成</t>
  </si>
  <si>
    <t>SHT0002211</t>
  </si>
  <si>
    <t>消音片</t>
  </si>
  <si>
    <t>D8.5*H3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</si>
</sst>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,###,##0.0########"/>
    <numFmt numFmtId="177" formatCode="#,###,###,##0.00###"/>
    <numFmt numFmtId="178" formatCode="##,##0.00###"/>
  </numFmts>
  <fonts count="23">
    <font>
      <sz val="11"/>
      <color theme="1"/>
      <name val="宋体"/>
      <charset val="134"/>
      <scheme val="minor"/>
    </font>
    <font>
      <sz val="8.25"/>
      <color indexed="0"/>
      <name val="Microsoft Sans Serif"/>
      <charset val="0"/>
    </font>
    <font>
      <sz val="8.25"/>
      <color indexed="4"/>
      <name val="Microsoft Sans Serif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5" borderId="8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6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25">
    <xf numFmtId="0" fontId="0" fillId="0" borderId="0" xfId="0"/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right" vertical="center"/>
    </xf>
    <xf numFmtId="0" fontId="2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176" fontId="1" fillId="0" borderId="2" xfId="0" applyNumberFormat="1" applyFont="1" applyFill="1" applyBorder="1" applyAlignment="1">
      <alignment horizontal="right" vertical="center"/>
    </xf>
    <xf numFmtId="177" fontId="1" fillId="0" borderId="2" xfId="0" applyNumberFormat="1" applyFont="1" applyFill="1" applyBorder="1" applyAlignment="1">
      <alignment horizontal="right" vertical="center"/>
    </xf>
    <xf numFmtId="0" fontId="2" fillId="2" borderId="2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176" fontId="1" fillId="2" borderId="2" xfId="0" applyNumberFormat="1" applyFont="1" applyFill="1" applyBorder="1" applyAlignment="1">
      <alignment horizontal="right" vertical="center"/>
    </xf>
    <xf numFmtId="177" fontId="1" fillId="2" borderId="2" xfId="0" applyNumberFormat="1" applyFont="1" applyFill="1" applyBorder="1" applyAlignment="1">
      <alignment horizontal="right" vertical="center"/>
    </xf>
    <xf numFmtId="0" fontId="2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76" fontId="1" fillId="0" borderId="0" xfId="0" applyNumberFormat="1" applyFont="1" applyFill="1" applyAlignment="1">
      <alignment horizontal="right" vertical="center"/>
    </xf>
    <xf numFmtId="177" fontId="1" fillId="0" borderId="0" xfId="0" applyNumberFormat="1" applyFont="1" applyFill="1" applyAlignment="1">
      <alignment horizontal="right" vertical="center"/>
    </xf>
    <xf numFmtId="178" fontId="1" fillId="0" borderId="2" xfId="0" applyNumberFormat="1" applyFont="1" applyFill="1" applyBorder="1" applyAlignment="1">
      <alignment horizontal="right" vertical="center"/>
    </xf>
    <xf numFmtId="14" fontId="1" fillId="0" borderId="2" xfId="0" applyNumberFormat="1" applyFont="1" applyFill="1" applyBorder="1" applyAlignment="1">
      <alignment horizontal="right" vertical="center"/>
    </xf>
    <xf numFmtId="178" fontId="1" fillId="2" borderId="2" xfId="0" applyNumberFormat="1" applyFont="1" applyFill="1" applyBorder="1" applyAlignment="1">
      <alignment horizontal="right" vertical="center"/>
    </xf>
    <xf numFmtId="14" fontId="1" fillId="2" borderId="2" xfId="0" applyNumberFormat="1" applyFont="1" applyFill="1" applyBorder="1" applyAlignment="1">
      <alignment horizontal="right" vertical="center"/>
    </xf>
    <xf numFmtId="178" fontId="1" fillId="0" borderId="0" xfId="0" applyNumberFormat="1" applyFont="1" applyFill="1" applyAlignment="1">
      <alignment horizontal="right" vertical="center"/>
    </xf>
    <xf numFmtId="14" fontId="1" fillId="0" borderId="0" xfId="0" applyNumberFormat="1" applyFont="1" applyFill="1" applyAlignment="1">
      <alignment horizontal="right" vertical="center"/>
    </xf>
    <xf numFmtId="0" fontId="0" fillId="0" borderId="3" xfId="0" applyBorder="1" applyAlignment="1">
      <alignment horizontal="center" vertical="center"/>
    </xf>
    <xf numFmtId="43" fontId="3" fillId="0" borderId="3" xfId="0" applyNumberFormat="1" applyFont="1" applyFill="1" applyBorder="1" applyAlignment="1">
      <alignment horizontal="center"/>
    </xf>
    <xf numFmtId="0" fontId="0" fillId="0" borderId="3" xfId="0" applyBorder="1"/>
    <xf numFmtId="43" fontId="0" fillId="0" borderId="3" xfId="0" applyNumberFormat="1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4"/>
  <sheetViews>
    <sheetView tabSelected="1" workbookViewId="0">
      <selection activeCell="H16" sqref="H16"/>
    </sheetView>
  </sheetViews>
  <sheetFormatPr defaultColWidth="9" defaultRowHeight="14" outlineLevelCol="6"/>
  <cols>
    <col min="2" max="2" width="11.6272727272727" customWidth="1"/>
    <col min="3" max="3" width="33.1272727272727" customWidth="1"/>
    <col min="6" max="7" width="14" customWidth="1"/>
  </cols>
  <sheetData>
    <row r="1" spans="1:7">
      <c r="A1" s="21" t="s">
        <v>0</v>
      </c>
      <c r="B1" s="21" t="s">
        <v>1</v>
      </c>
      <c r="C1" s="21" t="s">
        <v>2</v>
      </c>
      <c r="D1" s="21" t="s">
        <v>3</v>
      </c>
      <c r="E1" s="22" t="s">
        <v>4</v>
      </c>
      <c r="F1" s="22" t="s">
        <v>5</v>
      </c>
      <c r="G1" s="22" t="s">
        <v>6</v>
      </c>
    </row>
    <row r="2" spans="1:7">
      <c r="A2" s="21">
        <v>3</v>
      </c>
      <c r="B2" s="21" t="s">
        <v>7</v>
      </c>
      <c r="C2" s="21" t="s">
        <v>8</v>
      </c>
      <c r="D2" s="21" t="s">
        <v>9</v>
      </c>
      <c r="E2" s="23">
        <v>70.796</v>
      </c>
      <c r="F2" s="24">
        <f>E2/0.9</f>
        <v>78.6622222222222</v>
      </c>
      <c r="G2" s="24">
        <f>F2/0.95</f>
        <v>82.8023391812866</v>
      </c>
    </row>
    <row r="3" spans="1:7">
      <c r="A3" s="21">
        <v>4</v>
      </c>
      <c r="B3" s="21" t="s">
        <v>10</v>
      </c>
      <c r="C3" s="21" t="s">
        <v>11</v>
      </c>
      <c r="D3" s="21" t="s">
        <v>9</v>
      </c>
      <c r="E3" s="23">
        <f>'SHT0016985'!I19</f>
        <v>19.5479</v>
      </c>
      <c r="F3" s="24">
        <f>E3/0.7</f>
        <v>27.9255714285714</v>
      </c>
      <c r="G3" s="24">
        <f>F3/0.85</f>
        <v>32.8536134453782</v>
      </c>
    </row>
    <row r="4" spans="1:7">
      <c r="A4" s="21">
        <v>4</v>
      </c>
      <c r="B4" s="21" t="s">
        <v>12</v>
      </c>
      <c r="C4" s="21" t="s">
        <v>13</v>
      </c>
      <c r="D4" s="21" t="s">
        <v>9</v>
      </c>
      <c r="E4" s="23">
        <f>'SHT0017153'!I13</f>
        <v>6.36062</v>
      </c>
      <c r="F4" s="24">
        <f>E4/0.7</f>
        <v>9.0866</v>
      </c>
      <c r="G4" s="24">
        <f>F4/0.85</f>
        <v>10.6901176470588</v>
      </c>
    </row>
    <row r="5" spans="1:7">
      <c r="A5" s="21">
        <v>4</v>
      </c>
      <c r="B5" s="21" t="s">
        <v>14</v>
      </c>
      <c r="C5" s="21" t="s">
        <v>15</v>
      </c>
      <c r="D5" s="21" t="s">
        <v>9</v>
      </c>
      <c r="E5" s="21">
        <v>1.6814</v>
      </c>
      <c r="F5" s="24">
        <f>E5/0.9</f>
        <v>1.86822222222222</v>
      </c>
      <c r="G5" s="24">
        <f>F5/0.95</f>
        <v>1.96654970760234</v>
      </c>
    </row>
    <row r="24" spans="6:6">
      <c r="F24" t="s">
        <v>16</v>
      </c>
    </row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"/>
  <sheetViews>
    <sheetView workbookViewId="0">
      <selection activeCell="A1" sqref="A1:J20"/>
    </sheetView>
  </sheetViews>
  <sheetFormatPr defaultColWidth="9" defaultRowHeight="14"/>
  <cols>
    <col min="4" max="4" width="10.4545454545455" customWidth="1"/>
  </cols>
  <sheetData>
    <row r="1" spans="1:10">
      <c r="A1" s="1" t="s">
        <v>17</v>
      </c>
      <c r="B1" s="1" t="s">
        <v>18</v>
      </c>
      <c r="C1" s="1" t="s">
        <v>19</v>
      </c>
      <c r="D1" s="1" t="s">
        <v>20</v>
      </c>
      <c r="E1" s="1" t="s">
        <v>21</v>
      </c>
      <c r="F1" s="1" t="s">
        <v>21</v>
      </c>
      <c r="G1" s="2" t="s">
        <v>22</v>
      </c>
      <c r="H1" s="2" t="s">
        <v>23</v>
      </c>
      <c r="I1" s="2" t="s">
        <v>24</v>
      </c>
      <c r="J1" s="2" t="s">
        <v>25</v>
      </c>
    </row>
    <row r="2" spans="1:10">
      <c r="A2" s="3" t="s">
        <v>10</v>
      </c>
      <c r="B2" s="4" t="s">
        <v>26</v>
      </c>
      <c r="C2" s="4" t="s">
        <v>27</v>
      </c>
      <c r="D2" s="3" t="s">
        <v>28</v>
      </c>
      <c r="E2" s="3" t="s">
        <v>29</v>
      </c>
      <c r="F2" s="4" t="s">
        <v>30</v>
      </c>
      <c r="G2" s="5">
        <v>1</v>
      </c>
      <c r="H2" s="6">
        <v>0.05</v>
      </c>
      <c r="I2" s="15">
        <v>0.05</v>
      </c>
      <c r="J2" s="16">
        <v>45317</v>
      </c>
    </row>
    <row r="3" spans="1:10">
      <c r="A3" s="7" t="s">
        <v>10</v>
      </c>
      <c r="B3" s="8" t="s">
        <v>26</v>
      </c>
      <c r="C3" s="8" t="s">
        <v>27</v>
      </c>
      <c r="D3" s="7" t="s">
        <v>31</v>
      </c>
      <c r="E3" s="7" t="s">
        <v>32</v>
      </c>
      <c r="F3" s="8" t="s">
        <v>33</v>
      </c>
      <c r="G3" s="9">
        <v>1</v>
      </c>
      <c r="H3" s="10">
        <v>0.05</v>
      </c>
      <c r="I3" s="17">
        <v>0.05</v>
      </c>
      <c r="J3" s="18">
        <v>45317</v>
      </c>
    </row>
    <row r="4" spans="1:10">
      <c r="A4" s="3" t="s">
        <v>10</v>
      </c>
      <c r="B4" s="4" t="s">
        <v>26</v>
      </c>
      <c r="C4" s="4" t="s">
        <v>27</v>
      </c>
      <c r="D4" s="3" t="s">
        <v>34</v>
      </c>
      <c r="E4" s="3" t="s">
        <v>35</v>
      </c>
      <c r="F4" s="4" t="s">
        <v>36</v>
      </c>
      <c r="G4" s="5">
        <v>1</v>
      </c>
      <c r="H4" s="6">
        <v>2.3</v>
      </c>
      <c r="I4" s="15">
        <f>H4*G4</f>
        <v>2.3</v>
      </c>
      <c r="J4" s="16">
        <v>45317</v>
      </c>
    </row>
    <row r="5" spans="1:10">
      <c r="A5" s="7" t="s">
        <v>10</v>
      </c>
      <c r="B5" s="8" t="s">
        <v>26</v>
      </c>
      <c r="C5" s="8" t="s">
        <v>27</v>
      </c>
      <c r="D5" s="7" t="s">
        <v>37</v>
      </c>
      <c r="E5" s="7" t="s">
        <v>38</v>
      </c>
      <c r="F5" s="8" t="s">
        <v>39</v>
      </c>
      <c r="G5" s="9">
        <v>1</v>
      </c>
      <c r="H5" s="10">
        <v>0.35</v>
      </c>
      <c r="I5" s="17">
        <v>0.35</v>
      </c>
      <c r="J5" s="18">
        <v>45317</v>
      </c>
    </row>
    <row r="6" spans="1:10">
      <c r="A6" s="3" t="s">
        <v>10</v>
      </c>
      <c r="B6" s="4" t="s">
        <v>26</v>
      </c>
      <c r="C6" s="4" t="s">
        <v>27</v>
      </c>
      <c r="D6" s="3" t="s">
        <v>40</v>
      </c>
      <c r="E6" s="3" t="s">
        <v>41</v>
      </c>
      <c r="F6" s="4" t="s">
        <v>42</v>
      </c>
      <c r="G6" s="5">
        <v>2</v>
      </c>
      <c r="H6" s="6">
        <v>0.1</v>
      </c>
      <c r="I6" s="15">
        <v>0.2</v>
      </c>
      <c r="J6" s="16">
        <v>45317</v>
      </c>
    </row>
    <row r="7" spans="1:10">
      <c r="A7" s="7" t="s">
        <v>10</v>
      </c>
      <c r="B7" s="8" t="s">
        <v>26</v>
      </c>
      <c r="C7" s="8" t="s">
        <v>27</v>
      </c>
      <c r="D7" s="7" t="s">
        <v>43</v>
      </c>
      <c r="E7" s="7" t="s">
        <v>44</v>
      </c>
      <c r="F7" s="8" t="s">
        <v>45</v>
      </c>
      <c r="G7" s="9">
        <v>1</v>
      </c>
      <c r="H7" s="10">
        <v>0.17</v>
      </c>
      <c r="I7" s="17">
        <v>0.17</v>
      </c>
      <c r="J7" s="18">
        <v>45317</v>
      </c>
    </row>
    <row r="8" spans="1:10">
      <c r="A8" s="3" t="s">
        <v>10</v>
      </c>
      <c r="B8" s="4" t="s">
        <v>26</v>
      </c>
      <c r="C8" s="4" t="s">
        <v>27</v>
      </c>
      <c r="D8" s="3" t="s">
        <v>46</v>
      </c>
      <c r="E8" s="3" t="s">
        <v>47</v>
      </c>
      <c r="F8" s="4" t="s">
        <v>36</v>
      </c>
      <c r="G8" s="5">
        <v>1</v>
      </c>
      <c r="H8" s="6">
        <v>0.92</v>
      </c>
      <c r="I8" s="15">
        <f>H8*G8</f>
        <v>0.92</v>
      </c>
      <c r="J8" s="16">
        <v>45317</v>
      </c>
    </row>
    <row r="9" spans="1:10">
      <c r="A9" s="7" t="s">
        <v>10</v>
      </c>
      <c r="B9" s="8" t="s">
        <v>26</v>
      </c>
      <c r="C9" s="8" t="s">
        <v>27</v>
      </c>
      <c r="D9" s="7" t="s">
        <v>48</v>
      </c>
      <c r="E9" s="7" t="s">
        <v>49</v>
      </c>
      <c r="F9" s="8" t="s">
        <v>36</v>
      </c>
      <c r="G9" s="9">
        <v>2</v>
      </c>
      <c r="H9" s="10">
        <v>0.71</v>
      </c>
      <c r="I9" s="17">
        <f>H9*G9</f>
        <v>1.42</v>
      </c>
      <c r="J9" s="18">
        <v>45317</v>
      </c>
    </row>
    <row r="10" spans="1:10">
      <c r="A10" s="3" t="s">
        <v>10</v>
      </c>
      <c r="B10" s="4" t="s">
        <v>26</v>
      </c>
      <c r="C10" s="4" t="s">
        <v>27</v>
      </c>
      <c r="D10" s="3" t="s">
        <v>50</v>
      </c>
      <c r="E10" s="3" t="s">
        <v>51</v>
      </c>
      <c r="F10" s="4" t="s">
        <v>36</v>
      </c>
      <c r="G10" s="5">
        <v>1</v>
      </c>
      <c r="H10" s="6">
        <v>0.62</v>
      </c>
      <c r="I10" s="15">
        <f>H10*G10</f>
        <v>0.62</v>
      </c>
      <c r="J10" s="16">
        <v>45317</v>
      </c>
    </row>
    <row r="11" spans="1:10">
      <c r="A11" s="7" t="s">
        <v>10</v>
      </c>
      <c r="B11" s="8" t="s">
        <v>26</v>
      </c>
      <c r="C11" s="8" t="s">
        <v>27</v>
      </c>
      <c r="D11" s="7" t="s">
        <v>52</v>
      </c>
      <c r="E11" s="7" t="s">
        <v>53</v>
      </c>
      <c r="F11" s="8" t="s">
        <v>36</v>
      </c>
      <c r="G11" s="9">
        <v>1</v>
      </c>
      <c r="H11" s="10">
        <v>0.92</v>
      </c>
      <c r="I11" s="17">
        <f>H11*G11</f>
        <v>0.92</v>
      </c>
      <c r="J11" s="18">
        <v>45317</v>
      </c>
    </row>
    <row r="12" spans="1:10">
      <c r="A12" s="3" t="s">
        <v>10</v>
      </c>
      <c r="B12" s="4" t="s">
        <v>26</v>
      </c>
      <c r="C12" s="4" t="s">
        <v>27</v>
      </c>
      <c r="D12" s="3" t="s">
        <v>54</v>
      </c>
      <c r="E12" s="3" t="s">
        <v>55</v>
      </c>
      <c r="F12" s="4" t="s">
        <v>36</v>
      </c>
      <c r="G12" s="5">
        <v>1</v>
      </c>
      <c r="H12" s="6">
        <v>0.4779</v>
      </c>
      <c r="I12" s="15">
        <v>0.4779</v>
      </c>
      <c r="J12" s="16">
        <v>45317</v>
      </c>
    </row>
    <row r="13" spans="1:10">
      <c r="A13" s="7" t="s">
        <v>10</v>
      </c>
      <c r="B13" s="8" t="s">
        <v>26</v>
      </c>
      <c r="C13" s="8" t="s">
        <v>27</v>
      </c>
      <c r="D13" s="7" t="s">
        <v>56</v>
      </c>
      <c r="E13" s="7" t="s">
        <v>57</v>
      </c>
      <c r="F13" s="8" t="s">
        <v>36</v>
      </c>
      <c r="G13" s="9">
        <v>1</v>
      </c>
      <c r="H13" s="10">
        <v>0.65</v>
      </c>
      <c r="I13" s="17">
        <f>H13*G13</f>
        <v>0.65</v>
      </c>
      <c r="J13" s="18">
        <v>45317</v>
      </c>
    </row>
    <row r="14" spans="1:10">
      <c r="A14" s="3" t="s">
        <v>10</v>
      </c>
      <c r="B14" s="4" t="s">
        <v>26</v>
      </c>
      <c r="C14" s="4" t="s">
        <v>27</v>
      </c>
      <c r="D14" s="3" t="s">
        <v>58</v>
      </c>
      <c r="E14" s="3" t="s">
        <v>59</v>
      </c>
      <c r="F14" s="4" t="s">
        <v>36</v>
      </c>
      <c r="G14" s="5">
        <v>1</v>
      </c>
      <c r="H14" s="6">
        <v>0.41</v>
      </c>
      <c r="I14" s="15">
        <f>H14*G14</f>
        <v>0.41</v>
      </c>
      <c r="J14" s="16">
        <v>45317</v>
      </c>
    </row>
    <row r="15" spans="1:10">
      <c r="A15" s="7" t="s">
        <v>10</v>
      </c>
      <c r="B15" s="8" t="s">
        <v>26</v>
      </c>
      <c r="C15" s="8" t="s">
        <v>27</v>
      </c>
      <c r="D15" s="7" t="s">
        <v>60</v>
      </c>
      <c r="E15" s="7" t="s">
        <v>61</v>
      </c>
      <c r="F15" s="8" t="s">
        <v>62</v>
      </c>
      <c r="G15" s="9">
        <v>1</v>
      </c>
      <c r="H15" s="10">
        <v>3.12</v>
      </c>
      <c r="I15" s="17">
        <f>H15*G15</f>
        <v>3.12</v>
      </c>
      <c r="J15" s="18">
        <v>45317</v>
      </c>
    </row>
    <row r="16" spans="1:10">
      <c r="A16" s="3" t="s">
        <v>10</v>
      </c>
      <c r="B16" s="4" t="s">
        <v>26</v>
      </c>
      <c r="C16" s="4" t="s">
        <v>27</v>
      </c>
      <c r="D16" s="3" t="s">
        <v>63</v>
      </c>
      <c r="E16" s="3" t="s">
        <v>64</v>
      </c>
      <c r="F16" s="4" t="s">
        <v>36</v>
      </c>
      <c r="G16" s="5">
        <v>1</v>
      </c>
      <c r="H16" s="6">
        <v>2.3</v>
      </c>
      <c r="I16" s="15">
        <f>H16*G16</f>
        <v>2.3</v>
      </c>
      <c r="J16" s="16">
        <v>45317</v>
      </c>
    </row>
    <row r="17" spans="1:10">
      <c r="A17" s="7" t="s">
        <v>10</v>
      </c>
      <c r="B17" s="8" t="s">
        <v>26</v>
      </c>
      <c r="C17" s="8" t="s">
        <v>27</v>
      </c>
      <c r="D17" s="7" t="s">
        <v>65</v>
      </c>
      <c r="E17" s="7" t="s">
        <v>66</v>
      </c>
      <c r="F17" s="8" t="s">
        <v>67</v>
      </c>
      <c r="G17" s="9">
        <v>1</v>
      </c>
      <c r="H17" s="10">
        <v>3.85</v>
      </c>
      <c r="I17" s="17">
        <v>3.85</v>
      </c>
      <c r="J17" s="18">
        <v>45317</v>
      </c>
    </row>
    <row r="18" spans="1:10">
      <c r="A18" s="3" t="s">
        <v>10</v>
      </c>
      <c r="B18" s="4" t="s">
        <v>26</v>
      </c>
      <c r="C18" s="4" t="s">
        <v>27</v>
      </c>
      <c r="D18" s="3" t="s">
        <v>68</v>
      </c>
      <c r="E18" s="3" t="s">
        <v>69</v>
      </c>
      <c r="F18" s="4" t="s">
        <v>70</v>
      </c>
      <c r="G18" s="5">
        <v>1</v>
      </c>
      <c r="H18" s="6">
        <v>1.74</v>
      </c>
      <c r="I18" s="15">
        <f>H18*G18</f>
        <v>1.74</v>
      </c>
      <c r="J18" s="16">
        <v>45317</v>
      </c>
    </row>
    <row r="19" spans="9:9">
      <c r="I19">
        <f>SUM(I2:I18)</f>
        <v>19.5479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"/>
  <sheetViews>
    <sheetView workbookViewId="0">
      <selection activeCell="A1" sqref="A1:J20"/>
    </sheetView>
  </sheetViews>
  <sheetFormatPr defaultColWidth="9" defaultRowHeight="14"/>
  <cols>
    <col min="4" max="4" width="10.5454545454545" customWidth="1"/>
  </cols>
  <sheetData>
    <row r="1" spans="1:10">
      <c r="A1" s="1" t="s">
        <v>17</v>
      </c>
      <c r="B1" s="1" t="s">
        <v>18</v>
      </c>
      <c r="C1" s="1" t="s">
        <v>19</v>
      </c>
      <c r="D1" s="1" t="s">
        <v>20</v>
      </c>
      <c r="E1" s="1" t="s">
        <v>21</v>
      </c>
      <c r="F1" s="1" t="s">
        <v>21</v>
      </c>
      <c r="G1" s="2" t="s">
        <v>22</v>
      </c>
      <c r="H1" s="2" t="s">
        <v>23</v>
      </c>
      <c r="I1" s="2" t="s">
        <v>24</v>
      </c>
      <c r="J1" s="2" t="s">
        <v>25</v>
      </c>
    </row>
    <row r="2" spans="1:10">
      <c r="A2" s="3" t="s">
        <v>12</v>
      </c>
      <c r="B2" s="4" t="s">
        <v>26</v>
      </c>
      <c r="C2" s="4" t="s">
        <v>27</v>
      </c>
      <c r="D2" s="3" t="s">
        <v>71</v>
      </c>
      <c r="E2" s="3" t="s">
        <v>72</v>
      </c>
      <c r="F2" s="4" t="s">
        <v>36</v>
      </c>
      <c r="G2" s="5">
        <v>2</v>
      </c>
      <c r="H2" s="6">
        <v>0.05</v>
      </c>
      <c r="I2" s="15">
        <v>0.1</v>
      </c>
      <c r="J2" s="16">
        <v>45383</v>
      </c>
    </row>
    <row r="3" spans="1:10">
      <c r="A3" s="7" t="s">
        <v>12</v>
      </c>
      <c r="B3" s="8" t="s">
        <v>26</v>
      </c>
      <c r="C3" s="8" t="s">
        <v>27</v>
      </c>
      <c r="D3" s="7" t="s">
        <v>73</v>
      </c>
      <c r="E3" s="7" t="s">
        <v>74</v>
      </c>
      <c r="F3" s="8" t="s">
        <v>75</v>
      </c>
      <c r="G3" s="9">
        <v>1</v>
      </c>
      <c r="H3" s="10">
        <v>0.2377</v>
      </c>
      <c r="I3" s="17">
        <v>0.2377</v>
      </c>
      <c r="J3" s="18">
        <v>45383</v>
      </c>
    </row>
    <row r="4" spans="1:10">
      <c r="A4" s="3" t="s">
        <v>12</v>
      </c>
      <c r="B4" s="4" t="s">
        <v>26</v>
      </c>
      <c r="C4" s="4" t="s">
        <v>27</v>
      </c>
      <c r="D4" s="3" t="s">
        <v>76</v>
      </c>
      <c r="E4" s="3" t="s">
        <v>77</v>
      </c>
      <c r="F4" s="4" t="s">
        <v>78</v>
      </c>
      <c r="G4" s="5">
        <v>2</v>
      </c>
      <c r="H4" s="6">
        <v>0.09</v>
      </c>
      <c r="I4" s="15">
        <f>H4*G4</f>
        <v>0.18</v>
      </c>
      <c r="J4" s="16">
        <v>45383</v>
      </c>
    </row>
    <row r="5" spans="1:10">
      <c r="A5" s="7" t="s">
        <v>12</v>
      </c>
      <c r="B5" s="8" t="s">
        <v>26</v>
      </c>
      <c r="C5" s="8" t="s">
        <v>27</v>
      </c>
      <c r="D5" s="7" t="s">
        <v>79</v>
      </c>
      <c r="E5" s="7" t="s">
        <v>80</v>
      </c>
      <c r="F5" s="8" t="s">
        <v>36</v>
      </c>
      <c r="G5" s="9">
        <v>2</v>
      </c>
      <c r="H5" s="10">
        <v>0.2</v>
      </c>
      <c r="I5" s="17">
        <f>H5*G5</f>
        <v>0.4</v>
      </c>
      <c r="J5" s="18">
        <v>45383</v>
      </c>
    </row>
    <row r="6" spans="1:10">
      <c r="A6" s="3" t="s">
        <v>12</v>
      </c>
      <c r="B6" s="4" t="s">
        <v>26</v>
      </c>
      <c r="C6" s="4" t="s">
        <v>27</v>
      </c>
      <c r="D6" s="3" t="s">
        <v>81</v>
      </c>
      <c r="E6" s="3" t="s">
        <v>82</v>
      </c>
      <c r="F6" s="4" t="s">
        <v>83</v>
      </c>
      <c r="G6" s="5">
        <v>0.2</v>
      </c>
      <c r="H6" s="6">
        <v>1.7257</v>
      </c>
      <c r="I6" s="15">
        <v>0.34514</v>
      </c>
      <c r="J6" s="16">
        <v>45383</v>
      </c>
    </row>
    <row r="7" spans="1:10">
      <c r="A7" s="7" t="s">
        <v>12</v>
      </c>
      <c r="B7" s="8" t="s">
        <v>26</v>
      </c>
      <c r="C7" s="8" t="s">
        <v>27</v>
      </c>
      <c r="D7" s="7" t="s">
        <v>84</v>
      </c>
      <c r="E7" s="7" t="s">
        <v>85</v>
      </c>
      <c r="F7" s="8" t="s">
        <v>86</v>
      </c>
      <c r="G7" s="9">
        <v>0.2</v>
      </c>
      <c r="H7" s="10">
        <v>1.6814</v>
      </c>
      <c r="I7" s="17">
        <v>0.33628</v>
      </c>
      <c r="J7" s="18">
        <v>45383</v>
      </c>
    </row>
    <row r="8" spans="1:10">
      <c r="A8" s="3" t="s">
        <v>12</v>
      </c>
      <c r="B8" s="4" t="s">
        <v>26</v>
      </c>
      <c r="C8" s="4" t="s">
        <v>27</v>
      </c>
      <c r="D8" s="3" t="s">
        <v>87</v>
      </c>
      <c r="E8" s="3" t="s">
        <v>88</v>
      </c>
      <c r="F8" s="4" t="s">
        <v>36</v>
      </c>
      <c r="G8" s="5">
        <v>1</v>
      </c>
      <c r="H8" s="6">
        <v>0.13</v>
      </c>
      <c r="I8" s="15">
        <f>H8*G8</f>
        <v>0.13</v>
      </c>
      <c r="J8" s="16">
        <v>45383</v>
      </c>
    </row>
    <row r="9" spans="1:10">
      <c r="A9" s="7" t="s">
        <v>12</v>
      </c>
      <c r="B9" s="8" t="s">
        <v>26</v>
      </c>
      <c r="C9" s="8" t="s">
        <v>27</v>
      </c>
      <c r="D9" s="7" t="s">
        <v>89</v>
      </c>
      <c r="E9" s="7" t="s">
        <v>90</v>
      </c>
      <c r="F9" s="8" t="s">
        <v>36</v>
      </c>
      <c r="G9" s="9">
        <v>1</v>
      </c>
      <c r="H9" s="10">
        <f>I20</f>
        <v>3.4855</v>
      </c>
      <c r="I9" s="17">
        <f>H9*G9</f>
        <v>3.4855</v>
      </c>
      <c r="J9" s="18">
        <v>45383</v>
      </c>
    </row>
    <row r="10" spans="1:10">
      <c r="A10" s="3" t="s">
        <v>12</v>
      </c>
      <c r="B10" s="4" t="s">
        <v>26</v>
      </c>
      <c r="C10" s="4" t="s">
        <v>27</v>
      </c>
      <c r="D10" s="3" t="s">
        <v>91</v>
      </c>
      <c r="E10" s="3" t="s">
        <v>92</v>
      </c>
      <c r="F10" s="4" t="s">
        <v>93</v>
      </c>
      <c r="G10" s="5">
        <v>1</v>
      </c>
      <c r="H10" s="6">
        <v>0.4036</v>
      </c>
      <c r="I10" s="15">
        <v>0.4036</v>
      </c>
      <c r="J10" s="16">
        <v>45383</v>
      </c>
    </row>
    <row r="11" spans="1:10">
      <c r="A11" s="7" t="s">
        <v>12</v>
      </c>
      <c r="B11" s="8" t="s">
        <v>26</v>
      </c>
      <c r="C11" s="8" t="s">
        <v>27</v>
      </c>
      <c r="D11" s="7" t="s">
        <v>94</v>
      </c>
      <c r="E11" s="7" t="s">
        <v>95</v>
      </c>
      <c r="F11" s="8" t="s">
        <v>96</v>
      </c>
      <c r="G11" s="9">
        <v>1</v>
      </c>
      <c r="H11" s="10">
        <v>0.37</v>
      </c>
      <c r="I11" s="17">
        <v>0.37</v>
      </c>
      <c r="J11" s="18">
        <v>45383</v>
      </c>
    </row>
    <row r="12" spans="1:10">
      <c r="A12" s="3" t="s">
        <v>12</v>
      </c>
      <c r="B12" s="4" t="s">
        <v>26</v>
      </c>
      <c r="C12" s="4" t="s">
        <v>27</v>
      </c>
      <c r="D12" s="3" t="s">
        <v>97</v>
      </c>
      <c r="E12" s="3" t="s">
        <v>98</v>
      </c>
      <c r="F12" s="4" t="s">
        <v>99</v>
      </c>
      <c r="G12" s="5">
        <v>2</v>
      </c>
      <c r="H12" s="6">
        <v>0.1862</v>
      </c>
      <c r="I12" s="15">
        <v>0.3724</v>
      </c>
      <c r="J12" s="16">
        <v>45383</v>
      </c>
    </row>
    <row r="13" spans="1:10">
      <c r="A13" s="11"/>
      <c r="B13" s="12"/>
      <c r="C13" s="12"/>
      <c r="D13" s="11"/>
      <c r="E13" s="11"/>
      <c r="F13" s="12"/>
      <c r="G13" s="13"/>
      <c r="H13" s="14"/>
      <c r="I13" s="19">
        <f>SUM(I2:I12)</f>
        <v>6.36062</v>
      </c>
      <c r="J13" s="20"/>
    </row>
    <row r="16" spans="1:10">
      <c r="A16" s="1" t="s">
        <v>17</v>
      </c>
      <c r="B16" s="1" t="s">
        <v>18</v>
      </c>
      <c r="C16" s="1" t="s">
        <v>19</v>
      </c>
      <c r="D16" s="1" t="s">
        <v>20</v>
      </c>
      <c r="E16" s="1" t="s">
        <v>21</v>
      </c>
      <c r="F16" s="1" t="s">
        <v>21</v>
      </c>
      <c r="G16" s="2" t="s">
        <v>22</v>
      </c>
      <c r="H16" s="2" t="s">
        <v>23</v>
      </c>
      <c r="I16" s="2" t="s">
        <v>24</v>
      </c>
      <c r="J16" s="2" t="s">
        <v>25</v>
      </c>
    </row>
    <row r="17" spans="1:10">
      <c r="A17" s="3" t="s">
        <v>89</v>
      </c>
      <c r="B17" s="4" t="s">
        <v>26</v>
      </c>
      <c r="C17" s="4" t="s">
        <v>27</v>
      </c>
      <c r="D17" s="3" t="s">
        <v>100</v>
      </c>
      <c r="E17" s="3" t="s">
        <v>101</v>
      </c>
      <c r="F17" s="4" t="s">
        <v>36</v>
      </c>
      <c r="G17" s="5">
        <v>1</v>
      </c>
      <c r="H17" s="6">
        <v>0.22</v>
      </c>
      <c r="I17" s="15">
        <f>H17*G17</f>
        <v>0.22</v>
      </c>
      <c r="J17" s="16">
        <v>44835</v>
      </c>
    </row>
    <row r="18" spans="1:10">
      <c r="A18" s="7" t="s">
        <v>89</v>
      </c>
      <c r="B18" s="8" t="s">
        <v>26</v>
      </c>
      <c r="C18" s="8" t="s">
        <v>27</v>
      </c>
      <c r="D18" s="7" t="s">
        <v>102</v>
      </c>
      <c r="E18" s="7" t="s">
        <v>103</v>
      </c>
      <c r="F18" s="8" t="s">
        <v>36</v>
      </c>
      <c r="G18" s="9">
        <v>1</v>
      </c>
      <c r="H18" s="10">
        <v>3</v>
      </c>
      <c r="I18" s="17">
        <v>3</v>
      </c>
      <c r="J18" s="18">
        <v>44835</v>
      </c>
    </row>
    <row r="19" spans="1:10">
      <c r="A19" s="3" t="s">
        <v>89</v>
      </c>
      <c r="B19" s="4" t="s">
        <v>26</v>
      </c>
      <c r="C19" s="4" t="s">
        <v>27</v>
      </c>
      <c r="D19" s="3" t="s">
        <v>104</v>
      </c>
      <c r="E19" s="3" t="s">
        <v>105</v>
      </c>
      <c r="F19" s="4" t="s">
        <v>106</v>
      </c>
      <c r="G19" s="5">
        <v>1</v>
      </c>
      <c r="H19" s="6">
        <v>0.2655</v>
      </c>
      <c r="I19" s="15">
        <v>0.2655</v>
      </c>
      <c r="J19" s="16">
        <v>44835</v>
      </c>
    </row>
    <row r="20" spans="9:9">
      <c r="I20">
        <f>SUM(I17:I19)</f>
        <v>3.4855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SHT0016985</vt:lpstr>
      <vt:lpstr>SHT0017153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哿 偉</cp:lastModifiedBy>
  <dcterms:created xsi:type="dcterms:W3CDTF">2006-09-16T00:00:00Z</dcterms:created>
  <dcterms:modified xsi:type="dcterms:W3CDTF">2024-06-24T06:42:50Z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0E68696C3EED4A83AE078B58EF165E11_12</vt:lpwstr>
  </property>
  <property fmtid="{D5CDD505-2E9C-101B-9397-08002B2CF9AE}" pid="3" name="KSOProductBuildVer">
    <vt:lpwstr>2052-12.1.0.17140</vt:lpwstr>
  </property>
</Properties>
</file>