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报价资料\"/>
    </mc:Choice>
  </mc:AlternateContent>
  <xr:revisionPtr revIDLastSave="0" documentId="13_ncr:1_{E7410FE1-B491-4A46-BA24-7B9C32247102}" xr6:coauthVersionLast="45" xr6:coauthVersionMax="45" xr10:uidLastSave="{00000000-0000-0000-0000-000000000000}"/>
  <bookViews>
    <workbookView xWindow="-120" yWindow="-120" windowWidth="24240" windowHeight="13140" activeTab="3" xr2:uid="{865C43A1-EB2B-4005-8987-54761A18468A}"/>
  </bookViews>
  <sheets>
    <sheet name="2024.1.25" sheetId="1" r:id="rId1"/>
    <sheet name="2024.3.5" sheetId="2" r:id="rId2"/>
    <sheet name="2024.3.22" sheetId="3" r:id="rId3"/>
    <sheet name="2024.6.24" sheetId="4" r:id="rId4"/>
    <sheet name="SLT0002763报价明细" sheetId="5" r:id="rId5"/>
  </sheets>
  <externalReferences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5" l="1"/>
  <c r="L20" i="5"/>
  <c r="L24" i="5" s="1"/>
  <c r="I23" i="4"/>
  <c r="I22" i="4"/>
  <c r="I21" i="4"/>
  <c r="I20" i="4"/>
  <c r="L4" i="3" l="1"/>
  <c r="L5" i="3"/>
  <c r="L6" i="3"/>
  <c r="L7" i="3"/>
  <c r="L8" i="3"/>
  <c r="L9" i="3"/>
  <c r="L10" i="3"/>
  <c r="L11" i="3"/>
  <c r="L3" i="3"/>
  <c r="T3" i="2" l="1"/>
  <c r="Q3" i="2"/>
  <c r="V3" i="2" s="1"/>
  <c r="I3" i="2"/>
  <c r="L4" i="1" l="1"/>
  <c r="L5" i="1"/>
  <c r="L3" i="1"/>
</calcChain>
</file>

<file path=xl/sharedStrings.xml><?xml version="1.0" encoding="utf-8"?>
<sst xmlns="http://schemas.openxmlformats.org/spreadsheetml/2006/main" count="409" uniqueCount="173">
  <si>
    <t>业务部门报价需求模板</t>
  </si>
  <si>
    <t>序号</t>
  </si>
  <si>
    <t>客户</t>
  </si>
  <si>
    <t>客户产品图号</t>
  </si>
  <si>
    <t>金蝶代码</t>
  </si>
  <si>
    <t>QAD代码</t>
  </si>
  <si>
    <t>产品名称</t>
  </si>
  <si>
    <t>计量单位</t>
  </si>
  <si>
    <t>新老产品</t>
  </si>
  <si>
    <t>EA</t>
  </si>
  <si>
    <t>老</t>
  </si>
  <si>
    <t>湖南荣昌</t>
  </si>
  <si>
    <t>BEC0010217</t>
  </si>
  <si>
    <t>24V单通风控制器总成</t>
  </si>
  <si>
    <t>SLT0011215</t>
  </si>
  <si>
    <t>单通风线束总成</t>
  </si>
  <si>
    <t>SLT0010923</t>
  </si>
  <si>
    <t>二级解锁拉带 /</t>
  </si>
  <si>
    <t>未税采购单价</t>
    <phoneticPr fontId="2" type="noConversion"/>
  </si>
  <si>
    <t>未税运费</t>
    <phoneticPr fontId="2" type="noConversion"/>
  </si>
  <si>
    <t>未税报价</t>
    <phoneticPr fontId="2" type="noConversion"/>
  </si>
  <si>
    <t>包装</t>
    <phoneticPr fontId="2" type="noConversion"/>
  </si>
  <si>
    <t>供长春产品报价明细表</t>
    <phoneticPr fontId="2" type="noConversion"/>
  </si>
  <si>
    <t>序号</t>
    <phoneticPr fontId="2" type="noConversion"/>
  </si>
  <si>
    <t>物料号</t>
  </si>
  <si>
    <t xml:space="preserve">描述 </t>
  </si>
  <si>
    <t>材质</t>
  </si>
  <si>
    <t>净重</t>
  </si>
  <si>
    <t>毛重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</si>
  <si>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</si>
  <si>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</si>
  <si>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</si>
  <si>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</si>
  <si>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</si>
  <si>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</si>
  <si>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</si>
  <si>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</si>
  <si>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</si>
  <si>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</si>
  <si>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</si>
  <si>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</si>
  <si>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</si>
  <si>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</si>
  <si>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  <phoneticPr fontId="2" type="noConversion"/>
  </si>
  <si>
    <t>BEC0010017</t>
  </si>
  <si>
    <t>风扇保护壳</t>
  </si>
  <si>
    <t>PA6+GF30</t>
  </si>
  <si>
    <t>MA2000/700</t>
  </si>
  <si>
    <t>供湖南销售价
（未税）</t>
    <phoneticPr fontId="2" type="noConversion"/>
  </si>
  <si>
    <t>SLT0011273</t>
    <phoneticPr fontId="2" type="noConversion"/>
  </si>
  <si>
    <t>靠背通风袋体</t>
  </si>
  <si>
    <t>SHT0010959</t>
  </si>
  <si>
    <t>减震钉</t>
  </si>
  <si>
    <t>SLT0011429</t>
  </si>
  <si>
    <t>12v靠背加热垫总成</t>
  </si>
  <si>
    <t>SLT0011430</t>
  </si>
  <si>
    <t>12V风扇</t>
  </si>
  <si>
    <t>SLT0011448</t>
  </si>
  <si>
    <t>12V座垫通风轴流风扇总成</t>
  </si>
  <si>
    <t>SLT0011528</t>
  </si>
  <si>
    <t>减震座椅12V座垫加热垫总成</t>
  </si>
  <si>
    <t>SLT0011862</t>
  </si>
  <si>
    <t>12v通风加热集成控制器及线束总成</t>
  </si>
  <si>
    <t>SLT0011307</t>
  </si>
  <si>
    <t>通风加热线束总成</t>
  </si>
  <si>
    <t>BEC0010219</t>
  </si>
  <si>
    <t>12v通风加热集成控制器</t>
  </si>
  <si>
    <t>采购/成本单价</t>
    <phoneticPr fontId="2" type="noConversion"/>
  </si>
  <si>
    <t>运费</t>
    <phoneticPr fontId="2" type="noConversion"/>
  </si>
  <si>
    <t>备注</t>
    <phoneticPr fontId="2" type="noConversion"/>
  </si>
  <si>
    <t>未税单价</t>
  </si>
  <si>
    <t>备注</t>
  </si>
  <si>
    <t>SLT0010925</t>
  </si>
  <si>
    <t>中期改款基础滑轨左</t>
  </si>
  <si>
    <t>SLT0010926</t>
  </si>
  <si>
    <t>中期改款基础滑轨右</t>
  </si>
  <si>
    <t>SHT0000108</t>
  </si>
  <si>
    <t>驾驶员座椅总成</t>
  </si>
  <si>
    <t>SHT0000111</t>
  </si>
  <si>
    <t>副驾驶员座椅总成</t>
  </si>
  <si>
    <t>SHT0000113</t>
  </si>
  <si>
    <t>卧铺总成</t>
  </si>
  <si>
    <t>SLT0011911</t>
  </si>
  <si>
    <t>驾驶员座椅</t>
  </si>
  <si>
    <t>SLT0011273</t>
  </si>
  <si>
    <t>靠背通风袋体 /</t>
  </si>
  <si>
    <t>通风加热线束总成 / 欧马可升级</t>
  </si>
  <si>
    <t>靠背加热垫总成 / 12V</t>
  </si>
  <si>
    <t>12V风扇 / 欧马可升级</t>
  </si>
  <si>
    <t>减震座椅12V座垫加热垫总 / 欧马可升级</t>
  </si>
  <si>
    <t>12V通风加热集成控制器 / 欧马可升级</t>
  </si>
  <si>
    <t>SLT0001297</t>
  </si>
  <si>
    <t>轻卡主司机</t>
  </si>
  <si>
    <t>SLT0001299</t>
  </si>
  <si>
    <t>2060 副司机</t>
  </si>
  <si>
    <t>SLT0000807</t>
  </si>
  <si>
    <t>M4中连接板</t>
  </si>
  <si>
    <t>SLT0000806</t>
  </si>
  <si>
    <t>螺栓外饰盖</t>
  </si>
  <si>
    <t>SLT0000781</t>
  </si>
  <si>
    <t>M4司机座框总成</t>
  </si>
  <si>
    <t>SLT0002763</t>
  </si>
  <si>
    <t>副驾驶员小靠背 114</t>
  </si>
  <si>
    <t>地点</t>
  </si>
  <si>
    <t>父级物料</t>
  </si>
  <si>
    <t>父件描述1</t>
  </si>
  <si>
    <t>父件描述2</t>
  </si>
  <si>
    <t>组件</t>
  </si>
  <si>
    <t>子件采/制</t>
  </si>
  <si>
    <t>组件描述1</t>
  </si>
  <si>
    <t>组件描述2</t>
  </si>
  <si>
    <t>每件需求量</t>
  </si>
  <si>
    <t>子件单位</t>
  </si>
  <si>
    <t>物料单价</t>
  </si>
  <si>
    <t>物料成本</t>
  </si>
  <si>
    <t>220</t>
  </si>
  <si>
    <t>L1681020114A0小背</t>
  </si>
  <si>
    <t>BFA0000001</t>
  </si>
  <si>
    <t>P</t>
  </si>
  <si>
    <t>C型钉</t>
  </si>
  <si>
    <t/>
  </si>
  <si>
    <t>BFA0000007</t>
  </si>
  <si>
    <t>φ8平垫(黑色)</t>
  </si>
  <si>
    <t>黑色</t>
  </si>
  <si>
    <t>Ea</t>
  </si>
  <si>
    <t>BFA0000008</t>
  </si>
  <si>
    <t>φ8弹簧垫(黑色)</t>
  </si>
  <si>
    <t>BFA0000012</t>
  </si>
  <si>
    <t>外方螺栓(黑)M8*25</t>
  </si>
  <si>
    <t>BFA0000013</t>
  </si>
  <si>
    <t>ST4.2*13自攻螺钉达克罗黑</t>
  </si>
  <si>
    <t>达克罗黑</t>
  </si>
  <si>
    <t>BFA0000024</t>
  </si>
  <si>
    <t>十字槽沉头自攻螺钉</t>
  </si>
  <si>
    <t>M4*12镀</t>
  </si>
  <si>
    <t>SLT0000001</t>
  </si>
  <si>
    <t>M</t>
  </si>
  <si>
    <t>L项目端盖</t>
  </si>
  <si>
    <t>轻卡黑色</t>
  </si>
  <si>
    <t>SLT0000069</t>
  </si>
  <si>
    <t>合页</t>
  </si>
  <si>
    <t>M4轻卡</t>
  </si>
  <si>
    <t>SLT0000790</t>
  </si>
  <si>
    <t>M4缓冲垫</t>
  </si>
  <si>
    <t>SLT0000791</t>
  </si>
  <si>
    <t>M4杂物盒锁（新）</t>
  </si>
  <si>
    <t>SLT0000800</t>
  </si>
  <si>
    <t>副驾驶员小背包装膜</t>
  </si>
  <si>
    <t>M4-2060</t>
  </si>
  <si>
    <t>SLT0002763</t>
    <phoneticPr fontId="2" type="noConversion"/>
  </si>
  <si>
    <t>SLT0000804</t>
  </si>
  <si>
    <t>M4小背折叠器</t>
  </si>
  <si>
    <t>调角器</t>
  </si>
  <si>
    <t>SLT0000805</t>
  </si>
  <si>
    <t>M4大背折叠塑料把手灰</t>
  </si>
  <si>
    <t>SLT0000808</t>
  </si>
  <si>
    <t>M4杂物箱盖(灰色)</t>
  </si>
  <si>
    <t>SLT0000809</t>
  </si>
  <si>
    <t>M4杂物箱底(灰色)</t>
  </si>
  <si>
    <t>SLT0000814</t>
  </si>
  <si>
    <t>副驾驶员小背泡沫总成</t>
  </si>
  <si>
    <t>M4-1880</t>
  </si>
  <si>
    <t>SLT0000815</t>
  </si>
  <si>
    <t>副驾驶员小背护面总成</t>
  </si>
  <si>
    <t>M4奥铃18</t>
  </si>
  <si>
    <t>SLT0000817</t>
  </si>
  <si>
    <t>M4小背骨架(1880)</t>
  </si>
  <si>
    <t>骨架</t>
  </si>
  <si>
    <t>自制：</t>
    <phoneticPr fontId="12" type="noConversion"/>
  </si>
  <si>
    <t>外购：</t>
    <phoneticPr fontId="12" type="noConversion"/>
  </si>
  <si>
    <t>人工：</t>
    <phoneticPr fontId="12" type="noConversion"/>
  </si>
  <si>
    <t>运输费：</t>
    <phoneticPr fontId="2" type="noConversion"/>
  </si>
  <si>
    <t>报价：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</si>
</sst>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#,##0.00_ "/>
    <numFmt numFmtId="180" formatCode="0.00_ "/>
    <numFmt numFmtId="181" formatCode="0_);[Red]\(0\)"/>
    <numFmt numFmtId="182" formatCode="##,###,##0.0########"/>
    <numFmt numFmtId="183" formatCode="###,##0.00##"/>
  </numFmts>
  <fonts count="13" x14ac:knownFonts="1"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0000FF"/>
      <name val="微软雅黑"/>
      <family val="2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EBEB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/>
      <bottom/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>
      <alignment vertical="center"/>
    </xf>
    <xf numFmtId="43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177" fontId="9" fillId="0" borderId="1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0" fontId="9" fillId="0" borderId="1" xfId="0" applyNumberFormat="1" applyFont="1" applyBorder="1">
      <alignment vertical="center"/>
    </xf>
    <xf numFmtId="178" fontId="9" fillId="0" borderId="1" xfId="0" applyNumberFormat="1" applyFont="1" applyBorder="1">
      <alignment vertical="center"/>
    </xf>
    <xf numFmtId="179" fontId="9" fillId="0" borderId="1" xfId="0" applyNumberFormat="1" applyFont="1" applyBorder="1">
      <alignment vertical="center"/>
    </xf>
    <xf numFmtId="0" fontId="9" fillId="0" borderId="1" xfId="0" applyNumberFormat="1" applyFont="1" applyBorder="1">
      <alignment vertical="center"/>
    </xf>
    <xf numFmtId="180" fontId="0" fillId="0" borderId="1" xfId="0" applyNumberFormat="1" applyBorder="1">
      <alignment vertical="center"/>
    </xf>
    <xf numFmtId="180" fontId="3" fillId="0" borderId="1" xfId="0" applyNumberFormat="1" applyFont="1" applyBorder="1">
      <alignment vertical="center"/>
    </xf>
    <xf numFmtId="181" fontId="3" fillId="0" borderId="1" xfId="0" applyNumberFormat="1" applyFont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right" vertical="center"/>
    </xf>
    <xf numFmtId="176" fontId="10" fillId="0" borderId="6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82" fontId="10" fillId="0" borderId="7" xfId="0" applyNumberFormat="1" applyFont="1" applyBorder="1" applyAlignment="1">
      <alignment horizontal="right" vertical="center"/>
    </xf>
    <xf numFmtId="183" fontId="10" fillId="0" borderId="7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0" fontId="11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182" fontId="10" fillId="4" borderId="7" xfId="0" applyNumberFormat="1" applyFont="1" applyFill="1" applyBorder="1" applyAlignment="1">
      <alignment horizontal="right" vertical="center"/>
    </xf>
    <xf numFmtId="183" fontId="10" fillId="4" borderId="7" xfId="0" applyNumberFormat="1" applyFont="1" applyFill="1" applyBorder="1" applyAlignment="1">
      <alignment horizontal="right" vertical="center"/>
    </xf>
    <xf numFmtId="176" fontId="10" fillId="4" borderId="7" xfId="0" applyNumberFormat="1" applyFont="1" applyFill="1" applyBorder="1" applyAlignment="1">
      <alignment horizontal="right" vertical="center"/>
    </xf>
    <xf numFmtId="0" fontId="9" fillId="0" borderId="0" xfId="0" applyFont="1" applyAlignment="1"/>
    <xf numFmtId="0" fontId="10" fillId="4" borderId="8" xfId="0" applyFont="1" applyFill="1" applyBorder="1" applyAlignment="1">
      <alignment horizontal="left" vertical="center"/>
    </xf>
    <xf numFmtId="176" fontId="9" fillId="0" borderId="0" xfId="0" applyNumberFormat="1" applyFont="1" applyAlignment="1"/>
    <xf numFmtId="0" fontId="10" fillId="0" borderId="8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peilin\Documents\WXWork\1688851262548062\Cache\File\2024-06\&#28246;&#21335;&#25253;&#202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LT0002763报价明细"/>
    </sheetNames>
    <sheetDataSet>
      <sheetData sheetId="0" refreshError="1"/>
      <sheetData sheetId="1" refreshError="1"/>
      <sheetData sheetId="2">
        <row r="24">
          <cell r="L24">
            <v>125.40259999999998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D13B-20B3-4E9F-8950-115D363B3D86}">
  <dimension ref="A1:L11"/>
  <sheetViews>
    <sheetView zoomScaleNormal="100" zoomScaleSheetLayoutView="100" workbookViewId="0">
      <selection activeCell="I24" sqref="I24"/>
    </sheetView>
  </sheetViews>
  <sheetFormatPr defaultRowHeight="16.5" x14ac:dyDescent="0.15"/>
  <cols>
    <col min="1" max="1" width="5.125" style="1" customWidth="1"/>
    <col min="2" max="2" width="12.125" style="1" customWidth="1"/>
    <col min="3" max="3" width="13.25" style="1" bestFit="1" customWidth="1"/>
    <col min="4" max="4" width="9.25" style="1" bestFit="1" customWidth="1"/>
    <col min="5" max="5" width="12.75" style="1" customWidth="1"/>
    <col min="6" max="6" width="17.875" style="8" bestFit="1" customWidth="1"/>
    <col min="7" max="8" width="9.25" style="8" bestFit="1" customWidth="1"/>
    <col min="9" max="9" width="13.25" style="1" bestFit="1" customWidth="1"/>
    <col min="10" max="10" width="5.5" style="1" bestFit="1" customWidth="1"/>
    <col min="11" max="255" width="9" style="1"/>
    <col min="256" max="256" width="5.125" style="1" customWidth="1"/>
    <col min="257" max="257" width="12.125" style="1" customWidth="1"/>
    <col min="258" max="258" width="6.375" style="1" customWidth="1"/>
    <col min="259" max="259" width="3.5" style="1" customWidth="1"/>
    <col min="260" max="260" width="12.75" style="1" customWidth="1"/>
    <col min="261" max="261" width="35.375" style="1" customWidth="1"/>
    <col min="262" max="263" width="8.875" style="1" customWidth="1"/>
    <col min="264" max="264" width="6.375" style="1" customWidth="1"/>
    <col min="265" max="265" width="6.5" style="1" customWidth="1"/>
    <col min="266" max="511" width="9" style="1"/>
    <col min="512" max="512" width="5.125" style="1" customWidth="1"/>
    <col min="513" max="513" width="12.125" style="1" customWidth="1"/>
    <col min="514" max="514" width="6.375" style="1" customWidth="1"/>
    <col min="515" max="515" width="3.5" style="1" customWidth="1"/>
    <col min="516" max="516" width="12.75" style="1" customWidth="1"/>
    <col min="517" max="517" width="35.375" style="1" customWidth="1"/>
    <col min="518" max="519" width="8.875" style="1" customWidth="1"/>
    <col min="520" max="520" width="6.375" style="1" customWidth="1"/>
    <col min="521" max="521" width="6.5" style="1" customWidth="1"/>
    <col min="522" max="767" width="9" style="1"/>
    <col min="768" max="768" width="5.125" style="1" customWidth="1"/>
    <col min="769" max="769" width="12.125" style="1" customWidth="1"/>
    <col min="770" max="770" width="6.375" style="1" customWidth="1"/>
    <col min="771" max="771" width="3.5" style="1" customWidth="1"/>
    <col min="772" max="772" width="12.75" style="1" customWidth="1"/>
    <col min="773" max="773" width="35.375" style="1" customWidth="1"/>
    <col min="774" max="775" width="8.875" style="1" customWidth="1"/>
    <col min="776" max="776" width="6.375" style="1" customWidth="1"/>
    <col min="777" max="777" width="6.5" style="1" customWidth="1"/>
    <col min="778" max="1023" width="9" style="1"/>
    <col min="1024" max="1024" width="5.125" style="1" customWidth="1"/>
    <col min="1025" max="1025" width="12.125" style="1" customWidth="1"/>
    <col min="1026" max="1026" width="6.375" style="1" customWidth="1"/>
    <col min="1027" max="1027" width="3.5" style="1" customWidth="1"/>
    <col min="1028" max="1028" width="12.75" style="1" customWidth="1"/>
    <col min="1029" max="1029" width="35.375" style="1" customWidth="1"/>
    <col min="1030" max="1031" width="8.875" style="1" customWidth="1"/>
    <col min="1032" max="1032" width="6.375" style="1" customWidth="1"/>
    <col min="1033" max="1033" width="6.5" style="1" customWidth="1"/>
    <col min="1034" max="1279" width="9" style="1"/>
    <col min="1280" max="1280" width="5.125" style="1" customWidth="1"/>
    <col min="1281" max="1281" width="12.125" style="1" customWidth="1"/>
    <col min="1282" max="1282" width="6.375" style="1" customWidth="1"/>
    <col min="1283" max="1283" width="3.5" style="1" customWidth="1"/>
    <col min="1284" max="1284" width="12.75" style="1" customWidth="1"/>
    <col min="1285" max="1285" width="35.375" style="1" customWidth="1"/>
    <col min="1286" max="1287" width="8.875" style="1" customWidth="1"/>
    <col min="1288" max="1288" width="6.375" style="1" customWidth="1"/>
    <col min="1289" max="1289" width="6.5" style="1" customWidth="1"/>
    <col min="1290" max="1535" width="9" style="1"/>
    <col min="1536" max="1536" width="5.125" style="1" customWidth="1"/>
    <col min="1537" max="1537" width="12.125" style="1" customWidth="1"/>
    <col min="1538" max="1538" width="6.375" style="1" customWidth="1"/>
    <col min="1539" max="1539" width="3.5" style="1" customWidth="1"/>
    <col min="1540" max="1540" width="12.75" style="1" customWidth="1"/>
    <col min="1541" max="1541" width="35.375" style="1" customWidth="1"/>
    <col min="1542" max="1543" width="8.875" style="1" customWidth="1"/>
    <col min="1544" max="1544" width="6.375" style="1" customWidth="1"/>
    <col min="1545" max="1545" width="6.5" style="1" customWidth="1"/>
    <col min="1546" max="1791" width="9" style="1"/>
    <col min="1792" max="1792" width="5.125" style="1" customWidth="1"/>
    <col min="1793" max="1793" width="12.125" style="1" customWidth="1"/>
    <col min="1794" max="1794" width="6.375" style="1" customWidth="1"/>
    <col min="1795" max="1795" width="3.5" style="1" customWidth="1"/>
    <col min="1796" max="1796" width="12.75" style="1" customWidth="1"/>
    <col min="1797" max="1797" width="35.375" style="1" customWidth="1"/>
    <col min="1798" max="1799" width="8.875" style="1" customWidth="1"/>
    <col min="1800" max="1800" width="6.375" style="1" customWidth="1"/>
    <col min="1801" max="1801" width="6.5" style="1" customWidth="1"/>
    <col min="1802" max="2047" width="9" style="1"/>
    <col min="2048" max="2048" width="5.125" style="1" customWidth="1"/>
    <col min="2049" max="2049" width="12.125" style="1" customWidth="1"/>
    <col min="2050" max="2050" width="6.375" style="1" customWidth="1"/>
    <col min="2051" max="2051" width="3.5" style="1" customWidth="1"/>
    <col min="2052" max="2052" width="12.75" style="1" customWidth="1"/>
    <col min="2053" max="2053" width="35.375" style="1" customWidth="1"/>
    <col min="2054" max="2055" width="8.875" style="1" customWidth="1"/>
    <col min="2056" max="2056" width="6.375" style="1" customWidth="1"/>
    <col min="2057" max="2057" width="6.5" style="1" customWidth="1"/>
    <col min="2058" max="2303" width="9" style="1"/>
    <col min="2304" max="2304" width="5.125" style="1" customWidth="1"/>
    <col min="2305" max="2305" width="12.125" style="1" customWidth="1"/>
    <col min="2306" max="2306" width="6.375" style="1" customWidth="1"/>
    <col min="2307" max="2307" width="3.5" style="1" customWidth="1"/>
    <col min="2308" max="2308" width="12.75" style="1" customWidth="1"/>
    <col min="2309" max="2309" width="35.375" style="1" customWidth="1"/>
    <col min="2310" max="2311" width="8.875" style="1" customWidth="1"/>
    <col min="2312" max="2312" width="6.375" style="1" customWidth="1"/>
    <col min="2313" max="2313" width="6.5" style="1" customWidth="1"/>
    <col min="2314" max="2559" width="9" style="1"/>
    <col min="2560" max="2560" width="5.125" style="1" customWidth="1"/>
    <col min="2561" max="2561" width="12.125" style="1" customWidth="1"/>
    <col min="2562" max="2562" width="6.375" style="1" customWidth="1"/>
    <col min="2563" max="2563" width="3.5" style="1" customWidth="1"/>
    <col min="2564" max="2564" width="12.75" style="1" customWidth="1"/>
    <col min="2565" max="2565" width="35.375" style="1" customWidth="1"/>
    <col min="2566" max="2567" width="8.875" style="1" customWidth="1"/>
    <col min="2568" max="2568" width="6.375" style="1" customWidth="1"/>
    <col min="2569" max="2569" width="6.5" style="1" customWidth="1"/>
    <col min="2570" max="2815" width="9" style="1"/>
    <col min="2816" max="2816" width="5.125" style="1" customWidth="1"/>
    <col min="2817" max="2817" width="12.125" style="1" customWidth="1"/>
    <col min="2818" max="2818" width="6.375" style="1" customWidth="1"/>
    <col min="2819" max="2819" width="3.5" style="1" customWidth="1"/>
    <col min="2820" max="2820" width="12.75" style="1" customWidth="1"/>
    <col min="2821" max="2821" width="35.375" style="1" customWidth="1"/>
    <col min="2822" max="2823" width="8.875" style="1" customWidth="1"/>
    <col min="2824" max="2824" width="6.375" style="1" customWidth="1"/>
    <col min="2825" max="2825" width="6.5" style="1" customWidth="1"/>
    <col min="2826" max="3071" width="9" style="1"/>
    <col min="3072" max="3072" width="5.125" style="1" customWidth="1"/>
    <col min="3073" max="3073" width="12.125" style="1" customWidth="1"/>
    <col min="3074" max="3074" width="6.375" style="1" customWidth="1"/>
    <col min="3075" max="3075" width="3.5" style="1" customWidth="1"/>
    <col min="3076" max="3076" width="12.75" style="1" customWidth="1"/>
    <col min="3077" max="3077" width="35.375" style="1" customWidth="1"/>
    <col min="3078" max="3079" width="8.875" style="1" customWidth="1"/>
    <col min="3080" max="3080" width="6.375" style="1" customWidth="1"/>
    <col min="3081" max="3081" width="6.5" style="1" customWidth="1"/>
    <col min="3082" max="3327" width="9" style="1"/>
    <col min="3328" max="3328" width="5.125" style="1" customWidth="1"/>
    <col min="3329" max="3329" width="12.125" style="1" customWidth="1"/>
    <col min="3330" max="3330" width="6.375" style="1" customWidth="1"/>
    <col min="3331" max="3331" width="3.5" style="1" customWidth="1"/>
    <col min="3332" max="3332" width="12.75" style="1" customWidth="1"/>
    <col min="3333" max="3333" width="35.375" style="1" customWidth="1"/>
    <col min="3334" max="3335" width="8.875" style="1" customWidth="1"/>
    <col min="3336" max="3336" width="6.375" style="1" customWidth="1"/>
    <col min="3337" max="3337" width="6.5" style="1" customWidth="1"/>
    <col min="3338" max="3583" width="9" style="1"/>
    <col min="3584" max="3584" width="5.125" style="1" customWidth="1"/>
    <col min="3585" max="3585" width="12.125" style="1" customWidth="1"/>
    <col min="3586" max="3586" width="6.375" style="1" customWidth="1"/>
    <col min="3587" max="3587" width="3.5" style="1" customWidth="1"/>
    <col min="3588" max="3588" width="12.75" style="1" customWidth="1"/>
    <col min="3589" max="3589" width="35.375" style="1" customWidth="1"/>
    <col min="3590" max="3591" width="8.875" style="1" customWidth="1"/>
    <col min="3592" max="3592" width="6.375" style="1" customWidth="1"/>
    <col min="3593" max="3593" width="6.5" style="1" customWidth="1"/>
    <col min="3594" max="3839" width="9" style="1"/>
    <col min="3840" max="3840" width="5.125" style="1" customWidth="1"/>
    <col min="3841" max="3841" width="12.125" style="1" customWidth="1"/>
    <col min="3842" max="3842" width="6.375" style="1" customWidth="1"/>
    <col min="3843" max="3843" width="3.5" style="1" customWidth="1"/>
    <col min="3844" max="3844" width="12.75" style="1" customWidth="1"/>
    <col min="3845" max="3845" width="35.375" style="1" customWidth="1"/>
    <col min="3846" max="3847" width="8.875" style="1" customWidth="1"/>
    <col min="3848" max="3848" width="6.375" style="1" customWidth="1"/>
    <col min="3849" max="3849" width="6.5" style="1" customWidth="1"/>
    <col min="3850" max="4095" width="9" style="1"/>
    <col min="4096" max="4096" width="5.125" style="1" customWidth="1"/>
    <col min="4097" max="4097" width="12.125" style="1" customWidth="1"/>
    <col min="4098" max="4098" width="6.375" style="1" customWidth="1"/>
    <col min="4099" max="4099" width="3.5" style="1" customWidth="1"/>
    <col min="4100" max="4100" width="12.75" style="1" customWidth="1"/>
    <col min="4101" max="4101" width="35.375" style="1" customWidth="1"/>
    <col min="4102" max="4103" width="8.875" style="1" customWidth="1"/>
    <col min="4104" max="4104" width="6.375" style="1" customWidth="1"/>
    <col min="4105" max="4105" width="6.5" style="1" customWidth="1"/>
    <col min="4106" max="4351" width="9" style="1"/>
    <col min="4352" max="4352" width="5.125" style="1" customWidth="1"/>
    <col min="4353" max="4353" width="12.125" style="1" customWidth="1"/>
    <col min="4354" max="4354" width="6.375" style="1" customWidth="1"/>
    <col min="4355" max="4355" width="3.5" style="1" customWidth="1"/>
    <col min="4356" max="4356" width="12.75" style="1" customWidth="1"/>
    <col min="4357" max="4357" width="35.375" style="1" customWidth="1"/>
    <col min="4358" max="4359" width="8.875" style="1" customWidth="1"/>
    <col min="4360" max="4360" width="6.375" style="1" customWidth="1"/>
    <col min="4361" max="4361" width="6.5" style="1" customWidth="1"/>
    <col min="4362" max="4607" width="9" style="1"/>
    <col min="4608" max="4608" width="5.125" style="1" customWidth="1"/>
    <col min="4609" max="4609" width="12.125" style="1" customWidth="1"/>
    <col min="4610" max="4610" width="6.375" style="1" customWidth="1"/>
    <col min="4611" max="4611" width="3.5" style="1" customWidth="1"/>
    <col min="4612" max="4612" width="12.75" style="1" customWidth="1"/>
    <col min="4613" max="4613" width="35.375" style="1" customWidth="1"/>
    <col min="4614" max="4615" width="8.875" style="1" customWidth="1"/>
    <col min="4616" max="4616" width="6.375" style="1" customWidth="1"/>
    <col min="4617" max="4617" width="6.5" style="1" customWidth="1"/>
    <col min="4618" max="4863" width="9" style="1"/>
    <col min="4864" max="4864" width="5.125" style="1" customWidth="1"/>
    <col min="4865" max="4865" width="12.125" style="1" customWidth="1"/>
    <col min="4866" max="4866" width="6.375" style="1" customWidth="1"/>
    <col min="4867" max="4867" width="3.5" style="1" customWidth="1"/>
    <col min="4868" max="4868" width="12.75" style="1" customWidth="1"/>
    <col min="4869" max="4869" width="35.375" style="1" customWidth="1"/>
    <col min="4870" max="4871" width="8.875" style="1" customWidth="1"/>
    <col min="4872" max="4872" width="6.375" style="1" customWidth="1"/>
    <col min="4873" max="4873" width="6.5" style="1" customWidth="1"/>
    <col min="4874" max="5119" width="9" style="1"/>
    <col min="5120" max="5120" width="5.125" style="1" customWidth="1"/>
    <col min="5121" max="5121" width="12.125" style="1" customWidth="1"/>
    <col min="5122" max="5122" width="6.375" style="1" customWidth="1"/>
    <col min="5123" max="5123" width="3.5" style="1" customWidth="1"/>
    <col min="5124" max="5124" width="12.75" style="1" customWidth="1"/>
    <col min="5125" max="5125" width="35.375" style="1" customWidth="1"/>
    <col min="5126" max="5127" width="8.875" style="1" customWidth="1"/>
    <col min="5128" max="5128" width="6.375" style="1" customWidth="1"/>
    <col min="5129" max="5129" width="6.5" style="1" customWidth="1"/>
    <col min="5130" max="5375" width="9" style="1"/>
    <col min="5376" max="5376" width="5.125" style="1" customWidth="1"/>
    <col min="5377" max="5377" width="12.125" style="1" customWidth="1"/>
    <col min="5378" max="5378" width="6.375" style="1" customWidth="1"/>
    <col min="5379" max="5379" width="3.5" style="1" customWidth="1"/>
    <col min="5380" max="5380" width="12.75" style="1" customWidth="1"/>
    <col min="5381" max="5381" width="35.375" style="1" customWidth="1"/>
    <col min="5382" max="5383" width="8.875" style="1" customWidth="1"/>
    <col min="5384" max="5384" width="6.375" style="1" customWidth="1"/>
    <col min="5385" max="5385" width="6.5" style="1" customWidth="1"/>
    <col min="5386" max="5631" width="9" style="1"/>
    <col min="5632" max="5632" width="5.125" style="1" customWidth="1"/>
    <col min="5633" max="5633" width="12.125" style="1" customWidth="1"/>
    <col min="5634" max="5634" width="6.375" style="1" customWidth="1"/>
    <col min="5635" max="5635" width="3.5" style="1" customWidth="1"/>
    <col min="5636" max="5636" width="12.75" style="1" customWidth="1"/>
    <col min="5637" max="5637" width="35.375" style="1" customWidth="1"/>
    <col min="5638" max="5639" width="8.875" style="1" customWidth="1"/>
    <col min="5640" max="5640" width="6.375" style="1" customWidth="1"/>
    <col min="5641" max="5641" width="6.5" style="1" customWidth="1"/>
    <col min="5642" max="5887" width="9" style="1"/>
    <col min="5888" max="5888" width="5.125" style="1" customWidth="1"/>
    <col min="5889" max="5889" width="12.125" style="1" customWidth="1"/>
    <col min="5890" max="5890" width="6.375" style="1" customWidth="1"/>
    <col min="5891" max="5891" width="3.5" style="1" customWidth="1"/>
    <col min="5892" max="5892" width="12.75" style="1" customWidth="1"/>
    <col min="5893" max="5893" width="35.375" style="1" customWidth="1"/>
    <col min="5894" max="5895" width="8.875" style="1" customWidth="1"/>
    <col min="5896" max="5896" width="6.375" style="1" customWidth="1"/>
    <col min="5897" max="5897" width="6.5" style="1" customWidth="1"/>
    <col min="5898" max="6143" width="9" style="1"/>
    <col min="6144" max="6144" width="5.125" style="1" customWidth="1"/>
    <col min="6145" max="6145" width="12.125" style="1" customWidth="1"/>
    <col min="6146" max="6146" width="6.375" style="1" customWidth="1"/>
    <col min="6147" max="6147" width="3.5" style="1" customWidth="1"/>
    <col min="6148" max="6148" width="12.75" style="1" customWidth="1"/>
    <col min="6149" max="6149" width="35.375" style="1" customWidth="1"/>
    <col min="6150" max="6151" width="8.875" style="1" customWidth="1"/>
    <col min="6152" max="6152" width="6.375" style="1" customWidth="1"/>
    <col min="6153" max="6153" width="6.5" style="1" customWidth="1"/>
    <col min="6154" max="6399" width="9" style="1"/>
    <col min="6400" max="6400" width="5.125" style="1" customWidth="1"/>
    <col min="6401" max="6401" width="12.125" style="1" customWidth="1"/>
    <col min="6402" max="6402" width="6.375" style="1" customWidth="1"/>
    <col min="6403" max="6403" width="3.5" style="1" customWidth="1"/>
    <col min="6404" max="6404" width="12.75" style="1" customWidth="1"/>
    <col min="6405" max="6405" width="35.375" style="1" customWidth="1"/>
    <col min="6406" max="6407" width="8.875" style="1" customWidth="1"/>
    <col min="6408" max="6408" width="6.375" style="1" customWidth="1"/>
    <col min="6409" max="6409" width="6.5" style="1" customWidth="1"/>
    <col min="6410" max="6655" width="9" style="1"/>
    <col min="6656" max="6656" width="5.125" style="1" customWidth="1"/>
    <col min="6657" max="6657" width="12.125" style="1" customWidth="1"/>
    <col min="6658" max="6658" width="6.375" style="1" customWidth="1"/>
    <col min="6659" max="6659" width="3.5" style="1" customWidth="1"/>
    <col min="6660" max="6660" width="12.75" style="1" customWidth="1"/>
    <col min="6661" max="6661" width="35.375" style="1" customWidth="1"/>
    <col min="6662" max="6663" width="8.875" style="1" customWidth="1"/>
    <col min="6664" max="6664" width="6.375" style="1" customWidth="1"/>
    <col min="6665" max="6665" width="6.5" style="1" customWidth="1"/>
    <col min="6666" max="6911" width="9" style="1"/>
    <col min="6912" max="6912" width="5.125" style="1" customWidth="1"/>
    <col min="6913" max="6913" width="12.125" style="1" customWidth="1"/>
    <col min="6914" max="6914" width="6.375" style="1" customWidth="1"/>
    <col min="6915" max="6915" width="3.5" style="1" customWidth="1"/>
    <col min="6916" max="6916" width="12.75" style="1" customWidth="1"/>
    <col min="6917" max="6917" width="35.375" style="1" customWidth="1"/>
    <col min="6918" max="6919" width="8.875" style="1" customWidth="1"/>
    <col min="6920" max="6920" width="6.375" style="1" customWidth="1"/>
    <col min="6921" max="6921" width="6.5" style="1" customWidth="1"/>
    <col min="6922" max="7167" width="9" style="1"/>
    <col min="7168" max="7168" width="5.125" style="1" customWidth="1"/>
    <col min="7169" max="7169" width="12.125" style="1" customWidth="1"/>
    <col min="7170" max="7170" width="6.375" style="1" customWidth="1"/>
    <col min="7171" max="7171" width="3.5" style="1" customWidth="1"/>
    <col min="7172" max="7172" width="12.75" style="1" customWidth="1"/>
    <col min="7173" max="7173" width="35.375" style="1" customWidth="1"/>
    <col min="7174" max="7175" width="8.875" style="1" customWidth="1"/>
    <col min="7176" max="7176" width="6.375" style="1" customWidth="1"/>
    <col min="7177" max="7177" width="6.5" style="1" customWidth="1"/>
    <col min="7178" max="7423" width="9" style="1"/>
    <col min="7424" max="7424" width="5.125" style="1" customWidth="1"/>
    <col min="7425" max="7425" width="12.125" style="1" customWidth="1"/>
    <col min="7426" max="7426" width="6.375" style="1" customWidth="1"/>
    <col min="7427" max="7427" width="3.5" style="1" customWidth="1"/>
    <col min="7428" max="7428" width="12.75" style="1" customWidth="1"/>
    <col min="7429" max="7429" width="35.375" style="1" customWidth="1"/>
    <col min="7430" max="7431" width="8.875" style="1" customWidth="1"/>
    <col min="7432" max="7432" width="6.375" style="1" customWidth="1"/>
    <col min="7433" max="7433" width="6.5" style="1" customWidth="1"/>
    <col min="7434" max="7679" width="9" style="1"/>
    <col min="7680" max="7680" width="5.125" style="1" customWidth="1"/>
    <col min="7681" max="7681" width="12.125" style="1" customWidth="1"/>
    <col min="7682" max="7682" width="6.375" style="1" customWidth="1"/>
    <col min="7683" max="7683" width="3.5" style="1" customWidth="1"/>
    <col min="7684" max="7684" width="12.75" style="1" customWidth="1"/>
    <col min="7685" max="7685" width="35.375" style="1" customWidth="1"/>
    <col min="7686" max="7687" width="8.875" style="1" customWidth="1"/>
    <col min="7688" max="7688" width="6.375" style="1" customWidth="1"/>
    <col min="7689" max="7689" width="6.5" style="1" customWidth="1"/>
    <col min="7690" max="7935" width="9" style="1"/>
    <col min="7936" max="7936" width="5.125" style="1" customWidth="1"/>
    <col min="7937" max="7937" width="12.125" style="1" customWidth="1"/>
    <col min="7938" max="7938" width="6.375" style="1" customWidth="1"/>
    <col min="7939" max="7939" width="3.5" style="1" customWidth="1"/>
    <col min="7940" max="7940" width="12.75" style="1" customWidth="1"/>
    <col min="7941" max="7941" width="35.375" style="1" customWidth="1"/>
    <col min="7942" max="7943" width="8.875" style="1" customWidth="1"/>
    <col min="7944" max="7944" width="6.375" style="1" customWidth="1"/>
    <col min="7945" max="7945" width="6.5" style="1" customWidth="1"/>
    <col min="7946" max="8191" width="9" style="1"/>
    <col min="8192" max="8192" width="5.125" style="1" customWidth="1"/>
    <col min="8193" max="8193" width="12.125" style="1" customWidth="1"/>
    <col min="8194" max="8194" width="6.375" style="1" customWidth="1"/>
    <col min="8195" max="8195" width="3.5" style="1" customWidth="1"/>
    <col min="8196" max="8196" width="12.75" style="1" customWidth="1"/>
    <col min="8197" max="8197" width="35.375" style="1" customWidth="1"/>
    <col min="8198" max="8199" width="8.875" style="1" customWidth="1"/>
    <col min="8200" max="8200" width="6.375" style="1" customWidth="1"/>
    <col min="8201" max="8201" width="6.5" style="1" customWidth="1"/>
    <col min="8202" max="8447" width="9" style="1"/>
    <col min="8448" max="8448" width="5.125" style="1" customWidth="1"/>
    <col min="8449" max="8449" width="12.125" style="1" customWidth="1"/>
    <col min="8450" max="8450" width="6.375" style="1" customWidth="1"/>
    <col min="8451" max="8451" width="3.5" style="1" customWidth="1"/>
    <col min="8452" max="8452" width="12.75" style="1" customWidth="1"/>
    <col min="8453" max="8453" width="35.375" style="1" customWidth="1"/>
    <col min="8454" max="8455" width="8.875" style="1" customWidth="1"/>
    <col min="8456" max="8456" width="6.375" style="1" customWidth="1"/>
    <col min="8457" max="8457" width="6.5" style="1" customWidth="1"/>
    <col min="8458" max="8703" width="9" style="1"/>
    <col min="8704" max="8704" width="5.125" style="1" customWidth="1"/>
    <col min="8705" max="8705" width="12.125" style="1" customWidth="1"/>
    <col min="8706" max="8706" width="6.375" style="1" customWidth="1"/>
    <col min="8707" max="8707" width="3.5" style="1" customWidth="1"/>
    <col min="8708" max="8708" width="12.75" style="1" customWidth="1"/>
    <col min="8709" max="8709" width="35.375" style="1" customWidth="1"/>
    <col min="8710" max="8711" width="8.875" style="1" customWidth="1"/>
    <col min="8712" max="8712" width="6.375" style="1" customWidth="1"/>
    <col min="8713" max="8713" width="6.5" style="1" customWidth="1"/>
    <col min="8714" max="8959" width="9" style="1"/>
    <col min="8960" max="8960" width="5.125" style="1" customWidth="1"/>
    <col min="8961" max="8961" width="12.125" style="1" customWidth="1"/>
    <col min="8962" max="8962" width="6.375" style="1" customWidth="1"/>
    <col min="8963" max="8963" width="3.5" style="1" customWidth="1"/>
    <col min="8964" max="8964" width="12.75" style="1" customWidth="1"/>
    <col min="8965" max="8965" width="35.375" style="1" customWidth="1"/>
    <col min="8966" max="8967" width="8.875" style="1" customWidth="1"/>
    <col min="8968" max="8968" width="6.375" style="1" customWidth="1"/>
    <col min="8969" max="8969" width="6.5" style="1" customWidth="1"/>
    <col min="8970" max="9215" width="9" style="1"/>
    <col min="9216" max="9216" width="5.125" style="1" customWidth="1"/>
    <col min="9217" max="9217" width="12.125" style="1" customWidth="1"/>
    <col min="9218" max="9218" width="6.375" style="1" customWidth="1"/>
    <col min="9219" max="9219" width="3.5" style="1" customWidth="1"/>
    <col min="9220" max="9220" width="12.75" style="1" customWidth="1"/>
    <col min="9221" max="9221" width="35.375" style="1" customWidth="1"/>
    <col min="9222" max="9223" width="8.875" style="1" customWidth="1"/>
    <col min="9224" max="9224" width="6.375" style="1" customWidth="1"/>
    <col min="9225" max="9225" width="6.5" style="1" customWidth="1"/>
    <col min="9226" max="9471" width="9" style="1"/>
    <col min="9472" max="9472" width="5.125" style="1" customWidth="1"/>
    <col min="9473" max="9473" width="12.125" style="1" customWidth="1"/>
    <col min="9474" max="9474" width="6.375" style="1" customWidth="1"/>
    <col min="9475" max="9475" width="3.5" style="1" customWidth="1"/>
    <col min="9476" max="9476" width="12.75" style="1" customWidth="1"/>
    <col min="9477" max="9477" width="35.375" style="1" customWidth="1"/>
    <col min="9478" max="9479" width="8.875" style="1" customWidth="1"/>
    <col min="9480" max="9480" width="6.375" style="1" customWidth="1"/>
    <col min="9481" max="9481" width="6.5" style="1" customWidth="1"/>
    <col min="9482" max="9727" width="9" style="1"/>
    <col min="9728" max="9728" width="5.125" style="1" customWidth="1"/>
    <col min="9729" max="9729" width="12.125" style="1" customWidth="1"/>
    <col min="9730" max="9730" width="6.375" style="1" customWidth="1"/>
    <col min="9731" max="9731" width="3.5" style="1" customWidth="1"/>
    <col min="9732" max="9732" width="12.75" style="1" customWidth="1"/>
    <col min="9733" max="9733" width="35.375" style="1" customWidth="1"/>
    <col min="9734" max="9735" width="8.875" style="1" customWidth="1"/>
    <col min="9736" max="9736" width="6.375" style="1" customWidth="1"/>
    <col min="9737" max="9737" width="6.5" style="1" customWidth="1"/>
    <col min="9738" max="9983" width="9" style="1"/>
    <col min="9984" max="9984" width="5.125" style="1" customWidth="1"/>
    <col min="9985" max="9985" width="12.125" style="1" customWidth="1"/>
    <col min="9986" max="9986" width="6.375" style="1" customWidth="1"/>
    <col min="9987" max="9987" width="3.5" style="1" customWidth="1"/>
    <col min="9988" max="9988" width="12.75" style="1" customWidth="1"/>
    <col min="9989" max="9989" width="35.375" style="1" customWidth="1"/>
    <col min="9990" max="9991" width="8.875" style="1" customWidth="1"/>
    <col min="9992" max="9992" width="6.375" style="1" customWidth="1"/>
    <col min="9993" max="9993" width="6.5" style="1" customWidth="1"/>
    <col min="9994" max="10239" width="9" style="1"/>
    <col min="10240" max="10240" width="5.125" style="1" customWidth="1"/>
    <col min="10241" max="10241" width="12.125" style="1" customWidth="1"/>
    <col min="10242" max="10242" width="6.375" style="1" customWidth="1"/>
    <col min="10243" max="10243" width="3.5" style="1" customWidth="1"/>
    <col min="10244" max="10244" width="12.75" style="1" customWidth="1"/>
    <col min="10245" max="10245" width="35.375" style="1" customWidth="1"/>
    <col min="10246" max="10247" width="8.875" style="1" customWidth="1"/>
    <col min="10248" max="10248" width="6.375" style="1" customWidth="1"/>
    <col min="10249" max="10249" width="6.5" style="1" customWidth="1"/>
    <col min="10250" max="10495" width="9" style="1"/>
    <col min="10496" max="10496" width="5.125" style="1" customWidth="1"/>
    <col min="10497" max="10497" width="12.125" style="1" customWidth="1"/>
    <col min="10498" max="10498" width="6.375" style="1" customWidth="1"/>
    <col min="10499" max="10499" width="3.5" style="1" customWidth="1"/>
    <col min="10500" max="10500" width="12.75" style="1" customWidth="1"/>
    <col min="10501" max="10501" width="35.375" style="1" customWidth="1"/>
    <col min="10502" max="10503" width="8.875" style="1" customWidth="1"/>
    <col min="10504" max="10504" width="6.375" style="1" customWidth="1"/>
    <col min="10505" max="10505" width="6.5" style="1" customWidth="1"/>
    <col min="10506" max="10751" width="9" style="1"/>
    <col min="10752" max="10752" width="5.125" style="1" customWidth="1"/>
    <col min="10753" max="10753" width="12.125" style="1" customWidth="1"/>
    <col min="10754" max="10754" width="6.375" style="1" customWidth="1"/>
    <col min="10755" max="10755" width="3.5" style="1" customWidth="1"/>
    <col min="10756" max="10756" width="12.75" style="1" customWidth="1"/>
    <col min="10757" max="10757" width="35.375" style="1" customWidth="1"/>
    <col min="10758" max="10759" width="8.875" style="1" customWidth="1"/>
    <col min="10760" max="10760" width="6.375" style="1" customWidth="1"/>
    <col min="10761" max="10761" width="6.5" style="1" customWidth="1"/>
    <col min="10762" max="11007" width="9" style="1"/>
    <col min="11008" max="11008" width="5.125" style="1" customWidth="1"/>
    <col min="11009" max="11009" width="12.125" style="1" customWidth="1"/>
    <col min="11010" max="11010" width="6.375" style="1" customWidth="1"/>
    <col min="11011" max="11011" width="3.5" style="1" customWidth="1"/>
    <col min="11012" max="11012" width="12.75" style="1" customWidth="1"/>
    <col min="11013" max="11013" width="35.375" style="1" customWidth="1"/>
    <col min="11014" max="11015" width="8.875" style="1" customWidth="1"/>
    <col min="11016" max="11016" width="6.375" style="1" customWidth="1"/>
    <col min="11017" max="11017" width="6.5" style="1" customWidth="1"/>
    <col min="11018" max="11263" width="9" style="1"/>
    <col min="11264" max="11264" width="5.125" style="1" customWidth="1"/>
    <col min="11265" max="11265" width="12.125" style="1" customWidth="1"/>
    <col min="11266" max="11266" width="6.375" style="1" customWidth="1"/>
    <col min="11267" max="11267" width="3.5" style="1" customWidth="1"/>
    <col min="11268" max="11268" width="12.75" style="1" customWidth="1"/>
    <col min="11269" max="11269" width="35.375" style="1" customWidth="1"/>
    <col min="11270" max="11271" width="8.875" style="1" customWidth="1"/>
    <col min="11272" max="11272" width="6.375" style="1" customWidth="1"/>
    <col min="11273" max="11273" width="6.5" style="1" customWidth="1"/>
    <col min="11274" max="11519" width="9" style="1"/>
    <col min="11520" max="11520" width="5.125" style="1" customWidth="1"/>
    <col min="11521" max="11521" width="12.125" style="1" customWidth="1"/>
    <col min="11522" max="11522" width="6.375" style="1" customWidth="1"/>
    <col min="11523" max="11523" width="3.5" style="1" customWidth="1"/>
    <col min="11524" max="11524" width="12.75" style="1" customWidth="1"/>
    <col min="11525" max="11525" width="35.375" style="1" customWidth="1"/>
    <col min="11526" max="11527" width="8.875" style="1" customWidth="1"/>
    <col min="11528" max="11528" width="6.375" style="1" customWidth="1"/>
    <col min="11529" max="11529" width="6.5" style="1" customWidth="1"/>
    <col min="11530" max="11775" width="9" style="1"/>
    <col min="11776" max="11776" width="5.125" style="1" customWidth="1"/>
    <col min="11777" max="11777" width="12.125" style="1" customWidth="1"/>
    <col min="11778" max="11778" width="6.375" style="1" customWidth="1"/>
    <col min="11779" max="11779" width="3.5" style="1" customWidth="1"/>
    <col min="11780" max="11780" width="12.75" style="1" customWidth="1"/>
    <col min="11781" max="11781" width="35.375" style="1" customWidth="1"/>
    <col min="11782" max="11783" width="8.875" style="1" customWidth="1"/>
    <col min="11784" max="11784" width="6.375" style="1" customWidth="1"/>
    <col min="11785" max="11785" width="6.5" style="1" customWidth="1"/>
    <col min="11786" max="12031" width="9" style="1"/>
    <col min="12032" max="12032" width="5.125" style="1" customWidth="1"/>
    <col min="12033" max="12033" width="12.125" style="1" customWidth="1"/>
    <col min="12034" max="12034" width="6.375" style="1" customWidth="1"/>
    <col min="12035" max="12035" width="3.5" style="1" customWidth="1"/>
    <col min="12036" max="12036" width="12.75" style="1" customWidth="1"/>
    <col min="12037" max="12037" width="35.375" style="1" customWidth="1"/>
    <col min="12038" max="12039" width="8.875" style="1" customWidth="1"/>
    <col min="12040" max="12040" width="6.375" style="1" customWidth="1"/>
    <col min="12041" max="12041" width="6.5" style="1" customWidth="1"/>
    <col min="12042" max="12287" width="9" style="1"/>
    <col min="12288" max="12288" width="5.125" style="1" customWidth="1"/>
    <col min="12289" max="12289" width="12.125" style="1" customWidth="1"/>
    <col min="12290" max="12290" width="6.375" style="1" customWidth="1"/>
    <col min="12291" max="12291" width="3.5" style="1" customWidth="1"/>
    <col min="12292" max="12292" width="12.75" style="1" customWidth="1"/>
    <col min="12293" max="12293" width="35.375" style="1" customWidth="1"/>
    <col min="12294" max="12295" width="8.875" style="1" customWidth="1"/>
    <col min="12296" max="12296" width="6.375" style="1" customWidth="1"/>
    <col min="12297" max="12297" width="6.5" style="1" customWidth="1"/>
    <col min="12298" max="12543" width="9" style="1"/>
    <col min="12544" max="12544" width="5.125" style="1" customWidth="1"/>
    <col min="12545" max="12545" width="12.125" style="1" customWidth="1"/>
    <col min="12546" max="12546" width="6.375" style="1" customWidth="1"/>
    <col min="12547" max="12547" width="3.5" style="1" customWidth="1"/>
    <col min="12548" max="12548" width="12.75" style="1" customWidth="1"/>
    <col min="12549" max="12549" width="35.375" style="1" customWidth="1"/>
    <col min="12550" max="12551" width="8.875" style="1" customWidth="1"/>
    <col min="12552" max="12552" width="6.375" style="1" customWidth="1"/>
    <col min="12553" max="12553" width="6.5" style="1" customWidth="1"/>
    <col min="12554" max="12799" width="9" style="1"/>
    <col min="12800" max="12800" width="5.125" style="1" customWidth="1"/>
    <col min="12801" max="12801" width="12.125" style="1" customWidth="1"/>
    <col min="12802" max="12802" width="6.375" style="1" customWidth="1"/>
    <col min="12803" max="12803" width="3.5" style="1" customWidth="1"/>
    <col min="12804" max="12804" width="12.75" style="1" customWidth="1"/>
    <col min="12805" max="12805" width="35.375" style="1" customWidth="1"/>
    <col min="12806" max="12807" width="8.875" style="1" customWidth="1"/>
    <col min="12808" max="12808" width="6.375" style="1" customWidth="1"/>
    <col min="12809" max="12809" width="6.5" style="1" customWidth="1"/>
    <col min="12810" max="13055" width="9" style="1"/>
    <col min="13056" max="13056" width="5.125" style="1" customWidth="1"/>
    <col min="13057" max="13057" width="12.125" style="1" customWidth="1"/>
    <col min="13058" max="13058" width="6.375" style="1" customWidth="1"/>
    <col min="13059" max="13059" width="3.5" style="1" customWidth="1"/>
    <col min="13060" max="13060" width="12.75" style="1" customWidth="1"/>
    <col min="13061" max="13061" width="35.375" style="1" customWidth="1"/>
    <col min="13062" max="13063" width="8.875" style="1" customWidth="1"/>
    <col min="13064" max="13064" width="6.375" style="1" customWidth="1"/>
    <col min="13065" max="13065" width="6.5" style="1" customWidth="1"/>
    <col min="13066" max="13311" width="9" style="1"/>
    <col min="13312" max="13312" width="5.125" style="1" customWidth="1"/>
    <col min="13313" max="13313" width="12.125" style="1" customWidth="1"/>
    <col min="13314" max="13314" width="6.375" style="1" customWidth="1"/>
    <col min="13315" max="13315" width="3.5" style="1" customWidth="1"/>
    <col min="13316" max="13316" width="12.75" style="1" customWidth="1"/>
    <col min="13317" max="13317" width="35.375" style="1" customWidth="1"/>
    <col min="13318" max="13319" width="8.875" style="1" customWidth="1"/>
    <col min="13320" max="13320" width="6.375" style="1" customWidth="1"/>
    <col min="13321" max="13321" width="6.5" style="1" customWidth="1"/>
    <col min="13322" max="13567" width="9" style="1"/>
    <col min="13568" max="13568" width="5.125" style="1" customWidth="1"/>
    <col min="13569" max="13569" width="12.125" style="1" customWidth="1"/>
    <col min="13570" max="13570" width="6.375" style="1" customWidth="1"/>
    <col min="13571" max="13571" width="3.5" style="1" customWidth="1"/>
    <col min="13572" max="13572" width="12.75" style="1" customWidth="1"/>
    <col min="13573" max="13573" width="35.375" style="1" customWidth="1"/>
    <col min="13574" max="13575" width="8.875" style="1" customWidth="1"/>
    <col min="13576" max="13576" width="6.375" style="1" customWidth="1"/>
    <col min="13577" max="13577" width="6.5" style="1" customWidth="1"/>
    <col min="13578" max="13823" width="9" style="1"/>
    <col min="13824" max="13824" width="5.125" style="1" customWidth="1"/>
    <col min="13825" max="13825" width="12.125" style="1" customWidth="1"/>
    <col min="13826" max="13826" width="6.375" style="1" customWidth="1"/>
    <col min="13827" max="13827" width="3.5" style="1" customWidth="1"/>
    <col min="13828" max="13828" width="12.75" style="1" customWidth="1"/>
    <col min="13829" max="13829" width="35.375" style="1" customWidth="1"/>
    <col min="13830" max="13831" width="8.875" style="1" customWidth="1"/>
    <col min="13832" max="13832" width="6.375" style="1" customWidth="1"/>
    <col min="13833" max="13833" width="6.5" style="1" customWidth="1"/>
    <col min="13834" max="14079" width="9" style="1"/>
    <col min="14080" max="14080" width="5.125" style="1" customWidth="1"/>
    <col min="14081" max="14081" width="12.125" style="1" customWidth="1"/>
    <col min="14082" max="14082" width="6.375" style="1" customWidth="1"/>
    <col min="14083" max="14083" width="3.5" style="1" customWidth="1"/>
    <col min="14084" max="14084" width="12.75" style="1" customWidth="1"/>
    <col min="14085" max="14085" width="35.375" style="1" customWidth="1"/>
    <col min="14086" max="14087" width="8.875" style="1" customWidth="1"/>
    <col min="14088" max="14088" width="6.375" style="1" customWidth="1"/>
    <col min="14089" max="14089" width="6.5" style="1" customWidth="1"/>
    <col min="14090" max="14335" width="9" style="1"/>
    <col min="14336" max="14336" width="5.125" style="1" customWidth="1"/>
    <col min="14337" max="14337" width="12.125" style="1" customWidth="1"/>
    <col min="14338" max="14338" width="6.375" style="1" customWidth="1"/>
    <col min="14339" max="14339" width="3.5" style="1" customWidth="1"/>
    <col min="14340" max="14340" width="12.75" style="1" customWidth="1"/>
    <col min="14341" max="14341" width="35.375" style="1" customWidth="1"/>
    <col min="14342" max="14343" width="8.875" style="1" customWidth="1"/>
    <col min="14344" max="14344" width="6.375" style="1" customWidth="1"/>
    <col min="14345" max="14345" width="6.5" style="1" customWidth="1"/>
    <col min="14346" max="14591" width="9" style="1"/>
    <col min="14592" max="14592" width="5.125" style="1" customWidth="1"/>
    <col min="14593" max="14593" width="12.125" style="1" customWidth="1"/>
    <col min="14594" max="14594" width="6.375" style="1" customWidth="1"/>
    <col min="14595" max="14595" width="3.5" style="1" customWidth="1"/>
    <col min="14596" max="14596" width="12.75" style="1" customWidth="1"/>
    <col min="14597" max="14597" width="35.375" style="1" customWidth="1"/>
    <col min="14598" max="14599" width="8.875" style="1" customWidth="1"/>
    <col min="14600" max="14600" width="6.375" style="1" customWidth="1"/>
    <col min="14601" max="14601" width="6.5" style="1" customWidth="1"/>
    <col min="14602" max="14847" width="9" style="1"/>
    <col min="14848" max="14848" width="5.125" style="1" customWidth="1"/>
    <col min="14849" max="14849" width="12.125" style="1" customWidth="1"/>
    <col min="14850" max="14850" width="6.375" style="1" customWidth="1"/>
    <col min="14851" max="14851" width="3.5" style="1" customWidth="1"/>
    <col min="14852" max="14852" width="12.75" style="1" customWidth="1"/>
    <col min="14853" max="14853" width="35.375" style="1" customWidth="1"/>
    <col min="14854" max="14855" width="8.875" style="1" customWidth="1"/>
    <col min="14856" max="14856" width="6.375" style="1" customWidth="1"/>
    <col min="14857" max="14857" width="6.5" style="1" customWidth="1"/>
    <col min="14858" max="15103" width="9" style="1"/>
    <col min="15104" max="15104" width="5.125" style="1" customWidth="1"/>
    <col min="15105" max="15105" width="12.125" style="1" customWidth="1"/>
    <col min="15106" max="15106" width="6.375" style="1" customWidth="1"/>
    <col min="15107" max="15107" width="3.5" style="1" customWidth="1"/>
    <col min="15108" max="15108" width="12.75" style="1" customWidth="1"/>
    <col min="15109" max="15109" width="35.375" style="1" customWidth="1"/>
    <col min="15110" max="15111" width="8.875" style="1" customWidth="1"/>
    <col min="15112" max="15112" width="6.375" style="1" customWidth="1"/>
    <col min="15113" max="15113" width="6.5" style="1" customWidth="1"/>
    <col min="15114" max="15359" width="9" style="1"/>
    <col min="15360" max="15360" width="5.125" style="1" customWidth="1"/>
    <col min="15361" max="15361" width="12.125" style="1" customWidth="1"/>
    <col min="15362" max="15362" width="6.375" style="1" customWidth="1"/>
    <col min="15363" max="15363" width="3.5" style="1" customWidth="1"/>
    <col min="15364" max="15364" width="12.75" style="1" customWidth="1"/>
    <col min="15365" max="15365" width="35.375" style="1" customWidth="1"/>
    <col min="15366" max="15367" width="8.875" style="1" customWidth="1"/>
    <col min="15368" max="15368" width="6.375" style="1" customWidth="1"/>
    <col min="15369" max="15369" width="6.5" style="1" customWidth="1"/>
    <col min="15370" max="15615" width="9" style="1"/>
    <col min="15616" max="15616" width="5.125" style="1" customWidth="1"/>
    <col min="15617" max="15617" width="12.125" style="1" customWidth="1"/>
    <col min="15618" max="15618" width="6.375" style="1" customWidth="1"/>
    <col min="15619" max="15619" width="3.5" style="1" customWidth="1"/>
    <col min="15620" max="15620" width="12.75" style="1" customWidth="1"/>
    <col min="15621" max="15621" width="35.375" style="1" customWidth="1"/>
    <col min="15622" max="15623" width="8.875" style="1" customWidth="1"/>
    <col min="15624" max="15624" width="6.375" style="1" customWidth="1"/>
    <col min="15625" max="15625" width="6.5" style="1" customWidth="1"/>
    <col min="15626" max="15871" width="9" style="1"/>
    <col min="15872" max="15872" width="5.125" style="1" customWidth="1"/>
    <col min="15873" max="15873" width="12.125" style="1" customWidth="1"/>
    <col min="15874" max="15874" width="6.375" style="1" customWidth="1"/>
    <col min="15875" max="15875" width="3.5" style="1" customWidth="1"/>
    <col min="15876" max="15876" width="12.75" style="1" customWidth="1"/>
    <col min="15877" max="15877" width="35.375" style="1" customWidth="1"/>
    <col min="15878" max="15879" width="8.875" style="1" customWidth="1"/>
    <col min="15880" max="15880" width="6.375" style="1" customWidth="1"/>
    <col min="15881" max="15881" width="6.5" style="1" customWidth="1"/>
    <col min="15882" max="16127" width="9" style="1"/>
    <col min="16128" max="16128" width="5.125" style="1" customWidth="1"/>
    <col min="16129" max="16129" width="12.125" style="1" customWidth="1"/>
    <col min="16130" max="16130" width="6.375" style="1" customWidth="1"/>
    <col min="16131" max="16131" width="3.5" style="1" customWidth="1"/>
    <col min="16132" max="16132" width="12.75" style="1" customWidth="1"/>
    <col min="16133" max="16133" width="35.375" style="1" customWidth="1"/>
    <col min="16134" max="16135" width="8.875" style="1" customWidth="1"/>
    <col min="16136" max="16136" width="6.375" style="1" customWidth="1"/>
    <col min="16137" max="16137" width="6.5" style="1" customWidth="1"/>
    <col min="16138" max="16384" width="9" style="1"/>
  </cols>
  <sheetData>
    <row r="1" spans="1:12" ht="21" x14ac:dyDescent="0.1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3" customFormat="1" ht="1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18</v>
      </c>
      <c r="J2" s="2" t="s">
        <v>21</v>
      </c>
      <c r="K2" s="2" t="s">
        <v>19</v>
      </c>
      <c r="L2" s="2" t="s">
        <v>20</v>
      </c>
    </row>
    <row r="3" spans="1:12" x14ac:dyDescent="0.15">
      <c r="A3" s="4">
        <v>1</v>
      </c>
      <c r="B3" s="4" t="s">
        <v>11</v>
      </c>
      <c r="C3" s="5"/>
      <c r="D3" s="6"/>
      <c r="E3" s="5" t="s">
        <v>12</v>
      </c>
      <c r="F3" s="7" t="s">
        <v>13</v>
      </c>
      <c r="G3" s="7" t="s">
        <v>9</v>
      </c>
      <c r="H3" s="4" t="s">
        <v>10</v>
      </c>
      <c r="I3" s="9">
        <v>49</v>
      </c>
      <c r="J3" s="9"/>
      <c r="K3" s="9">
        <v>0.1</v>
      </c>
      <c r="L3" s="9">
        <f>I3*1.03+J3+K3</f>
        <v>50.57</v>
      </c>
    </row>
    <row r="4" spans="1:12" x14ac:dyDescent="0.15">
      <c r="A4" s="4">
        <v>2</v>
      </c>
      <c r="B4" s="4" t="s">
        <v>11</v>
      </c>
      <c r="C4" s="5"/>
      <c r="D4" s="6"/>
      <c r="E4" s="5" t="s">
        <v>14</v>
      </c>
      <c r="F4" s="7" t="s">
        <v>15</v>
      </c>
      <c r="G4" s="7" t="s">
        <v>9</v>
      </c>
      <c r="H4" s="4" t="s">
        <v>10</v>
      </c>
      <c r="I4" s="9">
        <v>34.299999999999997</v>
      </c>
      <c r="J4" s="9"/>
      <c r="K4" s="9">
        <v>0.05</v>
      </c>
      <c r="L4" s="9">
        <f t="shared" ref="L4:L5" si="0">I4*1.03+J4+K4</f>
        <v>35.378999999999998</v>
      </c>
    </row>
    <row r="5" spans="1:12" x14ac:dyDescent="0.15">
      <c r="A5" s="4">
        <v>3</v>
      </c>
      <c r="B5" s="4" t="s">
        <v>11</v>
      </c>
      <c r="C5" s="5"/>
      <c r="D5" s="6"/>
      <c r="E5" s="5" t="s">
        <v>16</v>
      </c>
      <c r="F5" s="7" t="s">
        <v>17</v>
      </c>
      <c r="G5" s="7" t="s">
        <v>9</v>
      </c>
      <c r="H5" s="4" t="s">
        <v>10</v>
      </c>
      <c r="I5" s="9">
        <v>1.7</v>
      </c>
      <c r="J5" s="9"/>
      <c r="K5" s="9">
        <v>0.04</v>
      </c>
      <c r="L5" s="9">
        <f t="shared" si="0"/>
        <v>1.7909999999999999</v>
      </c>
    </row>
    <row r="6" spans="1:12" x14ac:dyDescent="0.15">
      <c r="A6" s="4"/>
      <c r="B6" s="4"/>
      <c r="C6" s="4"/>
      <c r="D6" s="4"/>
      <c r="E6" s="4"/>
      <c r="F6" s="4"/>
      <c r="G6" s="7"/>
      <c r="H6" s="4"/>
      <c r="I6" s="4"/>
      <c r="J6" s="5"/>
      <c r="K6" s="5"/>
      <c r="L6" s="5"/>
    </row>
    <row r="7" spans="1:12" x14ac:dyDescent="0.1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1:12" x14ac:dyDescent="0.15">
      <c r="A8" s="4"/>
      <c r="B8" s="4"/>
      <c r="C8" s="4"/>
      <c r="D8" s="4"/>
      <c r="E8" s="4"/>
      <c r="F8" s="4"/>
      <c r="G8" s="4"/>
      <c r="H8" s="4"/>
      <c r="I8" s="4"/>
      <c r="J8" s="5"/>
      <c r="K8" s="5"/>
      <c r="L8" s="5"/>
    </row>
    <row r="9" spans="1:12" x14ac:dyDescent="0.15">
      <c r="A9" s="4"/>
      <c r="B9" s="4"/>
      <c r="C9" s="4"/>
      <c r="D9" s="4"/>
      <c r="E9" s="4"/>
      <c r="F9" s="4"/>
      <c r="G9" s="4"/>
      <c r="H9" s="4"/>
      <c r="I9" s="4"/>
      <c r="J9" s="5"/>
      <c r="K9" s="5"/>
      <c r="L9" s="5"/>
    </row>
    <row r="10" spans="1:12" x14ac:dyDescent="0.15">
      <c r="A10" s="4"/>
      <c r="B10" s="4"/>
      <c r="C10" s="4"/>
      <c r="D10" s="4"/>
      <c r="E10" s="4"/>
      <c r="F10" s="4"/>
      <c r="G10" s="4"/>
      <c r="H10" s="4"/>
      <c r="I10" s="4"/>
      <c r="J10" s="5"/>
      <c r="K10" s="5"/>
      <c r="L10" s="5"/>
    </row>
    <row r="11" spans="1:12" x14ac:dyDescent="0.1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</row>
  </sheetData>
  <mergeCells count="1">
    <mergeCell ref="A1:L1"/>
  </mergeCells>
  <phoneticPr fontId="2" type="noConversion"/>
  <pageMargins left="0.31458333333333333" right="0.35416666666666669" top="0.74791666666666667" bottom="1" header="0.51180555555555551" footer="0.51180555555555551"/>
  <pageSetup paperSize="9" orientation="landscape" horizontalDpi="0" verticalDpi="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E54E9-39B4-4DD3-BA68-AACECBF47851}">
  <dimension ref="A1:V3"/>
  <sheetViews>
    <sheetView workbookViewId="0">
      <selection activeCell="J18" sqref="J18"/>
    </sheetView>
  </sheetViews>
  <sheetFormatPr defaultRowHeight="14.25" x14ac:dyDescent="0.15"/>
  <cols>
    <col min="1" max="1" width="5.625" bestFit="1" customWidth="1"/>
    <col min="2" max="3" width="11.625" bestFit="1" customWidth="1"/>
    <col min="4" max="4" width="10.125" bestFit="1" customWidth="1"/>
    <col min="5" max="6" width="8.5" bestFit="1" customWidth="1"/>
    <col min="7" max="7" width="7.625" bestFit="1" customWidth="1"/>
    <col min="8" max="8" width="8.375" bestFit="1" customWidth="1"/>
    <col min="9" max="9" width="5.75" customWidth="1"/>
    <col min="10" max="10" width="12.375" bestFit="1" customWidth="1"/>
    <col min="11" max="11" width="6" customWidth="1"/>
    <col min="12" max="12" width="6.625" bestFit="1" customWidth="1"/>
    <col min="13" max="13" width="6.25" customWidth="1"/>
    <col min="14" max="14" width="7.625" bestFit="1" customWidth="1"/>
    <col min="15" max="15" width="6.25" customWidth="1"/>
    <col min="16" max="16" width="7.375" customWidth="1"/>
    <col min="17" max="17" width="6.875" customWidth="1"/>
    <col min="18" max="18" width="7.625" bestFit="1" customWidth="1"/>
    <col min="19" max="19" width="6.625" customWidth="1"/>
    <col min="20" max="20" width="6.875" customWidth="1"/>
    <col min="21" max="21" width="7" customWidth="1"/>
    <col min="22" max="22" width="9.625" bestFit="1" customWidth="1"/>
  </cols>
  <sheetData>
    <row r="1" spans="1:22" x14ac:dyDescent="0.15">
      <c r="A1" s="30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51.75" x14ac:dyDescent="0.15">
      <c r="A2" s="11" t="s">
        <v>23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2" t="s">
        <v>29</v>
      </c>
      <c r="H2" s="11" t="s">
        <v>30</v>
      </c>
      <c r="I2" s="12" t="s">
        <v>31</v>
      </c>
      <c r="J2" s="11" t="s">
        <v>32</v>
      </c>
      <c r="K2" s="12" t="s">
        <v>33</v>
      </c>
      <c r="L2" s="11" t="s">
        <v>34</v>
      </c>
      <c r="M2" s="12" t="s">
        <v>35</v>
      </c>
      <c r="N2" s="11" t="s">
        <v>36</v>
      </c>
      <c r="O2" s="12" t="s">
        <v>37</v>
      </c>
      <c r="P2" s="12" t="s">
        <v>38</v>
      </c>
      <c r="Q2" s="12" t="s">
        <v>39</v>
      </c>
      <c r="R2" s="11" t="s">
        <v>40</v>
      </c>
      <c r="S2" s="12" t="s">
        <v>41</v>
      </c>
      <c r="T2" s="12" t="s">
        <v>42</v>
      </c>
      <c r="U2" s="12" t="s">
        <v>43</v>
      </c>
      <c r="V2" s="12" t="s">
        <v>48</v>
      </c>
    </row>
    <row r="3" spans="1:22" ht="16.5" x14ac:dyDescent="0.15">
      <c r="A3" s="13">
        <v>1</v>
      </c>
      <c r="B3" s="14" t="s">
        <v>44</v>
      </c>
      <c r="C3" s="14" t="s">
        <v>45</v>
      </c>
      <c r="D3" s="14" t="s">
        <v>46</v>
      </c>
      <c r="E3" s="15">
        <v>0</v>
      </c>
      <c r="F3" s="15">
        <v>1.5800000000000002E-2</v>
      </c>
      <c r="G3" s="16">
        <v>13.716799999999999</v>
      </c>
      <c r="H3" s="17">
        <v>0.95</v>
      </c>
      <c r="I3" s="16">
        <f>F3*G3/H3</f>
        <v>0.22813204210526319</v>
      </c>
      <c r="J3" s="14" t="s">
        <v>47</v>
      </c>
      <c r="K3" s="20">
        <v>72</v>
      </c>
      <c r="L3" s="18">
        <v>50</v>
      </c>
      <c r="M3" s="14">
        <v>2</v>
      </c>
      <c r="N3" s="14">
        <v>39.75</v>
      </c>
      <c r="O3" s="14">
        <v>0.76</v>
      </c>
      <c r="P3" s="14">
        <v>22.5</v>
      </c>
      <c r="Q3" s="16">
        <f>P3/K3/M3</f>
        <v>0.15625</v>
      </c>
      <c r="R3" s="16">
        <v>0</v>
      </c>
      <c r="S3" s="19">
        <v>0.03</v>
      </c>
      <c r="T3" s="10">
        <f>11500/225000</f>
        <v>5.1111111111111114E-2</v>
      </c>
      <c r="U3" s="14"/>
      <c r="V3" s="16">
        <f>(I3+Q3+(N3*O3/K3/M3)/2)/H3*1.11+R3*1.03+S3+T3+U3</f>
        <v>0.65279368136041882</v>
      </c>
    </row>
  </sheetData>
  <mergeCells count="1">
    <mergeCell ref="A1:V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14C64-C0FD-4B8E-A418-8449061041F8}">
  <dimension ref="A1:M16"/>
  <sheetViews>
    <sheetView workbookViewId="0">
      <selection activeCell="P8" sqref="P8"/>
    </sheetView>
  </sheetViews>
  <sheetFormatPr defaultRowHeight="14.25" x14ac:dyDescent="0.15"/>
  <cols>
    <col min="1" max="1" width="5.5" bestFit="1" customWidth="1"/>
    <col min="2" max="2" width="9.25" bestFit="1" customWidth="1"/>
    <col min="3" max="3" width="13.25" bestFit="1" customWidth="1"/>
    <col min="4" max="4" width="9.25" bestFit="1" customWidth="1"/>
    <col min="5" max="5" width="13.75" bestFit="1" customWidth="1"/>
    <col min="6" max="6" width="28.75" bestFit="1" customWidth="1"/>
    <col min="7" max="8" width="9.25" bestFit="1" customWidth="1"/>
    <col min="9" max="9" width="14.25" style="26" bestFit="1" customWidth="1"/>
    <col min="10" max="10" width="5.5" bestFit="1" customWidth="1"/>
    <col min="11" max="11" width="6.5" bestFit="1" customWidth="1"/>
    <col min="12" max="12" width="9" style="26"/>
    <col min="13" max="13" width="8.5" bestFit="1" customWidth="1"/>
  </cols>
  <sheetData>
    <row r="1" spans="1:13" ht="21" x14ac:dyDescent="0.1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ht="1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4" t="s">
        <v>67</v>
      </c>
      <c r="J2" s="24" t="s">
        <v>21</v>
      </c>
      <c r="K2" s="24" t="s">
        <v>68</v>
      </c>
      <c r="L2" s="24" t="s">
        <v>20</v>
      </c>
      <c r="M2" s="24" t="s">
        <v>69</v>
      </c>
    </row>
    <row r="3" spans="1:13" ht="16.5" x14ac:dyDescent="0.15">
      <c r="A3" s="4">
        <v>1</v>
      </c>
      <c r="B3" s="4" t="s">
        <v>11</v>
      </c>
      <c r="C3" s="5"/>
      <c r="D3" s="6"/>
      <c r="E3" s="5" t="s">
        <v>49</v>
      </c>
      <c r="F3" s="7" t="s">
        <v>50</v>
      </c>
      <c r="G3" s="7" t="s">
        <v>9</v>
      </c>
      <c r="H3" s="4" t="s">
        <v>10</v>
      </c>
      <c r="I3" s="9">
        <v>15.8</v>
      </c>
      <c r="J3" s="5"/>
      <c r="K3" s="21">
        <v>0.04</v>
      </c>
      <c r="L3" s="27">
        <f>I3*1.03+K3</f>
        <v>16.314</v>
      </c>
      <c r="M3" s="5"/>
    </row>
    <row r="4" spans="1:13" ht="16.5" x14ac:dyDescent="0.15">
      <c r="A4" s="4">
        <v>2</v>
      </c>
      <c r="B4" s="4" t="s">
        <v>11</v>
      </c>
      <c r="C4" s="5"/>
      <c r="D4" s="6"/>
      <c r="E4" s="5" t="s">
        <v>51</v>
      </c>
      <c r="F4" s="7" t="s">
        <v>52</v>
      </c>
      <c r="G4" s="7" t="s">
        <v>9</v>
      </c>
      <c r="H4" s="4" t="s">
        <v>10</v>
      </c>
      <c r="I4" s="9">
        <v>0.42</v>
      </c>
      <c r="J4" s="5"/>
      <c r="K4" s="22">
        <v>3.9111111111111103E-2</v>
      </c>
      <c r="L4" s="27">
        <f t="shared" ref="L4:L11" si="0">I4*1.03+K4</f>
        <v>0.47171111111111108</v>
      </c>
      <c r="M4" s="5"/>
    </row>
    <row r="5" spans="1:13" ht="16.5" x14ac:dyDescent="0.15">
      <c r="A5" s="4">
        <v>3</v>
      </c>
      <c r="B5" s="4" t="s">
        <v>11</v>
      </c>
      <c r="C5" s="5"/>
      <c r="D5" s="6"/>
      <c r="E5" s="5" t="s">
        <v>53</v>
      </c>
      <c r="F5" s="7" t="s">
        <v>54</v>
      </c>
      <c r="G5" s="7" t="s">
        <v>9</v>
      </c>
      <c r="H5" s="4" t="s">
        <v>10</v>
      </c>
      <c r="I5" s="9">
        <v>18.95</v>
      </c>
      <c r="J5" s="5"/>
      <c r="K5" s="22">
        <v>6.222222222222222E-2</v>
      </c>
      <c r="L5" s="27">
        <f t="shared" si="0"/>
        <v>19.580722222222221</v>
      </c>
      <c r="M5" s="5"/>
    </row>
    <row r="6" spans="1:13" ht="16.5" x14ac:dyDescent="0.15">
      <c r="A6" s="4">
        <v>4</v>
      </c>
      <c r="B6" s="4" t="s">
        <v>11</v>
      </c>
      <c r="C6" s="5"/>
      <c r="D6" s="6"/>
      <c r="E6" s="5" t="s">
        <v>55</v>
      </c>
      <c r="F6" s="7" t="s">
        <v>56</v>
      </c>
      <c r="G6" s="7" t="s">
        <v>9</v>
      </c>
      <c r="H6" s="4" t="s">
        <v>10</v>
      </c>
      <c r="I6" s="9">
        <v>60.576500000000003</v>
      </c>
      <c r="J6" s="5"/>
      <c r="K6" s="21">
        <v>5.11111111111111E-2</v>
      </c>
      <c r="L6" s="27">
        <f t="shared" si="0"/>
        <v>62.444906111111116</v>
      </c>
      <c r="M6" s="5"/>
    </row>
    <row r="7" spans="1:13" ht="16.5" x14ac:dyDescent="0.15">
      <c r="A7" s="4">
        <v>5</v>
      </c>
      <c r="B7" s="4" t="s">
        <v>11</v>
      </c>
      <c r="C7" s="5"/>
      <c r="D7" s="6"/>
      <c r="E7" s="5" t="s">
        <v>57</v>
      </c>
      <c r="F7" s="7" t="s">
        <v>58</v>
      </c>
      <c r="G7" s="7" t="s">
        <v>9</v>
      </c>
      <c r="H7" s="4" t="s">
        <v>10</v>
      </c>
      <c r="I7" s="9">
        <v>66</v>
      </c>
      <c r="J7" s="5"/>
      <c r="K7" s="22">
        <v>6.222222222222222E-2</v>
      </c>
      <c r="L7" s="27">
        <f t="shared" si="0"/>
        <v>68.042222222222222</v>
      </c>
      <c r="M7" s="5"/>
    </row>
    <row r="8" spans="1:13" ht="16.5" x14ac:dyDescent="0.15">
      <c r="A8" s="4">
        <v>6</v>
      </c>
      <c r="B8" s="4" t="s">
        <v>11</v>
      </c>
      <c r="C8" s="5"/>
      <c r="D8" s="6"/>
      <c r="E8" s="5" t="s">
        <v>59</v>
      </c>
      <c r="F8" s="7" t="s">
        <v>60</v>
      </c>
      <c r="G8" s="7" t="s">
        <v>9</v>
      </c>
      <c r="H8" s="4" t="s">
        <v>10</v>
      </c>
      <c r="I8" s="9">
        <v>24.96</v>
      </c>
      <c r="J8" s="5"/>
      <c r="K8" s="22">
        <v>7.8222222222222221E-2</v>
      </c>
      <c r="L8" s="27">
        <f t="shared" si="0"/>
        <v>25.787022222222223</v>
      </c>
      <c r="M8" s="5"/>
    </row>
    <row r="9" spans="1:13" ht="16.5" x14ac:dyDescent="0.15">
      <c r="A9" s="4">
        <v>7</v>
      </c>
      <c r="B9" s="4" t="s">
        <v>11</v>
      </c>
      <c r="C9" s="5"/>
      <c r="D9" s="6"/>
      <c r="E9" s="5" t="s">
        <v>61</v>
      </c>
      <c r="F9" s="7" t="s">
        <v>62</v>
      </c>
      <c r="G9" s="7" t="s">
        <v>9</v>
      </c>
      <c r="H9" s="4" t="s">
        <v>10</v>
      </c>
      <c r="I9" s="9">
        <v>102.9</v>
      </c>
      <c r="J9" s="5"/>
      <c r="K9" s="22">
        <v>6.222222222222222E-2</v>
      </c>
      <c r="L9" s="27">
        <f t="shared" si="0"/>
        <v>106.04922222222223</v>
      </c>
      <c r="M9" s="5"/>
    </row>
    <row r="10" spans="1:13" ht="16.5" x14ac:dyDescent="0.15">
      <c r="A10" s="4">
        <v>8</v>
      </c>
      <c r="B10" s="4" t="s">
        <v>11</v>
      </c>
      <c r="C10" s="23"/>
      <c r="D10" s="6"/>
      <c r="E10" s="5" t="s">
        <v>63</v>
      </c>
      <c r="F10" s="7" t="s">
        <v>64</v>
      </c>
      <c r="G10" s="7" t="s">
        <v>9</v>
      </c>
      <c r="H10" s="4" t="s">
        <v>10</v>
      </c>
      <c r="I10" s="9">
        <v>44.1</v>
      </c>
      <c r="J10" s="5"/>
      <c r="K10" s="22">
        <v>5.1111111111111114E-2</v>
      </c>
      <c r="L10" s="27">
        <f t="shared" si="0"/>
        <v>45.474111111111114</v>
      </c>
      <c r="M10" s="5"/>
    </row>
    <row r="11" spans="1:13" ht="16.5" x14ac:dyDescent="0.15">
      <c r="A11" s="4">
        <v>9</v>
      </c>
      <c r="B11" s="4" t="s">
        <v>11</v>
      </c>
      <c r="C11" s="23"/>
      <c r="D11" s="6"/>
      <c r="E11" s="5" t="s">
        <v>65</v>
      </c>
      <c r="F11" s="7" t="s">
        <v>66</v>
      </c>
      <c r="G11" s="7" t="s">
        <v>9</v>
      </c>
      <c r="H11" s="4" t="s">
        <v>10</v>
      </c>
      <c r="I11" s="9">
        <v>58.8</v>
      </c>
      <c r="J11" s="5"/>
      <c r="K11" s="22">
        <v>6.222222222222222E-2</v>
      </c>
      <c r="L11" s="27">
        <f t="shared" si="0"/>
        <v>60.626222222222225</v>
      </c>
      <c r="M11" s="5"/>
    </row>
    <row r="12" spans="1:13" ht="16.5" x14ac:dyDescent="0.15">
      <c r="A12" s="4">
        <v>10</v>
      </c>
      <c r="B12" s="4"/>
      <c r="C12" s="23"/>
      <c r="D12" s="6"/>
      <c r="E12" s="5"/>
      <c r="F12" s="7"/>
      <c r="G12" s="7"/>
      <c r="H12" s="4"/>
      <c r="I12" s="9"/>
      <c r="J12" s="5"/>
      <c r="K12" s="5"/>
      <c r="L12" s="27"/>
      <c r="M12" s="5"/>
    </row>
    <row r="13" spans="1:13" ht="16.5" x14ac:dyDescent="0.15">
      <c r="A13" s="4">
        <v>11</v>
      </c>
      <c r="B13" s="4"/>
      <c r="C13" s="23"/>
      <c r="D13" s="6"/>
      <c r="E13" s="5"/>
      <c r="F13" s="7"/>
      <c r="G13" s="7"/>
      <c r="H13" s="4"/>
      <c r="I13" s="9"/>
      <c r="J13" s="5"/>
      <c r="K13" s="5"/>
      <c r="L13" s="27"/>
      <c r="M13" s="5"/>
    </row>
    <row r="14" spans="1:13" ht="16.5" x14ac:dyDescent="0.15">
      <c r="A14" s="4">
        <v>12</v>
      </c>
      <c r="B14" s="4"/>
      <c r="C14" s="4"/>
      <c r="D14" s="4"/>
      <c r="E14" s="4"/>
      <c r="F14" s="7"/>
      <c r="G14" s="7"/>
      <c r="H14" s="4"/>
      <c r="I14" s="25"/>
      <c r="J14" s="5"/>
      <c r="K14" s="5"/>
      <c r="L14" s="27"/>
      <c r="M14" s="4"/>
    </row>
    <row r="15" spans="1:13" ht="16.5" x14ac:dyDescent="0.15">
      <c r="A15" s="4">
        <v>13</v>
      </c>
      <c r="B15" s="4"/>
      <c r="C15" s="4"/>
      <c r="D15" s="4"/>
      <c r="E15" s="4"/>
      <c r="F15" s="7"/>
      <c r="G15" s="7"/>
      <c r="H15" s="4"/>
      <c r="I15" s="25"/>
      <c r="J15" s="5"/>
      <c r="K15" s="5"/>
      <c r="L15" s="27"/>
      <c r="M15" s="4"/>
    </row>
    <row r="16" spans="1:13" ht="16.5" x14ac:dyDescent="0.15">
      <c r="A16" s="4">
        <v>14</v>
      </c>
      <c r="B16" s="4"/>
      <c r="C16" s="4"/>
      <c r="D16" s="4"/>
      <c r="E16" s="4"/>
      <c r="F16" s="7"/>
      <c r="G16" s="7"/>
      <c r="H16" s="4"/>
      <c r="I16" s="25"/>
      <c r="J16" s="5"/>
      <c r="K16" s="5"/>
      <c r="L16" s="27"/>
      <c r="M16" s="4"/>
    </row>
  </sheetData>
  <mergeCells count="1">
    <mergeCell ref="A1:M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5DF0-DCCF-4A4D-8E5C-E897FD1361EE}">
  <dimension ref="A1:J23"/>
  <sheetViews>
    <sheetView tabSelected="1" workbookViewId="0">
      <selection activeCell="M13" sqref="M13"/>
    </sheetView>
  </sheetViews>
  <sheetFormatPr defaultRowHeight="14.25" x14ac:dyDescent="0.15"/>
  <cols>
    <col min="1" max="1" width="5.5" bestFit="1" customWidth="1"/>
    <col min="2" max="2" width="9.25" bestFit="1" customWidth="1"/>
    <col min="3" max="3" width="13.25" bestFit="1" customWidth="1"/>
    <col min="4" max="4" width="9.25" bestFit="1" customWidth="1"/>
    <col min="5" max="5" width="13.75" bestFit="1" customWidth="1"/>
    <col min="6" max="6" width="33.375" bestFit="1" customWidth="1"/>
    <col min="7" max="8" width="9.25" bestFit="1" customWidth="1"/>
    <col min="9" max="9" width="10.75" style="26" bestFit="1" customWidth="1"/>
    <col min="10" max="10" width="11.25" customWidth="1"/>
  </cols>
  <sheetData>
    <row r="1" spans="1:10" ht="2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4" t="s">
        <v>70</v>
      </c>
      <c r="J2" s="36" t="s">
        <v>71</v>
      </c>
    </row>
    <row r="3" spans="1:10" ht="16.5" x14ac:dyDescent="0.15">
      <c r="A3" s="4">
        <v>1</v>
      </c>
      <c r="B3" s="4" t="s">
        <v>11</v>
      </c>
      <c r="C3" s="5"/>
      <c r="D3" s="6"/>
      <c r="E3" s="5" t="s">
        <v>72</v>
      </c>
      <c r="F3" s="7" t="s">
        <v>73</v>
      </c>
      <c r="G3" s="7" t="s">
        <v>9</v>
      </c>
      <c r="H3" s="4" t="s">
        <v>10</v>
      </c>
      <c r="I3" s="56">
        <v>30.12</v>
      </c>
      <c r="J3" s="5"/>
    </row>
    <row r="4" spans="1:10" ht="16.5" x14ac:dyDescent="0.15">
      <c r="A4" s="4">
        <v>2</v>
      </c>
      <c r="B4" s="4" t="s">
        <v>11</v>
      </c>
      <c r="C4" s="5"/>
      <c r="D4" s="6"/>
      <c r="E4" s="5" t="s">
        <v>74</v>
      </c>
      <c r="F4" s="7" t="s">
        <v>75</v>
      </c>
      <c r="G4" s="7" t="s">
        <v>9</v>
      </c>
      <c r="H4" s="4" t="s">
        <v>10</v>
      </c>
      <c r="I4" s="56">
        <v>30.12</v>
      </c>
      <c r="J4" s="5"/>
    </row>
    <row r="5" spans="1:10" ht="16.5" x14ac:dyDescent="0.15">
      <c r="A5" s="4">
        <v>3</v>
      </c>
      <c r="B5" s="4" t="s">
        <v>11</v>
      </c>
      <c r="C5" s="5"/>
      <c r="D5" s="6"/>
      <c r="E5" s="5" t="s">
        <v>76</v>
      </c>
      <c r="F5" s="7" t="s">
        <v>77</v>
      </c>
      <c r="G5" s="7" t="s">
        <v>9</v>
      </c>
      <c r="H5" s="4" t="s">
        <v>10</v>
      </c>
      <c r="I5" s="56">
        <v>500.88</v>
      </c>
      <c r="J5" s="5"/>
    </row>
    <row r="6" spans="1:10" ht="16.5" x14ac:dyDescent="0.15">
      <c r="A6" s="4">
        <v>4</v>
      </c>
      <c r="B6" s="4" t="s">
        <v>11</v>
      </c>
      <c r="C6" s="5"/>
      <c r="D6" s="6"/>
      <c r="E6" s="5" t="s">
        <v>78</v>
      </c>
      <c r="F6" s="7" t="s">
        <v>79</v>
      </c>
      <c r="G6" s="7" t="s">
        <v>9</v>
      </c>
      <c r="H6" s="4" t="s">
        <v>10</v>
      </c>
      <c r="I6" s="56">
        <v>252.74</v>
      </c>
      <c r="J6" s="5"/>
    </row>
    <row r="7" spans="1:10" ht="16.5" x14ac:dyDescent="0.15">
      <c r="A7" s="4">
        <v>5</v>
      </c>
      <c r="B7" s="4" t="s">
        <v>11</v>
      </c>
      <c r="C7" s="5"/>
      <c r="D7" s="6"/>
      <c r="E7" s="5" t="s">
        <v>80</v>
      </c>
      <c r="F7" s="7" t="s">
        <v>81</v>
      </c>
      <c r="G7" s="7" t="s">
        <v>9</v>
      </c>
      <c r="H7" s="4" t="s">
        <v>10</v>
      </c>
      <c r="I7" s="56">
        <v>176.11</v>
      </c>
      <c r="J7" s="5"/>
    </row>
    <row r="8" spans="1:10" ht="16.5" x14ac:dyDescent="0.15">
      <c r="A8" s="4">
        <v>6</v>
      </c>
      <c r="B8" s="4" t="s">
        <v>11</v>
      </c>
      <c r="C8" s="5"/>
      <c r="D8" s="6"/>
      <c r="E8" s="5" t="s">
        <v>82</v>
      </c>
      <c r="F8" s="7" t="s">
        <v>83</v>
      </c>
      <c r="G8" s="7" t="s">
        <v>9</v>
      </c>
      <c r="H8" s="4" t="s">
        <v>10</v>
      </c>
      <c r="I8" s="56">
        <v>244.87</v>
      </c>
      <c r="J8" s="5"/>
    </row>
    <row r="9" spans="1:10" ht="16.5" x14ac:dyDescent="0.15">
      <c r="A9" s="4">
        <v>7</v>
      </c>
      <c r="B9" s="4" t="s">
        <v>11</v>
      </c>
      <c r="C9" s="5"/>
      <c r="D9" s="6"/>
      <c r="E9" s="5" t="s">
        <v>12</v>
      </c>
      <c r="F9" s="7" t="s">
        <v>13</v>
      </c>
      <c r="G9" s="7" t="s">
        <v>9</v>
      </c>
      <c r="H9" s="4" t="s">
        <v>10</v>
      </c>
      <c r="I9" s="56">
        <v>50.57</v>
      </c>
      <c r="J9" s="5"/>
    </row>
    <row r="10" spans="1:10" ht="16.5" x14ac:dyDescent="0.15">
      <c r="A10" s="4">
        <v>8</v>
      </c>
      <c r="B10" s="4" t="s">
        <v>11</v>
      </c>
      <c r="C10" s="23"/>
      <c r="D10" s="6"/>
      <c r="E10" s="5" t="s">
        <v>14</v>
      </c>
      <c r="F10" s="7" t="s">
        <v>15</v>
      </c>
      <c r="G10" s="7" t="s">
        <v>9</v>
      </c>
      <c r="H10" s="4" t="s">
        <v>10</v>
      </c>
      <c r="I10" s="56">
        <v>35.380000000000003</v>
      </c>
      <c r="J10" s="5"/>
    </row>
    <row r="11" spans="1:10" ht="16.5" x14ac:dyDescent="0.15">
      <c r="A11" s="4">
        <v>9</v>
      </c>
      <c r="B11" s="4" t="s">
        <v>11</v>
      </c>
      <c r="C11" s="23"/>
      <c r="D11" s="6"/>
      <c r="E11" s="5" t="s">
        <v>16</v>
      </c>
      <c r="F11" s="7" t="s">
        <v>17</v>
      </c>
      <c r="G11" s="7" t="s">
        <v>9</v>
      </c>
      <c r="H11" s="4" t="s">
        <v>10</v>
      </c>
      <c r="I11" s="56">
        <v>1.79</v>
      </c>
      <c r="J11" s="5"/>
    </row>
    <row r="12" spans="1:10" ht="16.5" x14ac:dyDescent="0.15">
      <c r="A12" s="4">
        <v>10</v>
      </c>
      <c r="B12" s="4" t="s">
        <v>11</v>
      </c>
      <c r="C12" s="23"/>
      <c r="D12" s="6"/>
      <c r="E12" s="5" t="s">
        <v>84</v>
      </c>
      <c r="F12" s="7" t="s">
        <v>85</v>
      </c>
      <c r="G12" s="7" t="s">
        <v>9</v>
      </c>
      <c r="H12" s="4" t="s">
        <v>10</v>
      </c>
      <c r="I12" s="56">
        <v>16.309999999999999</v>
      </c>
      <c r="J12" s="5"/>
    </row>
    <row r="13" spans="1:10" ht="16.5" x14ac:dyDescent="0.15">
      <c r="A13" s="4">
        <v>11</v>
      </c>
      <c r="B13" s="4" t="s">
        <v>11</v>
      </c>
      <c r="C13" s="23"/>
      <c r="D13" s="6"/>
      <c r="E13" s="5" t="s">
        <v>63</v>
      </c>
      <c r="F13" s="7" t="s">
        <v>86</v>
      </c>
      <c r="G13" s="7" t="s">
        <v>9</v>
      </c>
      <c r="H13" s="4" t="s">
        <v>10</v>
      </c>
      <c r="I13" s="56">
        <v>45.47</v>
      </c>
      <c r="J13" s="5"/>
    </row>
    <row r="14" spans="1:10" ht="16.5" x14ac:dyDescent="0.15">
      <c r="A14" s="4">
        <v>12</v>
      </c>
      <c r="B14" s="4" t="s">
        <v>11</v>
      </c>
      <c r="C14" s="4"/>
      <c r="D14" s="4"/>
      <c r="E14" s="4" t="s">
        <v>53</v>
      </c>
      <c r="F14" s="7" t="s">
        <v>87</v>
      </c>
      <c r="G14" s="7" t="s">
        <v>9</v>
      </c>
      <c r="H14" s="4" t="s">
        <v>10</v>
      </c>
      <c r="I14" s="56">
        <v>19.579999999999998</v>
      </c>
      <c r="J14" s="4"/>
    </row>
    <row r="15" spans="1:10" ht="16.5" x14ac:dyDescent="0.15">
      <c r="A15" s="4">
        <v>13</v>
      </c>
      <c r="B15" s="4" t="s">
        <v>11</v>
      </c>
      <c r="C15" s="4"/>
      <c r="D15" s="4"/>
      <c r="E15" s="4" t="s">
        <v>55</v>
      </c>
      <c r="F15" s="7" t="s">
        <v>88</v>
      </c>
      <c r="G15" s="7" t="s">
        <v>9</v>
      </c>
      <c r="H15" s="4" t="s">
        <v>10</v>
      </c>
      <c r="I15" s="56">
        <v>62.44</v>
      </c>
      <c r="J15" s="5"/>
    </row>
    <row r="16" spans="1:10" ht="16.5" x14ac:dyDescent="0.15">
      <c r="A16" s="4">
        <v>14</v>
      </c>
      <c r="B16" s="4" t="s">
        <v>11</v>
      </c>
      <c r="C16" s="4"/>
      <c r="D16" s="4"/>
      <c r="E16" s="4" t="s">
        <v>59</v>
      </c>
      <c r="F16" s="7" t="s">
        <v>89</v>
      </c>
      <c r="G16" s="7" t="s">
        <v>9</v>
      </c>
      <c r="H16" s="4" t="s">
        <v>10</v>
      </c>
      <c r="I16" s="56">
        <v>25.79</v>
      </c>
      <c r="J16" s="4"/>
    </row>
    <row r="17" spans="1:10" ht="16.5" x14ac:dyDescent="0.15">
      <c r="A17" s="4">
        <v>15</v>
      </c>
      <c r="B17" s="4" t="s">
        <v>11</v>
      </c>
      <c r="C17" s="4"/>
      <c r="D17" s="4"/>
      <c r="E17" s="4" t="s">
        <v>65</v>
      </c>
      <c r="F17" s="7" t="s">
        <v>90</v>
      </c>
      <c r="G17" s="7" t="s">
        <v>9</v>
      </c>
      <c r="H17" s="4" t="s">
        <v>10</v>
      </c>
      <c r="I17" s="56">
        <v>60.63</v>
      </c>
      <c r="J17" s="4"/>
    </row>
    <row r="18" spans="1:10" ht="16.5" x14ac:dyDescent="0.15">
      <c r="A18" s="4">
        <v>16</v>
      </c>
      <c r="B18" s="4" t="s">
        <v>11</v>
      </c>
      <c r="C18" s="4"/>
      <c r="D18" s="4"/>
      <c r="E18" s="4" t="s">
        <v>91</v>
      </c>
      <c r="F18" s="7" t="s">
        <v>92</v>
      </c>
      <c r="G18" s="7" t="s">
        <v>9</v>
      </c>
      <c r="H18" s="4" t="s">
        <v>10</v>
      </c>
      <c r="I18" s="56">
        <v>226.11</v>
      </c>
      <c r="J18" s="4"/>
    </row>
    <row r="19" spans="1:10" ht="16.5" x14ac:dyDescent="0.15">
      <c r="A19" s="4">
        <v>17</v>
      </c>
      <c r="B19" s="4" t="s">
        <v>11</v>
      </c>
      <c r="C19" s="4"/>
      <c r="D19" s="4"/>
      <c r="E19" s="4" t="s">
        <v>93</v>
      </c>
      <c r="F19" s="7" t="s">
        <v>94</v>
      </c>
      <c r="G19" s="7" t="s">
        <v>9</v>
      </c>
      <c r="H19" s="4" t="s">
        <v>10</v>
      </c>
      <c r="I19" s="56">
        <v>295.13</v>
      </c>
      <c r="J19" s="4"/>
    </row>
    <row r="20" spans="1:10" ht="16.5" x14ac:dyDescent="0.15">
      <c r="A20" s="4">
        <v>18</v>
      </c>
      <c r="B20" s="4" t="s">
        <v>11</v>
      </c>
      <c r="C20" s="4"/>
      <c r="D20" s="4"/>
      <c r="E20" s="37" t="s">
        <v>95</v>
      </c>
      <c r="F20" s="38" t="s">
        <v>96</v>
      </c>
      <c r="G20" s="38" t="s">
        <v>9</v>
      </c>
      <c r="H20" s="37" t="s">
        <v>10</v>
      </c>
      <c r="I20" s="56">
        <f>5.75*1.03</f>
        <v>5.9225000000000003</v>
      </c>
      <c r="J20" s="4"/>
    </row>
    <row r="21" spans="1:10" ht="16.5" x14ac:dyDescent="0.15">
      <c r="A21" s="4">
        <v>19</v>
      </c>
      <c r="B21" s="4" t="s">
        <v>11</v>
      </c>
      <c r="C21" s="4"/>
      <c r="D21" s="4"/>
      <c r="E21" s="37" t="s">
        <v>97</v>
      </c>
      <c r="F21" s="37" t="s">
        <v>98</v>
      </c>
      <c r="G21" s="38" t="s">
        <v>9</v>
      </c>
      <c r="H21" s="37" t="s">
        <v>10</v>
      </c>
      <c r="I21" s="56">
        <f>0.2393*1.03</f>
        <v>0.24647900000000003</v>
      </c>
      <c r="J21" s="4"/>
    </row>
    <row r="22" spans="1:10" ht="16.5" x14ac:dyDescent="0.15">
      <c r="A22" s="4">
        <v>20</v>
      </c>
      <c r="B22" s="4" t="s">
        <v>11</v>
      </c>
      <c r="C22" s="4"/>
      <c r="D22" s="4"/>
      <c r="E22" s="37" t="s">
        <v>99</v>
      </c>
      <c r="F22" s="37" t="s">
        <v>100</v>
      </c>
      <c r="G22" s="38" t="s">
        <v>9</v>
      </c>
      <c r="H22" s="37" t="s">
        <v>10</v>
      </c>
      <c r="I22" s="56">
        <f>19.12*1.03</f>
        <v>19.6936</v>
      </c>
      <c r="J22" s="4"/>
    </row>
    <row r="23" spans="1:10" ht="16.5" x14ac:dyDescent="0.15">
      <c r="A23" s="4">
        <v>21</v>
      </c>
      <c r="B23" s="4" t="s">
        <v>11</v>
      </c>
      <c r="C23" s="4"/>
      <c r="D23" s="4"/>
      <c r="E23" s="37" t="s">
        <v>101</v>
      </c>
      <c r="F23" s="37" t="s">
        <v>102</v>
      </c>
      <c r="G23" s="38" t="s">
        <v>9</v>
      </c>
      <c r="H23" s="37" t="s">
        <v>10</v>
      </c>
      <c r="I23" s="56">
        <f>[1]SLT0002763报价明细!L24</f>
        <v>125.40259999999998</v>
      </c>
      <c r="J23" s="4"/>
    </row>
  </sheetData>
  <mergeCells count="1">
    <mergeCell ref="A1:J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8207-E1B6-4CC8-A1B0-E0F0B8E596F1}">
  <dimension ref="A1:L24"/>
  <sheetViews>
    <sheetView workbookViewId="0">
      <selection activeCell="O15" sqref="O15"/>
    </sheetView>
  </sheetViews>
  <sheetFormatPr defaultRowHeight="14.25" x14ac:dyDescent="0.15"/>
  <cols>
    <col min="1" max="1" width="4.75" bestFit="1" customWidth="1"/>
    <col min="2" max="2" width="11.375" bestFit="1" customWidth="1"/>
    <col min="3" max="3" width="17.125" bestFit="1" customWidth="1"/>
    <col min="4" max="4" width="18.625" bestFit="1" customWidth="1"/>
    <col min="5" max="5" width="11.625" bestFit="1" customWidth="1"/>
    <col min="6" max="6" width="8.75" bestFit="1" customWidth="1"/>
    <col min="7" max="7" width="22.75" bestFit="1" customWidth="1"/>
    <col min="8" max="8" width="9.375" bestFit="1" customWidth="1"/>
    <col min="9" max="9" width="9.625" bestFit="1" customWidth="1"/>
    <col min="10" max="12" width="8" bestFit="1" customWidth="1"/>
  </cols>
  <sheetData>
    <row r="1" spans="1:12" ht="16.5" x14ac:dyDescent="0.15">
      <c r="A1" s="39" t="s">
        <v>103</v>
      </c>
      <c r="B1" s="39" t="s">
        <v>104</v>
      </c>
      <c r="C1" s="39" t="s">
        <v>105</v>
      </c>
      <c r="D1" s="39" t="s">
        <v>106</v>
      </c>
      <c r="E1" s="39" t="s">
        <v>107</v>
      </c>
      <c r="F1" s="39" t="s">
        <v>108</v>
      </c>
      <c r="G1" s="39" t="s">
        <v>109</v>
      </c>
      <c r="H1" s="39" t="s">
        <v>110</v>
      </c>
      <c r="I1" s="40" t="s">
        <v>111</v>
      </c>
      <c r="J1" s="39" t="s">
        <v>112</v>
      </c>
      <c r="K1" s="40" t="s">
        <v>113</v>
      </c>
      <c r="L1" s="41" t="s">
        <v>114</v>
      </c>
    </row>
    <row r="2" spans="1:12" ht="16.5" x14ac:dyDescent="0.15">
      <c r="A2" s="42" t="s">
        <v>115</v>
      </c>
      <c r="B2" s="42" t="s">
        <v>101</v>
      </c>
      <c r="C2" s="42" t="s">
        <v>102</v>
      </c>
      <c r="D2" s="43" t="s">
        <v>116</v>
      </c>
      <c r="E2" s="42" t="s">
        <v>117</v>
      </c>
      <c r="F2" s="43" t="s">
        <v>118</v>
      </c>
      <c r="G2" s="43" t="s">
        <v>119</v>
      </c>
      <c r="H2" s="43" t="s">
        <v>120</v>
      </c>
      <c r="I2" s="44">
        <v>8</v>
      </c>
      <c r="J2" s="43" t="s">
        <v>9</v>
      </c>
      <c r="K2" s="45">
        <v>5.7999999999999996E-3</v>
      </c>
      <c r="L2" s="46">
        <v>0.05</v>
      </c>
    </row>
    <row r="3" spans="1:12" ht="16.5" x14ac:dyDescent="0.15">
      <c r="A3" s="47" t="s">
        <v>115</v>
      </c>
      <c r="B3" s="47" t="s">
        <v>101</v>
      </c>
      <c r="C3" s="47" t="s">
        <v>102</v>
      </c>
      <c r="D3" s="48" t="s">
        <v>116</v>
      </c>
      <c r="E3" s="47" t="s">
        <v>121</v>
      </c>
      <c r="F3" s="48" t="s">
        <v>118</v>
      </c>
      <c r="G3" s="48" t="s">
        <v>122</v>
      </c>
      <c r="H3" s="48" t="s">
        <v>123</v>
      </c>
      <c r="I3" s="49">
        <v>2</v>
      </c>
      <c r="J3" s="48" t="s">
        <v>124</v>
      </c>
      <c r="K3" s="50">
        <v>4.9599999999999998E-2</v>
      </c>
      <c r="L3" s="51">
        <v>0.1</v>
      </c>
    </row>
    <row r="4" spans="1:12" ht="16.5" x14ac:dyDescent="0.15">
      <c r="A4" s="42" t="s">
        <v>115</v>
      </c>
      <c r="B4" s="42" t="s">
        <v>101</v>
      </c>
      <c r="C4" s="42" t="s">
        <v>102</v>
      </c>
      <c r="D4" s="43" t="s">
        <v>116</v>
      </c>
      <c r="E4" s="42" t="s">
        <v>125</v>
      </c>
      <c r="F4" s="43" t="s">
        <v>118</v>
      </c>
      <c r="G4" s="43" t="s">
        <v>126</v>
      </c>
      <c r="H4" s="43" t="s">
        <v>123</v>
      </c>
      <c r="I4" s="44">
        <v>2</v>
      </c>
      <c r="J4" s="43" t="s">
        <v>124</v>
      </c>
      <c r="K4" s="45">
        <v>1.14E-2</v>
      </c>
      <c r="L4" s="46">
        <v>0.02</v>
      </c>
    </row>
    <row r="5" spans="1:12" ht="16.5" x14ac:dyDescent="0.15">
      <c r="A5" s="47" t="s">
        <v>115</v>
      </c>
      <c r="B5" s="47" t="s">
        <v>101</v>
      </c>
      <c r="C5" s="47" t="s">
        <v>102</v>
      </c>
      <c r="D5" s="48" t="s">
        <v>116</v>
      </c>
      <c r="E5" s="47" t="s">
        <v>127</v>
      </c>
      <c r="F5" s="48" t="s">
        <v>118</v>
      </c>
      <c r="G5" s="48" t="s">
        <v>128</v>
      </c>
      <c r="H5" s="48" t="s">
        <v>120</v>
      </c>
      <c r="I5" s="49">
        <v>2</v>
      </c>
      <c r="J5" s="48" t="s">
        <v>124</v>
      </c>
      <c r="K5" s="50">
        <v>0.2051</v>
      </c>
      <c r="L5" s="51">
        <v>0.41</v>
      </c>
    </row>
    <row r="6" spans="1:12" ht="16.5" x14ac:dyDescent="0.15">
      <c r="A6" s="42" t="s">
        <v>115</v>
      </c>
      <c r="B6" s="42" t="s">
        <v>101</v>
      </c>
      <c r="C6" s="42" t="s">
        <v>102</v>
      </c>
      <c r="D6" s="43" t="s">
        <v>116</v>
      </c>
      <c r="E6" s="42" t="s">
        <v>129</v>
      </c>
      <c r="F6" s="43" t="s">
        <v>118</v>
      </c>
      <c r="G6" s="43" t="s">
        <v>130</v>
      </c>
      <c r="H6" s="43" t="s">
        <v>131</v>
      </c>
      <c r="I6" s="44">
        <v>4</v>
      </c>
      <c r="J6" s="43" t="s">
        <v>124</v>
      </c>
      <c r="K6" s="45">
        <v>4.1399999999999999E-2</v>
      </c>
      <c r="L6" s="46">
        <v>0.17</v>
      </c>
    </row>
    <row r="7" spans="1:12" ht="16.5" x14ac:dyDescent="0.15">
      <c r="A7" s="47" t="s">
        <v>115</v>
      </c>
      <c r="B7" s="47" t="s">
        <v>101</v>
      </c>
      <c r="C7" s="47" t="s">
        <v>102</v>
      </c>
      <c r="D7" s="48" t="s">
        <v>116</v>
      </c>
      <c r="E7" s="47" t="s">
        <v>132</v>
      </c>
      <c r="F7" s="48" t="s">
        <v>118</v>
      </c>
      <c r="G7" s="48" t="s">
        <v>133</v>
      </c>
      <c r="H7" s="48" t="s">
        <v>134</v>
      </c>
      <c r="I7" s="49">
        <v>5</v>
      </c>
      <c r="J7" s="48" t="s">
        <v>9</v>
      </c>
      <c r="K7" s="50">
        <v>2.4199999999999999E-2</v>
      </c>
      <c r="L7" s="51">
        <v>0.12</v>
      </c>
    </row>
    <row r="8" spans="1:12" ht="16.5" x14ac:dyDescent="0.15">
      <c r="A8" s="47" t="s">
        <v>115</v>
      </c>
      <c r="B8" s="47" t="s">
        <v>101</v>
      </c>
      <c r="C8" s="47" t="s">
        <v>102</v>
      </c>
      <c r="D8" s="48" t="s">
        <v>116</v>
      </c>
      <c r="E8" s="47" t="s">
        <v>135</v>
      </c>
      <c r="F8" s="48" t="s">
        <v>136</v>
      </c>
      <c r="G8" s="48" t="s">
        <v>137</v>
      </c>
      <c r="H8" s="48" t="s">
        <v>138</v>
      </c>
      <c r="I8" s="49">
        <v>1</v>
      </c>
      <c r="J8" s="48" t="s">
        <v>9</v>
      </c>
      <c r="K8" s="50">
        <v>0.28089999999999998</v>
      </c>
      <c r="L8" s="51">
        <v>0.28000000000000003</v>
      </c>
    </row>
    <row r="9" spans="1:12" ht="16.5" x14ac:dyDescent="0.15">
      <c r="A9" s="42" t="s">
        <v>115</v>
      </c>
      <c r="B9" s="42" t="s">
        <v>101</v>
      </c>
      <c r="C9" s="42" t="s">
        <v>102</v>
      </c>
      <c r="D9" s="43" t="s">
        <v>116</v>
      </c>
      <c r="E9" s="42" t="s">
        <v>139</v>
      </c>
      <c r="F9" s="43" t="s">
        <v>118</v>
      </c>
      <c r="G9" s="43" t="s">
        <v>140</v>
      </c>
      <c r="H9" s="43" t="s">
        <v>141</v>
      </c>
      <c r="I9" s="44">
        <v>1</v>
      </c>
      <c r="J9" s="43" t="s">
        <v>9</v>
      </c>
      <c r="K9" s="45">
        <v>1.79</v>
      </c>
      <c r="L9" s="46">
        <v>1.79</v>
      </c>
    </row>
    <row r="10" spans="1:12" ht="16.5" x14ac:dyDescent="0.15">
      <c r="A10" s="47" t="s">
        <v>115</v>
      </c>
      <c r="B10" s="47" t="s">
        <v>101</v>
      </c>
      <c r="C10" s="47" t="s">
        <v>102</v>
      </c>
      <c r="D10" s="48" t="s">
        <v>116</v>
      </c>
      <c r="E10" s="47" t="s">
        <v>142</v>
      </c>
      <c r="F10" s="48" t="s">
        <v>118</v>
      </c>
      <c r="G10" s="48" t="s">
        <v>143</v>
      </c>
      <c r="H10" s="48" t="s">
        <v>120</v>
      </c>
      <c r="I10" s="49">
        <v>2</v>
      </c>
      <c r="J10" s="48" t="s">
        <v>9</v>
      </c>
      <c r="K10" s="50">
        <v>0.40849999999999997</v>
      </c>
      <c r="L10" s="51">
        <v>0.82</v>
      </c>
    </row>
    <row r="11" spans="1:12" ht="16.5" x14ac:dyDescent="0.15">
      <c r="A11" s="42" t="s">
        <v>115</v>
      </c>
      <c r="B11" s="42" t="s">
        <v>101</v>
      </c>
      <c r="C11" s="42" t="s">
        <v>102</v>
      </c>
      <c r="D11" s="43" t="s">
        <v>116</v>
      </c>
      <c r="E11" s="42" t="s">
        <v>144</v>
      </c>
      <c r="F11" s="43" t="s">
        <v>118</v>
      </c>
      <c r="G11" s="43" t="s">
        <v>145</v>
      </c>
      <c r="H11" s="43" t="s">
        <v>120</v>
      </c>
      <c r="I11" s="44">
        <v>1</v>
      </c>
      <c r="J11" s="43" t="s">
        <v>9</v>
      </c>
      <c r="K11" s="45">
        <v>7.7785000000000002</v>
      </c>
      <c r="L11" s="46">
        <v>7.78</v>
      </c>
    </row>
    <row r="12" spans="1:12" ht="16.5" x14ac:dyDescent="0.15">
      <c r="A12" s="47" t="s">
        <v>115</v>
      </c>
      <c r="B12" s="47" t="s">
        <v>101</v>
      </c>
      <c r="C12" s="47" t="s">
        <v>102</v>
      </c>
      <c r="D12" s="48" t="s">
        <v>116</v>
      </c>
      <c r="E12" s="47" t="s">
        <v>146</v>
      </c>
      <c r="F12" s="48" t="s">
        <v>118</v>
      </c>
      <c r="G12" s="48" t="s">
        <v>147</v>
      </c>
      <c r="H12" s="48" t="s">
        <v>148</v>
      </c>
      <c r="I12" s="49">
        <v>1</v>
      </c>
      <c r="J12" s="48" t="s">
        <v>9</v>
      </c>
      <c r="K12" s="50">
        <v>0.78</v>
      </c>
      <c r="L12" s="51">
        <v>0.78</v>
      </c>
    </row>
    <row r="13" spans="1:12" ht="16.5" x14ac:dyDescent="0.15">
      <c r="A13" s="42" t="s">
        <v>115</v>
      </c>
      <c r="B13" s="42" t="s">
        <v>149</v>
      </c>
      <c r="C13" s="42" t="s">
        <v>102</v>
      </c>
      <c r="D13" s="43" t="s">
        <v>116</v>
      </c>
      <c r="E13" s="42" t="s">
        <v>150</v>
      </c>
      <c r="F13" s="43" t="s">
        <v>118</v>
      </c>
      <c r="G13" s="43" t="s">
        <v>151</v>
      </c>
      <c r="H13" s="43" t="s">
        <v>152</v>
      </c>
      <c r="I13" s="44">
        <v>1</v>
      </c>
      <c r="J13" s="43" t="s">
        <v>9</v>
      </c>
      <c r="K13" s="45">
        <v>17.989999999999998</v>
      </c>
      <c r="L13" s="46">
        <v>17.989999999999998</v>
      </c>
    </row>
    <row r="14" spans="1:12" ht="16.5" x14ac:dyDescent="0.15">
      <c r="A14" s="47" t="s">
        <v>115</v>
      </c>
      <c r="B14" s="47" t="s">
        <v>101</v>
      </c>
      <c r="C14" s="47" t="s">
        <v>102</v>
      </c>
      <c r="D14" s="48" t="s">
        <v>116</v>
      </c>
      <c r="E14" s="47" t="s">
        <v>153</v>
      </c>
      <c r="F14" s="48" t="s">
        <v>118</v>
      </c>
      <c r="G14" s="48" t="s">
        <v>154</v>
      </c>
      <c r="H14" s="48" t="s">
        <v>152</v>
      </c>
      <c r="I14" s="49">
        <v>1</v>
      </c>
      <c r="J14" s="48" t="s">
        <v>9</v>
      </c>
      <c r="K14" s="50">
        <v>0.66900000000000004</v>
      </c>
      <c r="L14" s="51">
        <v>0.67</v>
      </c>
    </row>
    <row r="15" spans="1:12" ht="16.5" x14ac:dyDescent="0.15">
      <c r="A15" s="42" t="s">
        <v>115</v>
      </c>
      <c r="B15" s="42" t="s">
        <v>101</v>
      </c>
      <c r="C15" s="42" t="s">
        <v>102</v>
      </c>
      <c r="D15" s="43" t="s">
        <v>116</v>
      </c>
      <c r="E15" s="42" t="s">
        <v>155</v>
      </c>
      <c r="F15" s="43" t="s">
        <v>136</v>
      </c>
      <c r="G15" s="43" t="s">
        <v>156</v>
      </c>
      <c r="H15" s="43" t="s">
        <v>120</v>
      </c>
      <c r="I15" s="44">
        <v>1</v>
      </c>
      <c r="J15" s="43" t="s">
        <v>124</v>
      </c>
      <c r="K15" s="45">
        <v>8.2538</v>
      </c>
      <c r="L15" s="46">
        <v>8.25</v>
      </c>
    </row>
    <row r="16" spans="1:12" ht="16.5" x14ac:dyDescent="0.15">
      <c r="A16" s="47" t="s">
        <v>115</v>
      </c>
      <c r="B16" s="47" t="s">
        <v>101</v>
      </c>
      <c r="C16" s="47" t="s">
        <v>102</v>
      </c>
      <c r="D16" s="48" t="s">
        <v>116</v>
      </c>
      <c r="E16" s="47" t="s">
        <v>157</v>
      </c>
      <c r="F16" s="48" t="s">
        <v>136</v>
      </c>
      <c r="G16" s="48" t="s">
        <v>158</v>
      </c>
      <c r="H16" s="48" t="s">
        <v>120</v>
      </c>
      <c r="I16" s="49">
        <v>1</v>
      </c>
      <c r="J16" s="48" t="s">
        <v>124</v>
      </c>
      <c r="K16" s="50">
        <v>8.6152999999999995</v>
      </c>
      <c r="L16" s="51">
        <v>8.6199999999999992</v>
      </c>
    </row>
    <row r="17" spans="1:12" ht="16.5" x14ac:dyDescent="0.15">
      <c r="A17" s="42" t="s">
        <v>115</v>
      </c>
      <c r="B17" s="42" t="s">
        <v>101</v>
      </c>
      <c r="C17" s="42" t="s">
        <v>102</v>
      </c>
      <c r="D17" s="43" t="s">
        <v>116</v>
      </c>
      <c r="E17" s="42" t="s">
        <v>159</v>
      </c>
      <c r="F17" s="43" t="s">
        <v>136</v>
      </c>
      <c r="G17" s="43" t="s">
        <v>160</v>
      </c>
      <c r="H17" s="43" t="s">
        <v>161</v>
      </c>
      <c r="I17" s="44">
        <v>1</v>
      </c>
      <c r="J17" s="43" t="s">
        <v>9</v>
      </c>
      <c r="K17" s="45">
        <v>8.0048999999999992</v>
      </c>
      <c r="L17" s="46">
        <v>8</v>
      </c>
    </row>
    <row r="18" spans="1:12" ht="16.5" x14ac:dyDescent="0.15">
      <c r="A18" s="47" t="s">
        <v>115</v>
      </c>
      <c r="B18" s="47" t="s">
        <v>101</v>
      </c>
      <c r="C18" s="47" t="s">
        <v>102</v>
      </c>
      <c r="D18" s="48" t="s">
        <v>116</v>
      </c>
      <c r="E18" s="47" t="s">
        <v>162</v>
      </c>
      <c r="F18" s="48" t="s">
        <v>118</v>
      </c>
      <c r="G18" s="48" t="s">
        <v>163</v>
      </c>
      <c r="H18" s="48" t="s">
        <v>164</v>
      </c>
      <c r="I18" s="49">
        <v>1</v>
      </c>
      <c r="J18" s="48" t="s">
        <v>9</v>
      </c>
      <c r="K18" s="50">
        <v>14.54</v>
      </c>
      <c r="L18" s="51">
        <v>14.54</v>
      </c>
    </row>
    <row r="19" spans="1:12" ht="16.5" x14ac:dyDescent="0.15">
      <c r="A19" s="42" t="s">
        <v>115</v>
      </c>
      <c r="B19" s="42" t="s">
        <v>101</v>
      </c>
      <c r="C19" s="42" t="s">
        <v>102</v>
      </c>
      <c r="D19" s="43" t="s">
        <v>116</v>
      </c>
      <c r="E19" s="42" t="s">
        <v>165</v>
      </c>
      <c r="F19" s="43" t="s">
        <v>118</v>
      </c>
      <c r="G19" s="43" t="s">
        <v>166</v>
      </c>
      <c r="H19" s="43" t="s">
        <v>167</v>
      </c>
      <c r="I19" s="44">
        <v>1</v>
      </c>
      <c r="J19" s="43" t="s">
        <v>9</v>
      </c>
      <c r="K19" s="45">
        <v>13.12</v>
      </c>
      <c r="L19" s="46">
        <v>13.12</v>
      </c>
    </row>
    <row r="20" spans="1:12" ht="16.5" x14ac:dyDescent="0.35">
      <c r="A20" s="52"/>
      <c r="B20" s="52"/>
      <c r="C20" s="52"/>
      <c r="D20" s="52"/>
      <c r="E20" s="52"/>
      <c r="F20" s="52"/>
      <c r="G20" s="53" t="s">
        <v>168</v>
      </c>
      <c r="H20" s="52"/>
      <c r="I20" s="52"/>
      <c r="J20" s="52"/>
      <c r="K20" s="52"/>
      <c r="L20" s="54">
        <f>SUMIF(F2:F19,"m",L2:L19)</f>
        <v>25.15</v>
      </c>
    </row>
    <row r="21" spans="1:12" ht="16.5" x14ac:dyDescent="0.35">
      <c r="A21" s="52"/>
      <c r="B21" s="52"/>
      <c r="C21" s="52"/>
      <c r="D21" s="52"/>
      <c r="E21" s="52"/>
      <c r="F21" s="52"/>
      <c r="G21" s="55" t="s">
        <v>169</v>
      </c>
      <c r="H21" s="52"/>
      <c r="I21" s="52"/>
      <c r="J21" s="52"/>
      <c r="K21" s="52"/>
      <c r="L21" s="54">
        <f>SUMIF(F2:F19,"P",L2:L19)</f>
        <v>58.359999999999992</v>
      </c>
    </row>
    <row r="22" spans="1:12" ht="16.5" x14ac:dyDescent="0.35">
      <c r="A22" s="52"/>
      <c r="B22" s="52"/>
      <c r="C22" s="52"/>
      <c r="D22" s="52"/>
      <c r="E22" s="52"/>
      <c r="F22" s="52"/>
      <c r="G22" s="53" t="s">
        <v>170</v>
      </c>
      <c r="H22" s="52"/>
      <c r="I22" s="52"/>
      <c r="J22" s="52"/>
      <c r="K22" s="52"/>
      <c r="L22" s="54">
        <v>20.86</v>
      </c>
    </row>
    <row r="23" spans="1:12" ht="16.5" x14ac:dyDescent="0.35">
      <c r="A23" s="52"/>
      <c r="B23" s="52"/>
      <c r="C23" s="52"/>
      <c r="D23" s="52"/>
      <c r="E23" s="52"/>
      <c r="F23" s="52"/>
      <c r="G23" s="53" t="s">
        <v>171</v>
      </c>
      <c r="H23" s="52"/>
      <c r="I23" s="52"/>
      <c r="J23" s="52"/>
      <c r="K23" s="52"/>
      <c r="L23" s="54">
        <v>11</v>
      </c>
    </row>
    <row r="24" spans="1:12" ht="16.5" x14ac:dyDescent="0.35">
      <c r="A24" s="52"/>
      <c r="B24" s="52"/>
      <c r="C24" s="52"/>
      <c r="D24" s="52"/>
      <c r="E24" s="52"/>
      <c r="F24" s="52"/>
      <c r="G24" s="55" t="s">
        <v>172</v>
      </c>
      <c r="H24" s="52"/>
      <c r="I24" s="52"/>
      <c r="J24" s="52"/>
      <c r="K24" s="52"/>
      <c r="L24" s="54">
        <f>(L20+L22)*1.18+L21*1.03+L23</f>
        <v>125.40259999999998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2024.1.25</vt:lpstr>
      <vt:lpstr>2024.3.5</vt:lpstr>
      <vt:lpstr>2024.3.22</vt:lpstr>
      <vt:lpstr>2024.6.24</vt:lpstr>
      <vt:lpstr>SLT0002763报价明细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cp:lastPrinted>2024-01-25T01:32:09Z</cp:lastPrinted>
  <dcterms:created xsi:type="dcterms:W3CDTF">2024-01-25T01:29:51Z</dcterms:created>
  <dcterms:modified xsi:type="dcterms:W3CDTF">2024-06-24T06:37:32Z</dcterms:modified>
</cp:coreProperties>
</file>