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635" windowHeight="7635"/>
  </bookViews>
  <sheets>
    <sheet name="2024-3-6月 (2)" sheetId="5" r:id="rId1"/>
    <sheet name="汇总" sheetId="2" r:id="rId2"/>
    <sheet name="Sheet1" sheetId="1" r:id="rId3"/>
    <sheet name="Sheet3" sheetId="3" r:id="rId4"/>
  </sheets>
  <definedNames>
    <definedName name="_xlnm._FilterDatabase" localSheetId="0" hidden="1">'2024-3-6月 (2)'!$A$4:$M$41</definedName>
    <definedName name="_xlnm.Print_Area" localSheetId="0">'2024-3-6月 (2)'!$B$1:$K$47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2" l="1"/>
  <c r="Q27" i="2"/>
  <c r="P3" i="2"/>
  <c r="Q3" i="2" s="1"/>
  <c r="P4" i="2"/>
  <c r="Q4" i="2"/>
  <c r="P5" i="2"/>
  <c r="Q5" i="2" s="1"/>
  <c r="P6" i="2"/>
  <c r="Q6" i="2"/>
  <c r="P7" i="2"/>
  <c r="Q7" i="2" s="1"/>
  <c r="P8" i="2"/>
  <c r="Q8" i="2"/>
  <c r="P9" i="2"/>
  <c r="Q9" i="2" s="1"/>
  <c r="P10" i="2"/>
  <c r="Q10" i="2"/>
  <c r="P11" i="2"/>
  <c r="Q11" i="2" s="1"/>
  <c r="P12" i="2"/>
  <c r="Q12" i="2"/>
  <c r="P13" i="2"/>
  <c r="Q13" i="2" s="1"/>
  <c r="P14" i="2"/>
  <c r="Q14" i="2"/>
  <c r="P15" i="2"/>
  <c r="Q15" i="2" s="1"/>
  <c r="P16" i="2"/>
  <c r="Q16" i="2"/>
  <c r="P17" i="2"/>
  <c r="Q17" i="2" s="1"/>
  <c r="P18" i="2"/>
  <c r="Q18" i="2"/>
  <c r="P19" i="2"/>
  <c r="Q19" i="2" s="1"/>
  <c r="P20" i="2"/>
  <c r="Q20" i="2"/>
  <c r="P21" i="2"/>
  <c r="Q21" i="2" s="1"/>
  <c r="P22" i="2"/>
  <c r="Q22" i="2"/>
  <c r="P23" i="2"/>
  <c r="Q23" i="2" s="1"/>
  <c r="P24" i="2"/>
  <c r="Q24" i="2"/>
  <c r="P25" i="2"/>
  <c r="Q25" i="2" s="1"/>
  <c r="P26" i="2"/>
  <c r="Q26" i="2"/>
  <c r="Q2" i="2"/>
  <c r="P2" i="2"/>
  <c r="O27" i="2" l="1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" i="2"/>
  <c r="J41" i="5" l="1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4" i="5" l="1"/>
</calcChain>
</file>

<file path=xl/sharedStrings.xml><?xml version="1.0" encoding="utf-8"?>
<sst xmlns="http://schemas.openxmlformats.org/spreadsheetml/2006/main" count="532" uniqueCount="205">
  <si>
    <t>上海绽奇汽车部件有限公司</t>
  </si>
  <si>
    <t>2024年4-6月对帐单</t>
  </si>
  <si>
    <t>客户名称：北京光华荣昌汽车部件有限公司     　                                                                              对帐日期：2024-6-23</t>
  </si>
  <si>
    <t>接单日期</t>
  </si>
  <si>
    <t>发货日期</t>
  </si>
  <si>
    <t>零件号</t>
  </si>
  <si>
    <t>辅料品名</t>
  </si>
  <si>
    <t>长度</t>
  </si>
  <si>
    <t>单位</t>
  </si>
  <si>
    <t>数量</t>
  </si>
  <si>
    <t>价格（未税）</t>
  </si>
  <si>
    <t>金额（未税）</t>
  </si>
  <si>
    <t>备注</t>
  </si>
  <si>
    <t>TSY0010857</t>
  </si>
  <si>
    <t>尾帘PET支撑板</t>
  </si>
  <si>
    <t>个</t>
  </si>
  <si>
    <t>吉利G3项目（发北京）</t>
  </si>
  <si>
    <t>SHT0010669</t>
  </si>
  <si>
    <t>3.0重汽靠背支撑板</t>
  </si>
  <si>
    <t>/</t>
  </si>
  <si>
    <t>件</t>
  </si>
  <si>
    <t>吉利G3项目（发河北）</t>
  </si>
  <si>
    <t>SHT0016509</t>
  </si>
  <si>
    <t>靠背支撑板</t>
  </si>
  <si>
    <t>福田A6座椅项目（ZY2248）</t>
  </si>
  <si>
    <t>TSY0010745</t>
  </si>
  <si>
    <t>米色拉链2800MM</t>
  </si>
  <si>
    <t>条</t>
  </si>
  <si>
    <t>SHT0016397</t>
  </si>
  <si>
    <t>刺毛条 474mm*9mm</t>
  </si>
  <si>
    <t>474</t>
  </si>
  <si>
    <t>根</t>
  </si>
  <si>
    <t>SHT0016400</t>
  </si>
  <si>
    <t>刺毛条 207mm*9mm</t>
  </si>
  <si>
    <t>207</t>
  </si>
  <si>
    <t>SHT0016411</t>
  </si>
  <si>
    <t>刺毛条 947mm*9mm</t>
  </si>
  <si>
    <t>947</t>
  </si>
  <si>
    <t>SHT0016398</t>
  </si>
  <si>
    <t>刺毛条 212mm*9mm</t>
  </si>
  <si>
    <t>212</t>
  </si>
  <si>
    <t>SHT0016399</t>
  </si>
  <si>
    <t>刺毛条 152mm*9mm</t>
  </si>
  <si>
    <t>152</t>
  </si>
  <si>
    <t>SHT0016401</t>
  </si>
  <si>
    <t>刺毛条 311mm*9mm</t>
  </si>
  <si>
    <t>311</t>
  </si>
  <si>
    <t>SHT0016403</t>
  </si>
  <si>
    <t>刺毛条 246mm*9mm</t>
  </si>
  <si>
    <t>246</t>
  </si>
  <si>
    <t>167</t>
  </si>
  <si>
    <t>SHT0016412</t>
  </si>
  <si>
    <t>刺毛条 50mm*9mm</t>
  </si>
  <si>
    <t>50</t>
  </si>
  <si>
    <t>SHT0016413</t>
  </si>
  <si>
    <t>刺毛条 454mm*9mm</t>
  </si>
  <si>
    <t>454</t>
  </si>
  <si>
    <t>SHT0017220</t>
  </si>
  <si>
    <t>刺毛条 167mm*9mm</t>
  </si>
  <si>
    <t>副驾靠背背板</t>
  </si>
  <si>
    <t>TSY0010116</t>
  </si>
  <si>
    <t>勾条（JYG38-2）</t>
  </si>
  <si>
    <t>130</t>
  </si>
  <si>
    <t>（福田A6）发山东金达</t>
  </si>
  <si>
    <t>TSY0010190</t>
  </si>
  <si>
    <t>箭型条410mm</t>
  </si>
  <si>
    <t>410</t>
  </si>
  <si>
    <t>TSY0010932</t>
  </si>
  <si>
    <t>箭型条320mm</t>
  </si>
  <si>
    <t>320</t>
  </si>
  <si>
    <t>TSY0010193</t>
  </si>
  <si>
    <t>箭型条290mm</t>
  </si>
  <si>
    <t>290</t>
  </si>
  <si>
    <t>TSY0010050</t>
  </si>
  <si>
    <t>毛巾布</t>
  </si>
  <si>
    <t>米</t>
  </si>
  <si>
    <t>TSY0010930</t>
  </si>
  <si>
    <t>TSY0010931</t>
  </si>
  <si>
    <t>TSY0010174</t>
  </si>
  <si>
    <t>5#黑色反穿拉链</t>
  </si>
  <si>
    <t>黑色拉链1200MM</t>
  </si>
  <si>
    <t>28</t>
  </si>
  <si>
    <t>合计总金额（未税）：4541.13</t>
  </si>
  <si>
    <t>核实后单价</t>
    <phoneticPr fontId="6" type="noConversion"/>
  </si>
  <si>
    <t>勾条按1.47元/米核算</t>
    <phoneticPr fontId="6" type="noConversion"/>
  </si>
  <si>
    <t>9mm刺毛条按4.08元/米核算</t>
  </si>
  <si>
    <t>刺毛条12mm*60m</t>
    <phoneticPr fontId="6" type="noConversion"/>
  </si>
  <si>
    <t>毛巾布按0.9元/米核算</t>
    <phoneticPr fontId="6" type="noConversion"/>
  </si>
  <si>
    <t>箭型条按0.8154元/米核算</t>
    <phoneticPr fontId="6" type="noConversion"/>
  </si>
  <si>
    <t>项目号</t>
  </si>
  <si>
    <t>项目名称</t>
  </si>
  <si>
    <t>订单号</t>
  </si>
  <si>
    <t>产品名称</t>
  </si>
  <si>
    <t>规格型号</t>
  </si>
  <si>
    <t>到货数量</t>
  </si>
  <si>
    <t>ZY2207</t>
    <phoneticPr fontId="6" type="noConversion"/>
  </si>
  <si>
    <t>吉利G3</t>
    <phoneticPr fontId="6" type="noConversion"/>
  </si>
  <si>
    <t>20240328-1</t>
    <phoneticPr fontId="6" type="noConversion"/>
  </si>
  <si>
    <t>TSY0010857</t>
    <phoneticPr fontId="6" type="noConversion"/>
  </si>
  <si>
    <t>尾联塑料PET支撑板</t>
    <phoneticPr fontId="6" type="noConversion"/>
  </si>
  <si>
    <t>ZY2336</t>
  </si>
  <si>
    <t>重汽3.0自适应座椅项目</t>
    <phoneticPr fontId="6" type="noConversion"/>
  </si>
  <si>
    <t>20240408-2</t>
    <phoneticPr fontId="6" type="noConversion"/>
  </si>
  <si>
    <t>ZY2221</t>
  </si>
  <si>
    <t>H6延伸卧铺</t>
    <phoneticPr fontId="6" type="noConversion"/>
  </si>
  <si>
    <t>20240515-1</t>
    <phoneticPr fontId="6" type="noConversion"/>
  </si>
  <si>
    <t>2800mm拉链</t>
  </si>
  <si>
    <t>ZY2248</t>
  </si>
  <si>
    <t>A6座椅项目</t>
    <phoneticPr fontId="6" type="noConversion"/>
  </si>
  <si>
    <t>20240415-1</t>
    <phoneticPr fontId="6" type="noConversion"/>
  </si>
  <si>
    <t>福田A6</t>
  </si>
  <si>
    <t>20240524-15</t>
    <phoneticPr fontId="6" type="noConversion"/>
  </si>
  <si>
    <t>刺毛条1(葫芦形，宽度9mm）</t>
    <phoneticPr fontId="6" type="noConversion"/>
  </si>
  <si>
    <t>474mm</t>
  </si>
  <si>
    <t>刺毛条4(葫芦形，宽度9mm）</t>
    <phoneticPr fontId="6" type="noConversion"/>
  </si>
  <si>
    <t>207mm</t>
  </si>
  <si>
    <t>20240524-15</t>
  </si>
  <si>
    <t>刺毛条5(葫芦形，宽度9mm）</t>
    <phoneticPr fontId="6" type="noConversion"/>
  </si>
  <si>
    <t>947mm</t>
  </si>
  <si>
    <t>刺毛条2(普通型，宽度9mm）</t>
    <phoneticPr fontId="6" type="noConversion"/>
  </si>
  <si>
    <t>212mm</t>
  </si>
  <si>
    <t>刺毛条3(普通型，宽度9mm）</t>
    <phoneticPr fontId="6" type="noConversion"/>
  </si>
  <si>
    <t>152mm</t>
  </si>
  <si>
    <t>刺毛条5(普通型，宽度9mm）</t>
    <phoneticPr fontId="6" type="noConversion"/>
  </si>
  <si>
    <t>311mm</t>
  </si>
  <si>
    <t>刺毛条6(普通型，宽度9mm）</t>
    <phoneticPr fontId="6" type="noConversion"/>
  </si>
  <si>
    <t>246mm</t>
  </si>
  <si>
    <t>刺毛条8(普通型，宽度9mm）</t>
    <phoneticPr fontId="6" type="noConversion"/>
  </si>
  <si>
    <t>50mm</t>
  </si>
  <si>
    <t>刺毛条9(普通型，宽度9mm）</t>
    <phoneticPr fontId="6" type="noConversion"/>
  </si>
  <si>
    <t>454mm</t>
  </si>
  <si>
    <t>刺毛条10(普通型，宽度9mm）</t>
    <phoneticPr fontId="6" type="noConversion"/>
  </si>
  <si>
    <t>167mm</t>
  </si>
  <si>
    <t>ZY2336</t>
    <phoneticPr fontId="6" type="noConversion"/>
  </si>
  <si>
    <t>20240527-1</t>
    <phoneticPr fontId="6" type="noConversion"/>
  </si>
  <si>
    <t>20240529-16</t>
    <phoneticPr fontId="6" type="noConversion"/>
  </si>
  <si>
    <t>毛巾条</t>
  </si>
  <si>
    <t>宽38mm</t>
  </si>
  <si>
    <t>勾条</t>
  </si>
  <si>
    <t>箭型条</t>
    <phoneticPr fontId="6" type="noConversion"/>
  </si>
  <si>
    <t xml:space="preserve">型条320mm  </t>
  </si>
  <si>
    <t xml:space="preserve">型条410mm  </t>
  </si>
  <si>
    <t xml:space="preserve">型条290mm  </t>
  </si>
  <si>
    <t>20240529-16增补</t>
    <phoneticPr fontId="6" type="noConversion"/>
  </si>
  <si>
    <t>5#黑色反穿拉链1100mm</t>
  </si>
  <si>
    <t>ZY1529</t>
    <phoneticPr fontId="6" type="noConversion"/>
  </si>
  <si>
    <t>造型试制部</t>
    <phoneticPr fontId="6" type="noConversion"/>
  </si>
  <si>
    <t>20240604-7</t>
    <phoneticPr fontId="6" type="noConversion"/>
  </si>
  <si>
    <t>1200MM黑色反穿5#拉链</t>
  </si>
  <si>
    <t>刺毛条</t>
  </si>
  <si>
    <t>12mm宽*60mm</t>
    <phoneticPr fontId="6" type="noConversion"/>
  </si>
  <si>
    <t>20240617-2</t>
    <phoneticPr fontId="6" type="noConversion"/>
  </si>
  <si>
    <t>刺毛条1</t>
  </si>
  <si>
    <t>474mm（葫芦形）</t>
  </si>
  <si>
    <t>刺毛条2</t>
  </si>
  <si>
    <t>刺毛条3</t>
  </si>
  <si>
    <t>252mm</t>
  </si>
  <si>
    <t>刺毛条4</t>
  </si>
  <si>
    <t>207mm（葫芦形）</t>
  </si>
  <si>
    <t>刺毛条5</t>
  </si>
  <si>
    <t>刺毛条6</t>
  </si>
  <si>
    <t>刺毛条7</t>
  </si>
  <si>
    <t>947mm（葫芦形）</t>
  </si>
  <si>
    <t>刺毛条8</t>
  </si>
  <si>
    <t>刺毛条9</t>
  </si>
  <si>
    <t>刺毛条10</t>
  </si>
  <si>
    <t>ZY1529</t>
  </si>
  <si>
    <t>ZY2207</t>
  </si>
  <si>
    <t>总计</t>
  </si>
  <si>
    <t>米色5#反穿拉链</t>
    <phoneticPr fontId="6" type="noConversion"/>
  </si>
  <si>
    <t>米色5#反穿拉链2800MM</t>
    <phoneticPr fontId="6" type="noConversion"/>
  </si>
  <si>
    <t>刺毛条152mm*9mm</t>
    <phoneticPr fontId="6" type="noConversion"/>
  </si>
  <si>
    <t>刺毛条474mm*9mm</t>
    <phoneticPr fontId="6" type="noConversion"/>
  </si>
  <si>
    <t>刺毛条212mm*9mm</t>
    <phoneticPr fontId="6" type="noConversion"/>
  </si>
  <si>
    <t>刺毛条207mm*9mm</t>
  </si>
  <si>
    <t>刺毛条311mm*9mm</t>
  </si>
  <si>
    <t>刺毛条246mm*9mm</t>
  </si>
  <si>
    <t>刺毛条947mm*9mm</t>
  </si>
  <si>
    <t>刺毛条50mm*9mm</t>
  </si>
  <si>
    <t>刺毛条454mm*9mm</t>
  </si>
  <si>
    <t>刺毛条167mm*9mm</t>
  </si>
  <si>
    <r>
      <t>宽3</t>
    </r>
    <r>
      <rPr>
        <sz val="11"/>
        <color theme="1"/>
        <rFont val="宋体"/>
        <family val="3"/>
        <charset val="134"/>
        <scheme val="minor"/>
      </rPr>
      <t>8mm</t>
    </r>
    <r>
      <rPr>
        <sz val="11"/>
        <color theme="1"/>
        <rFont val="宋体"/>
        <family val="3"/>
        <charset val="134"/>
        <scheme val="minor"/>
      </rPr>
      <t>毛巾布</t>
    </r>
    <phoneticPr fontId="6" type="noConversion"/>
  </si>
  <si>
    <t>130mm型条</t>
    <phoneticPr fontId="6" type="noConversion"/>
  </si>
  <si>
    <t>130mm勾条</t>
    <phoneticPr fontId="6" type="noConversion"/>
  </si>
  <si>
    <t>165mm型条</t>
    <phoneticPr fontId="6" type="noConversion"/>
  </si>
  <si>
    <t>165mm勾条</t>
    <phoneticPr fontId="6" type="noConversion"/>
  </si>
  <si>
    <t>40mm型条</t>
    <phoneticPr fontId="6" type="noConversion"/>
  </si>
  <si>
    <t>40mm勾条</t>
    <phoneticPr fontId="6" type="noConversion"/>
  </si>
  <si>
    <t>320mm箭型条</t>
    <phoneticPr fontId="6" type="noConversion"/>
  </si>
  <si>
    <t>1200MM黑色反穿5#拉链</t>
    <phoneticPr fontId="6" type="noConversion"/>
  </si>
  <si>
    <t>刺毛条</t>
    <phoneticPr fontId="6" type="noConversion"/>
  </si>
  <si>
    <t>序号</t>
  </si>
  <si>
    <t>规格型号</t>
    <phoneticPr fontId="6" type="noConversion"/>
  </si>
  <si>
    <t>名称</t>
  </si>
  <si>
    <t>未税单价（元）</t>
  </si>
  <si>
    <t>未税金额（元）</t>
  </si>
  <si>
    <t>增值税税额（元）</t>
  </si>
  <si>
    <t>含税总价（元）</t>
  </si>
  <si>
    <t>根</t>
    <phoneticPr fontId="6" type="noConversion"/>
  </si>
  <si>
    <t>米</t>
    <phoneticPr fontId="6" type="noConversion"/>
  </si>
  <si>
    <t>件</t>
    <phoneticPr fontId="6" type="noConversion"/>
  </si>
  <si>
    <t>件</t>
    <phoneticPr fontId="6" type="noConversion"/>
  </si>
  <si>
    <t>12mm宽</t>
    <phoneticPr fontId="6" type="noConversion"/>
  </si>
  <si>
    <t>靠背支撑板</t>
    <phoneticPr fontId="6" type="noConversion"/>
  </si>
  <si>
    <t>有价格协议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</si>
</sst>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 "/>
    <numFmt numFmtId="178" formatCode="0.0000_ "/>
    <numFmt numFmtId="179" formatCode="[$-409]h:mm:ss\ AM/PM;@"/>
  </numFmts>
  <fonts count="1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u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rgb="FF00B050"/>
      <name val="宋体"/>
      <family val="2"/>
      <scheme val="minor"/>
    </font>
    <font>
      <sz val="11"/>
      <color rgb="FF00B050"/>
      <name val="宋体"/>
      <family val="3"/>
      <charset val="134"/>
      <scheme val="minor"/>
    </font>
    <font>
      <sz val="12"/>
      <color rgb="FF00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5" fillId="0" borderId="2" xfId="1" applyNumberFormat="1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3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179" fontId="8" fillId="2" borderId="1" xfId="2" applyNumberFormat="1" applyFont="1" applyFill="1" applyBorder="1" applyAlignment="1">
      <alignment horizontal="center" vertical="center"/>
    </xf>
    <xf numFmtId="179" fontId="8" fillId="2" borderId="1" xfId="2" applyNumberFormat="1" applyFont="1" applyFill="1" applyBorder="1" applyAlignment="1">
      <alignment horizontal="left" vertical="center"/>
    </xf>
    <xf numFmtId="179" fontId="8" fillId="2" borderId="1" xfId="2" applyNumberFormat="1" applyFont="1" applyFill="1" applyBorder="1" applyAlignment="1">
      <alignment horizontal="center" vertical="center" wrapText="1"/>
    </xf>
    <xf numFmtId="179" fontId="8" fillId="2" borderId="2" xfId="2" applyNumberFormat="1" applyFont="1" applyFill="1" applyBorder="1" applyAlignment="1">
      <alignment horizontal="center" vertical="center"/>
    </xf>
    <xf numFmtId="0" fontId="8" fillId="2" borderId="1" xfId="2" applyNumberFormat="1" applyFont="1" applyFill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left" vertical="center"/>
    </xf>
    <xf numFmtId="0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9" fontId="10" fillId="0" borderId="1" xfId="0" applyNumberFormat="1" applyFont="1" applyBorder="1" applyAlignment="1">
      <alignment horizontal="left" vertical="center"/>
    </xf>
    <xf numFmtId="179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/>
    </xf>
    <xf numFmtId="0" fontId="11" fillId="0" borderId="5" xfId="0" applyNumberFormat="1" applyFont="1" applyBorder="1" applyAlignment="1">
      <alignment horizontal="center" vertical="center" wrapText="1"/>
    </xf>
    <xf numFmtId="49" fontId="5" fillId="0" borderId="2" xfId="1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49" fontId="5" fillId="2" borderId="2" xfId="1" applyNumberFormat="1" applyFont="1" applyFill="1" applyBorder="1" applyAlignment="1">
      <alignment horizontal="center" vertical="center"/>
    </xf>
    <xf numFmtId="49" fontId="5" fillId="2" borderId="3" xfId="1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</cellXfs>
  <cellStyles count="3">
    <cellStyle name="_x000a_mouse.drv=lm" xfId="2"/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608153</xdr:colOff>
      <xdr:row>14</xdr:row>
      <xdr:rowOff>123510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580953" cy="25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15</xdr:col>
      <xdr:colOff>341572</xdr:colOff>
      <xdr:row>30</xdr:row>
      <xdr:rowOff>104462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43200"/>
          <a:ext cx="10628572" cy="2504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7"/>
  <sheetViews>
    <sheetView tabSelected="1" workbookViewId="0">
      <selection activeCell="O37" sqref="O37"/>
    </sheetView>
  </sheetViews>
  <sheetFormatPr defaultColWidth="9" defaultRowHeight="14.25"/>
  <cols>
    <col min="1" max="1" width="9" style="1"/>
    <col min="2" max="2" width="8.875" style="1" customWidth="1"/>
    <col min="3" max="3" width="9.875" style="1" customWidth="1"/>
    <col min="4" max="4" width="19" style="1" customWidth="1"/>
    <col min="5" max="5" width="0.125" style="1" customWidth="1"/>
    <col min="6" max="6" width="11.5" style="1" customWidth="1"/>
    <col min="7" max="7" width="5.25" style="1" customWidth="1"/>
    <col min="8" max="8" width="5.125" style="1" customWidth="1"/>
    <col min="9" max="9" width="12" style="1" customWidth="1"/>
    <col min="10" max="10" width="12.375" style="1" customWidth="1"/>
    <col min="11" max="11" width="20.625" style="1" customWidth="1"/>
    <col min="12" max="12" width="15.625" style="24" customWidth="1"/>
    <col min="13" max="13" width="29.125" style="22" customWidth="1"/>
    <col min="14" max="15" width="9" style="1"/>
    <col min="16" max="16" width="13.875" style="1" bestFit="1" customWidth="1"/>
    <col min="17" max="16384" width="9" style="1"/>
  </cols>
  <sheetData>
    <row r="1" spans="1:13" ht="21" customHeight="1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3" ht="12.95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3" ht="15" customHeight="1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</row>
    <row r="4" spans="1:13" ht="15.95" customHeight="1">
      <c r="A4" s="2" t="s">
        <v>3</v>
      </c>
      <c r="B4" s="3" t="s">
        <v>4</v>
      </c>
      <c r="C4" s="3" t="s">
        <v>5</v>
      </c>
      <c r="D4" s="3" t="s">
        <v>6</v>
      </c>
      <c r="E4" s="54" t="s">
        <v>7</v>
      </c>
      <c r="F4" s="55"/>
      <c r="G4" s="3" t="s">
        <v>8</v>
      </c>
      <c r="H4" s="3" t="s">
        <v>9</v>
      </c>
      <c r="I4" s="3" t="s">
        <v>10</v>
      </c>
      <c r="J4" s="3" t="s">
        <v>11</v>
      </c>
      <c r="K4" s="19" t="s">
        <v>12</v>
      </c>
      <c r="L4" s="24" t="s">
        <v>83</v>
      </c>
    </row>
    <row r="5" spans="1:13" ht="15.95" customHeight="1">
      <c r="A5" s="4">
        <v>45379</v>
      </c>
      <c r="B5" s="5">
        <v>45398</v>
      </c>
      <c r="C5" s="6" t="s">
        <v>13</v>
      </c>
      <c r="D5" s="7" t="s">
        <v>14</v>
      </c>
      <c r="E5" s="46"/>
      <c r="F5" s="47"/>
      <c r="G5" s="8" t="s">
        <v>15</v>
      </c>
      <c r="H5" s="2">
        <v>200</v>
      </c>
      <c r="I5" s="20">
        <v>1.1499999999999999</v>
      </c>
      <c r="J5" s="20">
        <f t="shared" ref="J5:J41" si="0">I5*H5</f>
        <v>229.99999999999997</v>
      </c>
      <c r="K5" s="19" t="s">
        <v>16</v>
      </c>
      <c r="L5" s="25">
        <v>1.1499999999999999</v>
      </c>
      <c r="M5" s="22" t="s">
        <v>204</v>
      </c>
    </row>
    <row r="6" spans="1:13" ht="15.95" customHeight="1">
      <c r="A6" s="9">
        <v>45390</v>
      </c>
      <c r="B6" s="9">
        <v>45390</v>
      </c>
      <c r="C6" s="9" t="s">
        <v>17</v>
      </c>
      <c r="D6" s="7" t="s">
        <v>18</v>
      </c>
      <c r="E6" s="44" t="s">
        <v>19</v>
      </c>
      <c r="F6" s="45"/>
      <c r="G6" s="8" t="s">
        <v>20</v>
      </c>
      <c r="H6" s="10">
        <v>2</v>
      </c>
      <c r="I6" s="20">
        <v>10.029999999999999</v>
      </c>
      <c r="J6" s="20">
        <f t="shared" si="0"/>
        <v>20.059999999999999</v>
      </c>
      <c r="K6" s="19" t="s">
        <v>21</v>
      </c>
      <c r="L6" s="25">
        <v>10.029999999999999</v>
      </c>
      <c r="M6" s="22" t="s">
        <v>204</v>
      </c>
    </row>
    <row r="7" spans="1:13" ht="15.95" customHeight="1">
      <c r="A7" s="9">
        <v>45390</v>
      </c>
      <c r="B7" s="9">
        <v>45390</v>
      </c>
      <c r="C7" s="9" t="s">
        <v>22</v>
      </c>
      <c r="D7" s="7" t="s">
        <v>18</v>
      </c>
      <c r="E7" s="44" t="s">
        <v>19</v>
      </c>
      <c r="F7" s="45"/>
      <c r="G7" s="8" t="s">
        <v>20</v>
      </c>
      <c r="H7" s="10">
        <v>2</v>
      </c>
      <c r="I7" s="20">
        <v>10.029999999999999</v>
      </c>
      <c r="J7" s="20">
        <f t="shared" si="0"/>
        <v>20.059999999999999</v>
      </c>
      <c r="K7" s="19" t="s">
        <v>21</v>
      </c>
      <c r="L7" s="25">
        <v>10.029999999999999</v>
      </c>
      <c r="M7" s="22" t="s">
        <v>204</v>
      </c>
    </row>
    <row r="8" spans="1:13" ht="15.95" customHeight="1">
      <c r="A8" s="9">
        <v>45397</v>
      </c>
      <c r="B8" s="9">
        <v>45398</v>
      </c>
      <c r="C8" s="9" t="s">
        <v>17</v>
      </c>
      <c r="D8" s="7" t="s">
        <v>23</v>
      </c>
      <c r="E8" s="50"/>
      <c r="F8" s="51"/>
      <c r="G8" s="8" t="s">
        <v>20</v>
      </c>
      <c r="H8" s="11">
        <v>10</v>
      </c>
      <c r="I8" s="20">
        <v>10.029999999999999</v>
      </c>
      <c r="J8" s="20">
        <f t="shared" si="0"/>
        <v>100.3</v>
      </c>
      <c r="K8" s="2" t="s">
        <v>24</v>
      </c>
      <c r="L8" s="25">
        <v>10.029999999999999</v>
      </c>
      <c r="M8" s="22" t="s">
        <v>204</v>
      </c>
    </row>
    <row r="9" spans="1:13" ht="15.95" customHeight="1">
      <c r="A9" s="9">
        <v>45427</v>
      </c>
      <c r="B9" s="9">
        <v>45427</v>
      </c>
      <c r="C9" s="6" t="s">
        <v>25</v>
      </c>
      <c r="D9" s="40" t="s">
        <v>26</v>
      </c>
      <c r="E9" s="41"/>
      <c r="F9" s="13"/>
      <c r="G9" s="8" t="s">
        <v>27</v>
      </c>
      <c r="H9" s="2">
        <v>80</v>
      </c>
      <c r="I9" s="21">
        <v>3.7164000000000001</v>
      </c>
      <c r="J9" s="20">
        <f t="shared" si="0"/>
        <v>297.31200000000001</v>
      </c>
      <c r="K9" s="2" t="s">
        <v>24</v>
      </c>
      <c r="L9" s="25">
        <v>3.7164000000000001</v>
      </c>
      <c r="M9" s="22" t="s">
        <v>204</v>
      </c>
    </row>
    <row r="10" spans="1:13" ht="15.95" customHeight="1">
      <c r="A10" s="9">
        <v>45437</v>
      </c>
      <c r="B10" s="9">
        <v>45437</v>
      </c>
      <c r="C10" s="2" t="s">
        <v>28</v>
      </c>
      <c r="D10" s="40" t="s">
        <v>29</v>
      </c>
      <c r="E10" s="41"/>
      <c r="F10" s="13" t="s">
        <v>30</v>
      </c>
      <c r="G10" s="8" t="s">
        <v>31</v>
      </c>
      <c r="H10" s="2">
        <v>86</v>
      </c>
      <c r="I10" s="21">
        <v>1.9339</v>
      </c>
      <c r="J10" s="20">
        <f t="shared" si="0"/>
        <v>166.31539999999998</v>
      </c>
      <c r="K10" s="2" t="s">
        <v>24</v>
      </c>
      <c r="L10" s="25">
        <v>1.9339</v>
      </c>
      <c r="M10" s="22" t="s">
        <v>85</v>
      </c>
    </row>
    <row r="11" spans="1:13" ht="15.95" customHeight="1">
      <c r="A11" s="9">
        <v>45437</v>
      </c>
      <c r="B11" s="9">
        <v>45437</v>
      </c>
      <c r="C11" s="2" t="s">
        <v>32</v>
      </c>
      <c r="D11" s="40" t="s">
        <v>33</v>
      </c>
      <c r="E11" s="41"/>
      <c r="F11" s="13" t="s">
        <v>34</v>
      </c>
      <c r="G11" s="8" t="s">
        <v>31</v>
      </c>
      <c r="H11" s="2">
        <v>167</v>
      </c>
      <c r="I11" s="21">
        <v>0.84460000000000002</v>
      </c>
      <c r="J11" s="20">
        <f t="shared" si="0"/>
        <v>141.04820000000001</v>
      </c>
      <c r="K11" s="2" t="s">
        <v>24</v>
      </c>
      <c r="L11" s="25">
        <v>0.84460000000000002</v>
      </c>
      <c r="M11" s="22" t="s">
        <v>85</v>
      </c>
    </row>
    <row r="12" spans="1:13" ht="15.95" customHeight="1">
      <c r="A12" s="9">
        <v>45437</v>
      </c>
      <c r="B12" s="9">
        <v>45437</v>
      </c>
      <c r="C12" s="2" t="s">
        <v>35</v>
      </c>
      <c r="D12" s="40" t="s">
        <v>36</v>
      </c>
      <c r="E12" s="41"/>
      <c r="F12" s="13" t="s">
        <v>37</v>
      </c>
      <c r="G12" s="8" t="s">
        <v>31</v>
      </c>
      <c r="H12" s="2">
        <v>86</v>
      </c>
      <c r="I12" s="21">
        <v>3.8637999999999999</v>
      </c>
      <c r="J12" s="20">
        <f t="shared" si="0"/>
        <v>332.28679999999997</v>
      </c>
      <c r="K12" s="2" t="s">
        <v>24</v>
      </c>
      <c r="L12" s="25">
        <v>3.8637999999999999</v>
      </c>
      <c r="M12" s="22" t="s">
        <v>85</v>
      </c>
    </row>
    <row r="13" spans="1:13" ht="15.95" customHeight="1">
      <c r="A13" s="9">
        <v>45437</v>
      </c>
      <c r="B13" s="9">
        <v>45437</v>
      </c>
      <c r="C13" s="2" t="s">
        <v>38</v>
      </c>
      <c r="D13" s="40" t="s">
        <v>39</v>
      </c>
      <c r="E13" s="41"/>
      <c r="F13" s="13" t="s">
        <v>40</v>
      </c>
      <c r="G13" s="8" t="s">
        <v>31</v>
      </c>
      <c r="H13" s="2">
        <v>167</v>
      </c>
      <c r="I13" s="21">
        <v>0.86499999999999999</v>
      </c>
      <c r="J13" s="20">
        <f t="shared" si="0"/>
        <v>144.45500000000001</v>
      </c>
      <c r="K13" s="2" t="s">
        <v>24</v>
      </c>
      <c r="L13" s="25">
        <v>0.86499999999999999</v>
      </c>
      <c r="M13" s="22" t="s">
        <v>85</v>
      </c>
    </row>
    <row r="14" spans="1:13" ht="15.95" customHeight="1">
      <c r="A14" s="9">
        <v>45437</v>
      </c>
      <c r="B14" s="9">
        <v>45437</v>
      </c>
      <c r="C14" s="2" t="s">
        <v>41</v>
      </c>
      <c r="D14" s="40" t="s">
        <v>42</v>
      </c>
      <c r="E14" s="41"/>
      <c r="F14" s="13" t="s">
        <v>43</v>
      </c>
      <c r="G14" s="8" t="s">
        <v>31</v>
      </c>
      <c r="H14" s="2">
        <v>167</v>
      </c>
      <c r="I14" s="21">
        <v>0.62019999999999997</v>
      </c>
      <c r="J14" s="20">
        <f t="shared" si="0"/>
        <v>103.57339999999999</v>
      </c>
      <c r="K14" s="2" t="s">
        <v>24</v>
      </c>
      <c r="L14" s="25">
        <v>0.62019999999999997</v>
      </c>
      <c r="M14" s="22" t="s">
        <v>85</v>
      </c>
    </row>
    <row r="15" spans="1:13" ht="15.95" customHeight="1">
      <c r="A15" s="9">
        <v>45437</v>
      </c>
      <c r="B15" s="9">
        <v>45437</v>
      </c>
      <c r="C15" s="2" t="s">
        <v>44</v>
      </c>
      <c r="D15" s="40" t="s">
        <v>45</v>
      </c>
      <c r="E15" s="41"/>
      <c r="F15" s="12" t="s">
        <v>46</v>
      </c>
      <c r="G15" s="8" t="s">
        <v>31</v>
      </c>
      <c r="H15" s="2">
        <v>167</v>
      </c>
      <c r="I15" s="21">
        <v>1.2688999999999999</v>
      </c>
      <c r="J15" s="20">
        <f t="shared" si="0"/>
        <v>211.90629999999999</v>
      </c>
      <c r="K15" s="2" t="s">
        <v>24</v>
      </c>
      <c r="L15" s="25">
        <v>1.2688999999999999</v>
      </c>
      <c r="M15" s="22" t="s">
        <v>85</v>
      </c>
    </row>
    <row r="16" spans="1:13" ht="15.95" customHeight="1">
      <c r="A16" s="9">
        <v>45437</v>
      </c>
      <c r="B16" s="9">
        <v>45437</v>
      </c>
      <c r="C16" s="2" t="s">
        <v>47</v>
      </c>
      <c r="D16" s="40" t="s">
        <v>48</v>
      </c>
      <c r="E16" s="41">
        <v>246</v>
      </c>
      <c r="F16" s="12" t="s">
        <v>49</v>
      </c>
      <c r="G16" s="8" t="s">
        <v>31</v>
      </c>
      <c r="H16" s="13" t="s">
        <v>50</v>
      </c>
      <c r="I16" s="21">
        <v>1.0037</v>
      </c>
      <c r="J16" s="20">
        <f t="shared" si="0"/>
        <v>167.61790000000002</v>
      </c>
      <c r="K16" s="2" t="s">
        <v>24</v>
      </c>
      <c r="L16" s="25">
        <v>1.0037</v>
      </c>
      <c r="M16" s="22" t="s">
        <v>85</v>
      </c>
    </row>
    <row r="17" spans="1:13" ht="15.95" customHeight="1">
      <c r="A17" s="9">
        <v>45437</v>
      </c>
      <c r="B17" s="9">
        <v>45437</v>
      </c>
      <c r="C17" s="2" t="s">
        <v>51</v>
      </c>
      <c r="D17" s="40" t="s">
        <v>52</v>
      </c>
      <c r="E17" s="41"/>
      <c r="F17" s="13" t="s">
        <v>53</v>
      </c>
      <c r="G17" s="8" t="s">
        <v>31</v>
      </c>
      <c r="H17" s="2">
        <v>329</v>
      </c>
      <c r="I17" s="21">
        <v>0.20399999999999999</v>
      </c>
      <c r="J17" s="20">
        <f t="shared" si="0"/>
        <v>67.116</v>
      </c>
      <c r="K17" s="2" t="s">
        <v>24</v>
      </c>
      <c r="L17" s="25">
        <v>0.20399999999999999</v>
      </c>
      <c r="M17" s="22" t="s">
        <v>85</v>
      </c>
    </row>
    <row r="18" spans="1:13" ht="15.95" customHeight="1">
      <c r="A18" s="9">
        <v>45437</v>
      </c>
      <c r="B18" s="9">
        <v>45437</v>
      </c>
      <c r="C18" s="2" t="s">
        <v>54</v>
      </c>
      <c r="D18" s="40" t="s">
        <v>55</v>
      </c>
      <c r="E18" s="41"/>
      <c r="F18" s="13" t="s">
        <v>56</v>
      </c>
      <c r="G18" s="8" t="s">
        <v>31</v>
      </c>
      <c r="H18" s="2">
        <v>167</v>
      </c>
      <c r="I18" s="21">
        <v>1.8523000000000001</v>
      </c>
      <c r="J18" s="20">
        <f t="shared" si="0"/>
        <v>309.33410000000003</v>
      </c>
      <c r="K18" s="2" t="s">
        <v>24</v>
      </c>
      <c r="L18" s="25">
        <v>1.8523000000000001</v>
      </c>
      <c r="M18" s="22" t="s">
        <v>85</v>
      </c>
    </row>
    <row r="19" spans="1:13" ht="15.95" customHeight="1">
      <c r="A19" s="9">
        <v>45437</v>
      </c>
      <c r="B19" s="9">
        <v>45437</v>
      </c>
      <c r="C19" s="14" t="s">
        <v>57</v>
      </c>
      <c r="D19" s="40" t="s">
        <v>58</v>
      </c>
      <c r="E19" s="41"/>
      <c r="F19" s="13" t="s">
        <v>50</v>
      </c>
      <c r="G19" s="8" t="s">
        <v>31</v>
      </c>
      <c r="H19" s="2">
        <v>86</v>
      </c>
      <c r="I19" s="21">
        <v>0.68140000000000001</v>
      </c>
      <c r="J19" s="20">
        <f t="shared" si="0"/>
        <v>58.6004</v>
      </c>
      <c r="K19" s="2" t="s">
        <v>24</v>
      </c>
      <c r="L19" s="25">
        <v>0.68140000000000001</v>
      </c>
      <c r="M19" s="22" t="s">
        <v>85</v>
      </c>
    </row>
    <row r="20" spans="1:13" ht="15.95" customHeight="1">
      <c r="A20" s="9">
        <v>45437</v>
      </c>
      <c r="B20" s="9">
        <v>45441</v>
      </c>
      <c r="C20" s="6" t="s">
        <v>17</v>
      </c>
      <c r="D20" s="40" t="s">
        <v>23</v>
      </c>
      <c r="E20" s="41"/>
      <c r="F20" s="13"/>
      <c r="G20" s="8" t="s">
        <v>20</v>
      </c>
      <c r="H20" s="2">
        <v>12</v>
      </c>
      <c r="I20" s="20">
        <v>10.029999999999999</v>
      </c>
      <c r="J20" s="20">
        <f t="shared" si="0"/>
        <v>120.35999999999999</v>
      </c>
      <c r="K20" s="7"/>
      <c r="L20" s="25">
        <v>10.029999999999999</v>
      </c>
      <c r="M20" s="22" t="s">
        <v>204</v>
      </c>
    </row>
    <row r="21" spans="1:13" ht="15.95" customHeight="1">
      <c r="A21" s="9">
        <v>45437</v>
      </c>
      <c r="B21" s="9">
        <v>45441</v>
      </c>
      <c r="C21" s="6" t="s">
        <v>22</v>
      </c>
      <c r="D21" s="40" t="s">
        <v>59</v>
      </c>
      <c r="E21" s="41"/>
      <c r="F21" s="13"/>
      <c r="G21" s="8" t="s">
        <v>20</v>
      </c>
      <c r="H21" s="2">
        <v>24</v>
      </c>
      <c r="I21" s="20">
        <v>10.029999999999999</v>
      </c>
      <c r="J21" s="20">
        <f t="shared" si="0"/>
        <v>240.71999999999997</v>
      </c>
      <c r="K21" s="7"/>
      <c r="L21" s="25">
        <v>10.029999999999999</v>
      </c>
      <c r="M21" s="22" t="s">
        <v>204</v>
      </c>
    </row>
    <row r="22" spans="1:13" ht="15.95" customHeight="1">
      <c r="A22" s="9">
        <v>45441</v>
      </c>
      <c r="B22" s="9">
        <v>45442</v>
      </c>
      <c r="C22" s="15" t="s">
        <v>60</v>
      </c>
      <c r="D22" s="48" t="s">
        <v>61</v>
      </c>
      <c r="E22" s="49"/>
      <c r="F22" s="16" t="s">
        <v>62</v>
      </c>
      <c r="G22" s="8" t="s">
        <v>31</v>
      </c>
      <c r="H22" s="7">
        <v>200</v>
      </c>
      <c r="I22" s="21">
        <v>0.19109999999999999</v>
      </c>
      <c r="J22" s="20">
        <f t="shared" si="0"/>
        <v>38.22</v>
      </c>
      <c r="K22" s="7" t="s">
        <v>63</v>
      </c>
      <c r="L22" s="25">
        <v>0.19109999999999999</v>
      </c>
      <c r="M22" s="22" t="s">
        <v>204</v>
      </c>
    </row>
    <row r="23" spans="1:13" ht="15.95" customHeight="1">
      <c r="A23" s="9">
        <v>45441</v>
      </c>
      <c r="B23" s="9">
        <v>45442</v>
      </c>
      <c r="C23" s="6" t="s">
        <v>64</v>
      </c>
      <c r="D23" s="40" t="s">
        <v>65</v>
      </c>
      <c r="E23" s="41"/>
      <c r="F23" s="13" t="s">
        <v>66</v>
      </c>
      <c r="G23" s="8" t="s">
        <v>31</v>
      </c>
      <c r="H23" s="2">
        <v>100</v>
      </c>
      <c r="I23" s="21">
        <v>0.33439999999999998</v>
      </c>
      <c r="J23" s="20">
        <f t="shared" si="0"/>
        <v>33.44</v>
      </c>
      <c r="K23" s="7" t="s">
        <v>63</v>
      </c>
      <c r="L23" s="25">
        <v>0.33439999999999998</v>
      </c>
      <c r="M23" s="22" t="s">
        <v>204</v>
      </c>
    </row>
    <row r="24" spans="1:13" ht="15.95" customHeight="1">
      <c r="A24" s="9">
        <v>45441</v>
      </c>
      <c r="B24" s="9">
        <v>45442</v>
      </c>
      <c r="C24" s="6" t="s">
        <v>67</v>
      </c>
      <c r="D24" s="40" t="s">
        <v>68</v>
      </c>
      <c r="E24" s="41"/>
      <c r="F24" s="13" t="s">
        <v>69</v>
      </c>
      <c r="G24" s="8" t="s">
        <v>31</v>
      </c>
      <c r="H24" s="7">
        <v>50</v>
      </c>
      <c r="I24" s="21">
        <v>0.26090000000000002</v>
      </c>
      <c r="J24" s="20">
        <f t="shared" si="0"/>
        <v>13.045000000000002</v>
      </c>
      <c r="K24" s="7" t="s">
        <v>63</v>
      </c>
      <c r="L24" s="25">
        <v>0.26090000000000002</v>
      </c>
      <c r="M24" s="22" t="s">
        <v>88</v>
      </c>
    </row>
    <row r="25" spans="1:13" ht="15.95" customHeight="1">
      <c r="A25" s="9">
        <v>45441</v>
      </c>
      <c r="B25" s="9">
        <v>45442</v>
      </c>
      <c r="C25" s="6" t="s">
        <v>70</v>
      </c>
      <c r="D25" s="40" t="s">
        <v>71</v>
      </c>
      <c r="E25" s="41"/>
      <c r="F25" s="13" t="s">
        <v>72</v>
      </c>
      <c r="G25" s="8" t="s">
        <v>31</v>
      </c>
      <c r="H25" s="2">
        <v>50</v>
      </c>
      <c r="I25" s="21">
        <v>0.2366</v>
      </c>
      <c r="J25" s="20">
        <f t="shared" si="0"/>
        <v>11.83</v>
      </c>
      <c r="K25" s="7" t="s">
        <v>63</v>
      </c>
      <c r="L25" s="25">
        <v>0.2366</v>
      </c>
      <c r="M25" s="22" t="s">
        <v>204</v>
      </c>
    </row>
    <row r="26" spans="1:13" ht="15.95" customHeight="1">
      <c r="A26" s="9">
        <v>45441</v>
      </c>
      <c r="B26" s="9">
        <v>45442</v>
      </c>
      <c r="C26" s="6" t="s">
        <v>73</v>
      </c>
      <c r="D26" s="40" t="s">
        <v>74</v>
      </c>
      <c r="E26" s="41"/>
      <c r="F26" s="13"/>
      <c r="G26" s="8" t="s">
        <v>75</v>
      </c>
      <c r="H26" s="2">
        <v>600</v>
      </c>
      <c r="I26" s="21">
        <v>0.9</v>
      </c>
      <c r="J26" s="20">
        <f t="shared" si="0"/>
        <v>540</v>
      </c>
      <c r="K26" s="7" t="s">
        <v>63</v>
      </c>
      <c r="L26" s="25">
        <v>0.9</v>
      </c>
      <c r="M26" s="22" t="s">
        <v>87</v>
      </c>
    </row>
    <row r="27" spans="1:13" ht="15.95" customHeight="1">
      <c r="A27" s="9">
        <v>45441</v>
      </c>
      <c r="B27" s="9">
        <v>45442</v>
      </c>
      <c r="C27" s="6" t="s">
        <v>76</v>
      </c>
      <c r="D27" s="7" t="s">
        <v>61</v>
      </c>
      <c r="E27" s="46">
        <v>165</v>
      </c>
      <c r="F27" s="47"/>
      <c r="G27" s="8" t="s">
        <v>31</v>
      </c>
      <c r="H27" s="2">
        <v>100</v>
      </c>
      <c r="I27" s="21">
        <v>0.24260000000000001</v>
      </c>
      <c r="J27" s="20">
        <f t="shared" si="0"/>
        <v>24.26</v>
      </c>
      <c r="K27" s="7" t="s">
        <v>63</v>
      </c>
      <c r="L27" s="25">
        <v>0.24260000000000001</v>
      </c>
      <c r="M27" s="22" t="s">
        <v>84</v>
      </c>
    </row>
    <row r="28" spans="1:13" ht="15.95" customHeight="1">
      <c r="A28" s="9">
        <v>45441</v>
      </c>
      <c r="B28" s="9">
        <v>45442</v>
      </c>
      <c r="C28" s="6" t="s">
        <v>77</v>
      </c>
      <c r="D28" s="7" t="s">
        <v>61</v>
      </c>
      <c r="E28" s="46">
        <v>40</v>
      </c>
      <c r="F28" s="47"/>
      <c r="G28" s="8" t="s">
        <v>31</v>
      </c>
      <c r="H28" s="2">
        <v>100</v>
      </c>
      <c r="I28" s="20">
        <v>5.8999999999999997E-2</v>
      </c>
      <c r="J28" s="20">
        <f t="shared" si="0"/>
        <v>5.8999999999999995</v>
      </c>
      <c r="K28" s="7" t="s">
        <v>63</v>
      </c>
      <c r="L28" s="23">
        <v>5.8799999999999998E-2</v>
      </c>
      <c r="M28" s="22" t="s">
        <v>84</v>
      </c>
    </row>
    <row r="29" spans="1:13" ht="15.95" customHeight="1">
      <c r="A29" s="9">
        <v>45441</v>
      </c>
      <c r="B29" s="9">
        <v>45442</v>
      </c>
      <c r="C29" s="6" t="s">
        <v>78</v>
      </c>
      <c r="D29" s="7" t="s">
        <v>79</v>
      </c>
      <c r="E29" s="46">
        <v>1100</v>
      </c>
      <c r="F29" s="47"/>
      <c r="G29" s="8" t="s">
        <v>31</v>
      </c>
      <c r="H29" s="2">
        <v>100</v>
      </c>
      <c r="I29" s="21">
        <v>1.47</v>
      </c>
      <c r="J29" s="20">
        <f t="shared" si="0"/>
        <v>147</v>
      </c>
      <c r="K29" s="7" t="s">
        <v>63</v>
      </c>
      <c r="L29" s="23">
        <v>1.46</v>
      </c>
      <c r="M29" s="22" t="s">
        <v>204</v>
      </c>
    </row>
    <row r="30" spans="1:13" ht="15.95" customHeight="1">
      <c r="A30" s="9">
        <v>45447</v>
      </c>
      <c r="B30" s="9">
        <v>45449</v>
      </c>
      <c r="C30" s="9"/>
      <c r="D30" s="7" t="s">
        <v>80</v>
      </c>
      <c r="E30" s="46">
        <v>1200</v>
      </c>
      <c r="F30" s="47"/>
      <c r="G30" s="8" t="s">
        <v>31</v>
      </c>
      <c r="H30" s="17">
        <v>200</v>
      </c>
      <c r="I30" s="21">
        <v>1.6333</v>
      </c>
      <c r="J30" s="20">
        <f t="shared" si="0"/>
        <v>326.65999999999997</v>
      </c>
      <c r="K30" s="7"/>
      <c r="L30" s="23">
        <v>1.5928</v>
      </c>
      <c r="M30" s="22" t="s">
        <v>204</v>
      </c>
    </row>
    <row r="31" spans="1:13" ht="15.95" customHeight="1">
      <c r="A31" s="9">
        <v>45447</v>
      </c>
      <c r="B31" s="9">
        <v>45449</v>
      </c>
      <c r="C31" s="9"/>
      <c r="D31" s="7" t="s">
        <v>86</v>
      </c>
      <c r="E31" s="44"/>
      <c r="F31" s="45"/>
      <c r="G31" s="8" t="s">
        <v>75</v>
      </c>
      <c r="H31" s="10">
        <v>60</v>
      </c>
      <c r="I31" s="20">
        <v>6.45</v>
      </c>
      <c r="J31" s="20">
        <f t="shared" si="0"/>
        <v>387</v>
      </c>
      <c r="K31" s="7"/>
      <c r="L31" s="23">
        <v>6.1</v>
      </c>
      <c r="M31" s="22" t="s">
        <v>204</v>
      </c>
    </row>
    <row r="32" spans="1:13" ht="15.95" customHeight="1">
      <c r="A32" s="9">
        <v>45460</v>
      </c>
      <c r="B32" s="9">
        <v>45461</v>
      </c>
      <c r="C32" s="2" t="s">
        <v>28</v>
      </c>
      <c r="D32" s="40" t="s">
        <v>29</v>
      </c>
      <c r="E32" s="41"/>
      <c r="F32" s="13" t="s">
        <v>30</v>
      </c>
      <c r="G32" s="8" t="s">
        <v>31</v>
      </c>
      <c r="H32" s="2">
        <v>14</v>
      </c>
      <c r="I32" s="21">
        <v>1.9339</v>
      </c>
      <c r="J32" s="20">
        <f t="shared" si="0"/>
        <v>27.0746</v>
      </c>
      <c r="K32" s="2" t="s">
        <v>24</v>
      </c>
      <c r="L32" s="25">
        <v>1.9339</v>
      </c>
      <c r="M32" s="22" t="s">
        <v>85</v>
      </c>
    </row>
    <row r="33" spans="1:13" ht="15.95" customHeight="1">
      <c r="A33" s="9">
        <v>45460</v>
      </c>
      <c r="B33" s="9">
        <v>45461</v>
      </c>
      <c r="C33" s="2" t="s">
        <v>32</v>
      </c>
      <c r="D33" s="40" t="s">
        <v>33</v>
      </c>
      <c r="E33" s="41"/>
      <c r="F33" s="13" t="s">
        <v>34</v>
      </c>
      <c r="G33" s="8" t="s">
        <v>31</v>
      </c>
      <c r="H33" s="2">
        <v>28</v>
      </c>
      <c r="I33" s="21">
        <v>0.84460000000000002</v>
      </c>
      <c r="J33" s="20">
        <f t="shared" si="0"/>
        <v>23.648800000000001</v>
      </c>
      <c r="K33" s="2" t="s">
        <v>24</v>
      </c>
      <c r="L33" s="25">
        <v>0.84460000000000002</v>
      </c>
      <c r="M33" s="22" t="s">
        <v>85</v>
      </c>
    </row>
    <row r="34" spans="1:13" ht="15.95" customHeight="1">
      <c r="A34" s="9">
        <v>45460</v>
      </c>
      <c r="B34" s="9">
        <v>45461</v>
      </c>
      <c r="C34" s="2" t="s">
        <v>35</v>
      </c>
      <c r="D34" s="40" t="s">
        <v>36</v>
      </c>
      <c r="E34" s="41"/>
      <c r="F34" s="13" t="s">
        <v>37</v>
      </c>
      <c r="G34" s="8" t="s">
        <v>31</v>
      </c>
      <c r="H34" s="2">
        <v>14</v>
      </c>
      <c r="I34" s="21">
        <v>3.8637999999999999</v>
      </c>
      <c r="J34" s="20">
        <f t="shared" si="0"/>
        <v>54.093199999999996</v>
      </c>
      <c r="K34" s="2" t="s">
        <v>24</v>
      </c>
      <c r="L34" s="25">
        <v>3.8637999999999999</v>
      </c>
      <c r="M34" s="22" t="s">
        <v>85</v>
      </c>
    </row>
    <row r="35" spans="1:13" ht="15.95" customHeight="1">
      <c r="A35" s="9">
        <v>45460</v>
      </c>
      <c r="B35" s="9">
        <v>45461</v>
      </c>
      <c r="C35" s="2" t="s">
        <v>38</v>
      </c>
      <c r="D35" s="40" t="s">
        <v>39</v>
      </c>
      <c r="E35" s="41"/>
      <c r="F35" s="13" t="s">
        <v>40</v>
      </c>
      <c r="G35" s="8" t="s">
        <v>31</v>
      </c>
      <c r="H35" s="2">
        <v>28</v>
      </c>
      <c r="I35" s="21">
        <v>0.86499999999999999</v>
      </c>
      <c r="J35" s="20">
        <f t="shared" si="0"/>
        <v>24.22</v>
      </c>
      <c r="K35" s="2" t="s">
        <v>24</v>
      </c>
      <c r="L35" s="25">
        <v>0.86499999999999999</v>
      </c>
      <c r="M35" s="22" t="s">
        <v>85</v>
      </c>
    </row>
    <row r="36" spans="1:13" ht="15.95" customHeight="1">
      <c r="A36" s="9">
        <v>45460</v>
      </c>
      <c r="B36" s="9">
        <v>45461</v>
      </c>
      <c r="C36" s="2" t="s">
        <v>41</v>
      </c>
      <c r="D36" s="40" t="s">
        <v>42</v>
      </c>
      <c r="E36" s="41"/>
      <c r="F36" s="13" t="s">
        <v>43</v>
      </c>
      <c r="G36" s="8" t="s">
        <v>31</v>
      </c>
      <c r="H36" s="2">
        <v>28</v>
      </c>
      <c r="I36" s="21">
        <v>0.62019999999999997</v>
      </c>
      <c r="J36" s="20">
        <f t="shared" si="0"/>
        <v>17.365600000000001</v>
      </c>
      <c r="K36" s="2" t="s">
        <v>24</v>
      </c>
      <c r="L36" s="25">
        <v>0.62019999999999997</v>
      </c>
      <c r="M36" s="22" t="s">
        <v>85</v>
      </c>
    </row>
    <row r="37" spans="1:13" ht="15.95" customHeight="1">
      <c r="A37" s="9">
        <v>45460</v>
      </c>
      <c r="B37" s="9">
        <v>45461</v>
      </c>
      <c r="C37" s="2" t="s">
        <v>44</v>
      </c>
      <c r="D37" s="40" t="s">
        <v>45</v>
      </c>
      <c r="E37" s="41"/>
      <c r="F37" s="12" t="s">
        <v>46</v>
      </c>
      <c r="G37" s="8" t="s">
        <v>31</v>
      </c>
      <c r="H37" s="2">
        <v>28</v>
      </c>
      <c r="I37" s="21">
        <v>1.2688999999999999</v>
      </c>
      <c r="J37" s="20">
        <f t="shared" si="0"/>
        <v>35.529199999999996</v>
      </c>
      <c r="K37" s="2" t="s">
        <v>24</v>
      </c>
      <c r="L37" s="25">
        <v>1.2688999999999999</v>
      </c>
      <c r="M37" s="22" t="s">
        <v>85</v>
      </c>
    </row>
    <row r="38" spans="1:13" ht="15.95" customHeight="1">
      <c r="A38" s="9">
        <v>45460</v>
      </c>
      <c r="B38" s="9">
        <v>45461</v>
      </c>
      <c r="C38" s="2" t="s">
        <v>47</v>
      </c>
      <c r="D38" s="40" t="s">
        <v>48</v>
      </c>
      <c r="E38" s="41"/>
      <c r="F38" s="12" t="s">
        <v>49</v>
      </c>
      <c r="G38" s="8" t="s">
        <v>31</v>
      </c>
      <c r="H38" s="13" t="s">
        <v>81</v>
      </c>
      <c r="I38" s="21">
        <v>1.0029999999999999</v>
      </c>
      <c r="J38" s="20">
        <f t="shared" si="0"/>
        <v>28.083999999999996</v>
      </c>
      <c r="K38" s="2" t="s">
        <v>24</v>
      </c>
      <c r="L38" s="25">
        <v>1.0037</v>
      </c>
      <c r="M38" s="22" t="s">
        <v>85</v>
      </c>
    </row>
    <row r="39" spans="1:13" ht="15.95" customHeight="1">
      <c r="A39" s="9">
        <v>45460</v>
      </c>
      <c r="B39" s="9">
        <v>45461</v>
      </c>
      <c r="C39" s="2" t="s">
        <v>51</v>
      </c>
      <c r="D39" s="40" t="s">
        <v>52</v>
      </c>
      <c r="E39" s="41"/>
      <c r="F39" s="13" t="s">
        <v>53</v>
      </c>
      <c r="G39" s="8" t="s">
        <v>31</v>
      </c>
      <c r="H39" s="2">
        <v>56</v>
      </c>
      <c r="I39" s="21">
        <v>0.20399999999999999</v>
      </c>
      <c r="J39" s="20">
        <f t="shared" si="0"/>
        <v>11.423999999999999</v>
      </c>
      <c r="K39" s="2" t="s">
        <v>24</v>
      </c>
      <c r="L39" s="25">
        <v>0.20399999999999999</v>
      </c>
      <c r="M39" s="22" t="s">
        <v>85</v>
      </c>
    </row>
    <row r="40" spans="1:13" ht="15.95" customHeight="1">
      <c r="A40" s="9">
        <v>45460</v>
      </c>
      <c r="B40" s="9">
        <v>45461</v>
      </c>
      <c r="C40" s="2" t="s">
        <v>54</v>
      </c>
      <c r="D40" s="40" t="s">
        <v>55</v>
      </c>
      <c r="E40" s="41"/>
      <c r="F40" s="13" t="s">
        <v>56</v>
      </c>
      <c r="G40" s="8" t="s">
        <v>31</v>
      </c>
      <c r="H40" s="2">
        <v>28</v>
      </c>
      <c r="I40" s="21">
        <v>1.8523000000000001</v>
      </c>
      <c r="J40" s="20">
        <f t="shared" si="0"/>
        <v>51.864400000000003</v>
      </c>
      <c r="K40" s="2" t="s">
        <v>24</v>
      </c>
      <c r="L40" s="25">
        <v>1.8523000000000001</v>
      </c>
      <c r="M40" s="22" t="s">
        <v>85</v>
      </c>
    </row>
    <row r="41" spans="1:13" ht="15.95" customHeight="1">
      <c r="A41" s="9">
        <v>45460</v>
      </c>
      <c r="B41" s="9">
        <v>45461</v>
      </c>
      <c r="C41" s="14" t="s">
        <v>57</v>
      </c>
      <c r="D41" s="40" t="s">
        <v>58</v>
      </c>
      <c r="E41" s="41"/>
      <c r="F41" s="13" t="s">
        <v>50</v>
      </c>
      <c r="G41" s="8" t="s">
        <v>31</v>
      </c>
      <c r="H41" s="2">
        <v>14</v>
      </c>
      <c r="I41" s="21">
        <v>0.68140000000000001</v>
      </c>
      <c r="J41" s="20">
        <f t="shared" si="0"/>
        <v>9.5396000000000001</v>
      </c>
      <c r="K41" s="2" t="s">
        <v>24</v>
      </c>
      <c r="L41" s="25">
        <v>0.68140000000000001</v>
      </c>
      <c r="M41" s="22" t="s">
        <v>85</v>
      </c>
    </row>
    <row r="42" spans="1:13" ht="15.95" customHeight="1">
      <c r="A42" s="9"/>
      <c r="B42" s="9"/>
      <c r="C42" s="6"/>
      <c r="D42" s="40"/>
      <c r="E42" s="41"/>
      <c r="F42" s="13"/>
      <c r="G42" s="8"/>
      <c r="H42" s="2"/>
      <c r="I42" s="21"/>
      <c r="J42" s="20"/>
      <c r="K42" s="7"/>
    </row>
    <row r="43" spans="1:13" ht="15.95" customHeight="1">
      <c r="A43" s="9"/>
      <c r="B43" s="9"/>
      <c r="C43" s="6"/>
      <c r="D43" s="40"/>
      <c r="E43" s="41"/>
      <c r="F43" s="13"/>
      <c r="G43" s="8"/>
      <c r="H43" s="2"/>
      <c r="I43" s="21"/>
      <c r="J43" s="20"/>
      <c r="K43" s="7"/>
    </row>
    <row r="44" spans="1:13" ht="15.95" customHeight="1">
      <c r="A44" s="9"/>
      <c r="B44" s="9"/>
      <c r="C44" s="6"/>
      <c r="D44" s="40"/>
      <c r="E44" s="41"/>
      <c r="F44" s="13"/>
      <c r="G44" s="8"/>
      <c r="H44" s="2"/>
      <c r="I44" s="21"/>
      <c r="J44" s="20">
        <f>SUM(J5:J43)</f>
        <v>4541.2638999999999</v>
      </c>
      <c r="K44" s="7"/>
    </row>
    <row r="45" spans="1:13" ht="15.95" customHeight="1">
      <c r="A45" s="9"/>
      <c r="B45" s="9"/>
      <c r="C45" s="6"/>
      <c r="D45" s="40"/>
      <c r="E45" s="41"/>
      <c r="F45" s="13"/>
      <c r="G45" s="8"/>
      <c r="H45" s="2"/>
      <c r="I45" s="21"/>
      <c r="J45" s="20"/>
      <c r="K45" s="7"/>
    </row>
    <row r="46" spans="1:13" ht="15.95" customHeight="1">
      <c r="A46" s="42" t="s">
        <v>82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</row>
    <row r="47" spans="1:13" ht="15" customHeight="1">
      <c r="A47" s="43" t="s">
        <v>0</v>
      </c>
      <c r="B47" s="43"/>
      <c r="C47" s="43"/>
      <c r="D47" s="18"/>
      <c r="E47" s="18"/>
      <c r="F47" s="18"/>
      <c r="G47" s="18"/>
      <c r="H47" s="18"/>
      <c r="I47" s="18"/>
      <c r="J47" s="18"/>
      <c r="K47" s="18"/>
    </row>
  </sheetData>
  <autoFilter ref="A4:M41">
    <filterColumn colId="4" showButton="0"/>
  </autoFilter>
  <mergeCells count="47">
    <mergeCell ref="E6:F6"/>
    <mergeCell ref="A1:K1"/>
    <mergeCell ref="A2:K2"/>
    <mergeCell ref="A3:K3"/>
    <mergeCell ref="E4:F4"/>
    <mergeCell ref="E5:F5"/>
    <mergeCell ref="D18:E18"/>
    <mergeCell ref="E7:F7"/>
    <mergeCell ref="E8:F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E30:F30"/>
    <mergeCell ref="D19:E19"/>
    <mergeCell ref="D20:E20"/>
    <mergeCell ref="D21:E21"/>
    <mergeCell ref="D22:E22"/>
    <mergeCell ref="D23:E23"/>
    <mergeCell ref="D24:E24"/>
    <mergeCell ref="D25:E25"/>
    <mergeCell ref="D26:E26"/>
    <mergeCell ref="E27:F27"/>
    <mergeCell ref="E28:F28"/>
    <mergeCell ref="E29:F29"/>
    <mergeCell ref="D42:E42"/>
    <mergeCell ref="E31:F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43:E43"/>
    <mergeCell ref="D44:E44"/>
    <mergeCell ref="D45:E45"/>
    <mergeCell ref="A46:K46"/>
    <mergeCell ref="A47:C47"/>
  </mergeCells>
  <phoneticPr fontId="6" type="noConversion"/>
  <pageMargins left="0.35" right="0" top="0.59027777777777801" bottom="0" header="0.468055555555556" footer="0.118055555555556"/>
  <pageSetup paperSize="9" scale="97" orientation="portrait" r:id="rId1"/>
  <headerFooter scaleWithDoc="0" alignWithMargins="0"/>
  <colBreaks count="1" manualBreakCount="1">
    <brk id="11" max="6548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38"/>
  <sheetViews>
    <sheetView topLeftCell="C1" workbookViewId="0">
      <selection activeCell="K33" sqref="K33"/>
    </sheetView>
  </sheetViews>
  <sheetFormatPr defaultColWidth="9" defaultRowHeight="13.5"/>
  <cols>
    <col min="2" max="2" width="11.75" customWidth="1"/>
    <col min="3" max="3" width="16.875" bestFit="1" customWidth="1"/>
    <col min="4" max="4" width="11.625" bestFit="1" customWidth="1"/>
    <col min="5" max="5" width="28" bestFit="1" customWidth="1"/>
    <col min="6" max="6" width="16.5" bestFit="1" customWidth="1"/>
    <col min="9" max="9" width="4.375" customWidth="1"/>
    <col min="10" max="10" width="11.25" customWidth="1"/>
    <col min="11" max="11" width="21.875" bestFit="1" customWidth="1"/>
    <col min="12" max="12" width="4.5" customWidth="1"/>
    <col min="13" max="13" width="6.125" customWidth="1"/>
  </cols>
  <sheetData>
    <row r="1" spans="1:18" ht="28.5">
      <c r="A1" s="26" t="s">
        <v>89</v>
      </c>
      <c r="B1" s="27" t="s">
        <v>90</v>
      </c>
      <c r="C1" s="28" t="s">
        <v>91</v>
      </c>
      <c r="D1" s="28" t="s">
        <v>5</v>
      </c>
      <c r="E1" s="29" t="s">
        <v>92</v>
      </c>
      <c r="F1" s="30" t="s">
        <v>93</v>
      </c>
      <c r="G1" s="30" t="s">
        <v>94</v>
      </c>
      <c r="I1" s="39" t="s">
        <v>191</v>
      </c>
      <c r="J1" s="39" t="s">
        <v>192</v>
      </c>
      <c r="K1" s="39" t="s">
        <v>193</v>
      </c>
      <c r="L1" s="39" t="s">
        <v>8</v>
      </c>
      <c r="M1" s="39" t="s">
        <v>9</v>
      </c>
      <c r="N1" s="39" t="s">
        <v>194</v>
      </c>
      <c r="O1" s="39" t="s">
        <v>195</v>
      </c>
      <c r="P1" s="39" t="s">
        <v>196</v>
      </c>
      <c r="Q1" s="39" t="s">
        <v>197</v>
      </c>
      <c r="R1" s="39" t="s">
        <v>12</v>
      </c>
    </row>
    <row r="2" spans="1:18" ht="15.75" customHeight="1">
      <c r="A2" s="31" t="s">
        <v>95</v>
      </c>
      <c r="B2" s="32" t="s">
        <v>96</v>
      </c>
      <c r="C2" s="31" t="s">
        <v>97</v>
      </c>
      <c r="D2" s="31" t="s">
        <v>98</v>
      </c>
      <c r="E2" s="31" t="s">
        <v>99</v>
      </c>
      <c r="F2" s="33"/>
      <c r="G2" s="33">
        <v>200</v>
      </c>
      <c r="I2" s="39">
        <v>1</v>
      </c>
      <c r="J2" s="39"/>
      <c r="K2" s="39" t="s">
        <v>189</v>
      </c>
      <c r="L2" s="39" t="s">
        <v>198</v>
      </c>
      <c r="M2" s="39">
        <v>200</v>
      </c>
      <c r="N2" s="39">
        <v>1.5928</v>
      </c>
      <c r="O2" s="39">
        <f>ROUND(N2*M2,2)</f>
        <v>318.56</v>
      </c>
      <c r="P2" s="39">
        <f>ROUND(O2*0.13,2)</f>
        <v>41.41</v>
      </c>
      <c r="Q2" s="39">
        <f>O2+P2</f>
        <v>359.97</v>
      </c>
      <c r="R2" s="56" t="s">
        <v>166</v>
      </c>
    </row>
    <row r="3" spans="1:18" ht="15.75" customHeight="1">
      <c r="A3" s="31" t="s">
        <v>100</v>
      </c>
      <c r="B3" s="32" t="s">
        <v>101</v>
      </c>
      <c r="C3" s="31" t="s">
        <v>102</v>
      </c>
      <c r="D3" s="31" t="s">
        <v>17</v>
      </c>
      <c r="E3" s="31" t="s">
        <v>23</v>
      </c>
      <c r="F3" s="34"/>
      <c r="G3" s="33">
        <v>2</v>
      </c>
      <c r="I3" s="39">
        <v>2</v>
      </c>
      <c r="J3" s="39" t="s">
        <v>202</v>
      </c>
      <c r="K3" s="39" t="s">
        <v>190</v>
      </c>
      <c r="L3" s="39" t="s">
        <v>199</v>
      </c>
      <c r="M3" s="39">
        <v>60</v>
      </c>
      <c r="N3" s="39">
        <v>6.1</v>
      </c>
      <c r="O3" s="39">
        <f t="shared" ref="O3:O26" si="0">ROUND(N3*M3,2)</f>
        <v>366</v>
      </c>
      <c r="P3" s="39">
        <f t="shared" ref="P3:P26" si="1">ROUND(O3*0.13,2)</f>
        <v>47.58</v>
      </c>
      <c r="Q3" s="39">
        <f t="shared" ref="Q3:Q26" si="2">O3+P3</f>
        <v>413.58</v>
      </c>
      <c r="R3" s="57"/>
    </row>
    <row r="4" spans="1:18" ht="15.75" customHeight="1">
      <c r="A4" s="31" t="s">
        <v>100</v>
      </c>
      <c r="B4" s="32" t="s">
        <v>101</v>
      </c>
      <c r="C4" s="31" t="s">
        <v>102</v>
      </c>
      <c r="D4" s="31" t="s">
        <v>22</v>
      </c>
      <c r="E4" s="31" t="s">
        <v>59</v>
      </c>
      <c r="F4" s="34"/>
      <c r="G4" s="33">
        <v>2</v>
      </c>
      <c r="I4" s="39">
        <v>3</v>
      </c>
      <c r="J4" s="39" t="s">
        <v>13</v>
      </c>
      <c r="K4" s="39" t="s">
        <v>14</v>
      </c>
      <c r="L4" s="39" t="s">
        <v>200</v>
      </c>
      <c r="M4" s="39">
        <v>200</v>
      </c>
      <c r="N4" s="39">
        <v>1.1499999999999999</v>
      </c>
      <c r="O4" s="39">
        <f t="shared" si="0"/>
        <v>230</v>
      </c>
      <c r="P4" s="39">
        <f t="shared" si="1"/>
        <v>29.9</v>
      </c>
      <c r="Q4" s="39">
        <f t="shared" si="2"/>
        <v>259.89999999999998</v>
      </c>
      <c r="R4" s="39" t="s">
        <v>167</v>
      </c>
    </row>
    <row r="5" spans="1:18" ht="15.75" customHeight="1">
      <c r="A5" s="31" t="s">
        <v>103</v>
      </c>
      <c r="B5" s="35" t="s">
        <v>104</v>
      </c>
      <c r="C5" s="36" t="s">
        <v>105</v>
      </c>
      <c r="D5" s="31" t="s">
        <v>25</v>
      </c>
      <c r="E5" s="36" t="s">
        <v>169</v>
      </c>
      <c r="F5" s="37" t="s">
        <v>106</v>
      </c>
      <c r="G5" s="37">
        <v>80</v>
      </c>
      <c r="I5" s="39">
        <v>4</v>
      </c>
      <c r="J5" s="39" t="s">
        <v>25</v>
      </c>
      <c r="K5" s="39" t="s">
        <v>170</v>
      </c>
      <c r="L5" s="39" t="s">
        <v>198</v>
      </c>
      <c r="M5" s="39">
        <v>80</v>
      </c>
      <c r="N5" s="39">
        <v>3.7164000000000001</v>
      </c>
      <c r="O5" s="39">
        <f t="shared" si="0"/>
        <v>297.31</v>
      </c>
      <c r="P5" s="39">
        <f t="shared" si="1"/>
        <v>38.65</v>
      </c>
      <c r="Q5" s="39">
        <f t="shared" si="2"/>
        <v>335.96</v>
      </c>
      <c r="R5" s="39" t="s">
        <v>103</v>
      </c>
    </row>
    <row r="6" spans="1:18" ht="15.75" customHeight="1">
      <c r="A6" s="31" t="s">
        <v>107</v>
      </c>
      <c r="B6" s="35" t="s">
        <v>108</v>
      </c>
      <c r="C6" s="31" t="s">
        <v>109</v>
      </c>
      <c r="D6" s="31" t="s">
        <v>17</v>
      </c>
      <c r="E6" s="31" t="s">
        <v>23</v>
      </c>
      <c r="F6" s="33"/>
      <c r="G6" s="33">
        <v>10</v>
      </c>
      <c r="I6" s="39">
        <v>5</v>
      </c>
      <c r="J6" s="39" t="s">
        <v>17</v>
      </c>
      <c r="K6" s="39" t="s">
        <v>203</v>
      </c>
      <c r="L6" s="39" t="s">
        <v>201</v>
      </c>
      <c r="M6" s="39">
        <v>10</v>
      </c>
      <c r="N6" s="39">
        <v>10.029999999999999</v>
      </c>
      <c r="O6" s="39">
        <f t="shared" si="0"/>
        <v>100.3</v>
      </c>
      <c r="P6" s="39">
        <f t="shared" si="1"/>
        <v>13.04</v>
      </c>
      <c r="Q6" s="39">
        <f t="shared" si="2"/>
        <v>113.34</v>
      </c>
      <c r="R6" s="56" t="s">
        <v>107</v>
      </c>
    </row>
    <row r="7" spans="1:18" ht="15.75" customHeight="1">
      <c r="A7" s="31" t="s">
        <v>107</v>
      </c>
      <c r="B7" s="35" t="s">
        <v>110</v>
      </c>
      <c r="C7" s="38" t="s">
        <v>111</v>
      </c>
      <c r="D7" s="36" t="s">
        <v>28</v>
      </c>
      <c r="E7" s="36" t="s">
        <v>112</v>
      </c>
      <c r="F7" s="33" t="s">
        <v>113</v>
      </c>
      <c r="G7" s="33">
        <v>86</v>
      </c>
      <c r="I7" s="39">
        <v>6</v>
      </c>
      <c r="J7" s="39" t="s">
        <v>28</v>
      </c>
      <c r="K7" s="39" t="s">
        <v>172</v>
      </c>
      <c r="L7" s="39" t="s">
        <v>198</v>
      </c>
      <c r="M7" s="39">
        <v>100</v>
      </c>
      <c r="N7" s="39">
        <v>1.9339</v>
      </c>
      <c r="O7" s="39">
        <f t="shared" si="0"/>
        <v>193.39</v>
      </c>
      <c r="P7" s="39">
        <f t="shared" si="1"/>
        <v>25.14</v>
      </c>
      <c r="Q7" s="39">
        <f t="shared" si="2"/>
        <v>218.52999999999997</v>
      </c>
      <c r="R7" s="58"/>
    </row>
    <row r="8" spans="1:18" ht="15.75" customHeight="1">
      <c r="A8" s="31" t="s">
        <v>107</v>
      </c>
      <c r="B8" s="35" t="s">
        <v>110</v>
      </c>
      <c r="C8" s="38" t="s">
        <v>111</v>
      </c>
      <c r="D8" s="36" t="s">
        <v>32</v>
      </c>
      <c r="E8" s="36" t="s">
        <v>114</v>
      </c>
      <c r="F8" s="33" t="s">
        <v>115</v>
      </c>
      <c r="G8" s="33">
        <v>167</v>
      </c>
      <c r="I8" s="39">
        <v>7</v>
      </c>
      <c r="J8" s="39" t="s">
        <v>38</v>
      </c>
      <c r="K8" s="39" t="s">
        <v>173</v>
      </c>
      <c r="L8" s="39" t="s">
        <v>198</v>
      </c>
      <c r="M8" s="39">
        <v>195</v>
      </c>
      <c r="N8" s="39">
        <v>0.86499999999999999</v>
      </c>
      <c r="O8" s="39">
        <f t="shared" si="0"/>
        <v>168.68</v>
      </c>
      <c r="P8" s="39">
        <f t="shared" si="1"/>
        <v>21.93</v>
      </c>
      <c r="Q8" s="39">
        <f t="shared" si="2"/>
        <v>190.61</v>
      </c>
      <c r="R8" s="58"/>
    </row>
    <row r="9" spans="1:18" ht="15.75" customHeight="1">
      <c r="A9" s="36" t="s">
        <v>107</v>
      </c>
      <c r="B9" s="35" t="s">
        <v>110</v>
      </c>
      <c r="C9" s="38" t="s">
        <v>116</v>
      </c>
      <c r="D9" s="36" t="s">
        <v>35</v>
      </c>
      <c r="E9" s="36" t="s">
        <v>117</v>
      </c>
      <c r="F9" s="33" t="s">
        <v>118</v>
      </c>
      <c r="G9" s="33">
        <v>86</v>
      </c>
      <c r="I9" s="39">
        <v>8</v>
      </c>
      <c r="J9" s="39" t="s">
        <v>41</v>
      </c>
      <c r="K9" s="39" t="s">
        <v>171</v>
      </c>
      <c r="L9" s="39" t="s">
        <v>198</v>
      </c>
      <c r="M9" s="39">
        <v>195</v>
      </c>
      <c r="N9" s="39">
        <v>0.62019999999999997</v>
      </c>
      <c r="O9" s="39">
        <f t="shared" si="0"/>
        <v>120.94</v>
      </c>
      <c r="P9" s="39">
        <f t="shared" si="1"/>
        <v>15.72</v>
      </c>
      <c r="Q9" s="39">
        <f t="shared" si="2"/>
        <v>136.66</v>
      </c>
      <c r="R9" s="58"/>
    </row>
    <row r="10" spans="1:18" ht="15.75" customHeight="1">
      <c r="A10" s="36" t="s">
        <v>107</v>
      </c>
      <c r="B10" s="35" t="s">
        <v>110</v>
      </c>
      <c r="C10" s="38" t="s">
        <v>116</v>
      </c>
      <c r="D10" s="36" t="s">
        <v>38</v>
      </c>
      <c r="E10" s="36" t="s">
        <v>119</v>
      </c>
      <c r="F10" s="33" t="s">
        <v>120</v>
      </c>
      <c r="G10" s="33">
        <v>167</v>
      </c>
      <c r="I10" s="39">
        <v>9</v>
      </c>
      <c r="J10" s="39" t="s">
        <v>32</v>
      </c>
      <c r="K10" s="39" t="s">
        <v>174</v>
      </c>
      <c r="L10" s="39" t="s">
        <v>198</v>
      </c>
      <c r="M10" s="39">
        <v>195</v>
      </c>
      <c r="N10" s="39">
        <v>0.84460000000000002</v>
      </c>
      <c r="O10" s="39">
        <f t="shared" si="0"/>
        <v>164.7</v>
      </c>
      <c r="P10" s="39">
        <f t="shared" si="1"/>
        <v>21.41</v>
      </c>
      <c r="Q10" s="39">
        <f t="shared" si="2"/>
        <v>186.10999999999999</v>
      </c>
      <c r="R10" s="58"/>
    </row>
    <row r="11" spans="1:18" ht="15.75" customHeight="1">
      <c r="A11" s="36" t="s">
        <v>107</v>
      </c>
      <c r="B11" s="35" t="s">
        <v>110</v>
      </c>
      <c r="C11" s="38" t="s">
        <v>116</v>
      </c>
      <c r="D11" s="36" t="s">
        <v>41</v>
      </c>
      <c r="E11" s="36" t="s">
        <v>121</v>
      </c>
      <c r="F11" s="33" t="s">
        <v>122</v>
      </c>
      <c r="G11" s="33">
        <v>167</v>
      </c>
      <c r="I11" s="39">
        <v>10</v>
      </c>
      <c r="J11" s="39" t="s">
        <v>44</v>
      </c>
      <c r="K11" s="39" t="s">
        <v>175</v>
      </c>
      <c r="L11" s="39" t="s">
        <v>198</v>
      </c>
      <c r="M11" s="39">
        <v>195</v>
      </c>
      <c r="N11" s="39">
        <v>1.2688999999999999</v>
      </c>
      <c r="O11" s="39">
        <f t="shared" si="0"/>
        <v>247.44</v>
      </c>
      <c r="P11" s="39">
        <f t="shared" si="1"/>
        <v>32.17</v>
      </c>
      <c r="Q11" s="39">
        <f t="shared" si="2"/>
        <v>279.61</v>
      </c>
      <c r="R11" s="58"/>
    </row>
    <row r="12" spans="1:18" ht="15.75" customHeight="1">
      <c r="A12" s="36" t="s">
        <v>107</v>
      </c>
      <c r="B12" s="35" t="s">
        <v>110</v>
      </c>
      <c r="C12" s="38" t="s">
        <v>116</v>
      </c>
      <c r="D12" s="36" t="s">
        <v>44</v>
      </c>
      <c r="E12" s="36" t="s">
        <v>123</v>
      </c>
      <c r="F12" s="33" t="s">
        <v>124</v>
      </c>
      <c r="G12" s="33">
        <v>167</v>
      </c>
      <c r="I12" s="39">
        <v>11</v>
      </c>
      <c r="J12" s="39" t="s">
        <v>47</v>
      </c>
      <c r="K12" s="39" t="s">
        <v>176</v>
      </c>
      <c r="L12" s="39" t="s">
        <v>198</v>
      </c>
      <c r="M12" s="39">
        <v>195</v>
      </c>
      <c r="N12" s="39">
        <v>1.0037</v>
      </c>
      <c r="O12" s="39">
        <f t="shared" si="0"/>
        <v>195.72</v>
      </c>
      <c r="P12" s="39">
        <f t="shared" si="1"/>
        <v>25.44</v>
      </c>
      <c r="Q12" s="39">
        <f t="shared" si="2"/>
        <v>221.16</v>
      </c>
      <c r="R12" s="58"/>
    </row>
    <row r="13" spans="1:18" ht="15.75" customHeight="1">
      <c r="A13" s="36" t="s">
        <v>107</v>
      </c>
      <c r="B13" s="35" t="s">
        <v>110</v>
      </c>
      <c r="C13" s="38" t="s">
        <v>116</v>
      </c>
      <c r="D13" s="36" t="s">
        <v>47</v>
      </c>
      <c r="E13" s="36" t="s">
        <v>125</v>
      </c>
      <c r="F13" s="33" t="s">
        <v>126</v>
      </c>
      <c r="G13" s="33">
        <v>167</v>
      </c>
      <c r="I13" s="39">
        <v>12</v>
      </c>
      <c r="J13" s="39" t="s">
        <v>35</v>
      </c>
      <c r="K13" s="39" t="s">
        <v>177</v>
      </c>
      <c r="L13" s="39" t="s">
        <v>198</v>
      </c>
      <c r="M13" s="39">
        <v>100</v>
      </c>
      <c r="N13" s="39">
        <v>3.8637999999999999</v>
      </c>
      <c r="O13" s="39">
        <f t="shared" si="0"/>
        <v>386.38</v>
      </c>
      <c r="P13" s="39">
        <f t="shared" si="1"/>
        <v>50.23</v>
      </c>
      <c r="Q13" s="39">
        <f t="shared" si="2"/>
        <v>436.61</v>
      </c>
      <c r="R13" s="58"/>
    </row>
    <row r="14" spans="1:18" ht="15.75" customHeight="1">
      <c r="A14" s="36" t="s">
        <v>107</v>
      </c>
      <c r="B14" s="35" t="s">
        <v>110</v>
      </c>
      <c r="C14" s="38" t="s">
        <v>116</v>
      </c>
      <c r="D14" s="36" t="s">
        <v>51</v>
      </c>
      <c r="E14" s="36" t="s">
        <v>127</v>
      </c>
      <c r="F14" s="33" t="s">
        <v>128</v>
      </c>
      <c r="G14" s="33">
        <v>329</v>
      </c>
      <c r="I14" s="39">
        <v>13</v>
      </c>
      <c r="J14" s="39" t="s">
        <v>51</v>
      </c>
      <c r="K14" s="39" t="s">
        <v>178</v>
      </c>
      <c r="L14" s="39" t="s">
        <v>198</v>
      </c>
      <c r="M14" s="39">
        <v>385</v>
      </c>
      <c r="N14" s="39">
        <v>0.20399999999999999</v>
      </c>
      <c r="O14" s="39">
        <f t="shared" si="0"/>
        <v>78.540000000000006</v>
      </c>
      <c r="P14" s="39">
        <f t="shared" si="1"/>
        <v>10.210000000000001</v>
      </c>
      <c r="Q14" s="39">
        <f t="shared" si="2"/>
        <v>88.75</v>
      </c>
      <c r="R14" s="58"/>
    </row>
    <row r="15" spans="1:18" ht="15.75" customHeight="1">
      <c r="A15" s="36" t="s">
        <v>107</v>
      </c>
      <c r="B15" s="35" t="s">
        <v>110</v>
      </c>
      <c r="C15" s="38" t="s">
        <v>116</v>
      </c>
      <c r="D15" s="36" t="s">
        <v>54</v>
      </c>
      <c r="E15" s="36" t="s">
        <v>129</v>
      </c>
      <c r="F15" s="33" t="s">
        <v>130</v>
      </c>
      <c r="G15" s="33">
        <v>167</v>
      </c>
      <c r="I15" s="39">
        <v>14</v>
      </c>
      <c r="J15" s="39" t="s">
        <v>54</v>
      </c>
      <c r="K15" s="39" t="s">
        <v>179</v>
      </c>
      <c r="L15" s="39" t="s">
        <v>198</v>
      </c>
      <c r="M15" s="39">
        <v>195</v>
      </c>
      <c r="N15" s="39">
        <v>1.8523000000000001</v>
      </c>
      <c r="O15" s="39">
        <f t="shared" si="0"/>
        <v>361.2</v>
      </c>
      <c r="P15" s="39">
        <f t="shared" si="1"/>
        <v>46.96</v>
      </c>
      <c r="Q15" s="39">
        <f t="shared" si="2"/>
        <v>408.15999999999997</v>
      </c>
      <c r="R15" s="58"/>
    </row>
    <row r="16" spans="1:18" ht="15.75" customHeight="1">
      <c r="A16" s="36" t="s">
        <v>107</v>
      </c>
      <c r="B16" s="35" t="s">
        <v>110</v>
      </c>
      <c r="C16" s="38" t="s">
        <v>116</v>
      </c>
      <c r="D16" s="36" t="s">
        <v>57</v>
      </c>
      <c r="E16" s="36" t="s">
        <v>131</v>
      </c>
      <c r="F16" s="33" t="s">
        <v>132</v>
      </c>
      <c r="G16" s="33">
        <v>86</v>
      </c>
      <c r="I16" s="39">
        <v>15</v>
      </c>
      <c r="J16" s="39" t="s">
        <v>57</v>
      </c>
      <c r="K16" s="39" t="s">
        <v>180</v>
      </c>
      <c r="L16" s="39" t="s">
        <v>198</v>
      </c>
      <c r="M16" s="39">
        <v>100</v>
      </c>
      <c r="N16" s="39">
        <v>0.68140000000000001</v>
      </c>
      <c r="O16" s="39">
        <f t="shared" si="0"/>
        <v>68.14</v>
      </c>
      <c r="P16" s="39">
        <f t="shared" si="1"/>
        <v>8.86</v>
      </c>
      <c r="Q16" s="39">
        <f t="shared" si="2"/>
        <v>77</v>
      </c>
      <c r="R16" s="58"/>
    </row>
    <row r="17" spans="1:18" ht="15.75" customHeight="1">
      <c r="A17" s="31" t="s">
        <v>133</v>
      </c>
      <c r="B17" s="35" t="s">
        <v>101</v>
      </c>
      <c r="C17" s="31" t="s">
        <v>134</v>
      </c>
      <c r="D17" s="31" t="s">
        <v>17</v>
      </c>
      <c r="E17" s="31" t="s">
        <v>23</v>
      </c>
      <c r="F17" s="33"/>
      <c r="G17" s="33">
        <v>12</v>
      </c>
      <c r="I17" s="39">
        <v>16</v>
      </c>
      <c r="J17" s="39" t="s">
        <v>73</v>
      </c>
      <c r="K17" s="39" t="s">
        <v>181</v>
      </c>
      <c r="L17" s="39" t="s">
        <v>199</v>
      </c>
      <c r="M17" s="39">
        <v>600</v>
      </c>
      <c r="N17" s="39">
        <v>0.9</v>
      </c>
      <c r="O17" s="39">
        <f t="shared" si="0"/>
        <v>540</v>
      </c>
      <c r="P17" s="39">
        <f t="shared" si="1"/>
        <v>70.2</v>
      </c>
      <c r="Q17" s="39">
        <f t="shared" si="2"/>
        <v>610.20000000000005</v>
      </c>
      <c r="R17" s="58"/>
    </row>
    <row r="18" spans="1:18" ht="15.75" customHeight="1">
      <c r="A18" s="36" t="s">
        <v>133</v>
      </c>
      <c r="B18" s="35" t="s">
        <v>101</v>
      </c>
      <c r="C18" s="36" t="s">
        <v>134</v>
      </c>
      <c r="D18" s="31" t="s">
        <v>22</v>
      </c>
      <c r="E18" s="31" t="s">
        <v>59</v>
      </c>
      <c r="F18" s="33"/>
      <c r="G18" s="33">
        <v>24</v>
      </c>
      <c r="I18" s="39">
        <v>17</v>
      </c>
      <c r="J18" s="39" t="s">
        <v>60</v>
      </c>
      <c r="K18" s="39" t="s">
        <v>183</v>
      </c>
      <c r="L18" s="39" t="s">
        <v>198</v>
      </c>
      <c r="M18" s="39">
        <v>200</v>
      </c>
      <c r="N18" s="39">
        <v>0.19109999999999999</v>
      </c>
      <c r="O18" s="39">
        <f t="shared" si="0"/>
        <v>38.22</v>
      </c>
      <c r="P18" s="39">
        <f t="shared" si="1"/>
        <v>4.97</v>
      </c>
      <c r="Q18" s="39">
        <f t="shared" si="2"/>
        <v>43.19</v>
      </c>
      <c r="R18" s="58"/>
    </row>
    <row r="19" spans="1:18" ht="15.75" customHeight="1">
      <c r="A19" s="31" t="s">
        <v>107</v>
      </c>
      <c r="B19" s="35" t="s">
        <v>110</v>
      </c>
      <c r="C19" s="36" t="s">
        <v>135</v>
      </c>
      <c r="D19" s="36" t="s">
        <v>73</v>
      </c>
      <c r="E19" s="36" t="s">
        <v>136</v>
      </c>
      <c r="F19" s="33" t="s">
        <v>137</v>
      </c>
      <c r="G19" s="33">
        <v>600</v>
      </c>
      <c r="I19" s="39">
        <v>18</v>
      </c>
      <c r="J19" s="39" t="s">
        <v>78</v>
      </c>
      <c r="K19" s="39" t="s">
        <v>79</v>
      </c>
      <c r="L19" s="39" t="s">
        <v>198</v>
      </c>
      <c r="M19" s="39">
        <v>100</v>
      </c>
      <c r="N19" s="39">
        <v>1.46</v>
      </c>
      <c r="O19" s="39">
        <f t="shared" si="0"/>
        <v>146</v>
      </c>
      <c r="P19" s="39">
        <f t="shared" si="1"/>
        <v>18.98</v>
      </c>
      <c r="Q19" s="39">
        <f t="shared" si="2"/>
        <v>164.98</v>
      </c>
      <c r="R19" s="58"/>
    </row>
    <row r="20" spans="1:18" ht="15.75" customHeight="1">
      <c r="A20" s="31" t="s">
        <v>107</v>
      </c>
      <c r="B20" s="35" t="s">
        <v>110</v>
      </c>
      <c r="C20" s="36" t="s">
        <v>135</v>
      </c>
      <c r="D20" s="36" t="s">
        <v>60</v>
      </c>
      <c r="E20" s="36" t="s">
        <v>138</v>
      </c>
      <c r="F20" s="33" t="s">
        <v>182</v>
      </c>
      <c r="G20" s="33">
        <v>200</v>
      </c>
      <c r="I20" s="39">
        <v>19</v>
      </c>
      <c r="J20" s="39" t="s">
        <v>64</v>
      </c>
      <c r="K20" s="39" t="s">
        <v>65</v>
      </c>
      <c r="L20" s="39" t="s">
        <v>200</v>
      </c>
      <c r="M20" s="39">
        <v>100</v>
      </c>
      <c r="N20" s="39">
        <v>0.33439999999999998</v>
      </c>
      <c r="O20" s="39">
        <f t="shared" si="0"/>
        <v>33.44</v>
      </c>
      <c r="P20" s="39">
        <f t="shared" si="1"/>
        <v>4.3499999999999996</v>
      </c>
      <c r="Q20" s="39">
        <f t="shared" si="2"/>
        <v>37.79</v>
      </c>
      <c r="R20" s="58"/>
    </row>
    <row r="21" spans="1:18" ht="15.75" customHeight="1">
      <c r="A21" s="31" t="s">
        <v>107</v>
      </c>
      <c r="B21" s="35" t="s">
        <v>110</v>
      </c>
      <c r="C21" s="36" t="s">
        <v>135</v>
      </c>
      <c r="D21" s="36" t="s">
        <v>76</v>
      </c>
      <c r="E21" s="36" t="s">
        <v>138</v>
      </c>
      <c r="F21" s="33" t="s">
        <v>184</v>
      </c>
      <c r="G21" s="33">
        <v>100</v>
      </c>
      <c r="I21" s="39">
        <v>20</v>
      </c>
      <c r="J21" s="39" t="s">
        <v>70</v>
      </c>
      <c r="K21" s="39" t="s">
        <v>71</v>
      </c>
      <c r="L21" s="39" t="s">
        <v>200</v>
      </c>
      <c r="M21" s="39">
        <v>50</v>
      </c>
      <c r="N21" s="39">
        <v>0.2366</v>
      </c>
      <c r="O21" s="39">
        <f t="shared" si="0"/>
        <v>11.83</v>
      </c>
      <c r="P21" s="39">
        <f t="shared" si="1"/>
        <v>1.54</v>
      </c>
      <c r="Q21" s="39">
        <f t="shared" si="2"/>
        <v>13.370000000000001</v>
      </c>
      <c r="R21" s="58"/>
    </row>
    <row r="22" spans="1:18" ht="15.75" customHeight="1">
      <c r="A22" s="31" t="s">
        <v>107</v>
      </c>
      <c r="B22" s="35" t="s">
        <v>110</v>
      </c>
      <c r="C22" s="36" t="s">
        <v>135</v>
      </c>
      <c r="D22" s="36" t="s">
        <v>77</v>
      </c>
      <c r="E22" s="36" t="s">
        <v>138</v>
      </c>
      <c r="F22" s="33" t="s">
        <v>186</v>
      </c>
      <c r="G22" s="33">
        <v>100</v>
      </c>
      <c r="I22" s="39">
        <v>21</v>
      </c>
      <c r="J22" s="39" t="s">
        <v>76</v>
      </c>
      <c r="K22" s="39" t="s">
        <v>185</v>
      </c>
      <c r="L22" s="39" t="s">
        <v>200</v>
      </c>
      <c r="M22" s="39">
        <v>100</v>
      </c>
      <c r="N22" s="39">
        <v>0.24260000000000001</v>
      </c>
      <c r="O22" s="39">
        <f t="shared" si="0"/>
        <v>24.26</v>
      </c>
      <c r="P22" s="39">
        <f t="shared" si="1"/>
        <v>3.15</v>
      </c>
      <c r="Q22" s="39">
        <f t="shared" si="2"/>
        <v>27.41</v>
      </c>
      <c r="R22" s="58"/>
    </row>
    <row r="23" spans="1:18" ht="15.75" customHeight="1">
      <c r="A23" s="31" t="s">
        <v>107</v>
      </c>
      <c r="B23" s="35" t="s">
        <v>110</v>
      </c>
      <c r="C23" s="36" t="s">
        <v>135</v>
      </c>
      <c r="D23" s="36" t="s">
        <v>67</v>
      </c>
      <c r="E23" s="36" t="s">
        <v>139</v>
      </c>
      <c r="F23" s="33" t="s">
        <v>140</v>
      </c>
      <c r="G23" s="33">
        <v>50</v>
      </c>
      <c r="I23" s="39">
        <v>22</v>
      </c>
      <c r="J23" s="39" t="s">
        <v>77</v>
      </c>
      <c r="K23" s="39" t="s">
        <v>187</v>
      </c>
      <c r="L23" s="39" t="s">
        <v>200</v>
      </c>
      <c r="M23" s="39">
        <v>100</v>
      </c>
      <c r="N23" s="39">
        <v>5.8799999999999998E-2</v>
      </c>
      <c r="O23" s="39">
        <f t="shared" si="0"/>
        <v>5.88</v>
      </c>
      <c r="P23" s="39">
        <f t="shared" si="1"/>
        <v>0.76</v>
      </c>
      <c r="Q23" s="39">
        <f t="shared" si="2"/>
        <v>6.64</v>
      </c>
      <c r="R23" s="58"/>
    </row>
    <row r="24" spans="1:18" ht="15.75" customHeight="1">
      <c r="A24" s="31" t="s">
        <v>107</v>
      </c>
      <c r="B24" s="35" t="s">
        <v>110</v>
      </c>
      <c r="C24" s="36" t="s">
        <v>135</v>
      </c>
      <c r="D24" s="36" t="s">
        <v>64</v>
      </c>
      <c r="E24" s="36" t="s">
        <v>139</v>
      </c>
      <c r="F24" s="33" t="s">
        <v>141</v>
      </c>
      <c r="G24" s="33">
        <v>100</v>
      </c>
      <c r="I24" s="39">
        <v>23</v>
      </c>
      <c r="J24" s="39" t="s">
        <v>67</v>
      </c>
      <c r="K24" s="39" t="s">
        <v>188</v>
      </c>
      <c r="L24" s="39" t="s">
        <v>200</v>
      </c>
      <c r="M24" s="39">
        <v>50</v>
      </c>
      <c r="N24" s="39">
        <v>0.26090000000000002</v>
      </c>
      <c r="O24" s="39">
        <f t="shared" si="0"/>
        <v>13.05</v>
      </c>
      <c r="P24" s="39">
        <f t="shared" si="1"/>
        <v>1.7</v>
      </c>
      <c r="Q24" s="39">
        <f t="shared" si="2"/>
        <v>14.75</v>
      </c>
      <c r="R24" s="57"/>
    </row>
    <row r="25" spans="1:18" ht="15.75" customHeight="1">
      <c r="A25" s="31" t="s">
        <v>107</v>
      </c>
      <c r="B25" s="35" t="s">
        <v>110</v>
      </c>
      <c r="C25" s="36" t="s">
        <v>135</v>
      </c>
      <c r="D25" s="36" t="s">
        <v>70</v>
      </c>
      <c r="E25" s="36" t="s">
        <v>139</v>
      </c>
      <c r="F25" s="33" t="s">
        <v>142</v>
      </c>
      <c r="G25" s="33">
        <v>50</v>
      </c>
      <c r="I25" s="39">
        <v>24</v>
      </c>
      <c r="J25" s="39" t="s">
        <v>17</v>
      </c>
      <c r="K25" s="39" t="s">
        <v>23</v>
      </c>
      <c r="L25" s="39" t="s">
        <v>200</v>
      </c>
      <c r="M25" s="39">
        <v>14</v>
      </c>
      <c r="N25" s="39">
        <v>10.029999999999999</v>
      </c>
      <c r="O25" s="39">
        <f t="shared" si="0"/>
        <v>140.41999999999999</v>
      </c>
      <c r="P25" s="39">
        <f t="shared" si="1"/>
        <v>18.25</v>
      </c>
      <c r="Q25" s="39">
        <f t="shared" si="2"/>
        <v>158.66999999999999</v>
      </c>
      <c r="R25" s="56" t="s">
        <v>100</v>
      </c>
    </row>
    <row r="26" spans="1:18" ht="15.75" customHeight="1">
      <c r="A26" s="31" t="s">
        <v>107</v>
      </c>
      <c r="B26" s="35" t="s">
        <v>110</v>
      </c>
      <c r="C26" s="31" t="s">
        <v>143</v>
      </c>
      <c r="D26" s="36" t="s">
        <v>78</v>
      </c>
      <c r="E26" s="36" t="s">
        <v>144</v>
      </c>
      <c r="F26" s="33"/>
      <c r="G26" s="33">
        <v>100</v>
      </c>
      <c r="I26" s="39">
        <v>25</v>
      </c>
      <c r="J26" s="39" t="s">
        <v>22</v>
      </c>
      <c r="K26" s="39" t="s">
        <v>59</v>
      </c>
      <c r="L26" s="39" t="s">
        <v>200</v>
      </c>
      <c r="M26" s="39">
        <v>26</v>
      </c>
      <c r="N26" s="39">
        <v>10.029999999999999</v>
      </c>
      <c r="O26" s="39">
        <f t="shared" si="0"/>
        <v>260.77999999999997</v>
      </c>
      <c r="P26" s="39">
        <f t="shared" si="1"/>
        <v>33.9</v>
      </c>
      <c r="Q26" s="39">
        <f t="shared" si="2"/>
        <v>294.67999999999995</v>
      </c>
      <c r="R26" s="57"/>
    </row>
    <row r="27" spans="1:18" ht="15.75" customHeight="1">
      <c r="A27" s="31" t="s">
        <v>145</v>
      </c>
      <c r="B27" s="35" t="s">
        <v>146</v>
      </c>
      <c r="C27" s="31" t="s">
        <v>147</v>
      </c>
      <c r="D27" s="31"/>
      <c r="E27" s="31" t="s">
        <v>148</v>
      </c>
      <c r="F27" s="33"/>
      <c r="G27" s="33">
        <v>200</v>
      </c>
      <c r="I27" s="59" t="s">
        <v>168</v>
      </c>
      <c r="J27" s="60"/>
      <c r="K27" s="61"/>
      <c r="L27" s="39"/>
      <c r="M27" s="39">
        <v>3745</v>
      </c>
      <c r="N27" s="39"/>
      <c r="O27" s="39">
        <f>SUM(O2:O26)</f>
        <v>4511.1799999999994</v>
      </c>
      <c r="P27" s="39">
        <f t="shared" ref="P27:Q27" si="3">SUM(P2:P26)</f>
        <v>586.44999999999993</v>
      </c>
      <c r="Q27" s="39">
        <f t="shared" si="3"/>
        <v>5097.6299999999992</v>
      </c>
      <c r="R27" s="39"/>
    </row>
    <row r="28" spans="1:18">
      <c r="A28" s="31" t="s">
        <v>145</v>
      </c>
      <c r="B28" s="35" t="s">
        <v>146</v>
      </c>
      <c r="C28" s="31" t="s">
        <v>147</v>
      </c>
      <c r="D28" s="31"/>
      <c r="E28" s="31" t="s">
        <v>149</v>
      </c>
      <c r="F28" s="33" t="s">
        <v>150</v>
      </c>
      <c r="G28" s="33">
        <v>60</v>
      </c>
    </row>
    <row r="29" spans="1:18">
      <c r="A29" s="31" t="s">
        <v>107</v>
      </c>
      <c r="B29" s="35" t="s">
        <v>110</v>
      </c>
      <c r="C29" s="36" t="s">
        <v>151</v>
      </c>
      <c r="D29" s="36" t="s">
        <v>28</v>
      </c>
      <c r="E29" s="36" t="s">
        <v>152</v>
      </c>
      <c r="F29" s="33" t="s">
        <v>153</v>
      </c>
      <c r="G29" s="33">
        <v>14</v>
      </c>
    </row>
    <row r="30" spans="1:18">
      <c r="A30" s="31" t="s">
        <v>107</v>
      </c>
      <c r="B30" s="35" t="s">
        <v>110</v>
      </c>
      <c r="C30" s="36" t="s">
        <v>151</v>
      </c>
      <c r="D30" s="36" t="s">
        <v>38</v>
      </c>
      <c r="E30" s="36" t="s">
        <v>154</v>
      </c>
      <c r="F30" s="33" t="s">
        <v>120</v>
      </c>
      <c r="G30" s="33">
        <v>28</v>
      </c>
    </row>
    <row r="31" spans="1:18">
      <c r="A31" s="31" t="s">
        <v>107</v>
      </c>
      <c r="B31" s="35" t="s">
        <v>110</v>
      </c>
      <c r="C31" s="36" t="s">
        <v>151</v>
      </c>
      <c r="D31" s="36" t="s">
        <v>41</v>
      </c>
      <c r="E31" s="36" t="s">
        <v>155</v>
      </c>
      <c r="F31" s="33" t="s">
        <v>156</v>
      </c>
      <c r="G31" s="33">
        <v>28</v>
      </c>
    </row>
    <row r="32" spans="1:18">
      <c r="A32" s="31" t="s">
        <v>107</v>
      </c>
      <c r="B32" s="35" t="s">
        <v>110</v>
      </c>
      <c r="C32" s="36" t="s">
        <v>151</v>
      </c>
      <c r="D32" s="36" t="s">
        <v>32</v>
      </c>
      <c r="E32" s="36" t="s">
        <v>157</v>
      </c>
      <c r="F32" s="33" t="s">
        <v>158</v>
      </c>
      <c r="G32" s="33">
        <v>28</v>
      </c>
    </row>
    <row r="33" spans="1:7">
      <c r="A33" s="31" t="s">
        <v>107</v>
      </c>
      <c r="B33" s="35" t="s">
        <v>110</v>
      </c>
      <c r="C33" s="36" t="s">
        <v>151</v>
      </c>
      <c r="D33" s="36" t="s">
        <v>44</v>
      </c>
      <c r="E33" s="36" t="s">
        <v>159</v>
      </c>
      <c r="F33" s="33" t="s">
        <v>124</v>
      </c>
      <c r="G33" s="33">
        <v>28</v>
      </c>
    </row>
    <row r="34" spans="1:7">
      <c r="A34" s="31" t="s">
        <v>107</v>
      </c>
      <c r="B34" s="35" t="s">
        <v>110</v>
      </c>
      <c r="C34" s="36" t="s">
        <v>151</v>
      </c>
      <c r="D34" s="36" t="s">
        <v>47</v>
      </c>
      <c r="E34" s="36" t="s">
        <v>160</v>
      </c>
      <c r="F34" s="33" t="s">
        <v>126</v>
      </c>
      <c r="G34" s="33">
        <v>28</v>
      </c>
    </row>
    <row r="35" spans="1:7">
      <c r="A35" s="31" t="s">
        <v>107</v>
      </c>
      <c r="B35" s="35" t="s">
        <v>110</v>
      </c>
      <c r="C35" s="36" t="s">
        <v>151</v>
      </c>
      <c r="D35" s="36" t="s">
        <v>35</v>
      </c>
      <c r="E35" s="36" t="s">
        <v>161</v>
      </c>
      <c r="F35" s="33" t="s">
        <v>162</v>
      </c>
      <c r="G35" s="33">
        <v>14</v>
      </c>
    </row>
    <row r="36" spans="1:7">
      <c r="A36" s="31" t="s">
        <v>107</v>
      </c>
      <c r="B36" s="35" t="s">
        <v>110</v>
      </c>
      <c r="C36" s="36" t="s">
        <v>151</v>
      </c>
      <c r="D36" s="36" t="s">
        <v>51</v>
      </c>
      <c r="E36" s="36" t="s">
        <v>163</v>
      </c>
      <c r="F36" s="33" t="s">
        <v>128</v>
      </c>
      <c r="G36" s="33">
        <v>56</v>
      </c>
    </row>
    <row r="37" spans="1:7">
      <c r="A37" s="31" t="s">
        <v>107</v>
      </c>
      <c r="B37" s="35" t="s">
        <v>110</v>
      </c>
      <c r="C37" s="36" t="s">
        <v>151</v>
      </c>
      <c r="D37" s="36" t="s">
        <v>54</v>
      </c>
      <c r="E37" s="36" t="s">
        <v>164</v>
      </c>
      <c r="F37" s="33" t="s">
        <v>130</v>
      </c>
      <c r="G37" s="33">
        <v>28</v>
      </c>
    </row>
    <row r="38" spans="1:7">
      <c r="A38" s="31" t="s">
        <v>107</v>
      </c>
      <c r="B38" s="35" t="s">
        <v>110</v>
      </c>
      <c r="C38" s="36" t="s">
        <v>151</v>
      </c>
      <c r="D38" s="36" t="s">
        <v>57</v>
      </c>
      <c r="E38" s="36" t="s">
        <v>165</v>
      </c>
      <c r="F38" s="33" t="s">
        <v>132</v>
      </c>
      <c r="G38" s="33">
        <v>14</v>
      </c>
    </row>
  </sheetData>
  <mergeCells count="4">
    <mergeCell ref="R2:R3"/>
    <mergeCell ref="R6:R24"/>
    <mergeCell ref="R25:R26"/>
    <mergeCell ref="I27:K27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A17" sqref="A17"/>
    </sheetView>
  </sheetViews>
  <sheetFormatPr defaultColWidth="9" defaultRowHeight="13.5"/>
  <sheetData/>
  <phoneticPr fontId="6" type="noConversion"/>
  <pageMargins left="0.7" right="0.7" top="0.75" bottom="0.75" header="0.3" footer="0.3"/>
  <pageSetup paperSize="9" scale="8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2024-3-6月 (2)</vt:lpstr>
      <vt:lpstr>汇总</vt:lpstr>
      <vt:lpstr>Sheet1</vt:lpstr>
      <vt:lpstr>Sheet3</vt:lpstr>
      <vt:lpstr>'2024-3-6月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2024-06-25T06:51:28Z</cp:lastPrinted>
  <dcterms:created xsi:type="dcterms:W3CDTF">2023-05-12T11:15:00Z</dcterms:created>
  <dcterms:modified xsi:type="dcterms:W3CDTF">2024-06-25T09:32:28Z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A38B14AEC78742049F3AB1C2FFAA77B9_12</vt:lpwstr>
  </property>
</Properties>
</file>