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4\项目\A6\焊胎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6" i="1"/>
  <c r="K11" i="1"/>
  <c r="G12" i="1" l="1"/>
  <c r="J12" i="1"/>
  <c r="J10" i="1"/>
  <c r="J9" i="1"/>
  <c r="J8" i="1"/>
  <c r="J7" i="1"/>
  <c r="J6" i="1"/>
  <c r="H12" i="1"/>
  <c r="I12" i="1"/>
</calcChain>
</file>

<file path=xl/sharedStrings.xml><?xml version="1.0" encoding="utf-8"?>
<sst xmlns="http://schemas.openxmlformats.org/spreadsheetml/2006/main" count="73" uniqueCount="56">
  <si>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</si>
  <si>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</si>
  <si>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单位</t>
  </si>
  <si>
    <t>增值税率%</t>
  </si>
  <si>
    <t>审批价格</t>
  </si>
  <si>
    <t>供应商全称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</si>
  <si>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</si>
  <si>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</si>
  <si>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</si>
  <si>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</si>
  <si>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</si>
  <si>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</si>
  <si>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年降情况</t>
  </si>
  <si>
    <t>结算方式</t>
  </si>
  <si>
    <t xml:space="preserve">
总经理
日期：
</t>
  </si>
  <si>
    <t xml:space="preserve">
采购工程师
日期：
</t>
  </si>
  <si>
    <t>价格</t>
    <phoneticPr fontId="7" type="noConversion"/>
  </si>
  <si>
    <t xml:space="preserve">
副总经理
日期：</t>
    <phoneticPr fontId="2" type="noConversion"/>
  </si>
  <si>
    <t>采购工厂：河北工厂</t>
    <phoneticPr fontId="2" type="noConversion"/>
  </si>
  <si>
    <t>产品图号</t>
  </si>
  <si>
    <t>产品名称</t>
  </si>
  <si>
    <t>(设备、夹具、检具)编号</t>
  </si>
  <si>
    <t>SHT0016014</t>
    <phoneticPr fontId="11" type="noConversion"/>
  </si>
  <si>
    <t>宽车主驾驶底部支架焊接总成</t>
    <phoneticPr fontId="11" type="noConversion"/>
  </si>
  <si>
    <t>SHT0016014-JJ-01</t>
    <phoneticPr fontId="11" type="noConversion"/>
  </si>
  <si>
    <t>SHT0015987</t>
    <phoneticPr fontId="11" type="noConversion"/>
  </si>
  <si>
    <t>中宽车主驾驶底部支架焊接总成</t>
    <phoneticPr fontId="11" type="noConversion"/>
  </si>
  <si>
    <t>SHT0015987-JJ-01</t>
    <phoneticPr fontId="11" type="noConversion"/>
  </si>
  <si>
    <t>SHT0016629</t>
    <phoneticPr fontId="11" type="noConversion"/>
  </si>
  <si>
    <t>A6宽车副司机座椅底支架总成</t>
    <phoneticPr fontId="11" type="noConversion"/>
  </si>
  <si>
    <t>SHT0016629-JJ-01</t>
    <phoneticPr fontId="11" type="noConversion"/>
  </si>
  <si>
    <t>SHT0016628</t>
    <phoneticPr fontId="11" type="noConversion"/>
  </si>
  <si>
    <t>A6中宽车副司机座椅底支架总成</t>
    <phoneticPr fontId="11" type="noConversion"/>
  </si>
  <si>
    <t>SHT0016628-JJ-01</t>
    <phoneticPr fontId="11" type="noConversion"/>
  </si>
  <si>
    <t>SHT0016687</t>
    <phoneticPr fontId="11" type="noConversion"/>
  </si>
  <si>
    <t>滑轨支架</t>
    <phoneticPr fontId="11" type="noConversion"/>
  </si>
  <si>
    <t>SHT0016687-JJ-01</t>
    <phoneticPr fontId="11" type="noConversion"/>
  </si>
  <si>
    <t>翻转架</t>
    <phoneticPr fontId="11" type="noConversion"/>
  </si>
  <si>
    <t>套</t>
    <phoneticPr fontId="2" type="noConversion"/>
  </si>
  <si>
    <t>德恒</t>
    <phoneticPr fontId="7" type="noConversion"/>
  </si>
  <si>
    <t>德博</t>
    <phoneticPr fontId="7" type="noConversion"/>
  </si>
  <si>
    <t>熙锐</t>
    <phoneticPr fontId="8" type="noConversion"/>
  </si>
  <si>
    <t>机器人焊接，翻转夹具</t>
    <phoneticPr fontId="11" type="noConversion"/>
  </si>
  <si>
    <t>机器人焊接，固定夹具</t>
    <phoneticPr fontId="11" type="noConversion"/>
  </si>
  <si>
    <t>机器人焊接，固定夹具</t>
    <phoneticPr fontId="11" type="noConversion"/>
  </si>
  <si>
    <t>翻转夹具使用</t>
    <phoneticPr fontId="11" type="noConversion"/>
  </si>
  <si>
    <t>工艺预估价格</t>
    <phoneticPr fontId="2" type="noConversion"/>
  </si>
  <si>
    <t>合计</t>
    <phoneticPr fontId="2" type="noConversion"/>
  </si>
  <si>
    <t>周期</t>
    <phoneticPr fontId="2" type="noConversion"/>
  </si>
  <si>
    <t>45天</t>
    <phoneticPr fontId="2" type="noConversion"/>
  </si>
  <si>
    <t>含税价格</t>
    <phoneticPr fontId="8" type="noConversion"/>
  </si>
  <si>
    <r>
      <t>A</t>
    </r>
    <r>
      <rPr>
        <sz val="10"/>
        <rFont val="宋体"/>
        <family val="3"/>
        <charset val="134"/>
      </rPr>
      <t>6新开焊胎</t>
    </r>
    <phoneticPr fontId="7" type="noConversion"/>
  </si>
  <si>
    <t>无</t>
    <phoneticPr fontId="2" type="noConversion"/>
  </si>
  <si>
    <t>二次报价</t>
    <phoneticPr fontId="2" type="noConversion"/>
  </si>
  <si>
    <r>
      <t>A</t>
    </r>
    <r>
      <rPr>
        <b/>
        <sz val="18"/>
        <rFont val="宋体"/>
        <family val="3"/>
        <charset val="134"/>
      </rPr>
      <t>6焊胎</t>
    </r>
    <r>
      <rPr>
        <b/>
        <sz val="18"/>
        <rFont val="宋体"/>
        <family val="3"/>
        <charset val="134"/>
      </rPr>
      <t>采购价格审批表</t>
    </r>
    <phoneticPr fontId="2" type="noConversion"/>
  </si>
  <si>
    <t>德博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</si>
</sst>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00_ "/>
    <numFmt numFmtId="177" formatCode="\¥#,##0.00;\¥\-#,##0.00"/>
    <numFmt numFmtId="178" formatCode="\¥#,##0;\¥\-#,##0"/>
    <numFmt numFmtId="179" formatCode="0.0_);[Red]\(0.0\)"/>
    <numFmt numFmtId="180" formatCode="0_);[Red]\(0\)"/>
    <numFmt numFmtId="188" formatCode="0_ "/>
  </numFmts>
  <fonts count="15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Tahoma"/>
      <family val="2"/>
    </font>
    <font>
      <sz val="12"/>
      <color rgb="FF000000"/>
      <name val="等线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 wrapText="1"/>
    </xf>
    <xf numFmtId="179" fontId="14" fillId="0" borderId="1" xfId="0" applyNumberFormat="1" applyFont="1" applyFill="1" applyBorder="1" applyAlignment="1">
      <alignment horizontal="center" vertical="center" wrapText="1"/>
    </xf>
    <xf numFmtId="180" fontId="14" fillId="0" borderId="1" xfId="0" applyNumberFormat="1" applyFont="1" applyFill="1" applyBorder="1" applyAlignment="1">
      <alignment horizontal="center" vertical="center" wrapText="1"/>
    </xf>
    <xf numFmtId="180" fontId="14" fillId="0" borderId="5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88" fontId="5" fillId="0" borderId="1" xfId="0" applyNumberFormat="1" applyFont="1" applyFill="1" applyBorder="1" applyAlignment="1">
      <alignment horizontal="center" vertical="center"/>
    </xf>
    <xf numFmtId="180" fontId="5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Normal="100" workbookViewId="0">
      <selection activeCell="J10" sqref="J10"/>
    </sheetView>
  </sheetViews>
  <sheetFormatPr defaultRowHeight="14.25" x14ac:dyDescent="0.2"/>
  <cols>
    <col min="2" max="2" width="11.375" customWidth="1"/>
    <col min="3" max="3" width="17.125" customWidth="1"/>
    <col min="4" max="4" width="17.375" customWidth="1"/>
    <col min="5" max="5" width="6.625" customWidth="1"/>
    <col min="6" max="6" width="8.25" customWidth="1"/>
    <col min="7" max="7" width="11.75" customWidth="1"/>
    <col min="9" max="9" width="12.75" customWidth="1"/>
    <col min="10" max="10" width="10.375" customWidth="1"/>
    <col min="11" max="11" width="13.125" customWidth="1"/>
    <col min="12" max="12" width="13.5" customWidth="1"/>
    <col min="13" max="13" width="16.125" customWidth="1"/>
  </cols>
  <sheetData>
    <row r="1" spans="1:13" ht="22.5" x14ac:dyDescent="0.2">
      <c r="A1" s="38" t="s">
        <v>54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26.25" customHeight="1" x14ac:dyDescent="0.2">
      <c r="A2" s="31" t="s">
        <v>18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58.5" customHeight="1" x14ac:dyDescent="0.2">
      <c r="A3" s="32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4"/>
    </row>
    <row r="4" spans="1:13" ht="14.25" customHeight="1" x14ac:dyDescent="0.2">
      <c r="A4" s="23" t="s">
        <v>1</v>
      </c>
      <c r="B4" s="35" t="s">
        <v>19</v>
      </c>
      <c r="C4" s="35" t="s">
        <v>20</v>
      </c>
      <c r="D4" s="35" t="s">
        <v>21</v>
      </c>
      <c r="E4" s="23" t="s">
        <v>2</v>
      </c>
      <c r="F4" s="23" t="s">
        <v>3</v>
      </c>
      <c r="G4" s="36" t="s">
        <v>46</v>
      </c>
      <c r="H4" s="16" t="s">
        <v>39</v>
      </c>
      <c r="I4" s="16" t="s">
        <v>40</v>
      </c>
      <c r="J4" s="16" t="s">
        <v>41</v>
      </c>
      <c r="K4" s="1" t="s">
        <v>4</v>
      </c>
      <c r="L4" s="23" t="s">
        <v>5</v>
      </c>
      <c r="M4" s="23" t="s">
        <v>6</v>
      </c>
    </row>
    <row r="5" spans="1:13" x14ac:dyDescent="0.2">
      <c r="A5" s="23"/>
      <c r="B5" s="35"/>
      <c r="C5" s="35"/>
      <c r="D5" s="35"/>
      <c r="E5" s="23"/>
      <c r="F5" s="23"/>
      <c r="G5" s="37"/>
      <c r="H5" s="17" t="s">
        <v>50</v>
      </c>
      <c r="I5" s="17" t="s">
        <v>50</v>
      </c>
      <c r="J5" s="17" t="s">
        <v>50</v>
      </c>
      <c r="K5" s="1" t="s">
        <v>16</v>
      </c>
      <c r="L5" s="23"/>
      <c r="M5" s="23"/>
    </row>
    <row r="6" spans="1:13" ht="33" customHeight="1" x14ac:dyDescent="0.2">
      <c r="A6" s="7">
        <v>1</v>
      </c>
      <c r="B6" s="10" t="s">
        <v>22</v>
      </c>
      <c r="C6" s="11" t="s">
        <v>23</v>
      </c>
      <c r="D6" s="10" t="s">
        <v>24</v>
      </c>
      <c r="E6" s="9" t="s">
        <v>38</v>
      </c>
      <c r="F6" s="4">
        <v>0.13</v>
      </c>
      <c r="G6" s="20">
        <v>65000</v>
      </c>
      <c r="H6" s="20">
        <v>80000</v>
      </c>
      <c r="I6" s="20">
        <v>57900</v>
      </c>
      <c r="J6" s="18">
        <f>88926.22*1.13</f>
        <v>100486.6286</v>
      </c>
      <c r="K6" s="40">
        <f>I6-900</f>
        <v>57000</v>
      </c>
      <c r="L6" s="12" t="s">
        <v>55</v>
      </c>
      <c r="M6" s="12" t="s">
        <v>42</v>
      </c>
    </row>
    <row r="7" spans="1:13" ht="33" customHeight="1" x14ac:dyDescent="0.2">
      <c r="A7" s="7">
        <v>2</v>
      </c>
      <c r="B7" s="10" t="s">
        <v>25</v>
      </c>
      <c r="C7" s="11" t="s">
        <v>26</v>
      </c>
      <c r="D7" s="10" t="s">
        <v>27</v>
      </c>
      <c r="E7" s="9" t="s">
        <v>38</v>
      </c>
      <c r="F7" s="4">
        <v>0.13</v>
      </c>
      <c r="G7" s="20">
        <v>60000</v>
      </c>
      <c r="H7" s="20">
        <v>44000</v>
      </c>
      <c r="I7" s="20">
        <v>33500</v>
      </c>
      <c r="J7" s="18">
        <f>64421.1*1.13</f>
        <v>72795.842999999993</v>
      </c>
      <c r="K7" s="40">
        <f>I7-1000</f>
        <v>32500</v>
      </c>
      <c r="L7" s="12" t="s">
        <v>55</v>
      </c>
      <c r="M7" s="12" t="s">
        <v>42</v>
      </c>
    </row>
    <row r="8" spans="1:13" ht="33" customHeight="1" x14ac:dyDescent="0.2">
      <c r="A8" s="7">
        <v>3</v>
      </c>
      <c r="B8" s="10" t="s">
        <v>28</v>
      </c>
      <c r="C8" s="11" t="s">
        <v>29</v>
      </c>
      <c r="D8" s="10" t="s">
        <v>30</v>
      </c>
      <c r="E8" s="9" t="s">
        <v>38</v>
      </c>
      <c r="F8" s="4">
        <v>0.13</v>
      </c>
      <c r="G8" s="20">
        <v>30000</v>
      </c>
      <c r="H8" s="20">
        <v>34000</v>
      </c>
      <c r="I8" s="20">
        <v>26800</v>
      </c>
      <c r="J8" s="18">
        <f>48734.79*1.13</f>
        <v>55070.312699999995</v>
      </c>
      <c r="K8" s="40">
        <f t="shared" ref="K7:K10" si="0">I8-900</f>
        <v>25900</v>
      </c>
      <c r="L8" s="12" t="s">
        <v>55</v>
      </c>
      <c r="M8" s="12" t="s">
        <v>43</v>
      </c>
    </row>
    <row r="9" spans="1:13" ht="33" customHeight="1" x14ac:dyDescent="0.2">
      <c r="A9" s="7">
        <v>4</v>
      </c>
      <c r="B9" s="10" t="s">
        <v>31</v>
      </c>
      <c r="C9" s="11" t="s">
        <v>32</v>
      </c>
      <c r="D9" s="10" t="s">
        <v>33</v>
      </c>
      <c r="E9" s="9" t="s">
        <v>38</v>
      </c>
      <c r="F9" s="4">
        <v>0.13</v>
      </c>
      <c r="G9" s="20">
        <v>35000</v>
      </c>
      <c r="H9" s="20">
        <v>34000</v>
      </c>
      <c r="I9" s="20">
        <v>26800</v>
      </c>
      <c r="J9" s="18">
        <f>48805.25*1.13</f>
        <v>55149.932499999995</v>
      </c>
      <c r="K9" s="40">
        <f t="shared" si="0"/>
        <v>25900</v>
      </c>
      <c r="L9" s="12" t="s">
        <v>55</v>
      </c>
      <c r="M9" s="12" t="s">
        <v>44</v>
      </c>
    </row>
    <row r="10" spans="1:13" ht="33" customHeight="1" x14ac:dyDescent="0.2">
      <c r="A10" s="7">
        <v>5</v>
      </c>
      <c r="B10" s="10" t="s">
        <v>34</v>
      </c>
      <c r="C10" s="11" t="s">
        <v>35</v>
      </c>
      <c r="D10" s="10" t="s">
        <v>36</v>
      </c>
      <c r="E10" s="9" t="s">
        <v>38</v>
      </c>
      <c r="F10" s="4">
        <v>0.13</v>
      </c>
      <c r="G10" s="20">
        <v>60000</v>
      </c>
      <c r="H10" s="20">
        <v>26000</v>
      </c>
      <c r="I10" s="20">
        <v>19500</v>
      </c>
      <c r="J10" s="18">
        <f>64156.88*1.13</f>
        <v>72497.274399999995</v>
      </c>
      <c r="K10" s="40">
        <f t="shared" si="0"/>
        <v>18600</v>
      </c>
      <c r="L10" s="12" t="s">
        <v>55</v>
      </c>
      <c r="M10" s="12" t="s">
        <v>42</v>
      </c>
    </row>
    <row r="11" spans="1:13" ht="33" customHeight="1" x14ac:dyDescent="0.2">
      <c r="A11" s="2">
        <v>6</v>
      </c>
      <c r="B11" s="10"/>
      <c r="C11" s="11" t="s">
        <v>37</v>
      </c>
      <c r="D11" s="10"/>
      <c r="E11" s="9" t="s">
        <v>38</v>
      </c>
      <c r="F11" s="4">
        <v>0.13</v>
      </c>
      <c r="G11" s="20">
        <v>12000</v>
      </c>
      <c r="H11" s="19"/>
      <c r="I11" s="20">
        <v>7100</v>
      </c>
      <c r="J11" s="3"/>
      <c r="K11" s="40">
        <f>I11</f>
        <v>7100</v>
      </c>
      <c r="L11" s="12" t="s">
        <v>55</v>
      </c>
      <c r="M11" s="12" t="s">
        <v>45</v>
      </c>
    </row>
    <row r="12" spans="1:13" ht="33" customHeight="1" x14ac:dyDescent="0.2">
      <c r="A12" s="15" t="s">
        <v>47</v>
      </c>
      <c r="B12" s="10"/>
      <c r="C12" s="11"/>
      <c r="D12" s="10"/>
      <c r="E12" s="9"/>
      <c r="F12" s="4"/>
      <c r="G12" s="20">
        <f>SUM(G6:G11)</f>
        <v>262000</v>
      </c>
      <c r="H12" s="20">
        <f>SUM(H6:H11)</f>
        <v>218000</v>
      </c>
      <c r="I12" s="20">
        <f>SUM(I6:I11)</f>
        <v>171600</v>
      </c>
      <c r="J12" s="20">
        <f>SUM(J6:J10)</f>
        <v>355999.99119999999</v>
      </c>
      <c r="K12" s="39">
        <v>167000</v>
      </c>
      <c r="L12" s="12"/>
      <c r="M12" s="7"/>
    </row>
    <row r="13" spans="1:13" ht="33" customHeight="1" x14ac:dyDescent="0.2">
      <c r="A13" s="15" t="s">
        <v>53</v>
      </c>
      <c r="B13" s="10"/>
      <c r="C13" s="11"/>
      <c r="D13" s="10"/>
      <c r="E13" s="9"/>
      <c r="F13" s="4"/>
      <c r="G13" s="20"/>
      <c r="H13" s="20">
        <v>200000</v>
      </c>
      <c r="I13" s="20">
        <v>170000</v>
      </c>
      <c r="J13" s="21">
        <v>350000</v>
      </c>
      <c r="K13" s="5"/>
      <c r="L13" s="12"/>
      <c r="M13" s="7"/>
    </row>
    <row r="14" spans="1:13" ht="33" customHeight="1" x14ac:dyDescent="0.2">
      <c r="A14" s="15" t="s">
        <v>48</v>
      </c>
      <c r="B14" s="10"/>
      <c r="C14" s="11"/>
      <c r="D14" s="10"/>
      <c r="E14" s="9"/>
      <c r="F14" s="4"/>
      <c r="G14" s="14"/>
      <c r="H14" s="13" t="s">
        <v>49</v>
      </c>
      <c r="I14" s="13" t="s">
        <v>49</v>
      </c>
      <c r="J14" s="13" t="s">
        <v>49</v>
      </c>
      <c r="K14" s="5"/>
      <c r="L14" s="12"/>
      <c r="M14" s="2"/>
    </row>
    <row r="15" spans="1:13" ht="42.75" customHeight="1" x14ac:dyDescent="0.2">
      <c r="A15" s="24" t="s">
        <v>7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</row>
    <row r="16" spans="1:13" ht="20.100000000000001" customHeight="1" x14ac:dyDescent="0.2">
      <c r="A16" s="6">
        <v>1</v>
      </c>
      <c r="B16" s="6" t="s">
        <v>8</v>
      </c>
      <c r="C16" s="25" t="s">
        <v>51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1:13" ht="20.100000000000001" customHeight="1" x14ac:dyDescent="0.2">
      <c r="A17" s="6">
        <v>2</v>
      </c>
      <c r="B17" s="6" t="s">
        <v>9</v>
      </c>
      <c r="C17" s="25" t="s">
        <v>52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3" ht="20.100000000000001" customHeight="1" x14ac:dyDescent="0.2">
      <c r="A18" s="6">
        <v>3</v>
      </c>
      <c r="B18" s="6" t="s">
        <v>10</v>
      </c>
      <c r="C18" s="27"/>
      <c r="D18" s="28"/>
      <c r="E18" s="28"/>
      <c r="F18" s="28"/>
      <c r="G18" s="28"/>
      <c r="H18" s="28"/>
      <c r="I18" s="28"/>
      <c r="J18" s="28"/>
      <c r="K18" s="28"/>
      <c r="L18" s="28"/>
      <c r="M18" s="29"/>
    </row>
    <row r="19" spans="1:13" ht="20.100000000000001" customHeight="1" x14ac:dyDescent="0.2">
      <c r="A19" s="6">
        <v>4</v>
      </c>
      <c r="B19" s="6" t="s">
        <v>11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13" ht="20.100000000000001" customHeight="1" x14ac:dyDescent="0.2">
      <c r="A20" s="6">
        <v>5</v>
      </c>
      <c r="B20" s="6" t="s">
        <v>12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3" ht="20.100000000000001" customHeight="1" x14ac:dyDescent="0.2">
      <c r="A21" s="6">
        <v>6</v>
      </c>
      <c r="B21" s="6" t="s">
        <v>13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3" ht="20.100000000000001" customHeight="1" x14ac:dyDescent="0.2">
      <c r="A22" s="6">
        <v>7</v>
      </c>
      <c r="B22" s="6" t="s">
        <v>6</v>
      </c>
      <c r="C22" s="27"/>
      <c r="D22" s="28"/>
      <c r="E22" s="28"/>
      <c r="F22" s="28"/>
      <c r="G22" s="28"/>
      <c r="H22" s="28"/>
      <c r="I22" s="28"/>
      <c r="J22" s="28"/>
      <c r="K22" s="28"/>
      <c r="L22" s="28"/>
      <c r="M22" s="29"/>
    </row>
    <row r="23" spans="1:13" ht="76.5" customHeight="1" x14ac:dyDescent="0.2">
      <c r="A23" s="22" t="s">
        <v>14</v>
      </c>
      <c r="B23" s="22"/>
      <c r="C23" s="22"/>
      <c r="D23" s="8"/>
      <c r="E23" s="22" t="s">
        <v>17</v>
      </c>
      <c r="F23" s="22"/>
      <c r="G23" s="22"/>
      <c r="H23" s="22"/>
      <c r="I23" s="22"/>
      <c r="J23" s="22"/>
      <c r="K23" s="22"/>
      <c r="L23" s="22" t="s">
        <v>15</v>
      </c>
      <c r="M23" s="22"/>
    </row>
  </sheetData>
  <mergeCells count="24">
    <mergeCell ref="A1:M1"/>
    <mergeCell ref="A2:M2"/>
    <mergeCell ref="A3:M3"/>
    <mergeCell ref="A4:A5"/>
    <mergeCell ref="B4:B5"/>
    <mergeCell ref="C4:C5"/>
    <mergeCell ref="E4:E5"/>
    <mergeCell ref="F4:F5"/>
    <mergeCell ref="D4:D5"/>
    <mergeCell ref="G4:G5"/>
    <mergeCell ref="A23:C23"/>
    <mergeCell ref="E23:I23"/>
    <mergeCell ref="J23:K23"/>
    <mergeCell ref="L23:M23"/>
    <mergeCell ref="L4:L5"/>
    <mergeCell ref="M4:M5"/>
    <mergeCell ref="A15:M15"/>
    <mergeCell ref="C16:M16"/>
    <mergeCell ref="C17:M17"/>
    <mergeCell ref="C18:M18"/>
    <mergeCell ref="C19:M19"/>
    <mergeCell ref="C20:M20"/>
    <mergeCell ref="C21:M21"/>
    <mergeCell ref="C22:M22"/>
  </mergeCells>
  <phoneticPr fontId="2" type="noConversion"/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2024-06-26T05:21:21Z</dcterms:modified>
</cp:coreProperties>
</file>