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/>
  </bookViews>
  <sheets>
    <sheet name="建议内销价格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<sst xmlns="http://schemas.openxmlformats.org/spreadsheetml/2006/main" count="26" uniqueCount="23">
  <si>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客户</t>
  </si>
  <si>
    <t>序号</t>
  </si>
  <si>
    <t>产品</t>
  </si>
  <si>
    <t>QAD码</t>
  </si>
  <si>
    <t>外购原材料金额</t>
  </si>
  <si>
    <t>自制原材料金额</t>
  </si>
  <si>
    <t>材料金额合计</t>
  </si>
  <si>
    <t>冲压前工序直接人工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</si>
  <si>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</si>
  <si>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</si>
  <si>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</si>
  <si>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</si>
  <si>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</si>
  <si>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</si>
  <si>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</si>
  <si>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</si>
  <si>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</si>
  <si>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</si>
  <si>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</t>
  </si>
  <si>
    <t>附加值率</t>
  </si>
  <si>
    <t>长春</t>
  </si>
  <si>
    <t>J6L高配底座模块化</t>
  </si>
  <si>
    <t>SHT0014482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</si>
</sst>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%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 applyNumberFormat="0" applyFill="0" applyBorder="0" applyAlignment="0" applyProtection="0"/>
    <xf numFmtId="0" fontId="25" fillId="0" borderId="0"/>
    <xf numFmtId="0" fontId="26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178" fontId="4" fillId="0" borderId="1" xfId="3" applyNumberFormat="1" applyFont="1" applyFill="1" applyBorder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  <cellStyle name="常规 2" xfId="51"/>
    <cellStyle name="常规 3" xfId="52"/>
    <cellStyle name="RowLevel_1" xfId="53"/>
    <cellStyle name="常规 10" xfId="54"/>
    <cellStyle name="常规 2 28 2" xfId="55"/>
    <cellStyle name="常规_SMF目錄&amp;BOM1 " xfId="56"/>
    <cellStyle name="BOM_Level_1" xfId="57"/>
    <cellStyle name="常规 2 27" xfId="58"/>
    <cellStyle name="常规 3 29" xfId="59"/>
    <cellStyle name="样式 1 2" xfId="60"/>
    <cellStyle name="常规 2 27 3" xfId="61"/>
    <cellStyle name="样式 1 2 2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Q8" sqref="Q8"/>
    </sheetView>
  </sheetViews>
  <sheetFormatPr defaultColWidth="9" defaultRowHeight="13" outlineLevelRow="1"/>
  <cols>
    <col min="1" max="2" width="5.18181818181818" style="2" customWidth="1"/>
    <col min="3" max="3" width="17.2727272727273" style="2" customWidth="1"/>
    <col min="4" max="4" width="13" style="2" customWidth="1"/>
    <col min="5" max="7" width="8" style="2" customWidth="1"/>
    <col min="8" max="8" width="7.90909090909091" style="2" customWidth="1"/>
    <col min="9" max="9" width="6.09090909090909" style="2" customWidth="1"/>
    <col min="10" max="10" width="7.90909090909091" style="2" customWidth="1"/>
    <col min="11" max="11" width="6.09090909090909" style="2" customWidth="1"/>
    <col min="12" max="12" width="7.90909090909091" style="2" customWidth="1"/>
    <col min="13" max="13" width="6.09090909090909" style="2" customWidth="1"/>
    <col min="14" max="14" width="7.90909090909091" style="2" customWidth="1"/>
    <col min="15" max="15" width="6.09090909090909" style="2" customWidth="1"/>
    <col min="16" max="16" width="6.90909090909091" style="2" customWidth="1"/>
    <col min="17" max="17" width="9" style="2" customWidth="1"/>
    <col min="18" max="18" width="5.81818181818182" style="2" customWidth="1"/>
    <col min="19" max="19" width="6.90909090909091" style="2" customWidth="1"/>
    <col min="20" max="20" width="9" style="2" customWidth="1"/>
    <col min="21" max="21" width="8" style="2" customWidth="1"/>
    <col min="22" max="22" width="6.90909090909091" style="2" customWidth="1"/>
    <col min="23" max="23" width="7.90909090909091" style="2" customWidth="1"/>
    <col min="24" max="16384" width="9" style="2"/>
  </cols>
  <sheetData>
    <row r="1" s="1" customFormat="1" ht="53.1" customHeight="1" spans="1:23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8</v>
      </c>
      <c r="L1" s="5" t="s">
        <v>10</v>
      </c>
      <c r="M1" s="5" t="s">
        <v>8</v>
      </c>
      <c r="N1" s="5" t="s">
        <v>11</v>
      </c>
      <c r="O1" s="5" t="s">
        <v>8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11" t="s">
        <v>17</v>
      </c>
      <c r="V1" s="11" t="s">
        <v>18</v>
      </c>
      <c r="W1" s="11" t="s">
        <v>19</v>
      </c>
    </row>
    <row r="2" s="1" customFormat="1" ht="14.5" spans="1:23">
      <c r="A2" s="6" t="s">
        <v>20</v>
      </c>
      <c r="B2" s="7">
        <v>1</v>
      </c>
      <c r="C2" s="8" t="s">
        <v>21</v>
      </c>
      <c r="D2" s="9" t="s">
        <v>22</v>
      </c>
      <c r="E2" s="10">
        <v>384.8</v>
      </c>
      <c r="F2" s="10">
        <v>103.3</v>
      </c>
      <c r="G2" s="10">
        <f>E2+F2</f>
        <v>488.1</v>
      </c>
      <c r="H2" s="10">
        <v>2.0388</v>
      </c>
      <c r="I2" s="10">
        <v>1.1274</v>
      </c>
      <c r="J2" s="10">
        <v>9.78088166666667</v>
      </c>
      <c r="K2" s="10">
        <v>4.50944288663664</v>
      </c>
      <c r="L2" s="10">
        <v>13.378575</v>
      </c>
      <c r="M2" s="10">
        <v>2.194</v>
      </c>
      <c r="N2" s="10">
        <v>5.07</v>
      </c>
      <c r="O2" s="10">
        <v>5.365</v>
      </c>
      <c r="P2" s="10">
        <f>SUM(H2:O2)</f>
        <v>43.4640995533033</v>
      </c>
      <c r="Q2" s="10">
        <f>(F2+P2)*1.18</f>
        <v>173.181637472898</v>
      </c>
      <c r="R2" s="10">
        <v>0.7</v>
      </c>
      <c r="S2" s="10">
        <v>13.3495145631068</v>
      </c>
      <c r="T2" s="10">
        <f>E2*1.03</f>
        <v>396.344</v>
      </c>
      <c r="U2" s="10">
        <f>Q2+T2+S2</f>
        <v>582.875152036005</v>
      </c>
      <c r="V2" s="12">
        <f>U2-G2</f>
        <v>94.7751520360047</v>
      </c>
      <c r="W2" s="13">
        <f>V2/U2</f>
        <v>0.162599403499963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建议内销价格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哿 偉</cp:lastModifiedBy>
  <dcterms:created xsi:type="dcterms:W3CDTF">2023-05-12T11:15:00Z</dcterms:created>
  <dcterms:modified xsi:type="dcterms:W3CDTF">2024-06-20T00:52:36Z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C758620750154FB5BADB956BB24B383B_12</vt:lpwstr>
  </property>
</Properties>
</file>