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4年5月1日起\"/>
    </mc:Choice>
  </mc:AlternateContent>
  <xr:revisionPtr revIDLastSave="0" documentId="13_ncr:1_{3FD8E7F6-E9D3-4C83-9E88-9AE1B7B75C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Sheet1!$A$2:$W$6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I7" i="2" l="1"/>
  <c r="H5" i="2"/>
  <c r="G3" i="2"/>
  <c r="G4" i="2"/>
  <c r="G5" i="2"/>
  <c r="I5" i="2" s="1"/>
  <c r="G6" i="2"/>
  <c r="H6" i="2" s="1"/>
  <c r="G2" i="2"/>
  <c r="H2" i="2" s="1"/>
  <c r="H4" i="2" l="1"/>
  <c r="I4" i="2" s="1"/>
  <c r="H3" i="2"/>
  <c r="I3" i="2" s="1"/>
  <c r="I2" i="2"/>
  <c r="I6" i="2"/>
</calcChain>
</file>

<file path=xl/sharedStrings.xml><?xml version="1.0" encoding="utf-8"?>
<sst xmlns="http://schemas.openxmlformats.org/spreadsheetml/2006/main" count="164" uniqueCount="112">
  <si>
    <t>序号</t>
    <phoneticPr fontId="1" type="noConversion"/>
  </si>
  <si>
    <t>QAD号</t>
    <phoneticPr fontId="1" type="noConversion"/>
  </si>
  <si>
    <t>产品名称</t>
    <phoneticPr fontId="1" type="noConversion"/>
  </si>
  <si>
    <t>原图纸</t>
    <phoneticPr fontId="1" type="noConversion"/>
  </si>
  <si>
    <t>变化点说明</t>
    <phoneticPr fontId="1" type="noConversion"/>
  </si>
  <si>
    <t>项目</t>
    <phoneticPr fontId="1" type="noConversion"/>
  </si>
  <si>
    <t>技术负责人</t>
    <phoneticPr fontId="1" type="noConversion"/>
  </si>
  <si>
    <t>提出时间</t>
    <phoneticPr fontId="1" type="noConversion"/>
  </si>
  <si>
    <t>厂家</t>
    <phoneticPr fontId="1" type="noConversion"/>
  </si>
  <si>
    <t>原未税单价</t>
    <phoneticPr fontId="1" type="noConversion"/>
  </si>
  <si>
    <t>现未税单价</t>
    <phoneticPr fontId="1" type="noConversion"/>
  </si>
  <si>
    <t>过渡方式</t>
    <phoneticPr fontId="1" type="noConversion"/>
  </si>
  <si>
    <t>消耗过渡</t>
    <phoneticPr fontId="1" type="noConversion"/>
  </si>
  <si>
    <t>ECN编号</t>
    <phoneticPr fontId="1" type="noConversion"/>
  </si>
  <si>
    <t>统计日期</t>
    <phoneticPr fontId="1" type="noConversion"/>
  </si>
  <si>
    <t>厂家库存数量</t>
    <phoneticPr fontId="1" type="noConversion"/>
  </si>
  <si>
    <t>荣昌库存数量</t>
    <phoneticPr fontId="1" type="noConversion"/>
  </si>
  <si>
    <t>采购负责人</t>
    <phoneticPr fontId="1" type="noConversion"/>
  </si>
  <si>
    <t>吴英格</t>
    <phoneticPr fontId="1" type="noConversion"/>
  </si>
  <si>
    <t>图号</t>
    <phoneticPr fontId="1" type="noConversion"/>
  </si>
  <si>
    <t>完成时间</t>
    <phoneticPr fontId="1" type="noConversion"/>
  </si>
  <si>
    <t>完成情况</t>
    <phoneticPr fontId="1" type="noConversion"/>
  </si>
  <si>
    <t>现图纸</t>
    <phoneticPr fontId="1" type="noConversion"/>
  </si>
  <si>
    <t>序号</t>
  </si>
  <si>
    <t>名称</t>
  </si>
  <si>
    <t>QAD号</t>
  </si>
  <si>
    <t>单位</t>
  </si>
  <si>
    <t>数量</t>
  </si>
  <si>
    <t>未税单价（元）</t>
  </si>
  <si>
    <t>未税金额（元）</t>
  </si>
  <si>
    <t>增值税税额（元）</t>
  </si>
  <si>
    <t>含税总价（元）</t>
  </si>
  <si>
    <t>备注</t>
  </si>
  <si>
    <t>合计</t>
  </si>
  <si>
    <t>SLT0010930</t>
  </si>
  <si>
    <t>SLT0010929</t>
  </si>
  <si>
    <t>SLT0002131</t>
  </si>
  <si>
    <t>SLT0010415</t>
  </si>
  <si>
    <t>SLT0010416</t>
  </si>
  <si>
    <t>件</t>
    <phoneticPr fontId="1" type="noConversion"/>
  </si>
  <si>
    <t>驾驶员大护板固定钢丝B扩孔费</t>
    <phoneticPr fontId="1" type="noConversion"/>
  </si>
  <si>
    <t>驾驶员大护板固定钢丝A扩孔费</t>
    <phoneticPr fontId="1" type="noConversion"/>
  </si>
  <si>
    <t>驾驶员旁侧板固定钢丝扩孔费</t>
    <phoneticPr fontId="1" type="noConversion"/>
  </si>
  <si>
    <t>驾驶员左侧护板固定钢丝A扩孔费</t>
    <phoneticPr fontId="1" type="noConversion"/>
  </si>
  <si>
    <t>驾驶员左侧护板固定钢丝B扩孔费</t>
    <phoneticPr fontId="1" type="noConversion"/>
  </si>
  <si>
    <t>H4</t>
    <phoneticPr fontId="1" type="noConversion"/>
  </si>
  <si>
    <t>H4681010070A0</t>
    <phoneticPr fontId="1" type="noConversion"/>
  </si>
  <si>
    <t>H4底支架</t>
    <phoneticPr fontId="1" type="noConversion"/>
  </si>
  <si>
    <t>1.底支架后部钣金取消左侧孔，右侧孔扩孔至8mm
2.增加M8焊接螺栓（后部钣金增加法兰凸焊螺柱），规格M8*10，增加带帽螺母。
2.侧边螺栓更改为法兰不锈钢螺母</t>
    <phoneticPr fontId="1" type="noConversion"/>
  </si>
  <si>
    <t>SHT0000823</t>
    <phoneticPr fontId="1" type="noConversion"/>
  </si>
  <si>
    <t>2024.5.11</t>
    <phoneticPr fontId="1" type="noConversion"/>
  </si>
  <si>
    <t>黄骅长生</t>
    <phoneticPr fontId="1" type="noConversion"/>
  </si>
  <si>
    <t>李宁</t>
    <phoneticPr fontId="1" type="noConversion"/>
  </si>
  <si>
    <t>RCN0005442</t>
    <phoneticPr fontId="1" type="noConversion"/>
  </si>
  <si>
    <t>2024.5.15</t>
    <phoneticPr fontId="1" type="noConversion"/>
  </si>
  <si>
    <t>进行中</t>
    <phoneticPr fontId="1" type="noConversion"/>
  </si>
  <si>
    <t>成本变化点分析</t>
    <phoneticPr fontId="1" type="noConversion"/>
  </si>
  <si>
    <t>2024.5.1之后设变履历</t>
    <phoneticPr fontId="1" type="noConversion"/>
  </si>
  <si>
    <t>成品1040件+未喷涂半成品960件</t>
    <phoneticPr fontId="1" type="noConversion"/>
  </si>
  <si>
    <t>1.增加不锈钢螺栓，费用预计0.19元/件
2.增加一个不锈钢螺帽0.2元，装配费用20/3600*30=0.16元
3.M6不锈钢螺母0.12元/件（原铁质焊接螺母0.06元/件），两个差价为0.12元。
4.打孔费用，按照40T,增加0.03元/件
5.焊接费0.8*3.14*0.04=0.1元
6.喷涂费用预计0.1元
7.整体费用增加0.9元</t>
    <phoneticPr fontId="1" type="noConversion"/>
  </si>
  <si>
    <t>厂家报价</t>
    <phoneticPr fontId="1" type="noConversion"/>
  </si>
  <si>
    <t>TMA0000279</t>
    <phoneticPr fontId="1" type="noConversion"/>
  </si>
  <si>
    <t>气泡袋</t>
    <phoneticPr fontId="1" type="noConversion"/>
  </si>
  <si>
    <t>60*70规格改为60*80</t>
    <phoneticPr fontId="1" type="noConversion"/>
  </si>
  <si>
    <t>黄骅保俊成</t>
    <phoneticPr fontId="1" type="noConversion"/>
  </si>
  <si>
    <t>张宝龙</t>
    <phoneticPr fontId="1" type="noConversion"/>
  </si>
  <si>
    <t>GHRC-20240506</t>
    <phoneticPr fontId="1" type="noConversion"/>
  </si>
  <si>
    <t>2024.5.14</t>
    <phoneticPr fontId="1" type="noConversion"/>
  </si>
  <si>
    <t>增加未税0.01元</t>
    <phoneticPr fontId="1" type="noConversion"/>
  </si>
  <si>
    <t>SHT0013109</t>
    <phoneticPr fontId="1" type="noConversion"/>
  </si>
  <si>
    <t>VDC阀下支架轴</t>
    <phoneticPr fontId="1" type="noConversion"/>
  </si>
  <si>
    <t>零件末端长度3mm改为7.5mm，材料改为Q235</t>
    <phoneticPr fontId="1" type="noConversion"/>
  </si>
  <si>
    <t>0.5/0.4</t>
    <phoneticPr fontId="1" type="noConversion"/>
  </si>
  <si>
    <t>2024.4.28</t>
    <phoneticPr fontId="1" type="noConversion"/>
  </si>
  <si>
    <t>沧州智凯/霸州政锦</t>
    <phoneticPr fontId="1" type="noConversion"/>
  </si>
  <si>
    <t>冯亮亮</t>
    <phoneticPr fontId="1" type="noConversion"/>
  </si>
  <si>
    <t>ECN0005505</t>
    <phoneticPr fontId="1" type="noConversion"/>
  </si>
  <si>
    <t>SHT0017243</t>
    <phoneticPr fontId="1" type="noConversion"/>
  </si>
  <si>
    <t>VDC阀上支架轴</t>
    <phoneticPr fontId="1" type="noConversion"/>
  </si>
  <si>
    <t>1.零件末端长度3mm改为7.5mm，材料改为Q235
2.原SHT0010054继续在H6项目上采用焊接方式，新拆分出SHT0017243用在2.0平台，采用铆接方式</t>
    <phoneticPr fontId="1" type="noConversion"/>
  </si>
  <si>
    <t>0.6/0.55</t>
    <phoneticPr fontId="1" type="noConversion"/>
  </si>
  <si>
    <t>价格未变</t>
    <phoneticPr fontId="1" type="noConversion"/>
  </si>
  <si>
    <t>已完成</t>
    <phoneticPr fontId="1" type="noConversion"/>
  </si>
  <si>
    <t>SLT0010541</t>
    <phoneticPr fontId="1" type="noConversion"/>
  </si>
  <si>
    <t>阻尼器支架</t>
    <phoneticPr fontId="1" type="noConversion"/>
  </si>
  <si>
    <t>阻尼器销轴要求尺寸10-0.05mm实测9.85mm，阻尼器支架要求10.3+0.1mm，实测10.33mm。因供应商改销轴尺寸困难现临时更改阻尼器支架孔径由10.3mm更改为10.15mm</t>
    <phoneticPr fontId="1" type="noConversion"/>
  </si>
  <si>
    <t>2024.5.31</t>
    <phoneticPr fontId="1" type="noConversion"/>
  </si>
  <si>
    <t>沧州智凯已转移回自制</t>
    <phoneticPr fontId="1" type="noConversion"/>
  </si>
  <si>
    <t>GHRC-20240529</t>
    <phoneticPr fontId="1" type="noConversion"/>
  </si>
  <si>
    <t>SLT0010904</t>
    <phoneticPr fontId="1" type="noConversion"/>
  </si>
  <si>
    <t>靠背一级调节下边板右</t>
  </si>
  <si>
    <t>1.新增SLT001224安全带锁扣限位柱焊接，总成图号为SLT0010901
2.此冲压件是我司自行制作，需要外协限位柱自行焊接
3.SLT0010904同时取消安全带限位翻边</t>
    <phoneticPr fontId="1" type="noConversion"/>
  </si>
  <si>
    <t>SLT0011254</t>
    <phoneticPr fontId="1" type="noConversion"/>
  </si>
  <si>
    <t>一级调节右旁接板焊接总成</t>
    <phoneticPr fontId="1" type="noConversion"/>
  </si>
  <si>
    <t>2024.6.28</t>
    <phoneticPr fontId="1" type="noConversion"/>
  </si>
  <si>
    <t>自制</t>
    <phoneticPr fontId="1" type="noConversion"/>
  </si>
  <si>
    <t>黄骅成卓</t>
    <phoneticPr fontId="1" type="noConversion"/>
  </si>
  <si>
    <t>ECR0010603</t>
    <phoneticPr fontId="1" type="noConversion"/>
  </si>
  <si>
    <t>新增SLT001224安全带锁扣限位柱焊接</t>
    <phoneticPr fontId="1" type="noConversion"/>
  </si>
  <si>
    <t>SLT0010528</t>
    <phoneticPr fontId="1" type="noConversion"/>
  </si>
  <si>
    <t>直线阀固定轴</t>
    <phoneticPr fontId="1" type="noConversion"/>
  </si>
  <si>
    <t>黄骅创合</t>
    <phoneticPr fontId="1" type="noConversion"/>
  </si>
  <si>
    <t>ECR0010584</t>
    <phoneticPr fontId="1" type="noConversion"/>
  </si>
  <si>
    <r>
      <t>配合新气阀安装位置直径变更：</t>
    </r>
    <r>
      <rPr>
        <sz val="11"/>
        <color theme="1"/>
        <rFont val="微软雅黑"/>
        <family val="2"/>
        <charset val="134"/>
      </rPr>
      <t>ø</t>
    </r>
    <r>
      <rPr>
        <sz val="11"/>
        <color theme="1"/>
        <rFont val="等线"/>
        <family val="3"/>
        <charset val="134"/>
      </rPr>
      <t>6.1mm更改为ø5.9mm</t>
    </r>
    <phoneticPr fontId="1" type="noConversion"/>
  </si>
  <si>
    <t>SLT0010546</t>
    <phoneticPr fontId="1" type="noConversion"/>
  </si>
  <si>
    <t>直线阀下支架</t>
    <phoneticPr fontId="1" type="noConversion"/>
  </si>
  <si>
    <r>
      <t>配合新气阀安装位置直径变更：1.</t>
    </r>
    <r>
      <rPr>
        <sz val="11"/>
        <color theme="1"/>
        <rFont val="等线"/>
        <family val="3"/>
        <charset val="134"/>
      </rPr>
      <t>孔位高度有变化</t>
    </r>
    <r>
      <rPr>
        <sz val="11"/>
        <color theme="1"/>
        <rFont val="等线"/>
        <family val="2"/>
        <scheme val="minor"/>
      </rPr>
      <t>。2.突起取消</t>
    </r>
    <phoneticPr fontId="1" type="noConversion"/>
  </si>
  <si>
    <t>自制件</t>
    <phoneticPr fontId="1" type="noConversion"/>
  </si>
  <si>
    <t>1.自制件
2.需要采购SLT001224安全带锁扣限位柱</t>
    <phoneticPr fontId="1" type="noConversion"/>
  </si>
  <si>
    <t>需要采购SLT001224安全带锁扣限位柱</t>
    <phoneticPr fontId="1" type="noConversion"/>
  </si>
  <si>
    <t>1.需要新增SLT001224安全带锁扣限位柱
2.增加焊接费用</t>
    <phoneticPr fontId="1" type="noConversion"/>
  </si>
  <si>
    <t>限位柱0.25元
焊接0.2元（最终沟通后0.18元，不再降价）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</si>
</sst>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0.5"/>
      <color rgb="FF000000"/>
      <name val="仿宋"/>
      <family val="3"/>
      <charset val="134"/>
    </font>
    <font>
      <sz val="10"/>
      <color rgb="FF333333"/>
      <name val="宋体"/>
      <family val="3"/>
      <charset val="134"/>
    </font>
    <font>
      <b/>
      <sz val="10.5"/>
      <color rgb="FF000000"/>
      <name val="仿宋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2" fontId="0" fillId="4" borderId="1" xfId="0" applyNumberForma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2</xdr:row>
      <xdr:rowOff>45357</xdr:rowOff>
    </xdr:from>
    <xdr:to>
      <xdr:col>6</xdr:col>
      <xdr:colOff>2046514</xdr:colOff>
      <xdr:row>2</xdr:row>
      <xdr:rowOff>1766207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B95FC4A3-A602-42CC-FD40-B9BDFC51E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4257" y="731157"/>
          <a:ext cx="3962400" cy="1720850"/>
        </a:xfrm>
        <a:prstGeom prst="rect">
          <a:avLst/>
        </a:prstGeom>
      </xdr:spPr>
    </xdr:pic>
    <xdr:clientData/>
  </xdr:twoCellAnchor>
  <xdr:oneCellAnchor>
    <xdr:from>
      <xdr:col>9</xdr:col>
      <xdr:colOff>38101</xdr:colOff>
      <xdr:row>2</xdr:row>
      <xdr:rowOff>2</xdr:rowOff>
    </xdr:from>
    <xdr:ext cx="2356529" cy="1743074"/>
    <xdr:pic>
      <xdr:nvPicPr>
        <xdr:cNvPr id="4" name="图片 3">
          <a:extLst>
            <a:ext uri="{FF2B5EF4-FFF2-40B4-BE49-F238E27FC236}">
              <a16:creationId xmlns:a16="http://schemas.microsoft.com/office/drawing/2014/main" id="{215802B1-1DE0-48A5-B7B7-A661173D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1" y="685802"/>
          <a:ext cx="2356529" cy="1743074"/>
        </a:xfrm>
        <a:prstGeom prst="rect">
          <a:avLst/>
        </a:prstGeom>
      </xdr:spPr>
    </xdr:pic>
    <xdr:clientData/>
  </xdr:oneCellAnchor>
  <xdr:twoCellAnchor editAs="oneCell">
    <xdr:from>
      <xdr:col>5</xdr:col>
      <xdr:colOff>47624</xdr:colOff>
      <xdr:row>3</xdr:row>
      <xdr:rowOff>38100</xdr:rowOff>
    </xdr:from>
    <xdr:to>
      <xdr:col>6</xdr:col>
      <xdr:colOff>1981200</xdr:colOff>
      <xdr:row>3</xdr:row>
      <xdr:rowOff>1752600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821FEAB-D67F-DBB3-664F-11E71222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57081" y="2530929"/>
          <a:ext cx="4154262" cy="1714500"/>
        </a:xfrm>
        <a:prstGeom prst="rect">
          <a:avLst/>
        </a:prstGeom>
      </xdr:spPr>
    </xdr:pic>
    <xdr:clientData/>
  </xdr:twoCellAnchor>
  <xdr:twoCellAnchor editAs="oneCell">
    <xdr:from>
      <xdr:col>9</xdr:col>
      <xdr:colOff>87087</xdr:colOff>
      <xdr:row>3</xdr:row>
      <xdr:rowOff>163286</xdr:rowOff>
    </xdr:from>
    <xdr:to>
      <xdr:col>9</xdr:col>
      <xdr:colOff>2438401</xdr:colOff>
      <xdr:row>3</xdr:row>
      <xdr:rowOff>1458686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AE106EE-46D4-18C9-C57A-4B8FB7C59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15258" y="2656115"/>
          <a:ext cx="2351314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43543</xdr:colOff>
      <xdr:row>4</xdr:row>
      <xdr:rowOff>0</xdr:rowOff>
    </xdr:from>
    <xdr:to>
      <xdr:col>6</xdr:col>
      <xdr:colOff>2013857</xdr:colOff>
      <xdr:row>5</xdr:row>
      <xdr:rowOff>1382485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71ECD3-35B7-1D7A-72F4-57DD3C54D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3000" y="4288971"/>
          <a:ext cx="4191000" cy="2786743"/>
        </a:xfrm>
        <a:prstGeom prst="rect">
          <a:avLst/>
        </a:prstGeom>
      </xdr:spPr>
    </xdr:pic>
    <xdr:clientData/>
  </xdr:twoCellAnchor>
  <xdr:twoCellAnchor editAs="oneCell">
    <xdr:from>
      <xdr:col>9</xdr:col>
      <xdr:colOff>119743</xdr:colOff>
      <xdr:row>4</xdr:row>
      <xdr:rowOff>151500</xdr:rowOff>
    </xdr:from>
    <xdr:to>
      <xdr:col>9</xdr:col>
      <xdr:colOff>2417676</xdr:colOff>
      <xdr:row>5</xdr:row>
      <xdr:rowOff>1382485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55DD250-A988-B0B5-AE46-B43D6467D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378543" y="4440471"/>
          <a:ext cx="2297933" cy="2635243"/>
        </a:xfrm>
        <a:prstGeom prst="rect">
          <a:avLst/>
        </a:prstGeom>
      </xdr:spPr>
    </xdr:pic>
    <xdr:clientData/>
  </xdr:twoCellAnchor>
  <xdr:oneCellAnchor>
    <xdr:from>
      <xdr:col>9</xdr:col>
      <xdr:colOff>119743</xdr:colOff>
      <xdr:row>5</xdr:row>
      <xdr:rowOff>151501</xdr:rowOff>
    </xdr:from>
    <xdr:ext cx="2297933" cy="1220100"/>
    <xdr:pic>
      <xdr:nvPicPr>
        <xdr:cNvPr id="8" name="图片 7">
          <a:extLst>
            <a:ext uri="{FF2B5EF4-FFF2-40B4-BE49-F238E27FC236}">
              <a16:creationId xmlns:a16="http://schemas.microsoft.com/office/drawing/2014/main" id="{6A65E970-5DE6-48D8-8802-1934D6A73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24263" y="5866501"/>
          <a:ext cx="2297933" cy="1220100"/>
        </a:xfrm>
        <a:prstGeom prst="rect">
          <a:avLst/>
        </a:prstGeom>
      </xdr:spPr>
    </xdr:pic>
    <xdr:clientData/>
  </xdr:oneCellAnchor>
  <xdr:twoCellAnchor editAs="oneCell">
    <xdr:from>
      <xdr:col>5</xdr:col>
      <xdr:colOff>685801</xdr:colOff>
      <xdr:row>6</xdr:row>
      <xdr:rowOff>137161</xdr:rowOff>
    </xdr:from>
    <xdr:to>
      <xdr:col>6</xdr:col>
      <xdr:colOff>1432561</xdr:colOff>
      <xdr:row>6</xdr:row>
      <xdr:rowOff>1660023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16D97840-FAE1-3E77-90EE-F91363200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623561" y="7254241"/>
          <a:ext cx="2971800" cy="152286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60961</xdr:rowOff>
    </xdr:from>
    <xdr:to>
      <xdr:col>6</xdr:col>
      <xdr:colOff>2129801</xdr:colOff>
      <xdr:row>7</xdr:row>
      <xdr:rowOff>1554480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EDA707A-DC13-DF3E-E8D0-1FEF611EE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37400" y="8811261"/>
          <a:ext cx="2129801" cy="1493519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106681</xdr:colOff>
      <xdr:row>8</xdr:row>
      <xdr:rowOff>121921</xdr:rowOff>
    </xdr:from>
    <xdr:to>
      <xdr:col>6</xdr:col>
      <xdr:colOff>2100617</xdr:colOff>
      <xdr:row>8</xdr:row>
      <xdr:rowOff>1539241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A9FDCE5D-713B-9D1A-21ED-74B0B2DE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236824" y="10550435"/>
          <a:ext cx="1993936" cy="1417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12701</xdr:colOff>
      <xdr:row>9</xdr:row>
      <xdr:rowOff>101601</xdr:rowOff>
    </xdr:from>
    <xdr:to>
      <xdr:col>6</xdr:col>
      <xdr:colOff>2063778</xdr:colOff>
      <xdr:row>9</xdr:row>
      <xdr:rowOff>1536700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B56A8A7-7DF9-4617-64A6-DD3EEF20B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50101" y="12179301"/>
          <a:ext cx="2051077" cy="1435099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10</xdr:row>
      <xdr:rowOff>38100</xdr:rowOff>
    </xdr:from>
    <xdr:to>
      <xdr:col>6</xdr:col>
      <xdr:colOff>1993900</xdr:colOff>
      <xdr:row>10</xdr:row>
      <xdr:rowOff>1435100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29925FAE-EB97-EA22-B338-5CA52C895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00900" y="13779500"/>
          <a:ext cx="1930400" cy="1397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10</xdr:row>
      <xdr:rowOff>76200</xdr:rowOff>
    </xdr:from>
    <xdr:to>
      <xdr:col>5</xdr:col>
      <xdr:colOff>2146300</xdr:colOff>
      <xdr:row>10</xdr:row>
      <xdr:rowOff>1435100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3B9E8FF-B968-FAEA-60E7-6DBD179B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991101" y="13817600"/>
          <a:ext cx="2070099" cy="1358900"/>
        </a:xfrm>
        <a:prstGeom prst="rect">
          <a:avLst/>
        </a:prstGeom>
      </xdr:spPr>
    </xdr:pic>
    <xdr:clientData/>
  </xdr:twoCellAnchor>
  <xdr:twoCellAnchor editAs="oneCell">
    <xdr:from>
      <xdr:col>5</xdr:col>
      <xdr:colOff>25399</xdr:colOff>
      <xdr:row>9</xdr:row>
      <xdr:rowOff>25400</xdr:rowOff>
    </xdr:from>
    <xdr:to>
      <xdr:col>5</xdr:col>
      <xdr:colOff>2171700</xdr:colOff>
      <xdr:row>9</xdr:row>
      <xdr:rowOff>1587500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30BF2BC-6FF9-3753-86F4-35AD9FE8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940299" y="12103100"/>
          <a:ext cx="2146301" cy="1562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198120</xdr:colOff>
      <xdr:row>51</xdr:row>
      <xdr:rowOff>72332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69DBC26-76FF-4ABB-9548-5626C65F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65120"/>
          <a:ext cx="10210800" cy="7257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zoomScale="70" zoomScaleNormal="70" workbookViewId="0">
      <pane xSplit="8" ySplit="2" topLeftCell="O7" activePane="bottomRight" state="frozen"/>
      <selection pane="topRight" activeCell="H1" sqref="H1"/>
      <selection pane="bottomLeft" activeCell="A3" sqref="A3"/>
      <selection pane="bottomRight" activeCell="A8" sqref="A8:V9"/>
    </sheetView>
  </sheetViews>
  <sheetFormatPr defaultRowHeight="13.8" x14ac:dyDescent="0.25"/>
  <cols>
    <col min="1" max="1" width="6.77734375" customWidth="1"/>
    <col min="2" max="2" width="9.6640625" style="8" customWidth="1"/>
    <col min="3" max="3" width="15.88671875" customWidth="1"/>
    <col min="4" max="4" width="22.21875" customWidth="1"/>
    <col min="5" max="5" width="17" customWidth="1"/>
    <col min="6" max="6" width="32.33203125" customWidth="1"/>
    <col min="7" max="7" width="31.33203125" customWidth="1"/>
    <col min="8" max="8" width="40.21875" customWidth="1"/>
    <col min="9" max="9" width="18" customWidth="1"/>
    <col min="10" max="10" width="36.77734375" customWidth="1"/>
    <col min="11" max="11" width="37.109375" customWidth="1"/>
    <col min="12" max="12" width="9.21875" customWidth="1"/>
    <col min="13" max="13" width="7.44140625" customWidth="1"/>
    <col min="14" max="16" width="13.44140625" customWidth="1"/>
    <col min="17" max="17" width="14.88671875" customWidth="1"/>
    <col min="18" max="18" width="7.77734375" customWidth="1"/>
    <col min="19" max="19" width="12.33203125" customWidth="1"/>
    <col min="20" max="20" width="19.88671875" style="14" customWidth="1"/>
    <col min="21" max="21" width="10.6640625" style="12" customWidth="1"/>
    <col min="22" max="23" width="19.88671875" style="10" customWidth="1"/>
  </cols>
  <sheetData>
    <row r="1" spans="1:23" ht="22.2" customHeight="1" x14ac:dyDescent="0.25">
      <c r="A1" s="26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1"/>
      <c r="V1" s="9"/>
      <c r="W1" s="9"/>
    </row>
    <row r="2" spans="1:23" s="6" customFormat="1" ht="31.8" customHeight="1" x14ac:dyDescent="0.25">
      <c r="A2" s="5" t="s">
        <v>0</v>
      </c>
      <c r="B2" s="5" t="s">
        <v>5</v>
      </c>
      <c r="C2" s="5" t="s">
        <v>1</v>
      </c>
      <c r="D2" s="5" t="s">
        <v>19</v>
      </c>
      <c r="E2" s="5" t="s">
        <v>2</v>
      </c>
      <c r="F2" s="5" t="s">
        <v>3</v>
      </c>
      <c r="G2" s="5" t="s">
        <v>22</v>
      </c>
      <c r="H2" s="5" t="s">
        <v>4</v>
      </c>
      <c r="I2" s="5" t="s">
        <v>9</v>
      </c>
      <c r="J2" s="3" t="s">
        <v>60</v>
      </c>
      <c r="K2" s="5" t="s">
        <v>56</v>
      </c>
      <c r="L2" s="5" t="s">
        <v>10</v>
      </c>
      <c r="M2" s="5" t="s">
        <v>15</v>
      </c>
      <c r="N2" s="5" t="s">
        <v>16</v>
      </c>
      <c r="O2" s="5" t="s">
        <v>14</v>
      </c>
      <c r="P2" s="5" t="s">
        <v>11</v>
      </c>
      <c r="Q2" s="5" t="s">
        <v>8</v>
      </c>
      <c r="R2" s="5" t="s">
        <v>6</v>
      </c>
      <c r="S2" s="3" t="s">
        <v>7</v>
      </c>
      <c r="T2" s="3" t="s">
        <v>13</v>
      </c>
      <c r="U2" s="3" t="s">
        <v>17</v>
      </c>
      <c r="V2" s="3" t="s">
        <v>21</v>
      </c>
      <c r="W2" s="3" t="s">
        <v>20</v>
      </c>
    </row>
    <row r="3" spans="1:23" s="1" customFormat="1" ht="142.19999999999999" customHeight="1" x14ac:dyDescent="0.25">
      <c r="A3" s="2">
        <v>1</v>
      </c>
      <c r="B3" s="3" t="s">
        <v>45</v>
      </c>
      <c r="C3" s="2" t="s">
        <v>49</v>
      </c>
      <c r="D3" s="2" t="s">
        <v>46</v>
      </c>
      <c r="E3" s="3" t="s">
        <v>47</v>
      </c>
      <c r="F3" s="2"/>
      <c r="G3" s="2"/>
      <c r="H3" s="7" t="s">
        <v>48</v>
      </c>
      <c r="I3" s="4">
        <v>57.3658</v>
      </c>
      <c r="J3" s="2"/>
      <c r="K3" s="21" t="s">
        <v>59</v>
      </c>
      <c r="L3" s="22">
        <f>I3+0.9</f>
        <v>58.265799999999999</v>
      </c>
      <c r="M3" s="3" t="s">
        <v>58</v>
      </c>
      <c r="N3" s="2">
        <v>233</v>
      </c>
      <c r="O3" s="2" t="s">
        <v>50</v>
      </c>
      <c r="P3" s="2" t="s">
        <v>12</v>
      </c>
      <c r="Q3" s="2" t="s">
        <v>51</v>
      </c>
      <c r="R3" s="2" t="s">
        <v>52</v>
      </c>
      <c r="S3" s="2" t="s">
        <v>50</v>
      </c>
      <c r="T3" s="13" t="s">
        <v>53</v>
      </c>
      <c r="U3" s="3" t="s">
        <v>18</v>
      </c>
      <c r="V3" s="20" t="s">
        <v>55</v>
      </c>
      <c r="W3" s="3" t="s">
        <v>54</v>
      </c>
    </row>
    <row r="4" spans="1:23" s="1" customFormat="1" ht="141.6" customHeight="1" x14ac:dyDescent="0.25">
      <c r="A4" s="2">
        <v>2</v>
      </c>
      <c r="B4" s="3"/>
      <c r="C4" s="2" t="s">
        <v>61</v>
      </c>
      <c r="D4" s="2"/>
      <c r="E4" s="3" t="s">
        <v>62</v>
      </c>
      <c r="F4" s="2"/>
      <c r="G4" s="2"/>
      <c r="H4" s="7" t="s">
        <v>63</v>
      </c>
      <c r="I4" s="4">
        <v>0.26</v>
      </c>
      <c r="J4" s="2"/>
      <c r="K4" s="4" t="s">
        <v>68</v>
      </c>
      <c r="L4" s="4">
        <v>0.27</v>
      </c>
      <c r="M4" s="2"/>
      <c r="N4" s="2"/>
      <c r="O4" s="2" t="s">
        <v>50</v>
      </c>
      <c r="P4" s="2" t="s">
        <v>12</v>
      </c>
      <c r="Q4" s="2" t="s">
        <v>64</v>
      </c>
      <c r="R4" s="2" t="s">
        <v>65</v>
      </c>
      <c r="S4" s="2" t="s">
        <v>50</v>
      </c>
      <c r="T4" s="13" t="s">
        <v>66</v>
      </c>
      <c r="U4" s="3" t="s">
        <v>18</v>
      </c>
      <c r="V4" s="20" t="s">
        <v>82</v>
      </c>
      <c r="W4" s="3" t="s">
        <v>67</v>
      </c>
    </row>
    <row r="5" spans="1:23" s="1" customFormat="1" ht="110.4" customHeight="1" x14ac:dyDescent="0.25">
      <c r="A5" s="2">
        <v>3</v>
      </c>
      <c r="B5" s="3"/>
      <c r="C5" s="2" t="s">
        <v>69</v>
      </c>
      <c r="D5" s="2"/>
      <c r="E5" s="3" t="s">
        <v>70</v>
      </c>
      <c r="F5" s="2"/>
      <c r="G5" s="2"/>
      <c r="H5" s="7" t="s">
        <v>71</v>
      </c>
      <c r="I5" s="4" t="s">
        <v>72</v>
      </c>
      <c r="J5" s="2"/>
      <c r="K5" s="4" t="s">
        <v>81</v>
      </c>
      <c r="L5" s="4" t="s">
        <v>72</v>
      </c>
      <c r="M5" s="2"/>
      <c r="N5" s="2"/>
      <c r="O5" s="2" t="s">
        <v>73</v>
      </c>
      <c r="P5" s="2" t="s">
        <v>12</v>
      </c>
      <c r="Q5" s="2" t="s">
        <v>74</v>
      </c>
      <c r="R5" s="2" t="s">
        <v>75</v>
      </c>
      <c r="S5" s="2" t="s">
        <v>73</v>
      </c>
      <c r="T5" s="13" t="s">
        <v>76</v>
      </c>
      <c r="U5" s="3" t="s">
        <v>18</v>
      </c>
      <c r="V5" s="20" t="s">
        <v>82</v>
      </c>
      <c r="W5" s="3"/>
    </row>
    <row r="6" spans="1:23" s="1" customFormat="1" ht="110.4" customHeight="1" x14ac:dyDescent="0.25">
      <c r="A6" s="2">
        <v>4</v>
      </c>
      <c r="B6" s="3"/>
      <c r="C6" s="2" t="s">
        <v>77</v>
      </c>
      <c r="D6" s="2"/>
      <c r="E6" s="3" t="s">
        <v>78</v>
      </c>
      <c r="F6" s="2"/>
      <c r="G6" s="2"/>
      <c r="H6" s="7" t="s">
        <v>79</v>
      </c>
      <c r="I6" s="4" t="s">
        <v>80</v>
      </c>
      <c r="J6" s="2"/>
      <c r="K6" s="4" t="s">
        <v>81</v>
      </c>
      <c r="L6" s="4" t="s">
        <v>80</v>
      </c>
      <c r="M6" s="2"/>
      <c r="N6" s="2"/>
      <c r="O6" s="2" t="s">
        <v>73</v>
      </c>
      <c r="P6" s="2" t="s">
        <v>12</v>
      </c>
      <c r="Q6" s="2" t="s">
        <v>74</v>
      </c>
      <c r="R6" s="2" t="s">
        <v>75</v>
      </c>
      <c r="S6" s="2" t="s">
        <v>73</v>
      </c>
      <c r="T6" s="13" t="s">
        <v>76</v>
      </c>
      <c r="U6" s="3" t="s">
        <v>18</v>
      </c>
      <c r="V6" s="20" t="s">
        <v>82</v>
      </c>
      <c r="W6" s="3"/>
    </row>
    <row r="7" spans="1:23" s="1" customFormat="1" ht="130.80000000000001" customHeight="1" x14ac:dyDescent="0.25">
      <c r="A7" s="2">
        <v>4</v>
      </c>
      <c r="B7" s="3"/>
      <c r="C7" s="2" t="s">
        <v>83</v>
      </c>
      <c r="D7" s="2"/>
      <c r="E7" s="3" t="s">
        <v>84</v>
      </c>
      <c r="F7" s="2"/>
      <c r="G7" s="2"/>
      <c r="H7" s="7" t="s">
        <v>85</v>
      </c>
      <c r="I7" s="4"/>
      <c r="J7" s="2"/>
      <c r="K7" s="4" t="s">
        <v>81</v>
      </c>
      <c r="L7" s="4"/>
      <c r="M7" s="2"/>
      <c r="N7" s="2"/>
      <c r="O7" s="2" t="s">
        <v>86</v>
      </c>
      <c r="P7" s="2" t="s">
        <v>12</v>
      </c>
      <c r="Q7" s="2" t="s">
        <v>87</v>
      </c>
      <c r="R7" s="2" t="s">
        <v>65</v>
      </c>
      <c r="S7" s="2" t="s">
        <v>86</v>
      </c>
      <c r="T7" s="13" t="s">
        <v>88</v>
      </c>
      <c r="U7" s="3" t="s">
        <v>18</v>
      </c>
      <c r="V7" s="20" t="s">
        <v>82</v>
      </c>
      <c r="W7" s="3"/>
    </row>
    <row r="8" spans="1:23" s="1" customFormat="1" ht="130.80000000000001" customHeight="1" x14ac:dyDescent="0.25">
      <c r="A8" s="28">
        <v>4</v>
      </c>
      <c r="B8" s="29"/>
      <c r="C8" s="28" t="s">
        <v>89</v>
      </c>
      <c r="D8" s="28"/>
      <c r="E8" s="29" t="s">
        <v>90</v>
      </c>
      <c r="F8" s="28"/>
      <c r="G8" s="28"/>
      <c r="H8" s="30" t="s">
        <v>91</v>
      </c>
      <c r="I8" s="31"/>
      <c r="J8" s="30" t="s">
        <v>108</v>
      </c>
      <c r="K8" s="31" t="s">
        <v>109</v>
      </c>
      <c r="L8" s="31"/>
      <c r="M8" s="28"/>
      <c r="N8" s="28"/>
      <c r="O8" s="28" t="s">
        <v>94</v>
      </c>
      <c r="P8" s="28" t="s">
        <v>12</v>
      </c>
      <c r="Q8" s="28" t="s">
        <v>95</v>
      </c>
      <c r="R8" s="28" t="s">
        <v>75</v>
      </c>
      <c r="S8" s="28" t="s">
        <v>94</v>
      </c>
      <c r="T8" s="32" t="s">
        <v>97</v>
      </c>
      <c r="U8" s="29" t="s">
        <v>18</v>
      </c>
      <c r="V8" s="29"/>
      <c r="W8" s="3"/>
    </row>
    <row r="9" spans="1:23" s="1" customFormat="1" ht="130.80000000000001" customHeight="1" x14ac:dyDescent="0.25">
      <c r="A9" s="28">
        <v>4</v>
      </c>
      <c r="B9" s="29"/>
      <c r="C9" s="28" t="s">
        <v>92</v>
      </c>
      <c r="D9" s="28"/>
      <c r="E9" s="29" t="s">
        <v>93</v>
      </c>
      <c r="F9" s="28"/>
      <c r="G9" s="28"/>
      <c r="H9" s="30" t="s">
        <v>98</v>
      </c>
      <c r="I9" s="31">
        <v>4.5</v>
      </c>
      <c r="J9" s="30" t="s">
        <v>111</v>
      </c>
      <c r="K9" s="33" t="s">
        <v>110</v>
      </c>
      <c r="L9" s="31">
        <v>4.93</v>
      </c>
      <c r="M9" s="28"/>
      <c r="N9" s="28"/>
      <c r="O9" s="28" t="s">
        <v>94</v>
      </c>
      <c r="P9" s="28" t="s">
        <v>12</v>
      </c>
      <c r="Q9" s="28" t="s">
        <v>96</v>
      </c>
      <c r="R9" s="28" t="s">
        <v>75</v>
      </c>
      <c r="S9" s="28" t="s">
        <v>94</v>
      </c>
      <c r="T9" s="32" t="s">
        <v>97</v>
      </c>
      <c r="U9" s="29" t="s">
        <v>18</v>
      </c>
      <c r="V9" s="29"/>
      <c r="W9" s="3"/>
    </row>
    <row r="10" spans="1:23" s="1" customFormat="1" ht="130.80000000000001" customHeight="1" x14ac:dyDescent="0.25">
      <c r="A10" s="2">
        <v>4</v>
      </c>
      <c r="B10" s="3"/>
      <c r="C10" s="2" t="s">
        <v>99</v>
      </c>
      <c r="D10" s="2"/>
      <c r="E10" s="3" t="s">
        <v>100</v>
      </c>
      <c r="F10" s="2"/>
      <c r="G10" s="2"/>
      <c r="H10" s="7" t="s">
        <v>103</v>
      </c>
      <c r="I10" s="4">
        <v>0.4</v>
      </c>
      <c r="J10" s="2"/>
      <c r="K10" s="4"/>
      <c r="L10" s="4"/>
      <c r="M10" s="2"/>
      <c r="N10" s="2"/>
      <c r="O10" s="2" t="s">
        <v>94</v>
      </c>
      <c r="P10" s="2" t="s">
        <v>12</v>
      </c>
      <c r="Q10" s="2" t="s">
        <v>101</v>
      </c>
      <c r="R10" s="2" t="s">
        <v>75</v>
      </c>
      <c r="S10" s="2" t="s">
        <v>94</v>
      </c>
      <c r="T10" s="13" t="s">
        <v>102</v>
      </c>
      <c r="U10" s="3" t="s">
        <v>18</v>
      </c>
      <c r="V10" s="20"/>
      <c r="W10" s="3"/>
    </row>
    <row r="11" spans="1:23" s="25" customFormat="1" ht="129" customHeight="1" x14ac:dyDescent="0.25">
      <c r="A11" s="23"/>
      <c r="B11" s="24"/>
      <c r="C11" s="2" t="s">
        <v>104</v>
      </c>
      <c r="D11" s="23"/>
      <c r="E11" s="23" t="s">
        <v>105</v>
      </c>
      <c r="F11" s="23"/>
      <c r="G11" s="23"/>
      <c r="H11" s="7" t="s">
        <v>106</v>
      </c>
      <c r="I11" s="23"/>
      <c r="J11" s="23" t="s">
        <v>107</v>
      </c>
      <c r="K11" s="4"/>
      <c r="L11" s="23"/>
      <c r="M11" s="23"/>
      <c r="N11" s="23"/>
      <c r="O11" s="2" t="s">
        <v>94</v>
      </c>
      <c r="P11" s="2" t="s">
        <v>12</v>
      </c>
      <c r="Q11" s="2" t="s">
        <v>95</v>
      </c>
      <c r="R11" s="2" t="s">
        <v>75</v>
      </c>
      <c r="S11" s="2" t="s">
        <v>94</v>
      </c>
      <c r="T11" s="13" t="s">
        <v>102</v>
      </c>
      <c r="U11" s="3" t="s">
        <v>18</v>
      </c>
      <c r="V11" s="20"/>
      <c r="W11" s="2"/>
    </row>
    <row r="12" spans="1:23" s="25" customFormat="1" ht="100.2" customHeight="1" x14ac:dyDescent="0.25">
      <c r="A12" s="23"/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3"/>
      <c r="U12" s="3"/>
      <c r="V12" s="2"/>
      <c r="W12" s="2"/>
    </row>
    <row r="13" spans="1:23" s="25" customFormat="1" ht="100.2" customHeight="1" x14ac:dyDescent="0.25">
      <c r="A13" s="23"/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13"/>
      <c r="U13" s="3"/>
      <c r="V13" s="2"/>
      <c r="W13" s="2"/>
    </row>
    <row r="14" spans="1:23" ht="100.2" customHeight="1" x14ac:dyDescent="0.25"/>
    <row r="15" spans="1:23" ht="100.2" customHeight="1" x14ac:dyDescent="0.25"/>
    <row r="16" spans="1:23" ht="100.2" customHeight="1" x14ac:dyDescent="0.25"/>
    <row r="17" ht="100.2" customHeight="1" x14ac:dyDescent="0.25"/>
    <row r="18" ht="100.2" customHeight="1" x14ac:dyDescent="0.25"/>
    <row r="19" ht="100.2" customHeight="1" x14ac:dyDescent="0.25"/>
    <row r="20" ht="100.2" customHeight="1" x14ac:dyDescent="0.25"/>
    <row r="21" ht="100.2" customHeight="1" x14ac:dyDescent="0.25"/>
    <row r="22" ht="100.2" customHeight="1" x14ac:dyDescent="0.25"/>
    <row r="23" ht="100.2" customHeight="1" x14ac:dyDescent="0.25"/>
    <row r="24" ht="100.2" customHeight="1" x14ac:dyDescent="0.25"/>
    <row r="25" ht="100.2" customHeight="1" x14ac:dyDescent="0.25"/>
    <row r="26" ht="100.2" customHeight="1" x14ac:dyDescent="0.25"/>
  </sheetData>
  <autoFilter ref="A2:W6" xr:uid="{00000000-0001-0000-0000-000000000000}"/>
  <mergeCells count="1">
    <mergeCell ref="A1:T1"/>
  </mergeCells>
  <phoneticPr fontId="1" type="noConversion"/>
  <conditionalFormatting sqref="C1:D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7DD7-92C9-4344-8A98-40A7BFE6E5AC}">
  <dimension ref="A1:J7"/>
  <sheetViews>
    <sheetView topLeftCell="A15" workbookViewId="0">
      <selection activeCell="B11" sqref="B11"/>
    </sheetView>
  </sheetViews>
  <sheetFormatPr defaultRowHeight="13.8" x14ac:dyDescent="0.25"/>
  <cols>
    <col min="2" max="2" width="18" customWidth="1"/>
    <col min="3" max="3" width="14.88671875" customWidth="1"/>
    <col min="4" max="4" width="6.44140625" customWidth="1"/>
  </cols>
  <sheetData>
    <row r="1" spans="1:10" ht="28.8" x14ac:dyDescent="0.25">
      <c r="A1" s="15" t="s">
        <v>23</v>
      </c>
      <c r="B1" s="15" t="s">
        <v>24</v>
      </c>
      <c r="C1" s="15" t="s">
        <v>25</v>
      </c>
      <c r="D1" s="15" t="s">
        <v>26</v>
      </c>
      <c r="E1" s="15" t="s">
        <v>27</v>
      </c>
      <c r="F1" s="15" t="s">
        <v>28</v>
      </c>
      <c r="G1" s="15" t="s">
        <v>29</v>
      </c>
      <c r="H1" s="15" t="s">
        <v>30</v>
      </c>
      <c r="I1" s="15" t="s">
        <v>31</v>
      </c>
      <c r="J1" s="15" t="s">
        <v>32</v>
      </c>
    </row>
    <row r="2" spans="1:10" ht="28.2" customHeight="1" x14ac:dyDescent="0.25">
      <c r="A2" s="15">
        <v>1</v>
      </c>
      <c r="B2" s="19" t="s">
        <v>40</v>
      </c>
      <c r="C2" s="16" t="s">
        <v>34</v>
      </c>
      <c r="D2" s="15" t="s">
        <v>39</v>
      </c>
      <c r="E2" s="15">
        <v>1600</v>
      </c>
      <c r="F2" s="18">
        <v>0.3</v>
      </c>
      <c r="G2" s="18">
        <f>E2*F2</f>
        <v>480</v>
      </c>
      <c r="H2" s="18">
        <f>G2*0.13</f>
        <v>62.400000000000006</v>
      </c>
      <c r="I2" s="18">
        <f>G2+H2</f>
        <v>542.4</v>
      </c>
      <c r="J2" s="15"/>
    </row>
    <row r="3" spans="1:10" ht="28.2" customHeight="1" x14ac:dyDescent="0.25">
      <c r="A3" s="15">
        <v>2</v>
      </c>
      <c r="B3" s="19" t="s">
        <v>41</v>
      </c>
      <c r="C3" s="16" t="s">
        <v>35</v>
      </c>
      <c r="D3" s="15" t="s">
        <v>39</v>
      </c>
      <c r="E3" s="15">
        <v>1600</v>
      </c>
      <c r="F3" s="18">
        <v>0.3</v>
      </c>
      <c r="G3" s="18">
        <f t="shared" ref="G3:G6" si="0">E3*F3</f>
        <v>480</v>
      </c>
      <c r="H3" s="18">
        <f t="shared" ref="H3:H6" si="1">G3*0.13</f>
        <v>62.400000000000006</v>
      </c>
      <c r="I3" s="18">
        <f t="shared" ref="I3:I6" si="2">G3+H3</f>
        <v>542.4</v>
      </c>
      <c r="J3" s="15"/>
    </row>
    <row r="4" spans="1:10" ht="28.2" customHeight="1" x14ac:dyDescent="0.25">
      <c r="A4" s="15">
        <v>3</v>
      </c>
      <c r="B4" s="19" t="s">
        <v>42</v>
      </c>
      <c r="C4" s="16" t="s">
        <v>36</v>
      </c>
      <c r="D4" s="15" t="s">
        <v>39</v>
      </c>
      <c r="E4" s="15">
        <v>2000</v>
      </c>
      <c r="F4" s="18">
        <v>0.3</v>
      </c>
      <c r="G4" s="18">
        <f t="shared" si="0"/>
        <v>600</v>
      </c>
      <c r="H4" s="18">
        <f t="shared" si="1"/>
        <v>78</v>
      </c>
      <c r="I4" s="18">
        <f t="shared" si="2"/>
        <v>678</v>
      </c>
      <c r="J4" s="15"/>
    </row>
    <row r="5" spans="1:10" ht="28.2" customHeight="1" x14ac:dyDescent="0.25">
      <c r="A5" s="15">
        <v>4</v>
      </c>
      <c r="B5" s="19" t="s">
        <v>43</v>
      </c>
      <c r="C5" s="16" t="s">
        <v>37</v>
      </c>
      <c r="D5" s="15" t="s">
        <v>39</v>
      </c>
      <c r="E5" s="15">
        <v>4000</v>
      </c>
      <c r="F5" s="18">
        <v>0.3</v>
      </c>
      <c r="G5" s="18">
        <f t="shared" si="0"/>
        <v>1200</v>
      </c>
      <c r="H5" s="18">
        <f t="shared" si="1"/>
        <v>156</v>
      </c>
      <c r="I5" s="18">
        <f t="shared" si="2"/>
        <v>1356</v>
      </c>
      <c r="J5" s="15"/>
    </row>
    <row r="6" spans="1:10" ht="28.2" customHeight="1" x14ac:dyDescent="0.25">
      <c r="A6" s="15">
        <v>5</v>
      </c>
      <c r="B6" s="19" t="s">
        <v>44</v>
      </c>
      <c r="C6" s="16" t="s">
        <v>38</v>
      </c>
      <c r="D6" s="15" t="s">
        <v>39</v>
      </c>
      <c r="E6" s="15">
        <v>2600</v>
      </c>
      <c r="F6" s="18">
        <v>0.3</v>
      </c>
      <c r="G6" s="18">
        <f t="shared" si="0"/>
        <v>780</v>
      </c>
      <c r="H6" s="18">
        <f t="shared" si="1"/>
        <v>101.4</v>
      </c>
      <c r="I6" s="18">
        <f t="shared" si="2"/>
        <v>881.4</v>
      </c>
      <c r="J6" s="15"/>
    </row>
    <row r="7" spans="1:10" ht="14.4" x14ac:dyDescent="0.25">
      <c r="A7" s="27" t="s">
        <v>33</v>
      </c>
      <c r="B7" s="27"/>
      <c r="C7" s="27"/>
      <c r="D7" s="27"/>
      <c r="E7" s="27"/>
      <c r="F7" s="27"/>
      <c r="G7" s="27"/>
      <c r="H7" s="27"/>
      <c r="I7" s="17">
        <f>SUM(I2:I6)</f>
        <v>4000.2000000000003</v>
      </c>
      <c r="J7" s="15"/>
    </row>
  </sheetData>
  <mergeCells count="1">
    <mergeCell ref="A7:H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2024-07-08T08:22:39Z</dcterms:modified>
</cp:coreProperties>
</file>