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tabRatio="704"/>
  </bookViews>
  <sheets>
    <sheet name="附加值汇总表" sheetId="4" r:id="rId1"/>
    <sheet name="LZ161251000601" sheetId="1" r:id="rId2"/>
    <sheet name="LZ161251000621" sheetId="2" r:id="rId3"/>
    <sheet name="LZ161351000601" sheetId="3" r:id="rId4"/>
    <sheet name="LZ161351000621" sheetId="5" r:id="rId5"/>
    <sheet name="LZ161251000622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<sst xmlns="http://schemas.openxmlformats.org/spreadsheetml/2006/main" count="4997" uniqueCount="472">
  <si>
    <t>统帅最新附加值汇总表（元、未税）</t>
  </si>
  <si>
    <t>产品名称</t>
  </si>
  <si>
    <t>产品图号</t>
  </si>
  <si>
    <t>配置</t>
  </si>
  <si>
    <t>单车用量</t>
  </si>
  <si>
    <t xml:space="preserve">销售价格
（元，未税）  </t>
  </si>
  <si>
    <t>材料成本</t>
  </si>
  <si>
    <t>附加值</t>
  </si>
  <si>
    <t>附加值率</t>
  </si>
  <si>
    <t>备注</t>
  </si>
  <si>
    <t>主驾驶座椅</t>
  </si>
  <si>
    <t>LZ161251000601</t>
  </si>
  <si>
    <r>
      <t>主料（织物）：旷达（</t>
    </r>
    <r>
      <rPr>
        <sz val="10"/>
        <rFont val="Arial"/>
        <charset val="134"/>
      </rPr>
      <t>T965</t>
    </r>
    <r>
      <rPr>
        <sz val="10"/>
        <rFont val="仿宋"/>
        <charset val="134"/>
      </rPr>
      <t>）</t>
    </r>
    <r>
      <rPr>
        <sz val="10"/>
        <rFont val="Arial"/>
        <charset val="134"/>
      </rPr>
      <t xml:space="preserve">
</t>
    </r>
    <r>
      <rPr>
        <sz val="10"/>
        <rFont val="仿宋"/>
        <charset val="134"/>
      </rPr>
      <t>辅料（皮革）：旷达（</t>
    </r>
    <r>
      <rPr>
        <sz val="10"/>
        <rFont val="Arial"/>
        <charset val="134"/>
      </rPr>
      <t>2084-026</t>
    </r>
    <r>
      <rPr>
        <sz val="10"/>
        <rFont val="仿宋"/>
        <charset val="134"/>
      </rPr>
      <t>）</t>
    </r>
  </si>
  <si>
    <r>
      <t>副驾驶座椅</t>
    </r>
    <r>
      <rPr>
        <sz val="10"/>
        <rFont val="Arial"/>
        <charset val="134"/>
      </rPr>
      <t>1880</t>
    </r>
  </si>
  <si>
    <t>LZ161251000621</t>
  </si>
  <si>
    <r>
      <t>主料（织物）：旷达（</t>
    </r>
    <r>
      <rPr>
        <sz val="10"/>
        <rFont val="Arial"/>
        <charset val="134"/>
      </rPr>
      <t>T965</t>
    </r>
    <r>
      <rPr>
        <sz val="10"/>
        <rFont val="等线"/>
        <charset val="134"/>
      </rPr>
      <t>）</t>
    </r>
    <r>
      <rPr>
        <sz val="10"/>
        <rFont val="Arial"/>
        <charset val="134"/>
      </rPr>
      <t xml:space="preserve">
</t>
    </r>
    <r>
      <rPr>
        <sz val="10"/>
        <rFont val="等线"/>
        <charset val="134"/>
      </rPr>
      <t>辅料（皮革）：旷达（</t>
    </r>
    <r>
      <rPr>
        <sz val="10"/>
        <rFont val="Arial"/>
        <charset val="134"/>
      </rPr>
      <t>2084-026</t>
    </r>
    <r>
      <rPr>
        <sz val="10"/>
        <rFont val="等线"/>
        <charset val="134"/>
      </rPr>
      <t>）</t>
    </r>
  </si>
  <si>
    <t>主驾驶座椅（带扶手）</t>
  </si>
  <si>
    <t>LZ161351000601</t>
  </si>
  <si>
    <r>
      <t>主料（织物）：旷达（</t>
    </r>
    <r>
      <rPr>
        <sz val="10"/>
        <rFont val="Arial"/>
        <charset val="134"/>
      </rPr>
      <t>T965</t>
    </r>
    <r>
      <rPr>
        <sz val="10"/>
        <rFont val="等线"/>
        <charset val="134"/>
      </rPr>
      <t>）</t>
    </r>
    <r>
      <rPr>
        <sz val="10"/>
        <rFont val="Arial"/>
        <charset val="134"/>
      </rPr>
      <t xml:space="preserve">
</t>
    </r>
    <r>
      <rPr>
        <sz val="10"/>
        <rFont val="等线"/>
        <charset val="134"/>
      </rPr>
      <t>辅料（皮革）：旷达（</t>
    </r>
    <r>
      <rPr>
        <sz val="10"/>
        <rFont val="Arial"/>
        <charset val="134"/>
      </rPr>
      <t>2084-026</t>
    </r>
    <r>
      <rPr>
        <sz val="10"/>
        <rFont val="等线"/>
        <charset val="134"/>
      </rPr>
      <t>）</t>
    </r>
    <r>
      <rPr>
        <sz val="10"/>
        <rFont val="Arial"/>
        <charset val="134"/>
      </rPr>
      <t xml:space="preserve">
</t>
    </r>
    <r>
      <rPr>
        <sz val="10"/>
        <rFont val="等线"/>
        <charset val="134"/>
      </rPr>
      <t>滚边条（</t>
    </r>
    <r>
      <rPr>
        <sz val="10"/>
        <rFont val="Arial"/>
        <charset val="134"/>
      </rPr>
      <t>PVC</t>
    </r>
    <r>
      <rPr>
        <sz val="10"/>
        <rFont val="等线"/>
        <charset val="134"/>
      </rPr>
      <t>）：（</t>
    </r>
    <r>
      <rPr>
        <sz val="10"/>
        <rFont val="Arial"/>
        <charset val="134"/>
      </rPr>
      <t xml:space="preserve"> PANTONE 11-4800 TPG</t>
    </r>
    <r>
      <rPr>
        <sz val="10"/>
        <rFont val="等线"/>
        <charset val="134"/>
      </rPr>
      <t>）参</t>
    </r>
  </si>
  <si>
    <t>扶手按立天采购价42.68元核算，从富彬采购价格为26.75元。</t>
  </si>
  <si>
    <r>
      <t>副驾驶员座椅</t>
    </r>
    <r>
      <rPr>
        <sz val="10"/>
        <rFont val="Arial"/>
        <charset val="134"/>
      </rPr>
      <t>2080</t>
    </r>
  </si>
  <si>
    <t>LZ161351000621</t>
  </si>
  <si>
    <t>副驾驶座椅</t>
  </si>
  <si>
    <t>LZ161251000622</t>
  </si>
  <si>
    <r>
      <t>通风主料（织物）：旷达（</t>
    </r>
    <r>
      <rPr>
        <sz val="10"/>
        <rFont val="Arial"/>
        <charset val="134"/>
      </rPr>
      <t>6257</t>
    </r>
    <r>
      <rPr>
        <sz val="10"/>
        <rFont val="仿宋"/>
        <charset val="134"/>
      </rPr>
      <t>）</t>
    </r>
    <r>
      <rPr>
        <sz val="10"/>
        <rFont val="Arial"/>
        <charset val="134"/>
      </rPr>
      <t xml:space="preserve">
</t>
    </r>
    <r>
      <rPr>
        <sz val="10"/>
        <rFont val="仿宋"/>
        <charset val="134"/>
      </rPr>
      <t>辅料（皮革）：旷达（</t>
    </r>
    <r>
      <rPr>
        <sz val="10"/>
        <rFont val="Arial"/>
        <charset val="134"/>
      </rPr>
      <t>2084-026</t>
    </r>
    <r>
      <rPr>
        <sz val="10"/>
        <rFont val="仿宋"/>
        <charset val="134"/>
      </rPr>
      <t>）</t>
    </r>
  </si>
  <si>
    <t>地点</t>
  </si>
  <si>
    <t>父级物料</t>
  </si>
  <si>
    <t>计量单位</t>
  </si>
  <si>
    <t>父件描述1</t>
  </si>
  <si>
    <t>父件描述2</t>
  </si>
  <si>
    <t>组件</t>
  </si>
  <si>
    <t>子件采/制</t>
  </si>
  <si>
    <t>组件描述1</t>
  </si>
  <si>
    <t>组件描述2</t>
  </si>
  <si>
    <t>每件需求量</t>
  </si>
  <si>
    <t>子件单位</t>
  </si>
  <si>
    <t>结构类型</t>
  </si>
  <si>
    <t>生效日期</t>
  </si>
  <si>
    <t>工序</t>
  </si>
  <si>
    <t>废品</t>
  </si>
  <si>
    <t>子件成本</t>
  </si>
  <si>
    <t>总成本</t>
  </si>
  <si>
    <t>物料单价</t>
  </si>
  <si>
    <t>物料成本</t>
  </si>
  <si>
    <t>结束有效日</t>
  </si>
  <si>
    <t>文档号</t>
  </si>
  <si>
    <t>220</t>
  </si>
  <si>
    <t>SLT0012041</t>
  </si>
  <si>
    <t>EA</t>
  </si>
  <si>
    <t>轻卡驾驶室主座椅总成</t>
  </si>
  <si>
    <t>SCS0004036</t>
  </si>
  <si>
    <t>P</t>
  </si>
  <si>
    <t>头枕副插管黑色</t>
  </si>
  <si>
    <t>B40</t>
  </si>
  <si>
    <t/>
  </si>
  <si>
    <t>SCS0004029</t>
  </si>
  <si>
    <t>头枕主插管黑色</t>
  </si>
  <si>
    <t>BFA0000096</t>
  </si>
  <si>
    <t>十字槽圆头带垫自攻螺钉F</t>
  </si>
  <si>
    <t>ST4.2x9.</t>
  </si>
  <si>
    <t>SLT0011987</t>
  </si>
  <si>
    <t>M</t>
  </si>
  <si>
    <t>一汽驾驶员座垫框架电泳</t>
  </si>
  <si>
    <t>SHT0002642</t>
  </si>
  <si>
    <t>驾驶员座垫前横梁总成电泳</t>
  </si>
  <si>
    <t>济南轻卡</t>
  </si>
  <si>
    <t>SLT0010415</t>
  </si>
  <si>
    <t>驾驶员左侧护板固定钢丝A</t>
  </si>
  <si>
    <t>BFA0000110</t>
  </si>
  <si>
    <t>全金属六角法兰面锁紧螺母</t>
  </si>
  <si>
    <t>M8镀黑锌</t>
  </si>
  <si>
    <t>SLT0012037</t>
  </si>
  <si>
    <t>驾驶员靠背护面总成(PVC)</t>
  </si>
  <si>
    <t>SLT0010713</t>
  </si>
  <si>
    <t>驾驶员靠背上骨架焊接总成</t>
  </si>
  <si>
    <t>PVC(1880</t>
  </si>
  <si>
    <t>SLT0010384</t>
  </si>
  <si>
    <t>驾驶员右侧滑轨总成</t>
  </si>
  <si>
    <t>SLT0012036</t>
  </si>
  <si>
    <t>驾驶员头枕护面总成</t>
  </si>
  <si>
    <t>BFA0000047</t>
  </si>
  <si>
    <t>B40调角器手柄限位销</t>
  </si>
  <si>
    <t>B40前排</t>
  </si>
  <si>
    <t>SLT0001707</t>
  </si>
  <si>
    <t>主驾座椅防护罩</t>
  </si>
  <si>
    <t>SLT0010383</t>
  </si>
  <si>
    <t>驾驶员左侧滑轨总成</t>
  </si>
  <si>
    <t>SLT0000244</t>
  </si>
  <si>
    <t>k1头枕包装膜</t>
  </si>
  <si>
    <t>SLT0012038</t>
  </si>
  <si>
    <t>驾驶员座垫护面总成</t>
  </si>
  <si>
    <t>SLT0002124</t>
  </si>
  <si>
    <t>驾驶员U型把手</t>
  </si>
  <si>
    <t>SLT0010350</t>
  </si>
  <si>
    <t>驾驶员座垫泡沫总成</t>
  </si>
  <si>
    <t>BFA0000004</t>
  </si>
  <si>
    <t>4*200扎带</t>
  </si>
  <si>
    <t>4*200</t>
  </si>
  <si>
    <t>Ea</t>
  </si>
  <si>
    <t>D</t>
  </si>
  <si>
    <t>SLT0010416</t>
  </si>
  <si>
    <t>驾驶员左侧护板固定钢丝B</t>
  </si>
  <si>
    <t>SLT0002134</t>
  </si>
  <si>
    <t>J6F驾驶员右侧护板</t>
  </si>
  <si>
    <t>SLT0010348</t>
  </si>
  <si>
    <t>驾驶员头枕骨架泡沫总成</t>
  </si>
  <si>
    <t>SLT0010707</t>
  </si>
  <si>
    <t>驾驶员靠背泡沫总成</t>
  </si>
  <si>
    <t>统帅1880</t>
  </si>
  <si>
    <t>TMA0000185</t>
  </si>
  <si>
    <t>济南轻卡条形码</t>
  </si>
  <si>
    <t>不干胶贴</t>
  </si>
  <si>
    <t>SLT0002566</t>
  </si>
  <si>
    <t>驾驶员靠背泡沫无纺布</t>
  </si>
  <si>
    <t>SLT0010346</t>
  </si>
  <si>
    <t>驾驶员左侧护板</t>
  </si>
  <si>
    <t>BFA0000001</t>
  </si>
  <si>
    <t>C型钉</t>
  </si>
  <si>
    <t>BFA0010037</t>
  </si>
  <si>
    <t>内梅花盘头三角牙自攻螺钉</t>
  </si>
  <si>
    <t>M5*10镀</t>
  </si>
  <si>
    <t>SLT0010345</t>
  </si>
  <si>
    <t>驾驶员调角器手柄</t>
  </si>
  <si>
    <t>230</t>
  </si>
  <si>
    <t>SLT0002415</t>
  </si>
  <si>
    <t>驾驶员座垫框架总成</t>
  </si>
  <si>
    <t>J7F/虎V</t>
  </si>
  <si>
    <t>TCT0000057</t>
  </si>
  <si>
    <t>电泳表面积</t>
  </si>
  <si>
    <t>M2</t>
  </si>
  <si>
    <t>TCT0000038</t>
  </si>
  <si>
    <t>H7101磷化添加剂(30KG)</t>
  </si>
  <si>
    <t>KG</t>
  </si>
  <si>
    <t>TCT0000031</t>
  </si>
  <si>
    <t>PPGsolvent-03/186K-C1溶</t>
  </si>
  <si>
    <t>TCT0000043</t>
  </si>
  <si>
    <t>H7001促进剂</t>
  </si>
  <si>
    <t>TCT0000032</t>
  </si>
  <si>
    <t>GBA H7354/1表面活性剂</t>
  </si>
  <si>
    <t>TCT0000035</t>
  </si>
  <si>
    <t>V6559表调剂</t>
  </si>
  <si>
    <t>TCT0000029</t>
  </si>
  <si>
    <t>CP524C/250K-C1色浆</t>
  </si>
  <si>
    <t>TCT0000033</t>
  </si>
  <si>
    <t>5176脱脂剂</t>
  </si>
  <si>
    <t>TCT0000028</t>
  </si>
  <si>
    <t>CR681/1000K-C1树脂</t>
  </si>
  <si>
    <t>TCT0000037</t>
  </si>
  <si>
    <t>2600E4磷化补充剂</t>
  </si>
  <si>
    <t>TCT0000039</t>
  </si>
  <si>
    <t>H7102镍添加剂</t>
  </si>
  <si>
    <t>济南轻卡统帅</t>
  </si>
  <si>
    <t>SLT0010411</t>
  </si>
  <si>
    <t>驾驶员座垫前横梁总成</t>
  </si>
  <si>
    <t>X</t>
  </si>
  <si>
    <t>SLT0010342</t>
  </si>
  <si>
    <t>驾驶员左侧护板固定支架A</t>
  </si>
  <si>
    <t>SLT0010380</t>
  </si>
  <si>
    <t>驾驶员左侧护板固定支架B</t>
  </si>
  <si>
    <t>TWT0000064</t>
  </si>
  <si>
    <t>φ1.2焊丝</t>
  </si>
  <si>
    <t>SLT0002208</t>
  </si>
  <si>
    <t>主驾座垫滑轨前搭接支架</t>
  </si>
  <si>
    <t>SLT0002535</t>
  </si>
  <si>
    <t>驾驶员座垫固定支架</t>
  </si>
  <si>
    <t>TWT0000063</t>
  </si>
  <si>
    <t>φ0.8焊丝</t>
  </si>
  <si>
    <t>SLT0002533</t>
  </si>
  <si>
    <t>主驾座垫前横管</t>
  </si>
  <si>
    <t>TWT0000016</t>
  </si>
  <si>
    <t>焊管SPCC</t>
  </si>
  <si>
    <t>φ22*1.5*</t>
  </si>
  <si>
    <t>PVC(1880)</t>
  </si>
  <si>
    <t>SLT0002547</t>
  </si>
  <si>
    <t>主驾靠背弯管总成</t>
  </si>
  <si>
    <t>SCS0004800</t>
  </si>
  <si>
    <t>主头枕管</t>
  </si>
  <si>
    <t>SLT0002552</t>
  </si>
  <si>
    <t>主驾靠背下弯管</t>
  </si>
  <si>
    <t>BFA0000007</t>
  </si>
  <si>
    <t>φ8平垫(黑色)</t>
  </si>
  <si>
    <t>黑色</t>
  </si>
  <si>
    <t>SLT0002546</t>
  </si>
  <si>
    <t>靠背调角器涡簧</t>
  </si>
  <si>
    <t>SLT0002553</t>
  </si>
  <si>
    <t>驾驶员靠背支撑钢丝总成</t>
  </si>
  <si>
    <t>SLT0002711</t>
  </si>
  <si>
    <t>靠背下连接板总成电泳</t>
  </si>
  <si>
    <t>SLT0002537</t>
  </si>
  <si>
    <t>驾驶员调角器上连接板</t>
  </si>
  <si>
    <t>SLT0002545</t>
  </si>
  <si>
    <t>左侧手动调角器总成含芯轴</t>
  </si>
  <si>
    <t>SLT0002667</t>
  </si>
  <si>
    <t>驾驶员靠背支撑钢丝F</t>
  </si>
  <si>
    <t>BFA0000019</t>
  </si>
  <si>
    <t>盖母黑M8</t>
  </si>
  <si>
    <t>SLT0010190</t>
  </si>
  <si>
    <t>复位卷簧下限位支架</t>
  </si>
  <si>
    <t>SLT0002205</t>
  </si>
  <si>
    <t>前排靠背复位卷簧限位支架</t>
  </si>
  <si>
    <t>BFA0000775</t>
  </si>
  <si>
    <t>司机背右旋转阶梯螺栓</t>
  </si>
  <si>
    <t>SLT0010335</t>
  </si>
  <si>
    <t>驾驶员侧翼支撑钢丝</t>
  </si>
  <si>
    <t>TWT0000098</t>
  </si>
  <si>
    <t>焊管Q195</t>
  </si>
  <si>
    <t>φ20*2.0*</t>
  </si>
  <si>
    <t>TWT0000114</t>
  </si>
  <si>
    <t>焊管Q235</t>
  </si>
  <si>
    <t>φ25*1.5*</t>
  </si>
  <si>
    <t>TWT0000120</t>
  </si>
  <si>
    <t>φ20*1.5*</t>
  </si>
  <si>
    <t>SLT0010510</t>
  </si>
  <si>
    <t>靠背下连接板总成</t>
  </si>
  <si>
    <t>SLT0002558</t>
  </si>
  <si>
    <t>驾驶员座垫后横梁总成</t>
  </si>
  <si>
    <t>SLT0002544</t>
  </si>
  <si>
    <t>调角器下连接板下加强板</t>
  </si>
  <si>
    <t>SLT0002886</t>
  </si>
  <si>
    <t>调角器下连接板点焊总成</t>
  </si>
  <si>
    <t>奥杰副驾</t>
  </si>
  <si>
    <t>SLT0002543</t>
  </si>
  <si>
    <t>调角器下连接板上加强板</t>
  </si>
  <si>
    <t>SLT0002542</t>
  </si>
  <si>
    <t>前排靠背复位卷簧安装支架</t>
  </si>
  <si>
    <t>SLT0010407</t>
  </si>
  <si>
    <t>驾驶员座垫右侧安装板总成</t>
  </si>
  <si>
    <t>统帅铆接</t>
  </si>
  <si>
    <t>SLT0002559</t>
  </si>
  <si>
    <t>主驾座垫后横梁</t>
  </si>
  <si>
    <t>SLT0010193</t>
  </si>
  <si>
    <t>气管接线头固定钢丝</t>
  </si>
  <si>
    <t>统帅铆接件</t>
  </si>
  <si>
    <t>BFA0000400</t>
  </si>
  <si>
    <t>安全带固定螺母7/16</t>
  </si>
  <si>
    <t>BAS0000017</t>
  </si>
  <si>
    <t>中排独立软垫轴承</t>
  </si>
  <si>
    <t>SLT0010408</t>
  </si>
  <si>
    <t>驾驶员座垫右侧安装板</t>
  </si>
  <si>
    <t>SLT0001093</t>
  </si>
  <si>
    <t>钢丝2.5*270</t>
  </si>
  <si>
    <t>TFT0000069</t>
  </si>
  <si>
    <t>黑料MDI-S3815/W7025</t>
  </si>
  <si>
    <t>SLT0001091</t>
  </si>
  <si>
    <t>驾驶员座垫无纺布</t>
  </si>
  <si>
    <t>M4</t>
  </si>
  <si>
    <t>TFT0000002</t>
  </si>
  <si>
    <t>白料</t>
  </si>
  <si>
    <t>TFT0000072</t>
  </si>
  <si>
    <t>脱模剂FDC-82</t>
  </si>
  <si>
    <t>150kg/桶</t>
  </si>
  <si>
    <t>SLT0000740</t>
  </si>
  <si>
    <t>钢丝2.5*160</t>
  </si>
  <si>
    <t>TFT0000014</t>
  </si>
  <si>
    <t>催化剂33LSI</t>
  </si>
  <si>
    <t>212kg/桶</t>
  </si>
  <si>
    <t>TFT0000079</t>
  </si>
  <si>
    <t>硅油K54</t>
  </si>
  <si>
    <t>193KG/桶</t>
  </si>
  <si>
    <t>TFT0000066</t>
  </si>
  <si>
    <t>催化剂MP-609</t>
  </si>
  <si>
    <t>210kg/桶</t>
  </si>
  <si>
    <t>TFT0000013</t>
  </si>
  <si>
    <t>催化剂MP-608</t>
  </si>
  <si>
    <t>216kg/桶</t>
  </si>
  <si>
    <t>TFT0000018</t>
  </si>
  <si>
    <t>开孔剂（发泡）</t>
  </si>
  <si>
    <t>TFT0000015</t>
  </si>
  <si>
    <t>二乙醇胺(含水50%)</t>
  </si>
  <si>
    <t>215kg/桶</t>
  </si>
  <si>
    <t>TFT0000056</t>
  </si>
  <si>
    <t>TPOP-93/28</t>
  </si>
  <si>
    <t>TFT0000080</t>
  </si>
  <si>
    <t>硅油K31</t>
  </si>
  <si>
    <t>TFT0000028</t>
  </si>
  <si>
    <t>聚醚多元醇3600</t>
  </si>
  <si>
    <t>统帅1880（无扶手）</t>
  </si>
  <si>
    <t>SLT0012042</t>
  </si>
  <si>
    <t>1880副座椅总成</t>
  </si>
  <si>
    <t>SLT0000011</t>
  </si>
  <si>
    <t>副驾驶员座垫包装膜</t>
  </si>
  <si>
    <t>M4-2060</t>
  </si>
  <si>
    <t>SLT0010360</t>
  </si>
  <si>
    <t>副驾靠背右侧护板</t>
  </si>
  <si>
    <t>SLT0011486</t>
  </si>
  <si>
    <t>副驾靠背骨架装配总成</t>
  </si>
  <si>
    <t>SLT0012040</t>
  </si>
  <si>
    <t>1880副驾座垫护面总成 (PV</t>
  </si>
  <si>
    <t>SLT0011477</t>
  </si>
  <si>
    <t>副驾右侧靠背解锁手柄总成</t>
  </si>
  <si>
    <t>统帅</t>
  </si>
  <si>
    <t>SLT0010595</t>
  </si>
  <si>
    <t>副驾靠背泡沫总成</t>
  </si>
  <si>
    <t>SLT0010625</t>
  </si>
  <si>
    <t>副靠背总成包装袋</t>
  </si>
  <si>
    <t>SLT0010603</t>
  </si>
  <si>
    <t>副驾靠背左侧护板</t>
  </si>
  <si>
    <t>SLT0012039</t>
  </si>
  <si>
    <t>1880副驾靠背护面总成 (PV</t>
  </si>
  <si>
    <t>SLT0010612</t>
  </si>
  <si>
    <t>副驾座垫泡沫总成</t>
  </si>
  <si>
    <t>SLT0010607</t>
  </si>
  <si>
    <t>SLT0011665</t>
  </si>
  <si>
    <t>欧马可升</t>
  </si>
  <si>
    <t>SLT0010605</t>
  </si>
  <si>
    <t>副驾靠背横支撑钢丝C</t>
  </si>
  <si>
    <t>SLT0011490</t>
  </si>
  <si>
    <t>副驾靠背左侧装车钣金总成</t>
  </si>
  <si>
    <t>SLT0010602</t>
  </si>
  <si>
    <t>副驾靠背侧翼支撑钢丝</t>
  </si>
  <si>
    <t>SLT0010638</t>
  </si>
  <si>
    <t>头枕加强竖板</t>
  </si>
  <si>
    <t>SLT0011487</t>
  </si>
  <si>
    <t>副驾左侧旋转台阶螺栓</t>
  </si>
  <si>
    <t>SLT0010601</t>
  </si>
  <si>
    <t>副驾调角器左上连接板焊接</t>
  </si>
  <si>
    <t>SLT0010639</t>
  </si>
  <si>
    <t>下管右焊接钢丝</t>
  </si>
  <si>
    <t>SLT0010589</t>
  </si>
  <si>
    <t>右侧手动调角器总成</t>
  </si>
  <si>
    <t>SLT0010587</t>
  </si>
  <si>
    <t>下管左焊接钢丝</t>
  </si>
  <si>
    <t>SLT0010688</t>
  </si>
  <si>
    <t>副驾调角器右侧上连接板</t>
  </si>
  <si>
    <t>SHT0001953</t>
  </si>
  <si>
    <t>腰托固定横衬条</t>
  </si>
  <si>
    <t>SLT0011491</t>
  </si>
  <si>
    <t>副驾左上连接板轴套</t>
  </si>
  <si>
    <t>SLT0010586</t>
  </si>
  <si>
    <t>靠背下横管</t>
  </si>
  <si>
    <t>SLT0010581</t>
  </si>
  <si>
    <t>副驾靠背主管</t>
  </si>
  <si>
    <t>SLT0002712</t>
  </si>
  <si>
    <t>副背右侧装车钣金总成电泳</t>
  </si>
  <si>
    <t>TST0000362</t>
  </si>
  <si>
    <t>螺纹锁固厌氧胶</t>
  </si>
  <si>
    <t>WD5077</t>
  </si>
  <si>
    <t>SLT0010582</t>
  </si>
  <si>
    <t>副驾靠背竖管</t>
  </si>
  <si>
    <t>统帅1880电泳</t>
  </si>
  <si>
    <t>SLT0010599</t>
  </si>
  <si>
    <t>左侧装车钣金焊接总成</t>
  </si>
  <si>
    <t>TST0000023</t>
  </si>
  <si>
    <t>扁钢Q235</t>
  </si>
  <si>
    <t>15*2.0*6</t>
  </si>
  <si>
    <t>统帅1880副驾点焊螺母</t>
  </si>
  <si>
    <t>BFA0010062</t>
  </si>
  <si>
    <t>焊接方螺母</t>
  </si>
  <si>
    <t>M8 10级</t>
  </si>
  <si>
    <t>SLT0010687</t>
  </si>
  <si>
    <t>副驾调角器左侧上连接板</t>
  </si>
  <si>
    <t>统帅1880副驾</t>
  </si>
  <si>
    <t>SLT0010434</t>
  </si>
  <si>
    <t>副背右侧装车钣金焊接总成</t>
  </si>
  <si>
    <t>SLT0010353</t>
  </si>
  <si>
    <t>副驾靠背右侧装车钣金</t>
  </si>
  <si>
    <t>x</t>
  </si>
  <si>
    <t>tst0000033</t>
  </si>
  <si>
    <t>板材SAPH440</t>
  </si>
  <si>
    <t>2.5*1250</t>
  </si>
  <si>
    <t>SLT0001092</t>
  </si>
  <si>
    <t>钢丝2.5*220</t>
  </si>
  <si>
    <t>SCS0004310</t>
  </si>
  <si>
    <t>钢丝2.5*330</t>
  </si>
  <si>
    <t>SLT0001976</t>
  </si>
  <si>
    <t>右侧硬质泡沫</t>
  </si>
  <si>
    <t>SLT0011986</t>
  </si>
  <si>
    <t>统帅窄体副驾座垫骨架电泳</t>
  </si>
  <si>
    <t>SLT0010614</t>
  </si>
  <si>
    <t>副驾座垫骨架总成</t>
  </si>
  <si>
    <t>SLT0012062</t>
  </si>
  <si>
    <t>BFA0010075</t>
  </si>
  <si>
    <t>十字槽盘头自攻螺钉</t>
  </si>
  <si>
    <t>ST2.9*9.</t>
  </si>
  <si>
    <t>SLT0010701</t>
  </si>
  <si>
    <t>扶手总成堵盖</t>
  </si>
  <si>
    <t>SLT0010698</t>
  </si>
  <si>
    <t>扶手安装支架总成新</t>
  </si>
  <si>
    <t>统帅2080</t>
  </si>
  <si>
    <t>SLT0010403</t>
  </si>
  <si>
    <t>BFA0000012</t>
  </si>
  <si>
    <t>外方螺栓(黑)M8*25</t>
  </si>
  <si>
    <t>SLT0012089</t>
  </si>
  <si>
    <t>驾驶员靠背护面总成</t>
  </si>
  <si>
    <t>SLT0010696</t>
  </si>
  <si>
    <t>扶手总成</t>
  </si>
  <si>
    <t>SLT0010349</t>
  </si>
  <si>
    <t>SLT0010697</t>
  </si>
  <si>
    <t>扶手固定螺栓</t>
  </si>
  <si>
    <t>SLT0010412</t>
  </si>
  <si>
    <t>扶手安装钣金焊接总成</t>
  </si>
  <si>
    <t>济南轻卡统帅右扶手</t>
  </si>
  <si>
    <t>SLT0012104</t>
  </si>
  <si>
    <t>2080副座椅总成</t>
  </si>
  <si>
    <t>SLT0010369</t>
  </si>
  <si>
    <t>统帅杂物箱盖</t>
  </si>
  <si>
    <t>SLT0011478</t>
  </si>
  <si>
    <t>副驾左侧靠背解锁手柄总成</t>
  </si>
  <si>
    <t>SLT0010362</t>
  </si>
  <si>
    <t>中间靠背骨架焊接总成</t>
  </si>
  <si>
    <t>SLT0010370</t>
  </si>
  <si>
    <t>统帅杂物箱底</t>
  </si>
  <si>
    <t>SLT0000069</t>
  </si>
  <si>
    <t>合页</t>
  </si>
  <si>
    <t>M4轻卡</t>
  </si>
  <si>
    <t>SLT0010446</t>
  </si>
  <si>
    <t>副驾靠背无纺布</t>
  </si>
  <si>
    <t>SLT0010371</t>
  </si>
  <si>
    <t>中间座靠背泡沫总成</t>
  </si>
  <si>
    <t>SLT0010358</t>
  </si>
  <si>
    <t>BFA0000024</t>
  </si>
  <si>
    <t>十字槽沉头自攻螺钉</t>
  </si>
  <si>
    <t>M4*12镀</t>
  </si>
  <si>
    <t>SLT0012132</t>
  </si>
  <si>
    <t>副驾座垫护面总成</t>
  </si>
  <si>
    <t>SLT0010373</t>
  </si>
  <si>
    <t>中间靠背左侧护板</t>
  </si>
  <si>
    <t>SLT0010351</t>
  </si>
  <si>
    <t>副驾靠背骨架焊接总成</t>
  </si>
  <si>
    <t>SLT0010375</t>
  </si>
  <si>
    <t>中间固定支架焊接总成</t>
  </si>
  <si>
    <t>SLT0000001</t>
  </si>
  <si>
    <t>L项目端盖</t>
  </si>
  <si>
    <t>轻卡黑色</t>
  </si>
  <si>
    <t>SLT0000800</t>
  </si>
  <si>
    <t>副驾驶员小背包装膜</t>
  </si>
  <si>
    <t>SLT0012124</t>
  </si>
  <si>
    <t>中间座靠背护面总成</t>
  </si>
  <si>
    <t>SLT0010396</t>
  </si>
  <si>
    <t>SLT0000780</t>
  </si>
  <si>
    <t>驾驶员靠背包装膜</t>
  </si>
  <si>
    <t>SLT0012116</t>
  </si>
  <si>
    <t>副驾靠背护面总成</t>
  </si>
  <si>
    <t>210</t>
  </si>
  <si>
    <t>TMI0000090</t>
  </si>
  <si>
    <t>PP+EPDM-T20</t>
  </si>
  <si>
    <t>SLT0002713</t>
  </si>
  <si>
    <t>中间靠背左侧装车钣金电泳</t>
  </si>
  <si>
    <t>SLT0010357</t>
  </si>
  <si>
    <t>副驾靠背旋转轴固定座</t>
  </si>
  <si>
    <t>SLT0010449</t>
  </si>
  <si>
    <t>拉簧挂接钣金</t>
  </si>
  <si>
    <t>SLT0010364</t>
  </si>
  <si>
    <t>中间靠背主管</t>
  </si>
  <si>
    <t>SLT0010366</t>
  </si>
  <si>
    <t>中间靠背支撑钣金</t>
  </si>
  <si>
    <t>SLT0010365</t>
  </si>
  <si>
    <t>中间靠背下横支撑管</t>
  </si>
  <si>
    <t>SLT0010725</t>
  </si>
  <si>
    <t>中间靠背左侧装车钣金总成</t>
  </si>
  <si>
    <t>TST0000033</t>
  </si>
  <si>
    <t>济南轻卡统帅2080</t>
  </si>
  <si>
    <t>SLT0010439</t>
  </si>
  <si>
    <t>副驾靠背支撑钢丝焊接总成</t>
  </si>
  <si>
    <t>SLT0010438</t>
  </si>
  <si>
    <t>副驾靠背头枕加强钢丝</t>
  </si>
  <si>
    <t>SLT0010437</t>
  </si>
  <si>
    <t>副驾靠背头枕支撑杆</t>
  </si>
  <si>
    <t>SLT0010354</t>
  </si>
  <si>
    <t>SLT0010435</t>
  </si>
  <si>
    <t>SLT0010355</t>
  </si>
  <si>
    <t>SLT0010433</t>
  </si>
  <si>
    <t>副驾靠背右侧上连接板</t>
  </si>
  <si>
    <t>TMI0000137</t>
  </si>
  <si>
    <t>Pa6尼龙增韧</t>
  </si>
  <si>
    <t>F扣/减震</t>
  </si>
  <si>
    <t>SLT0011985</t>
  </si>
  <si>
    <t>统帅宽车副驾座垫骨架电泳</t>
  </si>
  <si>
    <t>SLT0010397</t>
  </si>
  <si>
    <t>SLT0012052</t>
  </si>
  <si>
    <t>SLT0012055</t>
  </si>
  <si>
    <t>SLT0012057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</si>
</sst>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#####"/>
    <numFmt numFmtId="178" formatCode="##0.00\%"/>
    <numFmt numFmtId="179" formatCode="###,###,##0.0####"/>
    <numFmt numFmtId="180" formatCode="###,##0.00000"/>
    <numFmt numFmtId="181" formatCode="###,##0.00##"/>
    <numFmt numFmtId="182" formatCode="###,##0.00"/>
    <numFmt numFmtId="183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8"/>
      <color rgb="FFFF0000"/>
      <name val="Microsoft Sans Serif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仿宋"/>
      <charset val="134"/>
    </font>
    <font>
      <sz val="10"/>
      <name val="Arial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>
      <alignment horizontal="right" vertical="center"/>
    </xf>
    <xf numFmtId="181" fontId="2" fillId="2" borderId="2" xfId="0" applyNumberFormat="1" applyFont="1" applyFill="1" applyBorder="1" applyAlignment="1">
      <alignment horizontal="right" vertical="center"/>
    </xf>
    <xf numFmtId="182" fontId="2" fillId="2" borderId="2" xfId="0" applyNumberFormat="1" applyFont="1" applyFill="1" applyBorder="1" applyAlignment="1">
      <alignment horizontal="right" vertical="center"/>
    </xf>
    <xf numFmtId="180" fontId="2" fillId="3" borderId="2" xfId="0" applyNumberFormat="1" applyFont="1" applyFill="1" applyBorder="1" applyAlignment="1">
      <alignment horizontal="right" vertical="center"/>
    </xf>
    <xf numFmtId="181" fontId="4" fillId="2" borderId="2" xfId="0" applyNumberFormat="1" applyFont="1" applyFill="1" applyBorder="1" applyAlignment="1">
      <alignment horizontal="right" vertical="center"/>
    </xf>
    <xf numFmtId="179" fontId="2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/>
    <xf numFmtId="0" fontId="2" fillId="4" borderId="1" xfId="0" applyFont="1" applyFill="1" applyBorder="1" applyAlignment="1">
      <alignment horizontal="right" vertical="center"/>
    </xf>
    <xf numFmtId="181" fontId="2" fillId="4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0" fontId="5" fillId="0" borderId="0" xfId="3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43" fontId="5" fillId="0" borderId="3" xfId="3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3" fontId="8" fillId="0" borderId="3" xfId="0" applyNumberFormat="1" applyFont="1" applyFill="1" applyBorder="1" applyAlignment="1">
      <alignment horizontal="center" vertical="center" wrapText="1"/>
    </xf>
    <xf numFmtId="183" fontId="8" fillId="0" borderId="3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10" fontId="5" fillId="0" borderId="3" xfId="3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8" sqref="I8"/>
    </sheetView>
  </sheetViews>
  <sheetFormatPr defaultColWidth="8.72727272727273" defaultRowHeight="13" outlineLevelRow="6"/>
  <cols>
    <col min="1" max="1" width="18.8181818181818" style="29" customWidth="1"/>
    <col min="2" max="2" width="17.8181818181818" style="29" customWidth="1"/>
    <col min="3" max="3" width="41.2727272727273" style="29" customWidth="1"/>
    <col min="4" max="4" width="5.90909090909091" style="29" customWidth="1"/>
    <col min="5" max="5" width="8.09090909090909" style="29" customWidth="1"/>
    <col min="6" max="7" width="11.7272727272727" style="29"/>
    <col min="8" max="8" width="11.7272727272727" style="30"/>
    <col min="9" max="9" width="16.8181818181818" style="29" customWidth="1"/>
    <col min="10" max="16384" width="8.72727272727273" style="29"/>
  </cols>
  <sheetData>
    <row r="1" ht="39" customHeight="1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ht="39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3" t="s">
        <v>7</v>
      </c>
      <c r="H2" s="34" t="s">
        <v>8</v>
      </c>
      <c r="I2" s="42" t="s">
        <v>9</v>
      </c>
    </row>
    <row r="3" ht="32" customHeight="1" spans="1:9">
      <c r="A3" s="35" t="s">
        <v>10</v>
      </c>
      <c r="B3" s="36" t="s">
        <v>11</v>
      </c>
      <c r="C3" s="35" t="s">
        <v>12</v>
      </c>
      <c r="D3" s="37">
        <v>1</v>
      </c>
      <c r="E3" s="38">
        <v>345</v>
      </c>
      <c r="F3" s="39">
        <f>LZ161251000601!S31</f>
        <v>336.227348800646</v>
      </c>
      <c r="G3" s="39">
        <f t="shared" ref="G3:G7" si="0">E3-F3</f>
        <v>8.77265119935419</v>
      </c>
      <c r="H3" s="40">
        <f t="shared" ref="H3:H7" si="1">G3/E3</f>
        <v>0.0254279744908817</v>
      </c>
      <c r="I3" s="42"/>
    </row>
    <row r="4" ht="32" customHeight="1" spans="1:9">
      <c r="A4" s="41" t="s">
        <v>13</v>
      </c>
      <c r="B4" s="36" t="s">
        <v>14</v>
      </c>
      <c r="C4" s="41" t="s">
        <v>15</v>
      </c>
      <c r="D4" s="37">
        <v>1</v>
      </c>
      <c r="E4" s="38">
        <v>335</v>
      </c>
      <c r="F4" s="39">
        <f>LZ161251000621!S15</f>
        <v>276.833989188153</v>
      </c>
      <c r="G4" s="39">
        <f t="shared" si="0"/>
        <v>58.1660108118466</v>
      </c>
      <c r="H4" s="40">
        <f t="shared" si="1"/>
        <v>0.173629883020438</v>
      </c>
      <c r="I4" s="42"/>
    </row>
    <row r="5" ht="52" spans="1:9">
      <c r="A5" s="41" t="s">
        <v>16</v>
      </c>
      <c r="B5" s="36" t="s">
        <v>17</v>
      </c>
      <c r="C5" s="41" t="s">
        <v>18</v>
      </c>
      <c r="D5" s="37">
        <v>1</v>
      </c>
      <c r="E5" s="38">
        <v>360</v>
      </c>
      <c r="F5" s="39">
        <f>LZ161351000601!S37</f>
        <v>378.013105628235</v>
      </c>
      <c r="G5" s="39">
        <f t="shared" si="0"/>
        <v>-18.0131056282347</v>
      </c>
      <c r="H5" s="40">
        <f t="shared" si="1"/>
        <v>-0.050036404522874</v>
      </c>
      <c r="I5" s="42" t="s">
        <v>19</v>
      </c>
    </row>
    <row r="6" ht="32" customHeight="1" spans="1:9">
      <c r="A6" s="35" t="s">
        <v>20</v>
      </c>
      <c r="B6" s="36" t="s">
        <v>21</v>
      </c>
      <c r="C6" s="35" t="s">
        <v>12</v>
      </c>
      <c r="D6" s="37">
        <v>1</v>
      </c>
      <c r="E6" s="38">
        <v>367</v>
      </c>
      <c r="F6" s="39">
        <f>LZ161351000621!S28</f>
        <v>313.585185639253</v>
      </c>
      <c r="G6" s="39">
        <f t="shared" si="0"/>
        <v>53.4148143607466</v>
      </c>
      <c r="H6" s="40">
        <f t="shared" si="1"/>
        <v>0.145544453299037</v>
      </c>
      <c r="I6" s="42"/>
    </row>
    <row r="7" ht="32" customHeight="1" spans="1:9">
      <c r="A7" s="35" t="s">
        <v>22</v>
      </c>
      <c r="B7" s="36" t="s">
        <v>23</v>
      </c>
      <c r="C7" s="35" t="s">
        <v>24</v>
      </c>
      <c r="D7" s="37">
        <v>1</v>
      </c>
      <c r="E7" s="38">
        <v>336</v>
      </c>
      <c r="F7" s="39">
        <f>LZ161251000622!S15</f>
        <v>295.203989188153</v>
      </c>
      <c r="G7" s="39">
        <f t="shared" si="0"/>
        <v>40.7960108118467</v>
      </c>
      <c r="H7" s="40">
        <f t="shared" si="1"/>
        <v>0.121416698844782</v>
      </c>
      <c r="I7" s="42"/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8"/>
  <sheetViews>
    <sheetView workbookViewId="0">
      <selection activeCell="R9" sqref="R9"/>
    </sheetView>
  </sheetViews>
  <sheetFormatPr defaultColWidth="9" defaultRowHeight="14"/>
  <cols>
    <col min="1" max="1" width="4.45454545454545" customWidth="1"/>
    <col min="2" max="2" width="9.90909090909091" customWidth="1"/>
    <col min="3" max="3" width="7.36363636363636" customWidth="1"/>
    <col min="4" max="4" width="16.9090909090909" customWidth="1"/>
    <col min="5" max="5" width="13.5454545454545" customWidth="1"/>
    <col min="6" max="6" width="10.3636363636364" customWidth="1"/>
    <col min="7" max="7" width="7.72727272727273" customWidth="1"/>
    <col min="8" max="8" width="20.1818181818182" customWidth="1"/>
    <col min="9" max="9" width="8.18181818181818" customWidth="1"/>
    <col min="10" max="10" width="8.81818181818182" customWidth="1"/>
    <col min="11" max="13" width="7.36363636363636" customWidth="1"/>
    <col min="14" max="14" width="4.45454545454545" customWidth="1"/>
    <col min="15" max="15" width="5.63636363636364" customWidth="1"/>
    <col min="16" max="17" width="7.63636363636364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8" t="s">
        <v>34</v>
      </c>
      <c r="K1" s="3" t="s">
        <v>35</v>
      </c>
      <c r="L1" s="3" t="s">
        <v>36</v>
      </c>
      <c r="M1" s="8" t="s">
        <v>37</v>
      </c>
      <c r="N1" s="8" t="s">
        <v>38</v>
      </c>
      <c r="O1" s="8" t="s">
        <v>39</v>
      </c>
      <c r="P1" s="8" t="s">
        <v>40</v>
      </c>
      <c r="Q1" s="8" t="s">
        <v>41</v>
      </c>
      <c r="R1" s="19" t="s">
        <v>42</v>
      </c>
      <c r="S1" s="19" t="s">
        <v>43</v>
      </c>
      <c r="T1" s="8" t="s">
        <v>44</v>
      </c>
      <c r="U1" s="3" t="s">
        <v>45</v>
      </c>
    </row>
    <row r="2" s="1" customFormat="1" spans="1:21">
      <c r="A2" s="4" t="s">
        <v>46</v>
      </c>
      <c r="B2" s="4" t="s">
        <v>47</v>
      </c>
      <c r="C2" s="5" t="s">
        <v>48</v>
      </c>
      <c r="D2" s="4" t="s">
        <v>49</v>
      </c>
      <c r="E2" s="5" t="s">
        <v>11</v>
      </c>
      <c r="F2" s="4" t="s">
        <v>50</v>
      </c>
      <c r="G2" s="5" t="s">
        <v>51</v>
      </c>
      <c r="H2" s="5" t="s">
        <v>52</v>
      </c>
      <c r="I2" s="5" t="s">
        <v>53</v>
      </c>
      <c r="J2" s="9">
        <v>1</v>
      </c>
      <c r="K2" s="5" t="s">
        <v>48</v>
      </c>
      <c r="L2" s="5" t="s">
        <v>54</v>
      </c>
      <c r="M2" s="10">
        <v>45326</v>
      </c>
      <c r="N2" s="11">
        <v>10</v>
      </c>
      <c r="O2" s="12">
        <v>0</v>
      </c>
      <c r="P2" s="13">
        <v>0.5128</v>
      </c>
      <c r="Q2" s="20">
        <v>0.5128</v>
      </c>
      <c r="R2" s="21">
        <v>0.5128</v>
      </c>
      <c r="S2" s="22">
        <f t="shared" ref="S2:S30" si="0">R2*J2</f>
        <v>0.5128</v>
      </c>
      <c r="T2" s="10"/>
      <c r="U2" s="5" t="s">
        <v>54</v>
      </c>
    </row>
    <row r="3" s="1" customFormat="1" spans="1:21">
      <c r="A3" s="6" t="s">
        <v>46</v>
      </c>
      <c r="B3" s="6" t="s">
        <v>47</v>
      </c>
      <c r="C3" s="7" t="s">
        <v>48</v>
      </c>
      <c r="D3" s="6" t="s">
        <v>49</v>
      </c>
      <c r="E3" s="7" t="s">
        <v>11</v>
      </c>
      <c r="F3" s="6" t="s">
        <v>55</v>
      </c>
      <c r="G3" s="7" t="s">
        <v>51</v>
      </c>
      <c r="H3" s="7" t="s">
        <v>56</v>
      </c>
      <c r="I3" s="7" t="s">
        <v>53</v>
      </c>
      <c r="J3" s="14">
        <v>1</v>
      </c>
      <c r="K3" s="7" t="s">
        <v>48</v>
      </c>
      <c r="L3" s="7" t="s">
        <v>54</v>
      </c>
      <c r="M3" s="15">
        <v>45326</v>
      </c>
      <c r="N3" s="16">
        <v>10</v>
      </c>
      <c r="O3" s="17">
        <v>0</v>
      </c>
      <c r="P3" s="18">
        <v>0.5128</v>
      </c>
      <c r="Q3" s="23">
        <v>0.5128</v>
      </c>
      <c r="R3" s="21">
        <v>0.5128</v>
      </c>
      <c r="S3" s="22">
        <f t="shared" si="0"/>
        <v>0.5128</v>
      </c>
      <c r="T3" s="15"/>
      <c r="U3" s="7" t="s">
        <v>54</v>
      </c>
    </row>
    <row r="4" s="1" customFormat="1" spans="1:21">
      <c r="A4" s="4" t="s">
        <v>46</v>
      </c>
      <c r="B4" s="4" t="s">
        <v>47</v>
      </c>
      <c r="C4" s="5" t="s">
        <v>48</v>
      </c>
      <c r="D4" s="4" t="s">
        <v>49</v>
      </c>
      <c r="E4" s="5" t="s">
        <v>11</v>
      </c>
      <c r="F4" s="4" t="s">
        <v>57</v>
      </c>
      <c r="G4" s="5" t="s">
        <v>51</v>
      </c>
      <c r="H4" s="5" t="s">
        <v>58</v>
      </c>
      <c r="I4" s="5" t="s">
        <v>59</v>
      </c>
      <c r="J4" s="9">
        <v>3</v>
      </c>
      <c r="K4" s="5" t="s">
        <v>48</v>
      </c>
      <c r="L4" s="5" t="s">
        <v>54</v>
      </c>
      <c r="M4" s="10">
        <v>45326</v>
      </c>
      <c r="N4" s="11">
        <v>10</v>
      </c>
      <c r="O4" s="12">
        <v>0</v>
      </c>
      <c r="P4" s="13">
        <v>0.046</v>
      </c>
      <c r="Q4" s="20">
        <v>0.138</v>
      </c>
      <c r="R4" s="21">
        <v>0.046</v>
      </c>
      <c r="S4" s="22">
        <f t="shared" si="0"/>
        <v>0.138</v>
      </c>
      <c r="T4" s="10"/>
      <c r="U4" s="5" t="s">
        <v>54</v>
      </c>
    </row>
    <row r="5" s="1" customFormat="1" spans="1:21">
      <c r="A5" s="6" t="s">
        <v>46</v>
      </c>
      <c r="B5" s="6" t="s">
        <v>47</v>
      </c>
      <c r="C5" s="7" t="s">
        <v>48</v>
      </c>
      <c r="D5" s="6" t="s">
        <v>49</v>
      </c>
      <c r="E5" s="7" t="s">
        <v>11</v>
      </c>
      <c r="F5" s="6" t="s">
        <v>60</v>
      </c>
      <c r="G5" s="7" t="s">
        <v>61</v>
      </c>
      <c r="H5" s="7" t="s">
        <v>62</v>
      </c>
      <c r="I5" s="7" t="s">
        <v>54</v>
      </c>
      <c r="J5" s="14">
        <v>1</v>
      </c>
      <c r="K5" s="7" t="s">
        <v>48</v>
      </c>
      <c r="L5" s="7" t="s">
        <v>54</v>
      </c>
      <c r="M5" s="15">
        <v>45326</v>
      </c>
      <c r="N5" s="16">
        <v>10</v>
      </c>
      <c r="O5" s="17">
        <v>0</v>
      </c>
      <c r="P5" s="18">
        <v>1.57186</v>
      </c>
      <c r="Q5" s="23">
        <v>1.57186</v>
      </c>
      <c r="R5" s="21">
        <f>S36</f>
        <v>19.008407750719</v>
      </c>
      <c r="S5" s="22">
        <f t="shared" si="0"/>
        <v>19.008407750719</v>
      </c>
      <c r="T5" s="15"/>
      <c r="U5" s="7" t="s">
        <v>54</v>
      </c>
    </row>
    <row r="6" s="1" customFormat="1" spans="1:21">
      <c r="A6" s="4" t="s">
        <v>46</v>
      </c>
      <c r="B6" s="4" t="s">
        <v>47</v>
      </c>
      <c r="C6" s="5" t="s">
        <v>48</v>
      </c>
      <c r="D6" s="4" t="s">
        <v>49</v>
      </c>
      <c r="E6" s="5" t="s">
        <v>11</v>
      </c>
      <c r="F6" s="4" t="s">
        <v>63</v>
      </c>
      <c r="G6" s="5" t="s">
        <v>61</v>
      </c>
      <c r="H6" s="5" t="s">
        <v>64</v>
      </c>
      <c r="I6" s="5" t="s">
        <v>65</v>
      </c>
      <c r="J6" s="9">
        <v>1</v>
      </c>
      <c r="K6" s="5" t="s">
        <v>48</v>
      </c>
      <c r="L6" s="5" t="s">
        <v>54</v>
      </c>
      <c r="M6" s="10">
        <v>45326</v>
      </c>
      <c r="N6" s="11">
        <v>10</v>
      </c>
      <c r="O6" s="12">
        <v>0</v>
      </c>
      <c r="P6" s="13">
        <v>8.21706</v>
      </c>
      <c r="Q6" s="20">
        <v>8.21706</v>
      </c>
      <c r="R6" s="21">
        <f>S54</f>
        <v>5.18368111457789</v>
      </c>
      <c r="S6" s="22">
        <f t="shared" si="0"/>
        <v>5.18368111457789</v>
      </c>
      <c r="T6" s="10"/>
      <c r="U6" s="5" t="s">
        <v>54</v>
      </c>
    </row>
    <row r="7" s="1" customFormat="1" spans="1:21">
      <c r="A7" s="6" t="s">
        <v>46</v>
      </c>
      <c r="B7" s="6" t="s">
        <v>47</v>
      </c>
      <c r="C7" s="7" t="s">
        <v>48</v>
      </c>
      <c r="D7" s="6" t="s">
        <v>49</v>
      </c>
      <c r="E7" s="7" t="s">
        <v>11</v>
      </c>
      <c r="F7" s="6" t="s">
        <v>66</v>
      </c>
      <c r="G7" s="7" t="s">
        <v>51</v>
      </c>
      <c r="H7" s="7" t="s">
        <v>67</v>
      </c>
      <c r="I7" s="7" t="s">
        <v>65</v>
      </c>
      <c r="J7" s="14">
        <v>1</v>
      </c>
      <c r="K7" s="7" t="s">
        <v>48</v>
      </c>
      <c r="L7" s="7" t="s">
        <v>54</v>
      </c>
      <c r="M7" s="15">
        <v>45326</v>
      </c>
      <c r="N7" s="16">
        <v>10</v>
      </c>
      <c r="O7" s="17">
        <v>0</v>
      </c>
      <c r="P7" s="18">
        <v>0.782</v>
      </c>
      <c r="Q7" s="23">
        <v>0.782</v>
      </c>
      <c r="R7" s="21">
        <v>1.03</v>
      </c>
      <c r="S7" s="22">
        <f t="shared" si="0"/>
        <v>1.03</v>
      </c>
      <c r="T7" s="15"/>
      <c r="U7" s="7" t="s">
        <v>54</v>
      </c>
    </row>
    <row r="8" s="1" customFormat="1" spans="1:21">
      <c r="A8" s="4" t="s">
        <v>46</v>
      </c>
      <c r="B8" s="4" t="s">
        <v>47</v>
      </c>
      <c r="C8" s="5" t="s">
        <v>48</v>
      </c>
      <c r="D8" s="4" t="s">
        <v>49</v>
      </c>
      <c r="E8" s="5" t="s">
        <v>11</v>
      </c>
      <c r="F8" s="4" t="s">
        <v>68</v>
      </c>
      <c r="G8" s="5" t="s">
        <v>51</v>
      </c>
      <c r="H8" s="5" t="s">
        <v>69</v>
      </c>
      <c r="I8" s="5" t="s">
        <v>70</v>
      </c>
      <c r="J8" s="9">
        <v>12</v>
      </c>
      <c r="K8" s="5" t="s">
        <v>48</v>
      </c>
      <c r="L8" s="5" t="s">
        <v>54</v>
      </c>
      <c r="M8" s="10">
        <v>45326</v>
      </c>
      <c r="N8" s="11">
        <v>10</v>
      </c>
      <c r="O8" s="12">
        <v>0</v>
      </c>
      <c r="P8" s="13">
        <v>0.2</v>
      </c>
      <c r="Q8" s="20">
        <v>2.4</v>
      </c>
      <c r="R8" s="21">
        <v>0.2</v>
      </c>
      <c r="S8" s="22">
        <f t="shared" si="0"/>
        <v>2.4</v>
      </c>
      <c r="T8" s="10"/>
      <c r="U8" s="5" t="s">
        <v>54</v>
      </c>
    </row>
    <row r="9" s="1" customFormat="1" spans="1:21">
      <c r="A9" s="6" t="s">
        <v>46</v>
      </c>
      <c r="B9" s="6" t="s">
        <v>47</v>
      </c>
      <c r="C9" s="7" t="s">
        <v>48</v>
      </c>
      <c r="D9" s="6" t="s">
        <v>49</v>
      </c>
      <c r="E9" s="7" t="s">
        <v>11</v>
      </c>
      <c r="F9" s="6" t="s">
        <v>71</v>
      </c>
      <c r="G9" s="7" t="s">
        <v>51</v>
      </c>
      <c r="H9" s="7" t="s">
        <v>72</v>
      </c>
      <c r="I9" s="7" t="s">
        <v>54</v>
      </c>
      <c r="J9" s="14">
        <v>1</v>
      </c>
      <c r="K9" s="7" t="s">
        <v>48</v>
      </c>
      <c r="L9" s="7" t="s">
        <v>54</v>
      </c>
      <c r="M9" s="15">
        <v>45326</v>
      </c>
      <c r="N9" s="16">
        <v>10</v>
      </c>
      <c r="O9" s="17">
        <v>0</v>
      </c>
      <c r="P9" s="18">
        <v>61</v>
      </c>
      <c r="Q9" s="23">
        <v>61</v>
      </c>
      <c r="R9" s="21">
        <v>61</v>
      </c>
      <c r="S9" s="22">
        <f t="shared" si="0"/>
        <v>61</v>
      </c>
      <c r="T9" s="15"/>
      <c r="U9" s="7" t="s">
        <v>54</v>
      </c>
    </row>
    <row r="10" s="1" customFormat="1" spans="1:21">
      <c r="A10" s="4" t="s">
        <v>46</v>
      </c>
      <c r="B10" s="4" t="s">
        <v>47</v>
      </c>
      <c r="C10" s="5" t="s">
        <v>48</v>
      </c>
      <c r="D10" s="4" t="s">
        <v>49</v>
      </c>
      <c r="E10" s="5" t="s">
        <v>11</v>
      </c>
      <c r="F10" s="4" t="s">
        <v>73</v>
      </c>
      <c r="G10" s="5" t="s">
        <v>61</v>
      </c>
      <c r="H10" s="5" t="s">
        <v>74</v>
      </c>
      <c r="I10" s="5" t="s">
        <v>75</v>
      </c>
      <c r="J10" s="9">
        <v>1</v>
      </c>
      <c r="K10" s="5" t="s">
        <v>48</v>
      </c>
      <c r="L10" s="5" t="s">
        <v>54</v>
      </c>
      <c r="M10" s="10">
        <v>45326</v>
      </c>
      <c r="N10" s="11">
        <v>10</v>
      </c>
      <c r="O10" s="12">
        <v>0</v>
      </c>
      <c r="P10" s="13">
        <v>72.44388</v>
      </c>
      <c r="Q10" s="20">
        <v>72.44388</v>
      </c>
      <c r="R10" s="21">
        <f>S88</f>
        <v>59.511845288671</v>
      </c>
      <c r="S10" s="22">
        <f t="shared" si="0"/>
        <v>59.511845288671</v>
      </c>
      <c r="T10" s="10"/>
      <c r="U10" s="5" t="s">
        <v>54</v>
      </c>
    </row>
    <row r="11" s="1" customFormat="1" spans="1:21">
      <c r="A11" s="6" t="s">
        <v>46</v>
      </c>
      <c r="B11" s="6" t="s">
        <v>47</v>
      </c>
      <c r="C11" s="7" t="s">
        <v>48</v>
      </c>
      <c r="D11" s="6" t="s">
        <v>49</v>
      </c>
      <c r="E11" s="7" t="s">
        <v>11</v>
      </c>
      <c r="F11" s="6" t="s">
        <v>76</v>
      </c>
      <c r="G11" s="7" t="s">
        <v>51</v>
      </c>
      <c r="H11" s="7" t="s">
        <v>77</v>
      </c>
      <c r="I11" s="7" t="s">
        <v>65</v>
      </c>
      <c r="J11" s="14">
        <v>1</v>
      </c>
      <c r="K11" s="7" t="s">
        <v>48</v>
      </c>
      <c r="L11" s="7" t="s">
        <v>54</v>
      </c>
      <c r="M11" s="15">
        <v>45326</v>
      </c>
      <c r="N11" s="16">
        <v>10</v>
      </c>
      <c r="O11" s="17">
        <v>0</v>
      </c>
      <c r="P11" s="18">
        <v>39.3628</v>
      </c>
      <c r="Q11" s="23">
        <v>39.3628</v>
      </c>
      <c r="R11" s="21">
        <v>39.363</v>
      </c>
      <c r="S11" s="22">
        <f t="shared" si="0"/>
        <v>39.363</v>
      </c>
      <c r="T11" s="15"/>
      <c r="U11" s="7" t="s">
        <v>54</v>
      </c>
    </row>
    <row r="12" s="1" customFormat="1" spans="1:21">
      <c r="A12" s="4" t="s">
        <v>46</v>
      </c>
      <c r="B12" s="4" t="s">
        <v>47</v>
      </c>
      <c r="C12" s="5" t="s">
        <v>48</v>
      </c>
      <c r="D12" s="4" t="s">
        <v>49</v>
      </c>
      <c r="E12" s="5" t="s">
        <v>11</v>
      </c>
      <c r="F12" s="4" t="s">
        <v>78</v>
      </c>
      <c r="G12" s="5" t="s">
        <v>51</v>
      </c>
      <c r="H12" s="5" t="s">
        <v>79</v>
      </c>
      <c r="I12" s="5" t="s">
        <v>54</v>
      </c>
      <c r="J12" s="9">
        <v>1</v>
      </c>
      <c r="K12" s="5" t="s">
        <v>48</v>
      </c>
      <c r="L12" s="5" t="s">
        <v>54</v>
      </c>
      <c r="M12" s="10">
        <v>45326</v>
      </c>
      <c r="N12" s="11">
        <v>10</v>
      </c>
      <c r="O12" s="12">
        <v>0</v>
      </c>
      <c r="P12" s="13">
        <v>18.5</v>
      </c>
      <c r="Q12" s="20">
        <v>18.5</v>
      </c>
      <c r="R12" s="21">
        <v>18.5</v>
      </c>
      <c r="S12" s="22">
        <f t="shared" si="0"/>
        <v>18.5</v>
      </c>
      <c r="T12" s="10"/>
      <c r="U12" s="5" t="s">
        <v>54</v>
      </c>
    </row>
    <row r="13" s="1" customFormat="1" spans="1:21">
      <c r="A13" s="6" t="s">
        <v>46</v>
      </c>
      <c r="B13" s="6" t="s">
        <v>47</v>
      </c>
      <c r="C13" s="7" t="s">
        <v>48</v>
      </c>
      <c r="D13" s="6" t="s">
        <v>49</v>
      </c>
      <c r="E13" s="7" t="s">
        <v>11</v>
      </c>
      <c r="F13" s="6" t="s">
        <v>80</v>
      </c>
      <c r="G13" s="7" t="s">
        <v>51</v>
      </c>
      <c r="H13" s="7" t="s">
        <v>81</v>
      </c>
      <c r="I13" s="7" t="s">
        <v>82</v>
      </c>
      <c r="J13" s="14">
        <v>1</v>
      </c>
      <c r="K13" s="7" t="s">
        <v>48</v>
      </c>
      <c r="L13" s="7" t="s">
        <v>54</v>
      </c>
      <c r="M13" s="15">
        <v>45326</v>
      </c>
      <c r="N13" s="16">
        <v>10</v>
      </c>
      <c r="O13" s="17">
        <v>0</v>
      </c>
      <c r="P13" s="18">
        <v>0.1341</v>
      </c>
      <c r="Q13" s="23">
        <v>0.1341</v>
      </c>
      <c r="R13" s="21">
        <v>0.1341</v>
      </c>
      <c r="S13" s="22">
        <f t="shared" si="0"/>
        <v>0.1341</v>
      </c>
      <c r="T13" s="15"/>
      <c r="U13" s="7" t="s">
        <v>54</v>
      </c>
    </row>
    <row r="14" s="1" customFormat="1" spans="1:21">
      <c r="A14" s="4" t="s">
        <v>46</v>
      </c>
      <c r="B14" s="4" t="s">
        <v>47</v>
      </c>
      <c r="C14" s="5" t="s">
        <v>48</v>
      </c>
      <c r="D14" s="4" t="s">
        <v>49</v>
      </c>
      <c r="E14" s="5" t="s">
        <v>11</v>
      </c>
      <c r="F14" s="4" t="s">
        <v>83</v>
      </c>
      <c r="G14" s="5" t="s">
        <v>51</v>
      </c>
      <c r="H14" s="5" t="s">
        <v>84</v>
      </c>
      <c r="I14" s="5" t="s">
        <v>54</v>
      </c>
      <c r="J14" s="9">
        <v>1</v>
      </c>
      <c r="K14" s="5" t="s">
        <v>48</v>
      </c>
      <c r="L14" s="5" t="s">
        <v>54</v>
      </c>
      <c r="M14" s="10">
        <v>45326</v>
      </c>
      <c r="N14" s="11">
        <v>10</v>
      </c>
      <c r="O14" s="12">
        <v>0</v>
      </c>
      <c r="P14" s="13">
        <v>1.6752</v>
      </c>
      <c r="Q14" s="20">
        <v>1.6752</v>
      </c>
      <c r="R14" s="21">
        <v>1.6752</v>
      </c>
      <c r="S14" s="22">
        <f t="shared" si="0"/>
        <v>1.6752</v>
      </c>
      <c r="T14" s="10"/>
      <c r="U14" s="5" t="s">
        <v>54</v>
      </c>
    </row>
    <row r="15" s="1" customFormat="1" spans="1:21">
      <c r="A15" s="6" t="s">
        <v>46</v>
      </c>
      <c r="B15" s="6" t="s">
        <v>47</v>
      </c>
      <c r="C15" s="7" t="s">
        <v>48</v>
      </c>
      <c r="D15" s="6" t="s">
        <v>49</v>
      </c>
      <c r="E15" s="7" t="s">
        <v>11</v>
      </c>
      <c r="F15" s="6" t="s">
        <v>85</v>
      </c>
      <c r="G15" s="7" t="s">
        <v>51</v>
      </c>
      <c r="H15" s="7" t="s">
        <v>86</v>
      </c>
      <c r="I15" s="7" t="s">
        <v>65</v>
      </c>
      <c r="J15" s="14">
        <v>1</v>
      </c>
      <c r="K15" s="7" t="s">
        <v>48</v>
      </c>
      <c r="L15" s="7" t="s">
        <v>54</v>
      </c>
      <c r="M15" s="15">
        <v>45326</v>
      </c>
      <c r="N15" s="16">
        <v>10</v>
      </c>
      <c r="O15" s="17">
        <v>0</v>
      </c>
      <c r="P15" s="18">
        <v>39.3628</v>
      </c>
      <c r="Q15" s="23">
        <v>39.3628</v>
      </c>
      <c r="R15" s="21">
        <v>39.363</v>
      </c>
      <c r="S15" s="22">
        <f t="shared" si="0"/>
        <v>39.363</v>
      </c>
      <c r="T15" s="15"/>
      <c r="U15" s="7" t="s">
        <v>54</v>
      </c>
    </row>
    <row r="16" s="1" customFormat="1" spans="1:21">
      <c r="A16" s="4" t="s">
        <v>46</v>
      </c>
      <c r="B16" s="4" t="s">
        <v>47</v>
      </c>
      <c r="C16" s="5" t="s">
        <v>48</v>
      </c>
      <c r="D16" s="4" t="s">
        <v>49</v>
      </c>
      <c r="E16" s="5" t="s">
        <v>11</v>
      </c>
      <c r="F16" s="4" t="s">
        <v>87</v>
      </c>
      <c r="G16" s="5" t="s">
        <v>51</v>
      </c>
      <c r="H16" s="5" t="s">
        <v>88</v>
      </c>
      <c r="I16" s="5" t="s">
        <v>54</v>
      </c>
      <c r="J16" s="9">
        <v>1</v>
      </c>
      <c r="K16" s="5" t="s">
        <v>48</v>
      </c>
      <c r="L16" s="5" t="s">
        <v>54</v>
      </c>
      <c r="M16" s="10">
        <v>45326</v>
      </c>
      <c r="N16" s="11">
        <v>10</v>
      </c>
      <c r="O16" s="12">
        <v>0</v>
      </c>
      <c r="P16" s="13">
        <v>0.188</v>
      </c>
      <c r="Q16" s="20">
        <v>0.188</v>
      </c>
      <c r="R16" s="21">
        <v>0.188</v>
      </c>
      <c r="S16" s="22">
        <f t="shared" si="0"/>
        <v>0.188</v>
      </c>
      <c r="T16" s="10"/>
      <c r="U16" s="5" t="s">
        <v>54</v>
      </c>
    </row>
    <row r="17" s="1" customFormat="1" spans="1:21">
      <c r="A17" s="6" t="s">
        <v>46</v>
      </c>
      <c r="B17" s="6" t="s">
        <v>47</v>
      </c>
      <c r="C17" s="7" t="s">
        <v>48</v>
      </c>
      <c r="D17" s="6" t="s">
        <v>49</v>
      </c>
      <c r="E17" s="7" t="s">
        <v>11</v>
      </c>
      <c r="F17" s="6" t="s">
        <v>89</v>
      </c>
      <c r="G17" s="7" t="s">
        <v>51</v>
      </c>
      <c r="H17" s="7" t="s">
        <v>90</v>
      </c>
      <c r="I17" s="7" t="s">
        <v>54</v>
      </c>
      <c r="J17" s="14">
        <v>1</v>
      </c>
      <c r="K17" s="7" t="s">
        <v>48</v>
      </c>
      <c r="L17" s="7" t="s">
        <v>54</v>
      </c>
      <c r="M17" s="15">
        <v>45326</v>
      </c>
      <c r="N17" s="16">
        <v>10</v>
      </c>
      <c r="O17" s="17">
        <v>0</v>
      </c>
      <c r="P17" s="18">
        <v>34</v>
      </c>
      <c r="Q17" s="23">
        <v>34</v>
      </c>
      <c r="R17" s="21">
        <v>34</v>
      </c>
      <c r="S17" s="22">
        <f t="shared" si="0"/>
        <v>34</v>
      </c>
      <c r="T17" s="15"/>
      <c r="U17" s="7" t="s">
        <v>54</v>
      </c>
    </row>
    <row r="18" s="1" customFormat="1" spans="1:21">
      <c r="A18" s="4" t="s">
        <v>46</v>
      </c>
      <c r="B18" s="4" t="s">
        <v>47</v>
      </c>
      <c r="C18" s="5" t="s">
        <v>48</v>
      </c>
      <c r="D18" s="4" t="s">
        <v>49</v>
      </c>
      <c r="E18" s="5" t="s">
        <v>11</v>
      </c>
      <c r="F18" s="4" t="s">
        <v>91</v>
      </c>
      <c r="G18" s="5" t="s">
        <v>51</v>
      </c>
      <c r="H18" s="5" t="s">
        <v>92</v>
      </c>
      <c r="I18" s="5" t="s">
        <v>54</v>
      </c>
      <c r="J18" s="9">
        <v>1</v>
      </c>
      <c r="K18" s="5" t="s">
        <v>48</v>
      </c>
      <c r="L18" s="5" t="s">
        <v>54</v>
      </c>
      <c r="M18" s="10">
        <v>45326</v>
      </c>
      <c r="N18" s="11">
        <v>10</v>
      </c>
      <c r="O18" s="12">
        <v>0</v>
      </c>
      <c r="P18" s="13">
        <v>1.95</v>
      </c>
      <c r="Q18" s="20">
        <v>1.95</v>
      </c>
      <c r="R18" s="21">
        <v>1.95</v>
      </c>
      <c r="S18" s="22">
        <f t="shared" si="0"/>
        <v>1.95</v>
      </c>
      <c r="T18" s="10"/>
      <c r="U18" s="5" t="s">
        <v>54</v>
      </c>
    </row>
    <row r="19" s="1" customFormat="1" spans="1:21">
      <c r="A19" s="6" t="s">
        <v>46</v>
      </c>
      <c r="B19" s="6" t="s">
        <v>47</v>
      </c>
      <c r="C19" s="7" t="s">
        <v>48</v>
      </c>
      <c r="D19" s="6" t="s">
        <v>49</v>
      </c>
      <c r="E19" s="7" t="s">
        <v>11</v>
      </c>
      <c r="F19" s="6" t="s">
        <v>93</v>
      </c>
      <c r="G19" s="7" t="s">
        <v>61</v>
      </c>
      <c r="H19" s="7" t="s">
        <v>94</v>
      </c>
      <c r="I19" s="7" t="s">
        <v>65</v>
      </c>
      <c r="J19" s="14">
        <v>1</v>
      </c>
      <c r="K19" s="7" t="s">
        <v>48</v>
      </c>
      <c r="L19" s="7" t="s">
        <v>54</v>
      </c>
      <c r="M19" s="15">
        <v>45326</v>
      </c>
      <c r="N19" s="16">
        <v>10</v>
      </c>
      <c r="O19" s="17">
        <v>0</v>
      </c>
      <c r="P19" s="18">
        <v>21.62942</v>
      </c>
      <c r="Q19" s="23">
        <v>21.62942</v>
      </c>
      <c r="R19" s="21">
        <f>S138</f>
        <v>12.5161726682915</v>
      </c>
      <c r="S19" s="22">
        <f t="shared" si="0"/>
        <v>12.5161726682915</v>
      </c>
      <c r="T19" s="15"/>
      <c r="U19" s="7" t="s">
        <v>54</v>
      </c>
    </row>
    <row r="20" s="1" customFormat="1" spans="1:21">
      <c r="A20" s="4" t="s">
        <v>46</v>
      </c>
      <c r="B20" s="4" t="s">
        <v>47</v>
      </c>
      <c r="C20" s="5" t="s">
        <v>48</v>
      </c>
      <c r="D20" s="4" t="s">
        <v>49</v>
      </c>
      <c r="E20" s="5" t="s">
        <v>11</v>
      </c>
      <c r="F20" s="4" t="s">
        <v>95</v>
      </c>
      <c r="G20" s="5" t="s">
        <v>51</v>
      </c>
      <c r="H20" s="5" t="s">
        <v>96</v>
      </c>
      <c r="I20" s="5" t="s">
        <v>97</v>
      </c>
      <c r="J20" s="9">
        <v>1</v>
      </c>
      <c r="K20" s="5" t="s">
        <v>98</v>
      </c>
      <c r="L20" s="5" t="s">
        <v>99</v>
      </c>
      <c r="M20" s="10">
        <v>45326</v>
      </c>
      <c r="N20" s="11">
        <v>10</v>
      </c>
      <c r="O20" s="12">
        <v>0</v>
      </c>
      <c r="P20" s="13">
        <v>0.0647</v>
      </c>
      <c r="Q20" s="20">
        <v>0.0647</v>
      </c>
      <c r="R20" s="21">
        <v>0.0647</v>
      </c>
      <c r="S20" s="22">
        <f t="shared" si="0"/>
        <v>0.0647</v>
      </c>
      <c r="T20" s="10"/>
      <c r="U20" s="5" t="s">
        <v>54</v>
      </c>
    </row>
    <row r="21" s="1" customFormat="1" spans="1:21">
      <c r="A21" s="6" t="s">
        <v>46</v>
      </c>
      <c r="B21" s="6" t="s">
        <v>47</v>
      </c>
      <c r="C21" s="7" t="s">
        <v>48</v>
      </c>
      <c r="D21" s="6" t="s">
        <v>49</v>
      </c>
      <c r="E21" s="7" t="s">
        <v>11</v>
      </c>
      <c r="F21" s="6" t="s">
        <v>100</v>
      </c>
      <c r="G21" s="7" t="s">
        <v>51</v>
      </c>
      <c r="H21" s="7" t="s">
        <v>101</v>
      </c>
      <c r="I21" s="7" t="s">
        <v>65</v>
      </c>
      <c r="J21" s="14">
        <v>1</v>
      </c>
      <c r="K21" s="7" t="s">
        <v>48</v>
      </c>
      <c r="L21" s="7" t="s">
        <v>54</v>
      </c>
      <c r="M21" s="15">
        <v>45326</v>
      </c>
      <c r="N21" s="16">
        <v>10</v>
      </c>
      <c r="O21" s="17">
        <v>0</v>
      </c>
      <c r="P21" s="18">
        <v>0.9</v>
      </c>
      <c r="Q21" s="23">
        <v>0.9</v>
      </c>
      <c r="R21" s="21">
        <v>0.9</v>
      </c>
      <c r="S21" s="22">
        <f t="shared" si="0"/>
        <v>0.9</v>
      </c>
      <c r="T21" s="15"/>
      <c r="U21" s="7" t="s">
        <v>54</v>
      </c>
    </row>
    <row r="22" s="1" customFormat="1" spans="1:21">
      <c r="A22" s="4" t="s">
        <v>46</v>
      </c>
      <c r="B22" s="4" t="s">
        <v>47</v>
      </c>
      <c r="C22" s="5" t="s">
        <v>48</v>
      </c>
      <c r="D22" s="4" t="s">
        <v>49</v>
      </c>
      <c r="E22" s="5" t="s">
        <v>11</v>
      </c>
      <c r="F22" s="4" t="s">
        <v>102</v>
      </c>
      <c r="G22" s="5" t="s">
        <v>51</v>
      </c>
      <c r="H22" s="5" t="s">
        <v>103</v>
      </c>
      <c r="I22" s="5" t="s">
        <v>54</v>
      </c>
      <c r="J22" s="9">
        <v>1</v>
      </c>
      <c r="K22" s="5" t="s">
        <v>98</v>
      </c>
      <c r="L22" s="5" t="s">
        <v>54</v>
      </c>
      <c r="M22" s="10">
        <v>45326</v>
      </c>
      <c r="N22" s="11">
        <v>10</v>
      </c>
      <c r="O22" s="12">
        <v>0</v>
      </c>
      <c r="P22" s="13">
        <v>1.7747</v>
      </c>
      <c r="Q22" s="20">
        <v>1.7747</v>
      </c>
      <c r="R22" s="21">
        <v>1.7747</v>
      </c>
      <c r="S22" s="22">
        <f t="shared" si="0"/>
        <v>1.7747</v>
      </c>
      <c r="T22" s="10"/>
      <c r="U22" s="5" t="s">
        <v>54</v>
      </c>
    </row>
    <row r="23" s="1" customFormat="1" spans="1:21">
      <c r="A23" s="6" t="s">
        <v>46</v>
      </c>
      <c r="B23" s="6" t="s">
        <v>47</v>
      </c>
      <c r="C23" s="7" t="s">
        <v>48</v>
      </c>
      <c r="D23" s="6" t="s">
        <v>49</v>
      </c>
      <c r="E23" s="7" t="s">
        <v>11</v>
      </c>
      <c r="F23" s="6" t="s">
        <v>104</v>
      </c>
      <c r="G23" s="7" t="s">
        <v>51</v>
      </c>
      <c r="H23" s="7" t="s">
        <v>105</v>
      </c>
      <c r="I23" s="7" t="s">
        <v>65</v>
      </c>
      <c r="J23" s="14">
        <v>1</v>
      </c>
      <c r="K23" s="7" t="s">
        <v>48</v>
      </c>
      <c r="L23" s="7" t="s">
        <v>54</v>
      </c>
      <c r="M23" s="15">
        <v>45326</v>
      </c>
      <c r="N23" s="16">
        <v>10</v>
      </c>
      <c r="O23" s="17">
        <v>0</v>
      </c>
      <c r="P23" s="18">
        <v>12.7</v>
      </c>
      <c r="Q23" s="23">
        <v>12.7</v>
      </c>
      <c r="R23" s="21">
        <v>12.7</v>
      </c>
      <c r="S23" s="22">
        <f t="shared" si="0"/>
        <v>12.7</v>
      </c>
      <c r="T23" s="15"/>
      <c r="U23" s="7" t="s">
        <v>54</v>
      </c>
    </row>
    <row r="24" s="1" customFormat="1" spans="1:21">
      <c r="A24" s="4" t="s">
        <v>46</v>
      </c>
      <c r="B24" s="4" t="s">
        <v>47</v>
      </c>
      <c r="C24" s="5" t="s">
        <v>48</v>
      </c>
      <c r="D24" s="4" t="s">
        <v>49</v>
      </c>
      <c r="E24" s="5" t="s">
        <v>11</v>
      </c>
      <c r="F24" s="4" t="s">
        <v>106</v>
      </c>
      <c r="G24" s="5" t="s">
        <v>61</v>
      </c>
      <c r="H24" s="5" t="s">
        <v>107</v>
      </c>
      <c r="I24" s="5" t="s">
        <v>108</v>
      </c>
      <c r="J24" s="9">
        <v>1</v>
      </c>
      <c r="K24" s="5" t="s">
        <v>48</v>
      </c>
      <c r="L24" s="5" t="s">
        <v>54</v>
      </c>
      <c r="M24" s="10">
        <v>45326</v>
      </c>
      <c r="N24" s="11">
        <v>10</v>
      </c>
      <c r="O24" s="12">
        <v>0</v>
      </c>
      <c r="P24" s="13">
        <v>23.30819</v>
      </c>
      <c r="Q24" s="20">
        <v>23.30819</v>
      </c>
      <c r="R24" s="21">
        <f>S158</f>
        <v>14.2062619783866</v>
      </c>
      <c r="S24" s="22">
        <f t="shared" si="0"/>
        <v>14.2062619783866</v>
      </c>
      <c r="T24" s="10"/>
      <c r="U24" s="5" t="s">
        <v>54</v>
      </c>
    </row>
    <row r="25" s="1" customFormat="1" spans="1:21">
      <c r="A25" s="6" t="s">
        <v>46</v>
      </c>
      <c r="B25" s="6" t="s">
        <v>47</v>
      </c>
      <c r="C25" s="7" t="s">
        <v>48</v>
      </c>
      <c r="D25" s="6" t="s">
        <v>49</v>
      </c>
      <c r="E25" s="7" t="s">
        <v>11</v>
      </c>
      <c r="F25" s="6" t="s">
        <v>109</v>
      </c>
      <c r="G25" s="7" t="s">
        <v>51</v>
      </c>
      <c r="H25" s="7" t="s">
        <v>110</v>
      </c>
      <c r="I25" s="7" t="s">
        <v>111</v>
      </c>
      <c r="J25" s="14">
        <v>1</v>
      </c>
      <c r="K25" s="7" t="s">
        <v>98</v>
      </c>
      <c r="L25" s="7" t="s">
        <v>99</v>
      </c>
      <c r="M25" s="15">
        <v>45326</v>
      </c>
      <c r="N25" s="16">
        <v>10</v>
      </c>
      <c r="O25" s="17">
        <v>0</v>
      </c>
      <c r="P25" s="18">
        <v>0.0276</v>
      </c>
      <c r="Q25" s="23">
        <v>0.0276</v>
      </c>
      <c r="R25" s="21">
        <v>0.0276</v>
      </c>
      <c r="S25" s="22">
        <f t="shared" si="0"/>
        <v>0.0276</v>
      </c>
      <c r="T25" s="15"/>
      <c r="U25" s="7" t="s">
        <v>54</v>
      </c>
    </row>
    <row r="26" s="1" customFormat="1" spans="1:21">
      <c r="A26" s="4" t="s">
        <v>46</v>
      </c>
      <c r="B26" s="4" t="s">
        <v>47</v>
      </c>
      <c r="C26" s="5" t="s">
        <v>48</v>
      </c>
      <c r="D26" s="4" t="s">
        <v>49</v>
      </c>
      <c r="E26" s="5" t="s">
        <v>11</v>
      </c>
      <c r="F26" s="4" t="s">
        <v>112</v>
      </c>
      <c r="G26" s="5" t="s">
        <v>51</v>
      </c>
      <c r="H26" s="5" t="s">
        <v>113</v>
      </c>
      <c r="I26" s="5" t="s">
        <v>54</v>
      </c>
      <c r="J26" s="9">
        <v>1</v>
      </c>
      <c r="K26" s="5" t="s">
        <v>48</v>
      </c>
      <c r="L26" s="5" t="s">
        <v>54</v>
      </c>
      <c r="M26" s="10">
        <v>45326</v>
      </c>
      <c r="N26" s="11">
        <v>10</v>
      </c>
      <c r="O26" s="12">
        <v>0</v>
      </c>
      <c r="P26" s="13">
        <v>1.26</v>
      </c>
      <c r="Q26" s="20">
        <v>1.26</v>
      </c>
      <c r="R26" s="21">
        <v>1.26</v>
      </c>
      <c r="S26" s="22">
        <f t="shared" si="0"/>
        <v>1.26</v>
      </c>
      <c r="T26" s="10"/>
      <c r="U26" s="5" t="s">
        <v>54</v>
      </c>
    </row>
    <row r="27" s="1" customFormat="1" spans="1:21">
      <c r="A27" s="6" t="s">
        <v>46</v>
      </c>
      <c r="B27" s="6" t="s">
        <v>47</v>
      </c>
      <c r="C27" s="7" t="s">
        <v>48</v>
      </c>
      <c r="D27" s="6" t="s">
        <v>49</v>
      </c>
      <c r="E27" s="7" t="s">
        <v>11</v>
      </c>
      <c r="F27" s="6" t="s">
        <v>114</v>
      </c>
      <c r="G27" s="7" t="s">
        <v>51</v>
      </c>
      <c r="H27" s="7" t="s">
        <v>115</v>
      </c>
      <c r="I27" s="7" t="s">
        <v>65</v>
      </c>
      <c r="J27" s="14">
        <v>1</v>
      </c>
      <c r="K27" s="7" t="s">
        <v>48</v>
      </c>
      <c r="L27" s="7" t="s">
        <v>54</v>
      </c>
      <c r="M27" s="15">
        <v>45326</v>
      </c>
      <c r="N27" s="16">
        <v>10</v>
      </c>
      <c r="O27" s="17">
        <v>0</v>
      </c>
      <c r="P27" s="18">
        <v>5.9305</v>
      </c>
      <c r="Q27" s="23">
        <v>5.9305</v>
      </c>
      <c r="R27" s="21">
        <v>5.9305</v>
      </c>
      <c r="S27" s="22">
        <f t="shared" si="0"/>
        <v>5.9305</v>
      </c>
      <c r="T27" s="15"/>
      <c r="U27" s="7" t="s">
        <v>54</v>
      </c>
    </row>
    <row r="28" s="1" customFormat="1" spans="1:21">
      <c r="A28" s="4" t="s">
        <v>46</v>
      </c>
      <c r="B28" s="4" t="s">
        <v>47</v>
      </c>
      <c r="C28" s="5" t="s">
        <v>48</v>
      </c>
      <c r="D28" s="4" t="s">
        <v>49</v>
      </c>
      <c r="E28" s="5" t="s">
        <v>11</v>
      </c>
      <c r="F28" s="4" t="s">
        <v>116</v>
      </c>
      <c r="G28" s="5" t="s">
        <v>51</v>
      </c>
      <c r="H28" s="5" t="s">
        <v>117</v>
      </c>
      <c r="I28" s="5" t="s">
        <v>54</v>
      </c>
      <c r="J28" s="9">
        <v>62</v>
      </c>
      <c r="K28" s="5" t="s">
        <v>48</v>
      </c>
      <c r="L28" s="5" t="s">
        <v>54</v>
      </c>
      <c r="M28" s="10">
        <v>45326</v>
      </c>
      <c r="N28" s="11">
        <v>10</v>
      </c>
      <c r="O28" s="12">
        <v>0</v>
      </c>
      <c r="P28" s="13">
        <v>0.0058</v>
      </c>
      <c r="Q28" s="20">
        <v>0.3596</v>
      </c>
      <c r="R28" s="21">
        <v>0.00569</v>
      </c>
      <c r="S28" s="22">
        <f t="shared" si="0"/>
        <v>0.35278</v>
      </c>
      <c r="T28" s="10"/>
      <c r="U28" s="5" t="s">
        <v>54</v>
      </c>
    </row>
    <row r="29" s="1" customFormat="1" spans="1:21">
      <c r="A29" s="6" t="s">
        <v>46</v>
      </c>
      <c r="B29" s="6" t="s">
        <v>47</v>
      </c>
      <c r="C29" s="7" t="s">
        <v>48</v>
      </c>
      <c r="D29" s="6" t="s">
        <v>49</v>
      </c>
      <c r="E29" s="7" t="s">
        <v>11</v>
      </c>
      <c r="F29" s="6" t="s">
        <v>118</v>
      </c>
      <c r="G29" s="7" t="s">
        <v>51</v>
      </c>
      <c r="H29" s="7" t="s">
        <v>119</v>
      </c>
      <c r="I29" s="7" t="s">
        <v>120</v>
      </c>
      <c r="J29" s="14">
        <v>4</v>
      </c>
      <c r="K29" s="7" t="s">
        <v>48</v>
      </c>
      <c r="L29" s="7" t="s">
        <v>54</v>
      </c>
      <c r="M29" s="15">
        <v>45326</v>
      </c>
      <c r="N29" s="16">
        <v>10</v>
      </c>
      <c r="O29" s="17">
        <v>0</v>
      </c>
      <c r="P29" s="18">
        <v>0.14</v>
      </c>
      <c r="Q29" s="23">
        <v>0.56</v>
      </c>
      <c r="R29" s="21">
        <v>0.1372</v>
      </c>
      <c r="S29" s="22">
        <f t="shared" si="0"/>
        <v>0.5488</v>
      </c>
      <c r="T29" s="15"/>
      <c r="U29" s="7" t="s">
        <v>54</v>
      </c>
    </row>
    <row r="30" s="1" customFormat="1" spans="1:21">
      <c r="A30" s="4" t="s">
        <v>46</v>
      </c>
      <c r="B30" s="4" t="s">
        <v>47</v>
      </c>
      <c r="C30" s="5" t="s">
        <v>48</v>
      </c>
      <c r="D30" s="4" t="s">
        <v>49</v>
      </c>
      <c r="E30" s="5" t="s">
        <v>11</v>
      </c>
      <c r="F30" s="4" t="s">
        <v>121</v>
      </c>
      <c r="G30" s="5" t="s">
        <v>51</v>
      </c>
      <c r="H30" s="5" t="s">
        <v>122</v>
      </c>
      <c r="I30" s="5" t="s">
        <v>65</v>
      </c>
      <c r="J30" s="9">
        <v>1</v>
      </c>
      <c r="K30" s="5" t="s">
        <v>48</v>
      </c>
      <c r="L30" s="5" t="s">
        <v>54</v>
      </c>
      <c r="M30" s="10">
        <v>45326</v>
      </c>
      <c r="N30" s="11">
        <v>10</v>
      </c>
      <c r="O30" s="12">
        <v>0</v>
      </c>
      <c r="P30" s="13">
        <v>1.475</v>
      </c>
      <c r="Q30" s="20">
        <v>1.475</v>
      </c>
      <c r="R30" s="21">
        <v>1.475</v>
      </c>
      <c r="S30" s="22">
        <f t="shared" si="0"/>
        <v>1.475</v>
      </c>
      <c r="T30" s="10"/>
      <c r="U30" s="5" t="s">
        <v>54</v>
      </c>
    </row>
    <row r="31" spans="19:19">
      <c r="S31" s="2">
        <f>SUM(S2:S30)</f>
        <v>336.227348800646</v>
      </c>
    </row>
    <row r="33" s="1" customFormat="1" ht="18" customHeight="1" spans="1:21">
      <c r="A33" s="3" t="s">
        <v>25</v>
      </c>
      <c r="B33" s="3" t="s">
        <v>26</v>
      </c>
      <c r="C33" s="3" t="s">
        <v>27</v>
      </c>
      <c r="D33" s="3" t="s">
        <v>28</v>
      </c>
      <c r="E33" s="3" t="s">
        <v>29</v>
      </c>
      <c r="F33" s="3" t="s">
        <v>30</v>
      </c>
      <c r="G33" s="3" t="s">
        <v>31</v>
      </c>
      <c r="H33" s="3" t="s">
        <v>32</v>
      </c>
      <c r="I33" s="3" t="s">
        <v>33</v>
      </c>
      <c r="J33" s="8" t="s">
        <v>34</v>
      </c>
      <c r="K33" s="3" t="s">
        <v>35</v>
      </c>
      <c r="L33" s="3" t="s">
        <v>36</v>
      </c>
      <c r="M33" s="8" t="s">
        <v>37</v>
      </c>
      <c r="N33" s="8" t="s">
        <v>38</v>
      </c>
      <c r="O33" s="8" t="s">
        <v>39</v>
      </c>
      <c r="P33" s="8" t="s">
        <v>40</v>
      </c>
      <c r="Q33" s="8" t="s">
        <v>41</v>
      </c>
      <c r="R33" s="19" t="s">
        <v>42</v>
      </c>
      <c r="S33" s="19" t="s">
        <v>43</v>
      </c>
      <c r="T33" s="8" t="s">
        <v>44</v>
      </c>
      <c r="U33" s="3" t="s">
        <v>45</v>
      </c>
    </row>
    <row r="34" s="1" customFormat="1" spans="1:21">
      <c r="A34" s="4" t="s">
        <v>123</v>
      </c>
      <c r="B34" s="4" t="s">
        <v>60</v>
      </c>
      <c r="C34" s="5" t="s">
        <v>48</v>
      </c>
      <c r="D34" s="4" t="s">
        <v>62</v>
      </c>
      <c r="E34" s="5" t="s">
        <v>54</v>
      </c>
      <c r="F34" s="4" t="s">
        <v>124</v>
      </c>
      <c r="G34" s="5" t="s">
        <v>51</v>
      </c>
      <c r="H34" s="5" t="s">
        <v>125</v>
      </c>
      <c r="I34" s="5" t="s">
        <v>126</v>
      </c>
      <c r="J34" s="9">
        <v>1</v>
      </c>
      <c r="K34" s="5" t="s">
        <v>48</v>
      </c>
      <c r="L34" s="5" t="s">
        <v>54</v>
      </c>
      <c r="M34" s="10">
        <v>45176</v>
      </c>
      <c r="N34" s="11">
        <v>70</v>
      </c>
      <c r="O34" s="12">
        <v>0</v>
      </c>
      <c r="P34" s="13">
        <v>18.34</v>
      </c>
      <c r="Q34" s="20">
        <v>18.34</v>
      </c>
      <c r="R34" s="21">
        <v>18.34</v>
      </c>
      <c r="S34" s="22">
        <f t="shared" ref="S34:S48" si="1">R34*J34</f>
        <v>18.34</v>
      </c>
      <c r="T34" s="10"/>
      <c r="U34" s="5" t="s">
        <v>54</v>
      </c>
    </row>
    <row r="35" s="1" customFormat="1" spans="1:21">
      <c r="A35" s="6" t="s">
        <v>123</v>
      </c>
      <c r="B35" s="6" t="s">
        <v>60</v>
      </c>
      <c r="C35" s="7" t="s">
        <v>48</v>
      </c>
      <c r="D35" s="6" t="s">
        <v>62</v>
      </c>
      <c r="E35" s="7" t="s">
        <v>54</v>
      </c>
      <c r="F35" s="6" t="s">
        <v>127</v>
      </c>
      <c r="G35" s="7" t="s">
        <v>61</v>
      </c>
      <c r="H35" s="7" t="s">
        <v>128</v>
      </c>
      <c r="I35" s="7" t="s">
        <v>54</v>
      </c>
      <c r="J35" s="14">
        <v>0.114</v>
      </c>
      <c r="K35" s="7" t="s">
        <v>129</v>
      </c>
      <c r="L35" s="7" t="s">
        <v>54</v>
      </c>
      <c r="M35" s="15">
        <v>45176</v>
      </c>
      <c r="N35" s="16">
        <v>70</v>
      </c>
      <c r="O35" s="17">
        <v>0</v>
      </c>
      <c r="P35" s="18">
        <v>7.55336</v>
      </c>
      <c r="Q35" s="23">
        <v>0.86108</v>
      </c>
      <c r="R35" s="21">
        <f>S49</f>
        <v>5.8632258835</v>
      </c>
      <c r="S35" s="22">
        <f t="shared" si="1"/>
        <v>0.668407750719</v>
      </c>
      <c r="T35" s="15"/>
      <c r="U35" s="7" t="s">
        <v>54</v>
      </c>
    </row>
    <row r="36" spans="19:19">
      <c r="S36" s="2">
        <f>SUM(S34:S35)</f>
        <v>19.008407750719</v>
      </c>
    </row>
    <row r="38" s="1" customFormat="1" ht="18" customHeight="1" spans="1:21">
      <c r="A38" s="3" t="s">
        <v>25</v>
      </c>
      <c r="B38" s="3" t="s">
        <v>26</v>
      </c>
      <c r="C38" s="3" t="s">
        <v>27</v>
      </c>
      <c r="D38" s="3" t="s">
        <v>28</v>
      </c>
      <c r="E38" s="3" t="s">
        <v>29</v>
      </c>
      <c r="F38" s="3" t="s">
        <v>30</v>
      </c>
      <c r="G38" s="3" t="s">
        <v>31</v>
      </c>
      <c r="H38" s="3" t="s">
        <v>32</v>
      </c>
      <c r="I38" s="3" t="s">
        <v>33</v>
      </c>
      <c r="J38" s="8" t="s">
        <v>34</v>
      </c>
      <c r="K38" s="3" t="s">
        <v>35</v>
      </c>
      <c r="L38" s="3" t="s">
        <v>36</v>
      </c>
      <c r="M38" s="8" t="s">
        <v>37</v>
      </c>
      <c r="N38" s="8" t="s">
        <v>38</v>
      </c>
      <c r="O38" s="8" t="s">
        <v>39</v>
      </c>
      <c r="P38" s="8" t="s">
        <v>40</v>
      </c>
      <c r="Q38" s="8" t="s">
        <v>41</v>
      </c>
      <c r="R38" s="19" t="s">
        <v>42</v>
      </c>
      <c r="S38" s="19" t="s">
        <v>43</v>
      </c>
      <c r="T38" s="8" t="s">
        <v>44</v>
      </c>
      <c r="U38" s="3" t="s">
        <v>45</v>
      </c>
    </row>
    <row r="39" s="1" customFormat="1" spans="1:21">
      <c r="A39" s="4" t="s">
        <v>123</v>
      </c>
      <c r="B39" s="4" t="s">
        <v>127</v>
      </c>
      <c r="C39" s="5" t="s">
        <v>129</v>
      </c>
      <c r="D39" s="4" t="s">
        <v>128</v>
      </c>
      <c r="E39" s="5" t="s">
        <v>54</v>
      </c>
      <c r="F39" s="4" t="s">
        <v>130</v>
      </c>
      <c r="G39" s="5" t="s">
        <v>51</v>
      </c>
      <c r="H39" s="5" t="s">
        <v>131</v>
      </c>
      <c r="I39" s="5" t="s">
        <v>54</v>
      </c>
      <c r="J39" s="9">
        <v>0.002068</v>
      </c>
      <c r="K39" s="5" t="s">
        <v>132</v>
      </c>
      <c r="L39" s="5" t="s">
        <v>54</v>
      </c>
      <c r="M39" s="10">
        <v>44998</v>
      </c>
      <c r="N39" s="11">
        <v>70</v>
      </c>
      <c r="O39" s="12">
        <v>0</v>
      </c>
      <c r="P39" s="13">
        <v>12.98</v>
      </c>
      <c r="Q39" s="20">
        <v>0.02684</v>
      </c>
      <c r="R39" s="21">
        <v>12.98</v>
      </c>
      <c r="S39" s="22">
        <f t="shared" si="1"/>
        <v>0.02684264</v>
      </c>
      <c r="T39" s="10"/>
      <c r="U39" s="5" t="s">
        <v>54</v>
      </c>
    </row>
    <row r="40" s="1" customFormat="1" spans="1:21">
      <c r="A40" s="6" t="s">
        <v>123</v>
      </c>
      <c r="B40" s="6" t="s">
        <v>127</v>
      </c>
      <c r="C40" s="7" t="s">
        <v>129</v>
      </c>
      <c r="D40" s="6" t="s">
        <v>128</v>
      </c>
      <c r="E40" s="7" t="s">
        <v>54</v>
      </c>
      <c r="F40" s="6" t="s">
        <v>133</v>
      </c>
      <c r="G40" s="7" t="s">
        <v>51</v>
      </c>
      <c r="H40" s="7" t="s">
        <v>134</v>
      </c>
      <c r="I40" s="7" t="s">
        <v>54</v>
      </c>
      <c r="J40" s="14">
        <v>0.032843332</v>
      </c>
      <c r="K40" s="7" t="s">
        <v>132</v>
      </c>
      <c r="L40" s="7" t="s">
        <v>54</v>
      </c>
      <c r="M40" s="15">
        <v>45086</v>
      </c>
      <c r="N40" s="16">
        <v>70</v>
      </c>
      <c r="O40" s="17">
        <v>0</v>
      </c>
      <c r="P40" s="18">
        <v>28</v>
      </c>
      <c r="Q40" s="23">
        <v>0.91961</v>
      </c>
      <c r="R40" s="21">
        <v>28</v>
      </c>
      <c r="S40" s="22">
        <f t="shared" si="1"/>
        <v>0.919613296</v>
      </c>
      <c r="T40" s="15"/>
      <c r="U40" s="7" t="s">
        <v>54</v>
      </c>
    </row>
    <row r="41" s="1" customFormat="1" spans="1:21">
      <c r="A41" s="4" t="s">
        <v>123</v>
      </c>
      <c r="B41" s="4" t="s">
        <v>127</v>
      </c>
      <c r="C41" s="5" t="s">
        <v>129</v>
      </c>
      <c r="D41" s="4" t="s">
        <v>128</v>
      </c>
      <c r="E41" s="5" t="s">
        <v>54</v>
      </c>
      <c r="F41" s="4" t="s">
        <v>135</v>
      </c>
      <c r="G41" s="5" t="s">
        <v>51</v>
      </c>
      <c r="H41" s="5" t="s">
        <v>136</v>
      </c>
      <c r="I41" s="5" t="s">
        <v>54</v>
      </c>
      <c r="J41" s="9">
        <v>0.006204</v>
      </c>
      <c r="K41" s="5" t="s">
        <v>132</v>
      </c>
      <c r="L41" s="5" t="s">
        <v>54</v>
      </c>
      <c r="M41" s="10">
        <v>44998</v>
      </c>
      <c r="N41" s="11">
        <v>70</v>
      </c>
      <c r="O41" s="12">
        <v>0</v>
      </c>
      <c r="P41" s="13">
        <v>7.13</v>
      </c>
      <c r="Q41" s="20">
        <v>0.04423</v>
      </c>
      <c r="R41" s="21">
        <v>7.13</v>
      </c>
      <c r="S41" s="22">
        <f t="shared" si="1"/>
        <v>0.04423452</v>
      </c>
      <c r="T41" s="10"/>
      <c r="U41" s="5" t="s">
        <v>54</v>
      </c>
    </row>
    <row r="42" s="1" customFormat="1" spans="1:21">
      <c r="A42" s="6" t="s">
        <v>123</v>
      </c>
      <c r="B42" s="6" t="s">
        <v>127</v>
      </c>
      <c r="C42" s="7" t="s">
        <v>129</v>
      </c>
      <c r="D42" s="6" t="s">
        <v>128</v>
      </c>
      <c r="E42" s="7" t="s">
        <v>54</v>
      </c>
      <c r="F42" s="6" t="s">
        <v>137</v>
      </c>
      <c r="G42" s="7" t="s">
        <v>51</v>
      </c>
      <c r="H42" s="7" t="s">
        <v>138</v>
      </c>
      <c r="I42" s="7" t="s">
        <v>54</v>
      </c>
      <c r="J42" s="14">
        <v>0.003447</v>
      </c>
      <c r="K42" s="7" t="s">
        <v>132</v>
      </c>
      <c r="L42" s="7" t="s">
        <v>54</v>
      </c>
      <c r="M42" s="15">
        <v>44998</v>
      </c>
      <c r="N42" s="16">
        <v>70</v>
      </c>
      <c r="O42" s="17">
        <v>0</v>
      </c>
      <c r="P42" s="18">
        <v>43.08</v>
      </c>
      <c r="Q42" s="23">
        <v>0.1485</v>
      </c>
      <c r="R42" s="21">
        <v>43.08</v>
      </c>
      <c r="S42" s="22">
        <f t="shared" si="1"/>
        <v>0.14849676</v>
      </c>
      <c r="T42" s="15"/>
      <c r="U42" s="7" t="s">
        <v>54</v>
      </c>
    </row>
    <row r="43" s="1" customFormat="1" spans="1:21">
      <c r="A43" s="4" t="s">
        <v>123</v>
      </c>
      <c r="B43" s="4" t="s">
        <v>127</v>
      </c>
      <c r="C43" s="5" t="s">
        <v>129</v>
      </c>
      <c r="D43" s="4" t="s">
        <v>128</v>
      </c>
      <c r="E43" s="5" t="s">
        <v>54</v>
      </c>
      <c r="F43" s="4" t="s">
        <v>139</v>
      </c>
      <c r="G43" s="5" t="s">
        <v>51</v>
      </c>
      <c r="H43" s="5" t="s">
        <v>140</v>
      </c>
      <c r="I43" s="5" t="s">
        <v>54</v>
      </c>
      <c r="J43" s="9">
        <v>0.001034</v>
      </c>
      <c r="K43" s="5" t="s">
        <v>132</v>
      </c>
      <c r="L43" s="5" t="s">
        <v>54</v>
      </c>
      <c r="M43" s="10">
        <v>44998</v>
      </c>
      <c r="N43" s="11">
        <v>70</v>
      </c>
      <c r="O43" s="12">
        <v>0</v>
      </c>
      <c r="P43" s="13">
        <v>90.12</v>
      </c>
      <c r="Q43" s="20">
        <v>0.09318</v>
      </c>
      <c r="R43" s="21">
        <v>90.12</v>
      </c>
      <c r="S43" s="22">
        <f t="shared" si="1"/>
        <v>0.09318408</v>
      </c>
      <c r="T43" s="10"/>
      <c r="U43" s="5" t="s">
        <v>54</v>
      </c>
    </row>
    <row r="44" s="1" customFormat="1" spans="1:21">
      <c r="A44" s="6" t="s">
        <v>123</v>
      </c>
      <c r="B44" s="6" t="s">
        <v>127</v>
      </c>
      <c r="C44" s="7" t="s">
        <v>129</v>
      </c>
      <c r="D44" s="6" t="s">
        <v>128</v>
      </c>
      <c r="E44" s="7" t="s">
        <v>54</v>
      </c>
      <c r="F44" s="6" t="s">
        <v>141</v>
      </c>
      <c r="G44" s="7" t="s">
        <v>51</v>
      </c>
      <c r="H44" s="7" t="s">
        <v>142</v>
      </c>
      <c r="I44" s="7" t="s">
        <v>54</v>
      </c>
      <c r="J44" s="14">
        <v>0.016554099</v>
      </c>
      <c r="K44" s="7" t="s">
        <v>132</v>
      </c>
      <c r="L44" s="7" t="s">
        <v>54</v>
      </c>
      <c r="M44" s="15">
        <v>45086</v>
      </c>
      <c r="N44" s="16">
        <v>70</v>
      </c>
      <c r="O44" s="17">
        <v>0</v>
      </c>
      <c r="P44" s="18">
        <v>24</v>
      </c>
      <c r="Q44" s="23">
        <v>0.3973</v>
      </c>
      <c r="R44" s="21">
        <v>22.5</v>
      </c>
      <c r="S44" s="22">
        <f t="shared" si="1"/>
        <v>0.3724672275</v>
      </c>
      <c r="T44" s="15"/>
      <c r="U44" s="7" t="s">
        <v>54</v>
      </c>
    </row>
    <row r="45" s="1" customFormat="1" spans="1:21">
      <c r="A45" s="4" t="s">
        <v>123</v>
      </c>
      <c r="B45" s="4" t="s">
        <v>127</v>
      </c>
      <c r="C45" s="5" t="s">
        <v>129</v>
      </c>
      <c r="D45" s="4" t="s">
        <v>128</v>
      </c>
      <c r="E45" s="5" t="s">
        <v>54</v>
      </c>
      <c r="F45" s="4" t="s">
        <v>143</v>
      </c>
      <c r="G45" s="5" t="s">
        <v>51</v>
      </c>
      <c r="H45" s="5" t="s">
        <v>144</v>
      </c>
      <c r="I45" s="5" t="s">
        <v>54</v>
      </c>
      <c r="J45" s="9">
        <v>0.018612</v>
      </c>
      <c r="K45" s="5" t="s">
        <v>132</v>
      </c>
      <c r="L45" s="5" t="s">
        <v>54</v>
      </c>
      <c r="M45" s="10">
        <v>44998</v>
      </c>
      <c r="N45" s="11">
        <v>70</v>
      </c>
      <c r="O45" s="12">
        <v>0</v>
      </c>
      <c r="P45" s="13">
        <v>14.68</v>
      </c>
      <c r="Q45" s="20">
        <v>0.27322</v>
      </c>
      <c r="R45" s="21">
        <v>14.68</v>
      </c>
      <c r="S45" s="22">
        <f t="shared" si="1"/>
        <v>0.27322416</v>
      </c>
      <c r="T45" s="10"/>
      <c r="U45" s="5" t="s">
        <v>54</v>
      </c>
    </row>
    <row r="46" s="1" customFormat="1" spans="1:21">
      <c r="A46" s="6" t="s">
        <v>123</v>
      </c>
      <c r="B46" s="6" t="s">
        <v>127</v>
      </c>
      <c r="C46" s="7" t="s">
        <v>129</v>
      </c>
      <c r="D46" s="6" t="s">
        <v>128</v>
      </c>
      <c r="E46" s="7" t="s">
        <v>54</v>
      </c>
      <c r="F46" s="6" t="s">
        <v>145</v>
      </c>
      <c r="G46" s="7" t="s">
        <v>51</v>
      </c>
      <c r="H46" s="7" t="s">
        <v>146</v>
      </c>
      <c r="I46" s="7" t="s">
        <v>54</v>
      </c>
      <c r="J46" s="14">
        <v>0.156</v>
      </c>
      <c r="K46" s="7" t="s">
        <v>132</v>
      </c>
      <c r="L46" s="7" t="s">
        <v>54</v>
      </c>
      <c r="M46" s="15">
        <v>45268</v>
      </c>
      <c r="N46" s="16">
        <v>70</v>
      </c>
      <c r="O46" s="17">
        <v>0</v>
      </c>
      <c r="P46" s="18">
        <v>23.5</v>
      </c>
      <c r="Q46" s="23">
        <v>3.666</v>
      </c>
      <c r="R46" s="21">
        <v>22.2</v>
      </c>
      <c r="S46" s="22">
        <f t="shared" si="1"/>
        <v>3.4632</v>
      </c>
      <c r="T46" s="15"/>
      <c r="U46" s="7" t="s">
        <v>54</v>
      </c>
    </row>
    <row r="47" s="1" customFormat="1" spans="1:21">
      <c r="A47" s="4" t="s">
        <v>123</v>
      </c>
      <c r="B47" s="4" t="s">
        <v>127</v>
      </c>
      <c r="C47" s="5" t="s">
        <v>129</v>
      </c>
      <c r="D47" s="4" t="s">
        <v>128</v>
      </c>
      <c r="E47" s="5" t="s">
        <v>54</v>
      </c>
      <c r="F47" s="4" t="s">
        <v>147</v>
      </c>
      <c r="G47" s="5" t="s">
        <v>51</v>
      </c>
      <c r="H47" s="5" t="s">
        <v>148</v>
      </c>
      <c r="I47" s="5" t="s">
        <v>54</v>
      </c>
      <c r="J47" s="9">
        <v>0.021714</v>
      </c>
      <c r="K47" s="5" t="s">
        <v>132</v>
      </c>
      <c r="L47" s="5" t="s">
        <v>54</v>
      </c>
      <c r="M47" s="10">
        <v>44998</v>
      </c>
      <c r="N47" s="11">
        <v>70</v>
      </c>
      <c r="O47" s="12">
        <v>0</v>
      </c>
      <c r="P47" s="13">
        <v>19.54</v>
      </c>
      <c r="Q47" s="20">
        <v>0.42429</v>
      </c>
      <c r="R47" s="21">
        <v>19.54</v>
      </c>
      <c r="S47" s="22">
        <f t="shared" si="1"/>
        <v>0.42429156</v>
      </c>
      <c r="T47" s="10"/>
      <c r="U47" s="5" t="s">
        <v>54</v>
      </c>
    </row>
    <row r="48" s="1" customFormat="1" spans="1:21">
      <c r="A48" s="6" t="s">
        <v>123</v>
      </c>
      <c r="B48" s="6" t="s">
        <v>127</v>
      </c>
      <c r="C48" s="7" t="s">
        <v>129</v>
      </c>
      <c r="D48" s="6" t="s">
        <v>128</v>
      </c>
      <c r="E48" s="7" t="s">
        <v>54</v>
      </c>
      <c r="F48" s="6" t="s">
        <v>149</v>
      </c>
      <c r="G48" s="7" t="s">
        <v>51</v>
      </c>
      <c r="H48" s="7" t="s">
        <v>150</v>
      </c>
      <c r="I48" s="7" t="s">
        <v>54</v>
      </c>
      <c r="J48" s="14">
        <v>0.002068</v>
      </c>
      <c r="K48" s="7" t="s">
        <v>132</v>
      </c>
      <c r="L48" s="7" t="s">
        <v>54</v>
      </c>
      <c r="M48" s="15">
        <v>44998</v>
      </c>
      <c r="N48" s="16">
        <v>70</v>
      </c>
      <c r="O48" s="17">
        <v>0</v>
      </c>
      <c r="P48" s="18">
        <v>47.23</v>
      </c>
      <c r="Q48" s="23">
        <v>0.09767</v>
      </c>
      <c r="R48" s="21">
        <v>47.23</v>
      </c>
      <c r="S48" s="22">
        <f t="shared" si="1"/>
        <v>0.09767164</v>
      </c>
      <c r="T48" s="15"/>
      <c r="U48" s="7" t="s">
        <v>54</v>
      </c>
    </row>
    <row r="49" spans="19:19">
      <c r="S49" s="2">
        <f>SUM(S39:S48)</f>
        <v>5.8632258835</v>
      </c>
    </row>
    <row r="51" s="1" customFormat="1" ht="18" customHeight="1" spans="1:21">
      <c r="A51" s="3" t="s">
        <v>25</v>
      </c>
      <c r="B51" s="3" t="s">
        <v>26</v>
      </c>
      <c r="C51" s="3" t="s">
        <v>27</v>
      </c>
      <c r="D51" s="3" t="s">
        <v>28</v>
      </c>
      <c r="E51" s="3" t="s">
        <v>29</v>
      </c>
      <c r="F51" s="3" t="s">
        <v>30</v>
      </c>
      <c r="G51" s="3" t="s">
        <v>31</v>
      </c>
      <c r="H51" s="3" t="s">
        <v>32</v>
      </c>
      <c r="I51" s="3" t="s">
        <v>33</v>
      </c>
      <c r="J51" s="8" t="s">
        <v>34</v>
      </c>
      <c r="K51" s="3" t="s">
        <v>35</v>
      </c>
      <c r="L51" s="3" t="s">
        <v>36</v>
      </c>
      <c r="M51" s="8" t="s">
        <v>37</v>
      </c>
      <c r="N51" s="8" t="s">
        <v>38</v>
      </c>
      <c r="O51" s="8" t="s">
        <v>39</v>
      </c>
      <c r="P51" s="8" t="s">
        <v>40</v>
      </c>
      <c r="Q51" s="8" t="s">
        <v>41</v>
      </c>
      <c r="R51" s="19" t="s">
        <v>42</v>
      </c>
      <c r="S51" s="19" t="s">
        <v>43</v>
      </c>
      <c r="T51" s="8" t="s">
        <v>44</v>
      </c>
      <c r="U51" s="3" t="s">
        <v>45</v>
      </c>
    </row>
    <row r="52" s="1" customFormat="1" spans="1:21">
      <c r="A52" s="4" t="s">
        <v>123</v>
      </c>
      <c r="B52" s="4" t="s">
        <v>63</v>
      </c>
      <c r="C52" s="5" t="s">
        <v>48</v>
      </c>
      <c r="D52" s="4" t="s">
        <v>64</v>
      </c>
      <c r="E52" s="5" t="s">
        <v>151</v>
      </c>
      <c r="F52" s="4" t="s">
        <v>152</v>
      </c>
      <c r="G52" s="5" t="s">
        <v>61</v>
      </c>
      <c r="H52" s="5" t="s">
        <v>153</v>
      </c>
      <c r="I52" s="5" t="s">
        <v>65</v>
      </c>
      <c r="J52" s="9">
        <v>1</v>
      </c>
      <c r="K52" s="5" t="s">
        <v>48</v>
      </c>
      <c r="L52" s="5" t="s">
        <v>154</v>
      </c>
      <c r="M52" s="10">
        <v>44499</v>
      </c>
      <c r="N52" s="11">
        <v>70</v>
      </c>
      <c r="O52" s="12">
        <v>0</v>
      </c>
      <c r="P52" s="13">
        <v>8.22163</v>
      </c>
      <c r="Q52" s="20">
        <v>8.22163</v>
      </c>
      <c r="R52" s="21">
        <f>S64</f>
        <v>4.68530691448039</v>
      </c>
      <c r="S52" s="22">
        <f t="shared" ref="S52:S63" si="2">R52*J52</f>
        <v>4.68530691448039</v>
      </c>
      <c r="T52" s="10"/>
      <c r="U52" s="5" t="s">
        <v>54</v>
      </c>
    </row>
    <row r="53" s="1" customFormat="1" spans="1:21">
      <c r="A53" s="6" t="s">
        <v>123</v>
      </c>
      <c r="B53" s="6" t="s">
        <v>63</v>
      </c>
      <c r="C53" s="7" t="s">
        <v>48</v>
      </c>
      <c r="D53" s="6" t="s">
        <v>64</v>
      </c>
      <c r="E53" s="7" t="s">
        <v>151</v>
      </c>
      <c r="F53" s="6" t="s">
        <v>127</v>
      </c>
      <c r="G53" s="7" t="s">
        <v>61</v>
      </c>
      <c r="H53" s="7" t="s">
        <v>128</v>
      </c>
      <c r="I53" s="7" t="s">
        <v>54</v>
      </c>
      <c r="J53" s="14">
        <v>0.085</v>
      </c>
      <c r="K53" s="7" t="s">
        <v>129</v>
      </c>
      <c r="L53" s="7" t="s">
        <v>54</v>
      </c>
      <c r="M53" s="15">
        <v>44499</v>
      </c>
      <c r="N53" s="16">
        <v>70</v>
      </c>
      <c r="O53" s="17">
        <v>0</v>
      </c>
      <c r="P53" s="18">
        <v>7.55336</v>
      </c>
      <c r="Q53" s="23">
        <v>0.64204</v>
      </c>
      <c r="R53" s="21">
        <f>S49</f>
        <v>5.8632258835</v>
      </c>
      <c r="S53" s="22">
        <f t="shared" si="2"/>
        <v>0.4983742000975</v>
      </c>
      <c r="T53" s="15"/>
      <c r="U53" s="7" t="s">
        <v>54</v>
      </c>
    </row>
    <row r="54" spans="19:19">
      <c r="S54" s="2">
        <f>SUM(S52:S53)</f>
        <v>5.18368111457789</v>
      </c>
    </row>
    <row r="56" s="1" customFormat="1" ht="18" customHeight="1" spans="1:21">
      <c r="A56" s="3" t="s">
        <v>25</v>
      </c>
      <c r="B56" s="3" t="s">
        <v>26</v>
      </c>
      <c r="C56" s="3" t="s">
        <v>27</v>
      </c>
      <c r="D56" s="3" t="s">
        <v>28</v>
      </c>
      <c r="E56" s="3" t="s">
        <v>29</v>
      </c>
      <c r="F56" s="3" t="s">
        <v>30</v>
      </c>
      <c r="G56" s="3" t="s">
        <v>31</v>
      </c>
      <c r="H56" s="3" t="s">
        <v>32</v>
      </c>
      <c r="I56" s="3" t="s">
        <v>33</v>
      </c>
      <c r="J56" s="8" t="s">
        <v>34</v>
      </c>
      <c r="K56" s="3" t="s">
        <v>35</v>
      </c>
      <c r="L56" s="3" t="s">
        <v>36</v>
      </c>
      <c r="M56" s="8" t="s">
        <v>37</v>
      </c>
      <c r="N56" s="8" t="s">
        <v>38</v>
      </c>
      <c r="O56" s="8" t="s">
        <v>39</v>
      </c>
      <c r="P56" s="8" t="s">
        <v>40</v>
      </c>
      <c r="Q56" s="8" t="s">
        <v>41</v>
      </c>
      <c r="R56" s="19" t="s">
        <v>42</v>
      </c>
      <c r="S56" s="19" t="s">
        <v>43</v>
      </c>
      <c r="T56" s="8" t="s">
        <v>44</v>
      </c>
      <c r="U56" s="3" t="s">
        <v>45</v>
      </c>
    </row>
    <row r="57" s="1" customFormat="1" spans="1:21">
      <c r="A57" s="4" t="s">
        <v>123</v>
      </c>
      <c r="B57" s="4" t="s">
        <v>152</v>
      </c>
      <c r="C57" s="5" t="s">
        <v>48</v>
      </c>
      <c r="D57" s="4" t="s">
        <v>153</v>
      </c>
      <c r="E57" s="5" t="s">
        <v>151</v>
      </c>
      <c r="F57" s="4" t="s">
        <v>155</v>
      </c>
      <c r="G57" s="5" t="s">
        <v>51</v>
      </c>
      <c r="H57" s="5" t="s">
        <v>156</v>
      </c>
      <c r="I57" s="5" t="s">
        <v>65</v>
      </c>
      <c r="J57" s="9">
        <v>1</v>
      </c>
      <c r="K57" s="5" t="s">
        <v>48</v>
      </c>
      <c r="L57" s="5" t="s">
        <v>54</v>
      </c>
      <c r="M57" s="10">
        <v>44499</v>
      </c>
      <c r="N57" s="11">
        <v>20</v>
      </c>
      <c r="O57" s="12">
        <v>0</v>
      </c>
      <c r="P57" s="13">
        <v>0.4514</v>
      </c>
      <c r="Q57" s="20">
        <v>0.4514</v>
      </c>
      <c r="R57" s="21">
        <v>0.3054</v>
      </c>
      <c r="S57" s="22">
        <f t="shared" si="2"/>
        <v>0.3054</v>
      </c>
      <c r="T57" s="10"/>
      <c r="U57" s="5" t="s">
        <v>54</v>
      </c>
    </row>
    <row r="58" s="1" customFormat="1" spans="1:21">
      <c r="A58" s="6" t="s">
        <v>123</v>
      </c>
      <c r="B58" s="6" t="s">
        <v>152</v>
      </c>
      <c r="C58" s="7" t="s">
        <v>48</v>
      </c>
      <c r="D58" s="6" t="s">
        <v>153</v>
      </c>
      <c r="E58" s="7" t="s">
        <v>151</v>
      </c>
      <c r="F58" s="6" t="s">
        <v>157</v>
      </c>
      <c r="G58" s="7" t="s">
        <v>51</v>
      </c>
      <c r="H58" s="7" t="s">
        <v>158</v>
      </c>
      <c r="I58" s="7" t="s">
        <v>65</v>
      </c>
      <c r="J58" s="14">
        <v>1</v>
      </c>
      <c r="K58" s="7" t="s">
        <v>48</v>
      </c>
      <c r="L58" s="7" t="s">
        <v>54</v>
      </c>
      <c r="M58" s="15">
        <v>44499</v>
      </c>
      <c r="N58" s="16">
        <v>20</v>
      </c>
      <c r="O58" s="17">
        <v>0</v>
      </c>
      <c r="P58" s="18">
        <v>0.2343</v>
      </c>
      <c r="Q58" s="23">
        <v>0.2343</v>
      </c>
      <c r="R58" s="21">
        <v>0.2343</v>
      </c>
      <c r="S58" s="22">
        <f t="shared" si="2"/>
        <v>0.2343</v>
      </c>
      <c r="T58" s="15"/>
      <c r="U58" s="7" t="s">
        <v>54</v>
      </c>
    </row>
    <row r="59" s="1" customFormat="1" spans="1:21">
      <c r="A59" s="4" t="s">
        <v>123</v>
      </c>
      <c r="B59" s="4" t="s">
        <v>152</v>
      </c>
      <c r="C59" s="5" t="s">
        <v>48</v>
      </c>
      <c r="D59" s="4" t="s">
        <v>153</v>
      </c>
      <c r="E59" s="5" t="s">
        <v>151</v>
      </c>
      <c r="F59" s="4" t="s">
        <v>159</v>
      </c>
      <c r="G59" s="5" t="s">
        <v>51</v>
      </c>
      <c r="H59" s="5" t="s">
        <v>160</v>
      </c>
      <c r="I59" s="5" t="s">
        <v>54</v>
      </c>
      <c r="J59" s="9">
        <v>0.010548037</v>
      </c>
      <c r="K59" s="5" t="s">
        <v>132</v>
      </c>
      <c r="L59" s="5" t="s">
        <v>54</v>
      </c>
      <c r="M59" s="10">
        <v>45086</v>
      </c>
      <c r="N59" s="11">
        <v>20</v>
      </c>
      <c r="O59" s="12">
        <v>0</v>
      </c>
      <c r="P59" s="13">
        <v>5.36209</v>
      </c>
      <c r="Q59" s="20">
        <v>0.05656</v>
      </c>
      <c r="R59" s="21">
        <v>5</v>
      </c>
      <c r="S59" s="22">
        <f t="shared" si="2"/>
        <v>0.052740185</v>
      </c>
      <c r="T59" s="10"/>
      <c r="U59" s="5" t="s">
        <v>54</v>
      </c>
    </row>
    <row r="60" s="1" customFormat="1" spans="1:21">
      <c r="A60" s="6" t="s">
        <v>123</v>
      </c>
      <c r="B60" s="6" t="s">
        <v>152</v>
      </c>
      <c r="C60" s="7" t="s">
        <v>48</v>
      </c>
      <c r="D60" s="6" t="s">
        <v>153</v>
      </c>
      <c r="E60" s="7" t="s">
        <v>151</v>
      </c>
      <c r="F60" s="6" t="s">
        <v>161</v>
      </c>
      <c r="G60" s="7" t="s">
        <v>51</v>
      </c>
      <c r="H60" s="7" t="s">
        <v>162</v>
      </c>
      <c r="I60" s="7" t="s">
        <v>126</v>
      </c>
      <c r="J60" s="14">
        <v>2</v>
      </c>
      <c r="K60" s="7" t="s">
        <v>48</v>
      </c>
      <c r="L60" s="7" t="s">
        <v>54</v>
      </c>
      <c r="M60" s="15">
        <v>44499</v>
      </c>
      <c r="N60" s="16">
        <v>20</v>
      </c>
      <c r="O60" s="17">
        <v>0</v>
      </c>
      <c r="P60" s="18">
        <v>0.9203</v>
      </c>
      <c r="Q60" s="23">
        <v>1.8406</v>
      </c>
      <c r="R60" s="21">
        <v>0.9203</v>
      </c>
      <c r="S60" s="22">
        <f t="shared" si="2"/>
        <v>1.8406</v>
      </c>
      <c r="T60" s="15"/>
      <c r="U60" s="7" t="s">
        <v>54</v>
      </c>
    </row>
    <row r="61" s="1" customFormat="1" spans="1:21">
      <c r="A61" s="4" t="s">
        <v>123</v>
      </c>
      <c r="B61" s="4" t="s">
        <v>152</v>
      </c>
      <c r="C61" s="5" t="s">
        <v>48</v>
      </c>
      <c r="D61" s="4" t="s">
        <v>153</v>
      </c>
      <c r="E61" s="5" t="s">
        <v>151</v>
      </c>
      <c r="F61" s="4" t="s">
        <v>163</v>
      </c>
      <c r="G61" s="5" t="s">
        <v>51</v>
      </c>
      <c r="H61" s="5" t="s">
        <v>164</v>
      </c>
      <c r="I61" s="5" t="s">
        <v>126</v>
      </c>
      <c r="J61" s="9">
        <v>2</v>
      </c>
      <c r="K61" s="5" t="s">
        <v>48</v>
      </c>
      <c r="L61" s="5" t="s">
        <v>54</v>
      </c>
      <c r="M61" s="10">
        <v>44499</v>
      </c>
      <c r="N61" s="11">
        <v>20</v>
      </c>
      <c r="O61" s="12">
        <v>0</v>
      </c>
      <c r="P61" s="13">
        <v>0.4867</v>
      </c>
      <c r="Q61" s="20">
        <v>0.9734</v>
      </c>
      <c r="R61" s="21">
        <v>0.4867</v>
      </c>
      <c r="S61" s="22">
        <f t="shared" si="2"/>
        <v>0.9734</v>
      </c>
      <c r="T61" s="10"/>
      <c r="U61" s="5" t="s">
        <v>54</v>
      </c>
    </row>
    <row r="62" s="1" customFormat="1" spans="1:21">
      <c r="A62" s="6" t="s">
        <v>123</v>
      </c>
      <c r="B62" s="6" t="s">
        <v>152</v>
      </c>
      <c r="C62" s="7" t="s">
        <v>48</v>
      </c>
      <c r="D62" s="6" t="s">
        <v>153</v>
      </c>
      <c r="E62" s="7" t="s">
        <v>151</v>
      </c>
      <c r="F62" s="6" t="s">
        <v>165</v>
      </c>
      <c r="G62" s="7" t="s">
        <v>51</v>
      </c>
      <c r="H62" s="7" t="s">
        <v>166</v>
      </c>
      <c r="I62" s="7" t="s">
        <v>54</v>
      </c>
      <c r="J62" s="14">
        <v>0.010548037</v>
      </c>
      <c r="K62" s="7" t="s">
        <v>132</v>
      </c>
      <c r="L62" s="7" t="s">
        <v>54</v>
      </c>
      <c r="M62" s="15">
        <v>45449</v>
      </c>
      <c r="N62" s="16">
        <v>20</v>
      </c>
      <c r="O62" s="17">
        <v>0</v>
      </c>
      <c r="P62" s="18">
        <v>5.96786</v>
      </c>
      <c r="Q62" s="23">
        <v>0.06295</v>
      </c>
      <c r="R62" s="21">
        <v>5.61947</v>
      </c>
      <c r="S62" s="22">
        <f t="shared" si="2"/>
        <v>0.05927437748039</v>
      </c>
      <c r="T62" s="15"/>
      <c r="U62" s="7" t="s">
        <v>54</v>
      </c>
    </row>
    <row r="63" s="1" customFormat="1" spans="1:21">
      <c r="A63" s="4" t="s">
        <v>123</v>
      </c>
      <c r="B63" s="4" t="s">
        <v>152</v>
      </c>
      <c r="C63" s="5" t="s">
        <v>48</v>
      </c>
      <c r="D63" s="4" t="s">
        <v>153</v>
      </c>
      <c r="E63" s="5" t="s">
        <v>151</v>
      </c>
      <c r="F63" s="4" t="s">
        <v>167</v>
      </c>
      <c r="G63" s="5" t="s">
        <v>61</v>
      </c>
      <c r="H63" s="5" t="s">
        <v>168</v>
      </c>
      <c r="I63" s="5" t="s">
        <v>126</v>
      </c>
      <c r="J63" s="9">
        <v>1</v>
      </c>
      <c r="K63" s="5" t="s">
        <v>48</v>
      </c>
      <c r="L63" s="5" t="s">
        <v>54</v>
      </c>
      <c r="M63" s="10">
        <v>44499</v>
      </c>
      <c r="N63" s="11">
        <v>20</v>
      </c>
      <c r="O63" s="12">
        <v>0</v>
      </c>
      <c r="P63" s="13">
        <v>1.45142</v>
      </c>
      <c r="Q63" s="20">
        <v>1.45142</v>
      </c>
      <c r="R63" s="21">
        <f>S68</f>
        <v>1.219592352</v>
      </c>
      <c r="S63" s="22">
        <f t="shared" si="2"/>
        <v>1.219592352</v>
      </c>
      <c r="T63" s="10"/>
      <c r="U63" s="5" t="s">
        <v>54</v>
      </c>
    </row>
    <row r="64" spans="19:19">
      <c r="S64" s="2">
        <f>SUM(S57:S63)</f>
        <v>4.68530691448039</v>
      </c>
    </row>
    <row r="66" s="1" customFormat="1" ht="18" customHeight="1" spans="1:21">
      <c r="A66" s="3" t="s">
        <v>25</v>
      </c>
      <c r="B66" s="3" t="s">
        <v>26</v>
      </c>
      <c r="C66" s="3" t="s">
        <v>27</v>
      </c>
      <c r="D66" s="3" t="s">
        <v>28</v>
      </c>
      <c r="E66" s="3" t="s">
        <v>29</v>
      </c>
      <c r="F66" s="3" t="s">
        <v>30</v>
      </c>
      <c r="G66" s="3" t="s">
        <v>31</v>
      </c>
      <c r="H66" s="3" t="s">
        <v>32</v>
      </c>
      <c r="I66" s="3" t="s">
        <v>33</v>
      </c>
      <c r="J66" s="8" t="s">
        <v>34</v>
      </c>
      <c r="K66" s="3" t="s">
        <v>35</v>
      </c>
      <c r="L66" s="3" t="s">
        <v>36</v>
      </c>
      <c r="M66" s="8" t="s">
        <v>37</v>
      </c>
      <c r="N66" s="8" t="s">
        <v>38</v>
      </c>
      <c r="O66" s="8" t="s">
        <v>39</v>
      </c>
      <c r="P66" s="8" t="s">
        <v>40</v>
      </c>
      <c r="Q66" s="8" t="s">
        <v>41</v>
      </c>
      <c r="R66" s="19" t="s">
        <v>42</v>
      </c>
      <c r="S66" s="19" t="s">
        <v>43</v>
      </c>
      <c r="T66" s="8" t="s">
        <v>44</v>
      </c>
      <c r="U66" s="3" t="s">
        <v>45</v>
      </c>
    </row>
    <row r="67" s="1" customFormat="1" spans="1:21">
      <c r="A67" s="4" t="s">
        <v>123</v>
      </c>
      <c r="B67" s="4" t="s">
        <v>167</v>
      </c>
      <c r="C67" s="5" t="s">
        <v>48</v>
      </c>
      <c r="D67" s="4" t="s">
        <v>168</v>
      </c>
      <c r="E67" s="5" t="s">
        <v>126</v>
      </c>
      <c r="F67" s="4" t="s">
        <v>169</v>
      </c>
      <c r="G67" s="5" t="s">
        <v>51</v>
      </c>
      <c r="H67" s="5" t="s">
        <v>170</v>
      </c>
      <c r="I67" s="5" t="s">
        <v>171</v>
      </c>
      <c r="J67" s="9">
        <v>0.2676</v>
      </c>
      <c r="K67" s="5" t="s">
        <v>132</v>
      </c>
      <c r="L67" s="5" t="s">
        <v>54</v>
      </c>
      <c r="M67" s="10">
        <v>44902</v>
      </c>
      <c r="N67" s="11">
        <v>60</v>
      </c>
      <c r="O67" s="12">
        <v>0</v>
      </c>
      <c r="P67" s="13">
        <v>4.81268</v>
      </c>
      <c r="Q67" s="20">
        <v>1.28787</v>
      </c>
      <c r="R67" s="21">
        <v>4.55752</v>
      </c>
      <c r="S67" s="22">
        <f t="shared" ref="S67:S87" si="3">R67*J67</f>
        <v>1.219592352</v>
      </c>
      <c r="T67" s="10"/>
      <c r="U67" s="5" t="s">
        <v>54</v>
      </c>
    </row>
    <row r="68" spans="19:19">
      <c r="S68" s="2">
        <f>SUM(S67:S67)</f>
        <v>1.219592352</v>
      </c>
    </row>
    <row r="70" s="1" customFormat="1" ht="18" customHeight="1" spans="1:21">
      <c r="A70" s="3" t="s">
        <v>25</v>
      </c>
      <c r="B70" s="3" t="s">
        <v>26</v>
      </c>
      <c r="C70" s="3" t="s">
        <v>27</v>
      </c>
      <c r="D70" s="3" t="s">
        <v>28</v>
      </c>
      <c r="E70" s="3" t="s">
        <v>29</v>
      </c>
      <c r="F70" s="3" t="s">
        <v>30</v>
      </c>
      <c r="G70" s="3" t="s">
        <v>31</v>
      </c>
      <c r="H70" s="3" t="s">
        <v>32</v>
      </c>
      <c r="I70" s="3" t="s">
        <v>33</v>
      </c>
      <c r="J70" s="8" t="s">
        <v>34</v>
      </c>
      <c r="K70" s="3" t="s">
        <v>35</v>
      </c>
      <c r="L70" s="3" t="s">
        <v>36</v>
      </c>
      <c r="M70" s="8" t="s">
        <v>37</v>
      </c>
      <c r="N70" s="8" t="s">
        <v>38</v>
      </c>
      <c r="O70" s="8" t="s">
        <v>39</v>
      </c>
      <c r="P70" s="8" t="s">
        <v>40</v>
      </c>
      <c r="Q70" s="8" t="s">
        <v>41</v>
      </c>
      <c r="R70" s="19" t="s">
        <v>42</v>
      </c>
      <c r="S70" s="19" t="s">
        <v>43</v>
      </c>
      <c r="T70" s="8" t="s">
        <v>44</v>
      </c>
      <c r="U70" s="3" t="s">
        <v>45</v>
      </c>
    </row>
    <row r="71" s="1" customFormat="1" spans="1:21">
      <c r="A71" s="4" t="s">
        <v>123</v>
      </c>
      <c r="B71" s="4" t="s">
        <v>73</v>
      </c>
      <c r="C71" s="5" t="s">
        <v>48</v>
      </c>
      <c r="D71" s="4" t="s">
        <v>74</v>
      </c>
      <c r="E71" s="5" t="s">
        <v>172</v>
      </c>
      <c r="F71" s="4" t="s">
        <v>173</v>
      </c>
      <c r="G71" s="5" t="s">
        <v>61</v>
      </c>
      <c r="H71" s="5" t="s">
        <v>174</v>
      </c>
      <c r="I71" s="5" t="s">
        <v>126</v>
      </c>
      <c r="J71" s="9">
        <v>1</v>
      </c>
      <c r="K71" s="5" t="s">
        <v>48</v>
      </c>
      <c r="L71" s="5" t="s">
        <v>54</v>
      </c>
      <c r="M71" s="10">
        <v>44499</v>
      </c>
      <c r="N71" s="11">
        <v>20</v>
      </c>
      <c r="O71" s="12">
        <v>0</v>
      </c>
      <c r="P71" s="13">
        <v>6.20552</v>
      </c>
      <c r="Q71" s="20">
        <v>6.20552</v>
      </c>
      <c r="R71" s="21">
        <f>S93</f>
        <v>5.131557323</v>
      </c>
      <c r="S71" s="22">
        <f t="shared" si="3"/>
        <v>5.131557323</v>
      </c>
      <c r="T71" s="10"/>
      <c r="U71" s="5" t="s">
        <v>54</v>
      </c>
    </row>
    <row r="72" s="1" customFormat="1" spans="1:21">
      <c r="A72" s="6" t="s">
        <v>123</v>
      </c>
      <c r="B72" s="6" t="s">
        <v>73</v>
      </c>
      <c r="C72" s="7" t="s">
        <v>48</v>
      </c>
      <c r="D72" s="6" t="s">
        <v>74</v>
      </c>
      <c r="E72" s="7" t="s">
        <v>172</v>
      </c>
      <c r="F72" s="6" t="s">
        <v>175</v>
      </c>
      <c r="G72" s="7" t="s">
        <v>51</v>
      </c>
      <c r="H72" s="7" t="s">
        <v>176</v>
      </c>
      <c r="I72" s="7" t="s">
        <v>126</v>
      </c>
      <c r="J72" s="14">
        <v>2</v>
      </c>
      <c r="K72" s="7" t="s">
        <v>48</v>
      </c>
      <c r="L72" s="7" t="s">
        <v>54</v>
      </c>
      <c r="M72" s="15">
        <v>44499</v>
      </c>
      <c r="N72" s="16">
        <v>20</v>
      </c>
      <c r="O72" s="17">
        <v>0</v>
      </c>
      <c r="P72" s="18">
        <v>0.3776</v>
      </c>
      <c r="Q72" s="23">
        <v>0.7552</v>
      </c>
      <c r="R72" s="21">
        <v>0.3776</v>
      </c>
      <c r="S72" s="22">
        <f t="shared" si="3"/>
        <v>0.7552</v>
      </c>
      <c r="T72" s="15"/>
      <c r="U72" s="7" t="s">
        <v>54</v>
      </c>
    </row>
    <row r="73" s="1" customFormat="1" spans="1:21">
      <c r="A73" s="4" t="s">
        <v>123</v>
      </c>
      <c r="B73" s="4" t="s">
        <v>73</v>
      </c>
      <c r="C73" s="5" t="s">
        <v>48</v>
      </c>
      <c r="D73" s="4" t="s">
        <v>74</v>
      </c>
      <c r="E73" s="5" t="s">
        <v>172</v>
      </c>
      <c r="F73" s="4" t="s">
        <v>177</v>
      </c>
      <c r="G73" s="5" t="s">
        <v>61</v>
      </c>
      <c r="H73" s="5" t="s">
        <v>178</v>
      </c>
      <c r="I73" s="5" t="s">
        <v>126</v>
      </c>
      <c r="J73" s="9">
        <v>1</v>
      </c>
      <c r="K73" s="5" t="s">
        <v>48</v>
      </c>
      <c r="L73" s="5" t="s">
        <v>54</v>
      </c>
      <c r="M73" s="10">
        <v>44499</v>
      </c>
      <c r="N73" s="11">
        <v>20</v>
      </c>
      <c r="O73" s="12">
        <v>0</v>
      </c>
      <c r="P73" s="13">
        <v>2.48514</v>
      </c>
      <c r="Q73" s="20">
        <v>2.48514</v>
      </c>
      <c r="R73" s="21">
        <f>S97</f>
        <v>2.3377016</v>
      </c>
      <c r="S73" s="22">
        <f t="shared" si="3"/>
        <v>2.3377016</v>
      </c>
      <c r="T73" s="10"/>
      <c r="U73" s="5" t="s">
        <v>54</v>
      </c>
    </row>
    <row r="74" s="1" customFormat="1" spans="1:21">
      <c r="A74" s="6" t="s">
        <v>123</v>
      </c>
      <c r="B74" s="6" t="s">
        <v>73</v>
      </c>
      <c r="C74" s="7" t="s">
        <v>48</v>
      </c>
      <c r="D74" s="6" t="s">
        <v>74</v>
      </c>
      <c r="E74" s="7" t="s">
        <v>172</v>
      </c>
      <c r="F74" s="6" t="s">
        <v>159</v>
      </c>
      <c r="G74" s="7" t="s">
        <v>51</v>
      </c>
      <c r="H74" s="7" t="s">
        <v>160</v>
      </c>
      <c r="I74" s="7" t="s">
        <v>54</v>
      </c>
      <c r="J74" s="14">
        <v>0.05334</v>
      </c>
      <c r="K74" s="7" t="s">
        <v>132</v>
      </c>
      <c r="L74" s="7" t="s">
        <v>54</v>
      </c>
      <c r="M74" s="15">
        <v>45086</v>
      </c>
      <c r="N74" s="16">
        <v>20</v>
      </c>
      <c r="O74" s="17">
        <v>0</v>
      </c>
      <c r="P74" s="18">
        <v>5.36209</v>
      </c>
      <c r="Q74" s="23">
        <v>0.28601</v>
      </c>
      <c r="R74" s="21">
        <v>5</v>
      </c>
      <c r="S74" s="22">
        <f t="shared" si="3"/>
        <v>0.2667</v>
      </c>
      <c r="T74" s="15"/>
      <c r="U74" s="7" t="s">
        <v>54</v>
      </c>
    </row>
    <row r="75" s="1" customFormat="1" spans="1:21">
      <c r="A75" s="4" t="s">
        <v>123</v>
      </c>
      <c r="B75" s="4" t="s">
        <v>73</v>
      </c>
      <c r="C75" s="5" t="s">
        <v>48</v>
      </c>
      <c r="D75" s="4" t="s">
        <v>74</v>
      </c>
      <c r="E75" s="5" t="s">
        <v>172</v>
      </c>
      <c r="F75" s="4" t="s">
        <v>179</v>
      </c>
      <c r="G75" s="5" t="s">
        <v>51</v>
      </c>
      <c r="H75" s="5" t="s">
        <v>180</v>
      </c>
      <c r="I75" s="5" t="s">
        <v>181</v>
      </c>
      <c r="J75" s="9">
        <v>1</v>
      </c>
      <c r="K75" s="5" t="s">
        <v>98</v>
      </c>
      <c r="L75" s="5" t="s">
        <v>54</v>
      </c>
      <c r="M75" s="10">
        <v>44499</v>
      </c>
      <c r="N75" s="11">
        <v>20</v>
      </c>
      <c r="O75" s="12">
        <v>0</v>
      </c>
      <c r="P75" s="13">
        <v>0.0496</v>
      </c>
      <c r="Q75" s="20">
        <v>0.0496</v>
      </c>
      <c r="R75" s="21">
        <v>0.0496</v>
      </c>
      <c r="S75" s="22">
        <f t="shared" si="3"/>
        <v>0.0496</v>
      </c>
      <c r="T75" s="10"/>
      <c r="U75" s="5" t="s">
        <v>54</v>
      </c>
    </row>
    <row r="76" s="1" customFormat="1" spans="1:21">
      <c r="A76" s="6" t="s">
        <v>123</v>
      </c>
      <c r="B76" s="6" t="s">
        <v>73</v>
      </c>
      <c r="C76" s="7" t="s">
        <v>48</v>
      </c>
      <c r="D76" s="6" t="s">
        <v>74</v>
      </c>
      <c r="E76" s="7" t="s">
        <v>172</v>
      </c>
      <c r="F76" s="6" t="s">
        <v>182</v>
      </c>
      <c r="G76" s="7" t="s">
        <v>51</v>
      </c>
      <c r="H76" s="7" t="s">
        <v>183</v>
      </c>
      <c r="I76" s="7" t="s">
        <v>126</v>
      </c>
      <c r="J76" s="14">
        <v>1</v>
      </c>
      <c r="K76" s="7" t="s">
        <v>48</v>
      </c>
      <c r="L76" s="7" t="s">
        <v>54</v>
      </c>
      <c r="M76" s="15">
        <v>44499</v>
      </c>
      <c r="N76" s="16">
        <v>20</v>
      </c>
      <c r="O76" s="17">
        <v>0</v>
      </c>
      <c r="P76" s="18">
        <v>1.96</v>
      </c>
      <c r="Q76" s="23">
        <v>1.96</v>
      </c>
      <c r="R76" s="21">
        <v>1.96</v>
      </c>
      <c r="S76" s="22">
        <f t="shared" si="3"/>
        <v>1.96</v>
      </c>
      <c r="T76" s="15"/>
      <c r="U76" s="7" t="s">
        <v>54</v>
      </c>
    </row>
    <row r="77" s="1" customFormat="1" spans="1:21">
      <c r="A77" s="4" t="s">
        <v>123</v>
      </c>
      <c r="B77" s="4" t="s">
        <v>73</v>
      </c>
      <c r="C77" s="5" t="s">
        <v>48</v>
      </c>
      <c r="D77" s="4" t="s">
        <v>74</v>
      </c>
      <c r="E77" s="5" t="s">
        <v>172</v>
      </c>
      <c r="F77" s="4" t="s">
        <v>184</v>
      </c>
      <c r="G77" s="5" t="s">
        <v>51</v>
      </c>
      <c r="H77" s="5" t="s">
        <v>185</v>
      </c>
      <c r="I77" s="5" t="s">
        <v>126</v>
      </c>
      <c r="J77" s="9">
        <v>1</v>
      </c>
      <c r="K77" s="5" t="s">
        <v>48</v>
      </c>
      <c r="L77" s="5" t="s">
        <v>54</v>
      </c>
      <c r="M77" s="10">
        <v>44499</v>
      </c>
      <c r="N77" s="11">
        <v>20</v>
      </c>
      <c r="O77" s="12">
        <v>0</v>
      </c>
      <c r="P77" s="13">
        <v>4.1963</v>
      </c>
      <c r="Q77" s="20">
        <v>4.1963</v>
      </c>
      <c r="R77" s="21">
        <v>4.1963</v>
      </c>
      <c r="S77" s="22">
        <f t="shared" si="3"/>
        <v>4.1963</v>
      </c>
      <c r="T77" s="10"/>
      <c r="U77" s="5" t="s">
        <v>54</v>
      </c>
    </row>
    <row r="78" s="1" customFormat="1" spans="1:21">
      <c r="A78" s="6" t="s">
        <v>123</v>
      </c>
      <c r="B78" s="6" t="s">
        <v>73</v>
      </c>
      <c r="C78" s="7" t="s">
        <v>48</v>
      </c>
      <c r="D78" s="6" t="s">
        <v>74</v>
      </c>
      <c r="E78" s="7" t="s">
        <v>172</v>
      </c>
      <c r="F78" s="6" t="s">
        <v>186</v>
      </c>
      <c r="G78" s="7" t="s">
        <v>61</v>
      </c>
      <c r="H78" s="7" t="s">
        <v>187</v>
      </c>
      <c r="I78" s="7" t="s">
        <v>65</v>
      </c>
      <c r="J78" s="14">
        <v>1</v>
      </c>
      <c r="K78" s="7" t="s">
        <v>48</v>
      </c>
      <c r="L78" s="7" t="s">
        <v>154</v>
      </c>
      <c r="M78" s="15">
        <v>44677</v>
      </c>
      <c r="N78" s="16">
        <v>20</v>
      </c>
      <c r="O78" s="17">
        <v>0</v>
      </c>
      <c r="P78" s="18">
        <v>24.65854</v>
      </c>
      <c r="Q78" s="23">
        <v>24.65854</v>
      </c>
      <c r="R78" s="21">
        <f>S102</f>
        <v>23.074827955671</v>
      </c>
      <c r="S78" s="22">
        <f t="shared" si="3"/>
        <v>23.074827955671</v>
      </c>
      <c r="T78" s="15"/>
      <c r="U78" s="7" t="s">
        <v>54</v>
      </c>
    </row>
    <row r="79" s="1" customFormat="1" spans="1:21">
      <c r="A79" s="4" t="s">
        <v>123</v>
      </c>
      <c r="B79" s="4" t="s">
        <v>73</v>
      </c>
      <c r="C79" s="5" t="s">
        <v>48</v>
      </c>
      <c r="D79" s="4" t="s">
        <v>74</v>
      </c>
      <c r="E79" s="5" t="s">
        <v>172</v>
      </c>
      <c r="F79" s="4" t="s">
        <v>188</v>
      </c>
      <c r="G79" s="5" t="s">
        <v>51</v>
      </c>
      <c r="H79" s="5" t="s">
        <v>189</v>
      </c>
      <c r="I79" s="5" t="s">
        <v>126</v>
      </c>
      <c r="J79" s="9">
        <v>1</v>
      </c>
      <c r="K79" s="5" t="s">
        <v>48</v>
      </c>
      <c r="L79" s="5" t="s">
        <v>54</v>
      </c>
      <c r="M79" s="10">
        <v>44499</v>
      </c>
      <c r="N79" s="11">
        <v>20</v>
      </c>
      <c r="O79" s="12">
        <v>0</v>
      </c>
      <c r="P79" s="13">
        <v>3.4071</v>
      </c>
      <c r="Q79" s="20">
        <v>3.4071</v>
      </c>
      <c r="R79" s="21">
        <v>3.4071</v>
      </c>
      <c r="S79" s="22">
        <f t="shared" si="3"/>
        <v>3.4071</v>
      </c>
      <c r="T79" s="10"/>
      <c r="U79" s="5" t="s">
        <v>54</v>
      </c>
    </row>
    <row r="80" s="1" customFormat="1" spans="1:21">
      <c r="A80" s="6" t="s">
        <v>123</v>
      </c>
      <c r="B80" s="6" t="s">
        <v>73</v>
      </c>
      <c r="C80" s="7" t="s">
        <v>48</v>
      </c>
      <c r="D80" s="6" t="s">
        <v>74</v>
      </c>
      <c r="E80" s="7" t="s">
        <v>172</v>
      </c>
      <c r="F80" s="6" t="s">
        <v>190</v>
      </c>
      <c r="G80" s="7" t="s">
        <v>51</v>
      </c>
      <c r="H80" s="7" t="s">
        <v>191</v>
      </c>
      <c r="I80" s="7" t="s">
        <v>126</v>
      </c>
      <c r="J80" s="14">
        <v>1</v>
      </c>
      <c r="K80" s="7" t="s">
        <v>48</v>
      </c>
      <c r="L80" s="7" t="s">
        <v>54</v>
      </c>
      <c r="M80" s="15">
        <v>44499</v>
      </c>
      <c r="N80" s="16">
        <v>20</v>
      </c>
      <c r="O80" s="17">
        <v>0</v>
      </c>
      <c r="P80" s="18">
        <v>15.1802</v>
      </c>
      <c r="Q80" s="23">
        <v>15.1802</v>
      </c>
      <c r="R80" s="21">
        <v>15.1802</v>
      </c>
      <c r="S80" s="22">
        <f t="shared" si="3"/>
        <v>15.1802</v>
      </c>
      <c r="T80" s="15"/>
      <c r="U80" s="7" t="s">
        <v>54</v>
      </c>
    </row>
    <row r="81" s="1" customFormat="1" spans="1:21">
      <c r="A81" s="4" t="s">
        <v>123</v>
      </c>
      <c r="B81" s="4" t="s">
        <v>73</v>
      </c>
      <c r="C81" s="5" t="s">
        <v>48</v>
      </c>
      <c r="D81" s="4" t="s">
        <v>74</v>
      </c>
      <c r="E81" s="5" t="s">
        <v>172</v>
      </c>
      <c r="F81" s="4" t="s">
        <v>192</v>
      </c>
      <c r="G81" s="5" t="s">
        <v>51</v>
      </c>
      <c r="H81" s="5" t="s">
        <v>193</v>
      </c>
      <c r="I81" s="5" t="s">
        <v>126</v>
      </c>
      <c r="J81" s="9">
        <v>1</v>
      </c>
      <c r="K81" s="5" t="s">
        <v>48</v>
      </c>
      <c r="L81" s="5" t="s">
        <v>54</v>
      </c>
      <c r="M81" s="10">
        <v>44499</v>
      </c>
      <c r="N81" s="11">
        <v>20</v>
      </c>
      <c r="O81" s="12">
        <v>0</v>
      </c>
      <c r="P81" s="13">
        <v>0.69</v>
      </c>
      <c r="Q81" s="20">
        <v>0.69</v>
      </c>
      <c r="R81" s="21">
        <v>0.69</v>
      </c>
      <c r="S81" s="22">
        <f t="shared" si="3"/>
        <v>0.69</v>
      </c>
      <c r="T81" s="10"/>
      <c r="U81" s="5" t="s">
        <v>54</v>
      </c>
    </row>
    <row r="82" s="1" customFormat="1" spans="1:21">
      <c r="A82" s="6" t="s">
        <v>123</v>
      </c>
      <c r="B82" s="6" t="s">
        <v>73</v>
      </c>
      <c r="C82" s="7" t="s">
        <v>48</v>
      </c>
      <c r="D82" s="6" t="s">
        <v>74</v>
      </c>
      <c r="E82" s="7" t="s">
        <v>172</v>
      </c>
      <c r="F82" s="6" t="s">
        <v>194</v>
      </c>
      <c r="G82" s="7" t="s">
        <v>51</v>
      </c>
      <c r="H82" s="7" t="s">
        <v>195</v>
      </c>
      <c r="I82" s="7" t="s">
        <v>54</v>
      </c>
      <c r="J82" s="14">
        <v>1</v>
      </c>
      <c r="K82" s="7" t="s">
        <v>48</v>
      </c>
      <c r="L82" s="7" t="s">
        <v>54</v>
      </c>
      <c r="M82" s="15">
        <v>44499</v>
      </c>
      <c r="N82" s="16">
        <v>20</v>
      </c>
      <c r="O82" s="17">
        <v>0</v>
      </c>
      <c r="P82" s="18">
        <v>0.188</v>
      </c>
      <c r="Q82" s="23">
        <v>0.188</v>
      </c>
      <c r="R82" s="21">
        <v>0.188</v>
      </c>
      <c r="S82" s="22">
        <f t="shared" si="3"/>
        <v>0.188</v>
      </c>
      <c r="T82" s="15"/>
      <c r="U82" s="7" t="s">
        <v>54</v>
      </c>
    </row>
    <row r="83" s="1" customFormat="1" spans="1:21">
      <c r="A83" s="4" t="s">
        <v>123</v>
      </c>
      <c r="B83" s="4" t="s">
        <v>73</v>
      </c>
      <c r="C83" s="5" t="s">
        <v>48</v>
      </c>
      <c r="D83" s="4" t="s">
        <v>74</v>
      </c>
      <c r="E83" s="5" t="s">
        <v>172</v>
      </c>
      <c r="F83" s="4" t="s">
        <v>196</v>
      </c>
      <c r="G83" s="5" t="s">
        <v>51</v>
      </c>
      <c r="H83" s="5" t="s">
        <v>197</v>
      </c>
      <c r="I83" s="5" t="s">
        <v>126</v>
      </c>
      <c r="J83" s="9">
        <v>1</v>
      </c>
      <c r="K83" s="5" t="s">
        <v>48</v>
      </c>
      <c r="L83" s="5" t="s">
        <v>54</v>
      </c>
      <c r="M83" s="10">
        <v>44499</v>
      </c>
      <c r="N83" s="11">
        <v>20</v>
      </c>
      <c r="O83" s="12">
        <v>0</v>
      </c>
      <c r="P83" s="13">
        <v>0.3363</v>
      </c>
      <c r="Q83" s="20">
        <v>0.3363</v>
      </c>
      <c r="R83" s="21">
        <v>0.3363</v>
      </c>
      <c r="S83" s="22">
        <f t="shared" si="3"/>
        <v>0.3363</v>
      </c>
      <c r="T83" s="10"/>
      <c r="U83" s="5" t="s">
        <v>54</v>
      </c>
    </row>
    <row r="84" s="1" customFormat="1" spans="1:21">
      <c r="A84" s="6" t="s">
        <v>123</v>
      </c>
      <c r="B84" s="6" t="s">
        <v>73</v>
      </c>
      <c r="C84" s="7" t="s">
        <v>48</v>
      </c>
      <c r="D84" s="6" t="s">
        <v>74</v>
      </c>
      <c r="E84" s="7" t="s">
        <v>172</v>
      </c>
      <c r="F84" s="6" t="s">
        <v>198</v>
      </c>
      <c r="G84" s="7" t="s">
        <v>51</v>
      </c>
      <c r="H84" s="7" t="s">
        <v>199</v>
      </c>
      <c r="I84" s="7" t="s">
        <v>126</v>
      </c>
      <c r="J84" s="14">
        <v>1</v>
      </c>
      <c r="K84" s="7" t="s">
        <v>48</v>
      </c>
      <c r="L84" s="7" t="s">
        <v>54</v>
      </c>
      <c r="M84" s="15">
        <v>44718</v>
      </c>
      <c r="N84" s="16">
        <v>20</v>
      </c>
      <c r="O84" s="17">
        <v>0</v>
      </c>
      <c r="P84" s="18">
        <v>0.6266</v>
      </c>
      <c r="Q84" s="23">
        <v>0.6266</v>
      </c>
      <c r="R84" s="21">
        <v>0.6266</v>
      </c>
      <c r="S84" s="22">
        <f t="shared" si="3"/>
        <v>0.6266</v>
      </c>
      <c r="T84" s="15"/>
      <c r="U84" s="7" t="s">
        <v>54</v>
      </c>
    </row>
    <row r="85" s="1" customFormat="1" spans="1:21">
      <c r="A85" s="4" t="s">
        <v>123</v>
      </c>
      <c r="B85" s="4" t="s">
        <v>73</v>
      </c>
      <c r="C85" s="5" t="s">
        <v>48</v>
      </c>
      <c r="D85" s="4" t="s">
        <v>74</v>
      </c>
      <c r="E85" s="5" t="s">
        <v>172</v>
      </c>
      <c r="F85" s="4" t="s">
        <v>200</v>
      </c>
      <c r="G85" s="5" t="s">
        <v>51</v>
      </c>
      <c r="H85" s="5" t="s">
        <v>201</v>
      </c>
      <c r="I85" s="5" t="s">
        <v>54</v>
      </c>
      <c r="J85" s="9">
        <v>1</v>
      </c>
      <c r="K85" s="5" t="s">
        <v>48</v>
      </c>
      <c r="L85" s="5" t="s">
        <v>54</v>
      </c>
      <c r="M85" s="10">
        <v>44499</v>
      </c>
      <c r="N85" s="11">
        <v>20</v>
      </c>
      <c r="O85" s="12">
        <v>0</v>
      </c>
      <c r="P85" s="13">
        <v>0.6</v>
      </c>
      <c r="Q85" s="20">
        <v>0.6</v>
      </c>
      <c r="R85" s="21">
        <v>0.6</v>
      </c>
      <c r="S85" s="22">
        <f t="shared" si="3"/>
        <v>0.6</v>
      </c>
      <c r="T85" s="10"/>
      <c r="U85" s="5" t="s">
        <v>54</v>
      </c>
    </row>
    <row r="86" s="1" customFormat="1" spans="1:21">
      <c r="A86" s="6" t="s">
        <v>123</v>
      </c>
      <c r="B86" s="6" t="s">
        <v>73</v>
      </c>
      <c r="C86" s="7" t="s">
        <v>48</v>
      </c>
      <c r="D86" s="6" t="s">
        <v>74</v>
      </c>
      <c r="E86" s="7" t="s">
        <v>172</v>
      </c>
      <c r="F86" s="6" t="s">
        <v>165</v>
      </c>
      <c r="G86" s="7" t="s">
        <v>51</v>
      </c>
      <c r="H86" s="7" t="s">
        <v>166</v>
      </c>
      <c r="I86" s="7" t="s">
        <v>54</v>
      </c>
      <c r="J86" s="14">
        <v>0.003</v>
      </c>
      <c r="K86" s="7" t="s">
        <v>132</v>
      </c>
      <c r="L86" s="7" t="s">
        <v>54</v>
      </c>
      <c r="M86" s="15">
        <v>45405</v>
      </c>
      <c r="N86" s="16">
        <v>20</v>
      </c>
      <c r="O86" s="17">
        <v>0</v>
      </c>
      <c r="P86" s="18">
        <v>5.96786</v>
      </c>
      <c r="Q86" s="23">
        <v>0.0179</v>
      </c>
      <c r="R86" s="21">
        <v>5.61947</v>
      </c>
      <c r="S86" s="22">
        <f t="shared" si="3"/>
        <v>0.01685841</v>
      </c>
      <c r="T86" s="15"/>
      <c r="U86" s="7" t="s">
        <v>54</v>
      </c>
    </row>
    <row r="87" s="1" customFormat="1" spans="1:21">
      <c r="A87" s="4" t="s">
        <v>123</v>
      </c>
      <c r="B87" s="4" t="s">
        <v>73</v>
      </c>
      <c r="C87" s="5" t="s">
        <v>48</v>
      </c>
      <c r="D87" s="4" t="s">
        <v>74</v>
      </c>
      <c r="E87" s="5" t="s">
        <v>172</v>
      </c>
      <c r="F87" s="4" t="s">
        <v>202</v>
      </c>
      <c r="G87" s="5" t="s">
        <v>51</v>
      </c>
      <c r="H87" s="5" t="s">
        <v>203</v>
      </c>
      <c r="I87" s="5" t="s">
        <v>65</v>
      </c>
      <c r="J87" s="9">
        <v>1</v>
      </c>
      <c r="K87" s="5" t="s">
        <v>48</v>
      </c>
      <c r="L87" s="5" t="s">
        <v>54</v>
      </c>
      <c r="M87" s="10">
        <v>44499</v>
      </c>
      <c r="N87" s="11">
        <v>20</v>
      </c>
      <c r="O87" s="12">
        <v>0</v>
      </c>
      <c r="P87" s="13">
        <v>0.6949</v>
      </c>
      <c r="Q87" s="20">
        <v>0.6949</v>
      </c>
      <c r="R87" s="21">
        <v>0.6949</v>
      </c>
      <c r="S87" s="22">
        <f t="shared" si="3"/>
        <v>0.6949</v>
      </c>
      <c r="T87" s="10"/>
      <c r="U87" s="5" t="s">
        <v>54</v>
      </c>
    </row>
    <row r="88" s="1" customFormat="1" spans="18:19">
      <c r="R88" s="26"/>
      <c r="S88" s="26">
        <f>SUM(S71:S87)</f>
        <v>59.511845288671</v>
      </c>
    </row>
    <row r="90" s="1" customFormat="1" ht="18" customHeight="1" spans="1:21">
      <c r="A90" s="3" t="s">
        <v>25</v>
      </c>
      <c r="B90" s="3" t="s">
        <v>26</v>
      </c>
      <c r="C90" s="3" t="s">
        <v>27</v>
      </c>
      <c r="D90" s="3" t="s">
        <v>28</v>
      </c>
      <c r="E90" s="3" t="s">
        <v>29</v>
      </c>
      <c r="F90" s="3" t="s">
        <v>30</v>
      </c>
      <c r="G90" s="3" t="s">
        <v>31</v>
      </c>
      <c r="H90" s="3" t="s">
        <v>32</v>
      </c>
      <c r="I90" s="3" t="s">
        <v>33</v>
      </c>
      <c r="J90" s="8" t="s">
        <v>34</v>
      </c>
      <c r="K90" s="3" t="s">
        <v>35</v>
      </c>
      <c r="L90" s="3" t="s">
        <v>36</v>
      </c>
      <c r="M90" s="8" t="s">
        <v>37</v>
      </c>
      <c r="N90" s="8" t="s">
        <v>38</v>
      </c>
      <c r="O90" s="8" t="s">
        <v>39</v>
      </c>
      <c r="P90" s="8" t="s">
        <v>40</v>
      </c>
      <c r="Q90" s="8" t="s">
        <v>41</v>
      </c>
      <c r="R90" s="19" t="s">
        <v>42</v>
      </c>
      <c r="S90" s="19" t="s">
        <v>43</v>
      </c>
      <c r="T90" s="8" t="s">
        <v>44</v>
      </c>
      <c r="U90" s="3" t="s">
        <v>45</v>
      </c>
    </row>
    <row r="91" s="1" customFormat="1" spans="1:21">
      <c r="A91" s="4" t="s">
        <v>123</v>
      </c>
      <c r="B91" s="4" t="s">
        <v>173</v>
      </c>
      <c r="C91" s="5" t="s">
        <v>48</v>
      </c>
      <c r="D91" s="4" t="s">
        <v>174</v>
      </c>
      <c r="E91" s="5" t="s">
        <v>126</v>
      </c>
      <c r="F91" s="4" t="s">
        <v>204</v>
      </c>
      <c r="G91" s="5" t="s">
        <v>51</v>
      </c>
      <c r="H91" s="5" t="s">
        <v>205</v>
      </c>
      <c r="I91" s="5" t="s">
        <v>206</v>
      </c>
      <c r="J91" s="9">
        <v>0.1437</v>
      </c>
      <c r="K91" s="5" t="s">
        <v>132</v>
      </c>
      <c r="L91" s="5" t="s">
        <v>54</v>
      </c>
      <c r="M91" s="10">
        <v>44802</v>
      </c>
      <c r="N91" s="11">
        <v>60</v>
      </c>
      <c r="O91" s="12">
        <v>0</v>
      </c>
      <c r="P91" s="13">
        <v>4.3511</v>
      </c>
      <c r="Q91" s="20">
        <v>0.62525</v>
      </c>
      <c r="R91" s="21">
        <v>4.38053</v>
      </c>
      <c r="S91" s="22">
        <f t="shared" ref="S91:S96" si="4">R91*J91</f>
        <v>0.629482161</v>
      </c>
      <c r="T91" s="10"/>
      <c r="U91" s="5" t="s">
        <v>54</v>
      </c>
    </row>
    <row r="92" s="1" customFormat="1" spans="1:21">
      <c r="A92" s="6" t="s">
        <v>123</v>
      </c>
      <c r="B92" s="6" t="s">
        <v>173</v>
      </c>
      <c r="C92" s="7" t="s">
        <v>48</v>
      </c>
      <c r="D92" s="6" t="s">
        <v>174</v>
      </c>
      <c r="E92" s="7" t="s">
        <v>126</v>
      </c>
      <c r="F92" s="6" t="s">
        <v>207</v>
      </c>
      <c r="G92" s="7" t="s">
        <v>51</v>
      </c>
      <c r="H92" s="7" t="s">
        <v>208</v>
      </c>
      <c r="I92" s="7" t="s">
        <v>209</v>
      </c>
      <c r="J92" s="14">
        <v>1.0114</v>
      </c>
      <c r="K92" s="7" t="s">
        <v>132</v>
      </c>
      <c r="L92" s="7" t="s">
        <v>54</v>
      </c>
      <c r="M92" s="15">
        <v>44802</v>
      </c>
      <c r="N92" s="16">
        <v>60</v>
      </c>
      <c r="O92" s="17">
        <v>0</v>
      </c>
      <c r="P92" s="18">
        <v>4.54598</v>
      </c>
      <c r="Q92" s="23">
        <v>4.5978</v>
      </c>
      <c r="R92" s="21">
        <v>4.45133</v>
      </c>
      <c r="S92" s="22">
        <f t="shared" si="4"/>
        <v>4.502075162</v>
      </c>
      <c r="T92" s="15"/>
      <c r="U92" s="7" t="s">
        <v>54</v>
      </c>
    </row>
    <row r="93" s="1" customFormat="1" spans="18:19">
      <c r="R93" s="26"/>
      <c r="S93" s="26">
        <f>SUM(S91:S92)</f>
        <v>5.131557323</v>
      </c>
    </row>
    <row r="95" s="1" customFormat="1" ht="18" customHeight="1" spans="1:21">
      <c r="A95" s="3" t="s">
        <v>25</v>
      </c>
      <c r="B95" s="3" t="s">
        <v>26</v>
      </c>
      <c r="C95" s="3" t="s">
        <v>27</v>
      </c>
      <c r="D95" s="3" t="s">
        <v>28</v>
      </c>
      <c r="E95" s="3" t="s">
        <v>29</v>
      </c>
      <c r="F95" s="3" t="s">
        <v>30</v>
      </c>
      <c r="G95" s="3" t="s">
        <v>31</v>
      </c>
      <c r="H95" s="3" t="s">
        <v>32</v>
      </c>
      <c r="I95" s="3" t="s">
        <v>33</v>
      </c>
      <c r="J95" s="8" t="s">
        <v>34</v>
      </c>
      <c r="K95" s="3" t="s">
        <v>35</v>
      </c>
      <c r="L95" s="3" t="s">
        <v>36</v>
      </c>
      <c r="M95" s="8" t="s">
        <v>37</v>
      </c>
      <c r="N95" s="8" t="s">
        <v>38</v>
      </c>
      <c r="O95" s="8" t="s">
        <v>39</v>
      </c>
      <c r="P95" s="8" t="s">
        <v>40</v>
      </c>
      <c r="Q95" s="8" t="s">
        <v>41</v>
      </c>
      <c r="R95" s="27" t="s">
        <v>42</v>
      </c>
      <c r="S95" s="27" t="s">
        <v>43</v>
      </c>
      <c r="T95" s="8" t="s">
        <v>44</v>
      </c>
      <c r="U95" s="3" t="s">
        <v>45</v>
      </c>
    </row>
    <row r="96" s="1" customFormat="1" spans="1:21">
      <c r="A96" s="4" t="s">
        <v>123</v>
      </c>
      <c r="B96" s="4" t="s">
        <v>177</v>
      </c>
      <c r="C96" s="5" t="s">
        <v>48</v>
      </c>
      <c r="D96" s="4" t="s">
        <v>178</v>
      </c>
      <c r="E96" s="5" t="s">
        <v>126</v>
      </c>
      <c r="F96" s="4" t="s">
        <v>210</v>
      </c>
      <c r="G96" s="5" t="s">
        <v>51</v>
      </c>
      <c r="H96" s="5" t="s">
        <v>208</v>
      </c>
      <c r="I96" s="5" t="s">
        <v>211</v>
      </c>
      <c r="J96" s="9">
        <v>0.52</v>
      </c>
      <c r="K96" s="5" t="s">
        <v>132</v>
      </c>
      <c r="L96" s="5" t="s">
        <v>54</v>
      </c>
      <c r="M96" s="10">
        <v>44931</v>
      </c>
      <c r="N96" s="11">
        <v>60</v>
      </c>
      <c r="O96" s="12">
        <v>0</v>
      </c>
      <c r="P96" s="13">
        <v>4.4646</v>
      </c>
      <c r="Q96" s="20">
        <v>2.32159</v>
      </c>
      <c r="R96" s="28">
        <v>4.49558</v>
      </c>
      <c r="S96" s="22">
        <f t="shared" si="4"/>
        <v>2.3377016</v>
      </c>
      <c r="T96" s="10"/>
      <c r="U96" s="5" t="s">
        <v>54</v>
      </c>
    </row>
    <row r="97" spans="19:19">
      <c r="S97" s="26">
        <f>SUM(S95:S96)</f>
        <v>2.3377016</v>
      </c>
    </row>
    <row r="99" s="1" customFormat="1" ht="18" customHeight="1" spans="1:21">
      <c r="A99" s="3" t="s">
        <v>25</v>
      </c>
      <c r="B99" s="3" t="s">
        <v>26</v>
      </c>
      <c r="C99" s="3" t="s">
        <v>27</v>
      </c>
      <c r="D99" s="3" t="s">
        <v>28</v>
      </c>
      <c r="E99" s="3" t="s">
        <v>29</v>
      </c>
      <c r="F99" s="3" t="s">
        <v>30</v>
      </c>
      <c r="G99" s="3" t="s">
        <v>31</v>
      </c>
      <c r="H99" s="3" t="s">
        <v>32</v>
      </c>
      <c r="I99" s="3" t="s">
        <v>33</v>
      </c>
      <c r="J99" s="8" t="s">
        <v>34</v>
      </c>
      <c r="K99" s="3" t="s">
        <v>35</v>
      </c>
      <c r="L99" s="3" t="s">
        <v>36</v>
      </c>
      <c r="M99" s="8" t="s">
        <v>37</v>
      </c>
      <c r="N99" s="8" t="s">
        <v>38</v>
      </c>
      <c r="O99" s="8" t="s">
        <v>39</v>
      </c>
      <c r="P99" s="8" t="s">
        <v>40</v>
      </c>
      <c r="Q99" s="8" t="s">
        <v>41</v>
      </c>
      <c r="R99" s="19" t="s">
        <v>42</v>
      </c>
      <c r="S99" s="19" t="s">
        <v>43</v>
      </c>
      <c r="T99" s="8" t="s">
        <v>44</v>
      </c>
      <c r="U99" s="3" t="s">
        <v>45</v>
      </c>
    </row>
    <row r="100" s="1" customFormat="1" spans="1:21">
      <c r="A100" s="4" t="s">
        <v>123</v>
      </c>
      <c r="B100" s="4" t="s">
        <v>186</v>
      </c>
      <c r="C100" s="5" t="s">
        <v>48</v>
      </c>
      <c r="D100" s="4" t="s">
        <v>187</v>
      </c>
      <c r="E100" s="5" t="s">
        <v>151</v>
      </c>
      <c r="F100" s="4" t="s">
        <v>212</v>
      </c>
      <c r="G100" s="5" t="s">
        <v>61</v>
      </c>
      <c r="H100" s="5" t="s">
        <v>213</v>
      </c>
      <c r="I100" s="5" t="s">
        <v>65</v>
      </c>
      <c r="J100" s="9">
        <v>1</v>
      </c>
      <c r="K100" s="5" t="s">
        <v>48</v>
      </c>
      <c r="L100" s="5" t="s">
        <v>154</v>
      </c>
      <c r="M100" s="10">
        <v>44499</v>
      </c>
      <c r="N100" s="11">
        <v>70</v>
      </c>
      <c r="O100" s="12">
        <v>0</v>
      </c>
      <c r="P100" s="13">
        <v>26.11059</v>
      </c>
      <c r="Q100" s="20">
        <v>26.11059</v>
      </c>
      <c r="R100" s="21">
        <f>S113</f>
        <v>21.749738906</v>
      </c>
      <c r="S100" s="22">
        <f t="shared" ref="S100:S112" si="5">R100*J100</f>
        <v>21.749738906</v>
      </c>
      <c r="T100" s="10"/>
      <c r="U100" s="5" t="s">
        <v>54</v>
      </c>
    </row>
    <row r="101" s="1" customFormat="1" spans="1:21">
      <c r="A101" s="6" t="s">
        <v>123</v>
      </c>
      <c r="B101" s="6" t="s">
        <v>186</v>
      </c>
      <c r="C101" s="7" t="s">
        <v>48</v>
      </c>
      <c r="D101" s="6" t="s">
        <v>187</v>
      </c>
      <c r="E101" s="7" t="s">
        <v>151</v>
      </c>
      <c r="F101" s="6" t="s">
        <v>127</v>
      </c>
      <c r="G101" s="7" t="s">
        <v>61</v>
      </c>
      <c r="H101" s="7" t="s">
        <v>128</v>
      </c>
      <c r="I101" s="7" t="s">
        <v>54</v>
      </c>
      <c r="J101" s="14">
        <v>0.226</v>
      </c>
      <c r="K101" s="7" t="s">
        <v>129</v>
      </c>
      <c r="L101" s="7" t="s">
        <v>54</v>
      </c>
      <c r="M101" s="15">
        <v>44499</v>
      </c>
      <c r="N101" s="16">
        <v>70</v>
      </c>
      <c r="O101" s="17">
        <v>0</v>
      </c>
      <c r="P101" s="18">
        <v>7.55336</v>
      </c>
      <c r="Q101" s="23">
        <v>1.70706</v>
      </c>
      <c r="R101" s="21">
        <f>S49</f>
        <v>5.8632258835</v>
      </c>
      <c r="S101" s="22">
        <f t="shared" si="5"/>
        <v>1.325089049671</v>
      </c>
      <c r="T101" s="15"/>
      <c r="U101" s="7" t="s">
        <v>54</v>
      </c>
    </row>
    <row r="102" spans="19:19">
      <c r="S102" s="2">
        <f>SUM(S100:S101)</f>
        <v>23.074827955671</v>
      </c>
    </row>
    <row r="104" s="1" customFormat="1" ht="18" customHeight="1" spans="1:21">
      <c r="A104" s="3" t="s">
        <v>25</v>
      </c>
      <c r="B104" s="3" t="s">
        <v>26</v>
      </c>
      <c r="C104" s="3" t="s">
        <v>27</v>
      </c>
      <c r="D104" s="3" t="s">
        <v>28</v>
      </c>
      <c r="E104" s="3" t="s">
        <v>29</v>
      </c>
      <c r="F104" s="3" t="s">
        <v>30</v>
      </c>
      <c r="G104" s="3" t="s">
        <v>31</v>
      </c>
      <c r="H104" s="3" t="s">
        <v>32</v>
      </c>
      <c r="I104" s="3" t="s">
        <v>33</v>
      </c>
      <c r="J104" s="8" t="s">
        <v>34</v>
      </c>
      <c r="K104" s="3" t="s">
        <v>35</v>
      </c>
      <c r="L104" s="3" t="s">
        <v>36</v>
      </c>
      <c r="M104" s="8" t="s">
        <v>37</v>
      </c>
      <c r="N104" s="8" t="s">
        <v>38</v>
      </c>
      <c r="O104" s="8" t="s">
        <v>39</v>
      </c>
      <c r="P104" s="8" t="s">
        <v>40</v>
      </c>
      <c r="Q104" s="8" t="s">
        <v>41</v>
      </c>
      <c r="R104" s="19" t="s">
        <v>42</v>
      </c>
      <c r="S104" s="19" t="s">
        <v>43</v>
      </c>
      <c r="T104" s="8" t="s">
        <v>44</v>
      </c>
      <c r="U104" s="3" t="s">
        <v>45</v>
      </c>
    </row>
    <row r="105" s="1" customFormat="1" spans="1:21">
      <c r="A105" s="4" t="s">
        <v>123</v>
      </c>
      <c r="B105" s="4" t="s">
        <v>212</v>
      </c>
      <c r="C105" s="5" t="s">
        <v>48</v>
      </c>
      <c r="D105" s="4" t="s">
        <v>213</v>
      </c>
      <c r="E105" s="5" t="s">
        <v>151</v>
      </c>
      <c r="F105" s="4" t="s">
        <v>214</v>
      </c>
      <c r="G105" s="5" t="s">
        <v>61</v>
      </c>
      <c r="H105" s="5" t="s">
        <v>215</v>
      </c>
      <c r="I105" s="5" t="s">
        <v>54</v>
      </c>
      <c r="J105" s="9">
        <v>1</v>
      </c>
      <c r="K105" s="5" t="s">
        <v>48</v>
      </c>
      <c r="L105" s="5" t="s">
        <v>54</v>
      </c>
      <c r="M105" s="10">
        <v>45401</v>
      </c>
      <c r="N105" s="11">
        <v>20</v>
      </c>
      <c r="O105" s="12">
        <v>0</v>
      </c>
      <c r="P105" s="13">
        <v>3.68779</v>
      </c>
      <c r="Q105" s="20">
        <v>3.68779</v>
      </c>
      <c r="R105" s="21">
        <f>S119</f>
        <v>2.945520496</v>
      </c>
      <c r="S105" s="22">
        <f t="shared" si="5"/>
        <v>2.945520496</v>
      </c>
      <c r="T105" s="10"/>
      <c r="U105" s="5" t="s">
        <v>54</v>
      </c>
    </row>
    <row r="106" s="1" customFormat="1" spans="1:21">
      <c r="A106" s="6" t="s">
        <v>123</v>
      </c>
      <c r="B106" s="6" t="s">
        <v>212</v>
      </c>
      <c r="C106" s="7" t="s">
        <v>48</v>
      </c>
      <c r="D106" s="6" t="s">
        <v>213</v>
      </c>
      <c r="E106" s="7" t="s">
        <v>151</v>
      </c>
      <c r="F106" s="6" t="s">
        <v>159</v>
      </c>
      <c r="G106" s="7" t="s">
        <v>51</v>
      </c>
      <c r="H106" s="7" t="s">
        <v>160</v>
      </c>
      <c r="I106" s="7" t="s">
        <v>54</v>
      </c>
      <c r="J106" s="14">
        <v>0.05334</v>
      </c>
      <c r="K106" s="7" t="s">
        <v>132</v>
      </c>
      <c r="L106" s="7" t="s">
        <v>54</v>
      </c>
      <c r="M106" s="15">
        <v>45086</v>
      </c>
      <c r="N106" s="16">
        <v>20</v>
      </c>
      <c r="O106" s="17">
        <v>0</v>
      </c>
      <c r="P106" s="18">
        <v>5.36209</v>
      </c>
      <c r="Q106" s="23">
        <v>0.28601</v>
      </c>
      <c r="R106" s="21">
        <v>5</v>
      </c>
      <c r="S106" s="22">
        <f t="shared" si="5"/>
        <v>0.2667</v>
      </c>
      <c r="T106" s="15"/>
      <c r="U106" s="7" t="s">
        <v>54</v>
      </c>
    </row>
    <row r="107" s="1" customFormat="1" spans="1:21">
      <c r="A107" s="4" t="s">
        <v>123</v>
      </c>
      <c r="B107" s="4" t="s">
        <v>212</v>
      </c>
      <c r="C107" s="5" t="s">
        <v>48</v>
      </c>
      <c r="D107" s="4" t="s">
        <v>213</v>
      </c>
      <c r="E107" s="5" t="s">
        <v>151</v>
      </c>
      <c r="F107" s="4" t="s">
        <v>216</v>
      </c>
      <c r="G107" s="5" t="s">
        <v>51</v>
      </c>
      <c r="H107" s="5" t="s">
        <v>217</v>
      </c>
      <c r="I107" s="5" t="s">
        <v>126</v>
      </c>
      <c r="J107" s="9">
        <v>1</v>
      </c>
      <c r="K107" s="5" t="s">
        <v>48</v>
      </c>
      <c r="L107" s="5" t="s">
        <v>54</v>
      </c>
      <c r="M107" s="10">
        <v>44499</v>
      </c>
      <c r="N107" s="11">
        <v>20</v>
      </c>
      <c r="O107" s="12">
        <v>0</v>
      </c>
      <c r="P107" s="13">
        <v>0.6195</v>
      </c>
      <c r="Q107" s="20">
        <v>0.6195</v>
      </c>
      <c r="R107" s="21">
        <v>0.6195</v>
      </c>
      <c r="S107" s="22">
        <f t="shared" si="5"/>
        <v>0.6195</v>
      </c>
      <c r="T107" s="10"/>
      <c r="U107" s="5" t="s">
        <v>54</v>
      </c>
    </row>
    <row r="108" s="1" customFormat="1" spans="1:21">
      <c r="A108" s="6" t="s">
        <v>123</v>
      </c>
      <c r="B108" s="6" t="s">
        <v>212</v>
      </c>
      <c r="C108" s="7" t="s">
        <v>48</v>
      </c>
      <c r="D108" s="6" t="s">
        <v>213</v>
      </c>
      <c r="E108" s="7" t="s">
        <v>151</v>
      </c>
      <c r="F108" s="6" t="s">
        <v>218</v>
      </c>
      <c r="G108" s="7" t="s">
        <v>51</v>
      </c>
      <c r="H108" s="7" t="s">
        <v>219</v>
      </c>
      <c r="I108" s="7" t="s">
        <v>220</v>
      </c>
      <c r="J108" s="14">
        <v>1</v>
      </c>
      <c r="K108" s="7" t="s">
        <v>48</v>
      </c>
      <c r="L108" s="7" t="s">
        <v>54</v>
      </c>
      <c r="M108" s="15">
        <v>45435</v>
      </c>
      <c r="N108" s="16">
        <v>20</v>
      </c>
      <c r="O108" s="17">
        <v>0</v>
      </c>
      <c r="P108" s="18">
        <v>7.67</v>
      </c>
      <c r="Q108" s="23">
        <v>7.67</v>
      </c>
      <c r="R108" s="21">
        <v>7.67</v>
      </c>
      <c r="S108" s="22">
        <f t="shared" si="5"/>
        <v>7.67</v>
      </c>
      <c r="T108" s="15"/>
      <c r="U108" s="7" t="s">
        <v>54</v>
      </c>
    </row>
    <row r="109" s="1" customFormat="1" spans="1:21">
      <c r="A109" s="4" t="s">
        <v>123</v>
      </c>
      <c r="B109" s="4" t="s">
        <v>212</v>
      </c>
      <c r="C109" s="5" t="s">
        <v>48</v>
      </c>
      <c r="D109" s="4" t="s">
        <v>213</v>
      </c>
      <c r="E109" s="5" t="s">
        <v>151</v>
      </c>
      <c r="F109" s="4" t="s">
        <v>221</v>
      </c>
      <c r="G109" s="5" t="s">
        <v>51</v>
      </c>
      <c r="H109" s="5" t="s">
        <v>222</v>
      </c>
      <c r="I109" s="5" t="s">
        <v>126</v>
      </c>
      <c r="J109" s="9">
        <v>1</v>
      </c>
      <c r="K109" s="5" t="s">
        <v>48</v>
      </c>
      <c r="L109" s="5" t="s">
        <v>54</v>
      </c>
      <c r="M109" s="10">
        <v>44499</v>
      </c>
      <c r="N109" s="11">
        <v>20</v>
      </c>
      <c r="O109" s="12">
        <v>0</v>
      </c>
      <c r="P109" s="13">
        <v>1.0673</v>
      </c>
      <c r="Q109" s="20">
        <v>1.0673</v>
      </c>
      <c r="R109" s="21">
        <v>1.0673</v>
      </c>
      <c r="S109" s="22">
        <f t="shared" si="5"/>
        <v>1.0673</v>
      </c>
      <c r="T109" s="10"/>
      <c r="U109" s="5" t="s">
        <v>54</v>
      </c>
    </row>
    <row r="110" s="1" customFormat="1" spans="1:21">
      <c r="A110" s="6" t="s">
        <v>123</v>
      </c>
      <c r="B110" s="6" t="s">
        <v>212</v>
      </c>
      <c r="C110" s="7" t="s">
        <v>48</v>
      </c>
      <c r="D110" s="6" t="s">
        <v>213</v>
      </c>
      <c r="E110" s="7" t="s">
        <v>151</v>
      </c>
      <c r="F110" s="6" t="s">
        <v>223</v>
      </c>
      <c r="G110" s="7" t="s">
        <v>51</v>
      </c>
      <c r="H110" s="7" t="s">
        <v>224</v>
      </c>
      <c r="I110" s="7" t="s">
        <v>126</v>
      </c>
      <c r="J110" s="14">
        <v>1</v>
      </c>
      <c r="K110" s="7" t="s">
        <v>48</v>
      </c>
      <c r="L110" s="7" t="s">
        <v>54</v>
      </c>
      <c r="M110" s="15">
        <v>44499</v>
      </c>
      <c r="N110" s="16">
        <v>20</v>
      </c>
      <c r="O110" s="17">
        <v>0</v>
      </c>
      <c r="P110" s="18">
        <v>0.503</v>
      </c>
      <c r="Q110" s="23">
        <v>0.503</v>
      </c>
      <c r="R110" s="21">
        <v>0.503</v>
      </c>
      <c r="S110" s="22">
        <f t="shared" si="5"/>
        <v>0.503</v>
      </c>
      <c r="T110" s="15"/>
      <c r="U110" s="7" t="s">
        <v>54</v>
      </c>
    </row>
    <row r="111" s="1" customFormat="1" spans="1:21">
      <c r="A111" s="4" t="s">
        <v>123</v>
      </c>
      <c r="B111" s="4" t="s">
        <v>212</v>
      </c>
      <c r="C111" s="5" t="s">
        <v>48</v>
      </c>
      <c r="D111" s="4" t="s">
        <v>213</v>
      </c>
      <c r="E111" s="5" t="s">
        <v>151</v>
      </c>
      <c r="F111" s="4" t="s">
        <v>225</v>
      </c>
      <c r="G111" s="5" t="s">
        <v>61</v>
      </c>
      <c r="H111" s="5" t="s">
        <v>226</v>
      </c>
      <c r="I111" s="5" t="s">
        <v>227</v>
      </c>
      <c r="J111" s="9">
        <v>1</v>
      </c>
      <c r="K111" s="5" t="s">
        <v>48</v>
      </c>
      <c r="L111" s="5" t="s">
        <v>54</v>
      </c>
      <c r="M111" s="10">
        <v>44499</v>
      </c>
      <c r="N111" s="11">
        <v>20</v>
      </c>
      <c r="O111" s="12">
        <v>0</v>
      </c>
      <c r="P111" s="13">
        <v>8.8455</v>
      </c>
      <c r="Q111" s="20">
        <v>8.8455</v>
      </c>
      <c r="R111" s="21">
        <f>S129</f>
        <v>8.66086</v>
      </c>
      <c r="S111" s="22">
        <f t="shared" si="5"/>
        <v>8.66086</v>
      </c>
      <c r="T111" s="10"/>
      <c r="U111" s="5" t="s">
        <v>54</v>
      </c>
    </row>
    <row r="112" s="1" customFormat="1" spans="1:21">
      <c r="A112" s="6" t="s">
        <v>123</v>
      </c>
      <c r="B112" s="6" t="s">
        <v>212</v>
      </c>
      <c r="C112" s="7" t="s">
        <v>48</v>
      </c>
      <c r="D112" s="6" t="s">
        <v>213</v>
      </c>
      <c r="E112" s="7" t="s">
        <v>151</v>
      </c>
      <c r="F112" s="6" t="s">
        <v>165</v>
      </c>
      <c r="G112" s="7" t="s">
        <v>51</v>
      </c>
      <c r="H112" s="7" t="s">
        <v>166</v>
      </c>
      <c r="I112" s="7" t="s">
        <v>54</v>
      </c>
      <c r="J112" s="14">
        <v>0.003</v>
      </c>
      <c r="K112" s="7" t="s">
        <v>132</v>
      </c>
      <c r="L112" s="7" t="s">
        <v>54</v>
      </c>
      <c r="M112" s="15">
        <v>45405</v>
      </c>
      <c r="N112" s="16">
        <v>20</v>
      </c>
      <c r="O112" s="17">
        <v>0</v>
      </c>
      <c r="P112" s="18">
        <v>5.96786</v>
      </c>
      <c r="Q112" s="23">
        <v>0.0179</v>
      </c>
      <c r="R112" s="21">
        <v>5.61947</v>
      </c>
      <c r="S112" s="22">
        <f t="shared" si="5"/>
        <v>0.01685841</v>
      </c>
      <c r="T112" s="15"/>
      <c r="U112" s="7" t="s">
        <v>54</v>
      </c>
    </row>
    <row r="113" spans="19:19">
      <c r="S113" s="2">
        <f>SUM(S105:S112)</f>
        <v>21.749738906</v>
      </c>
    </row>
    <row r="115" s="1" customFormat="1" ht="18" customHeight="1" spans="1:21">
      <c r="A115" s="3" t="s">
        <v>25</v>
      </c>
      <c r="B115" s="3" t="s">
        <v>26</v>
      </c>
      <c r="C115" s="3" t="s">
        <v>27</v>
      </c>
      <c r="D115" s="3" t="s">
        <v>28</v>
      </c>
      <c r="E115" s="3" t="s">
        <v>29</v>
      </c>
      <c r="F115" s="3" t="s">
        <v>30</v>
      </c>
      <c r="G115" s="3" t="s">
        <v>31</v>
      </c>
      <c r="H115" s="3" t="s">
        <v>32</v>
      </c>
      <c r="I115" s="3" t="s">
        <v>33</v>
      </c>
      <c r="J115" s="8" t="s">
        <v>34</v>
      </c>
      <c r="K115" s="3" t="s">
        <v>35</v>
      </c>
      <c r="L115" s="3" t="s">
        <v>36</v>
      </c>
      <c r="M115" s="8" t="s">
        <v>37</v>
      </c>
      <c r="N115" s="8" t="s">
        <v>38</v>
      </c>
      <c r="O115" s="8" t="s">
        <v>39</v>
      </c>
      <c r="P115" s="8" t="s">
        <v>40</v>
      </c>
      <c r="Q115" s="8" t="s">
        <v>41</v>
      </c>
      <c r="R115" s="19" t="s">
        <v>42</v>
      </c>
      <c r="S115" s="19" t="s">
        <v>43</v>
      </c>
      <c r="T115" s="8" t="s">
        <v>44</v>
      </c>
      <c r="U115" s="3" t="s">
        <v>45</v>
      </c>
    </row>
    <row r="116" s="1" customFormat="1" spans="1:21">
      <c r="A116" s="4" t="s">
        <v>123</v>
      </c>
      <c r="B116" s="4" t="s">
        <v>214</v>
      </c>
      <c r="C116" s="5" t="s">
        <v>48</v>
      </c>
      <c r="D116" s="4" t="s">
        <v>215</v>
      </c>
      <c r="E116" s="5" t="s">
        <v>54</v>
      </c>
      <c r="F116" s="4" t="s">
        <v>228</v>
      </c>
      <c r="G116" s="5" t="s">
        <v>61</v>
      </c>
      <c r="H116" s="5" t="s">
        <v>229</v>
      </c>
      <c r="I116" s="5" t="s">
        <v>126</v>
      </c>
      <c r="J116" s="9">
        <v>1</v>
      </c>
      <c r="K116" s="5" t="s">
        <v>48</v>
      </c>
      <c r="L116" s="5" t="s">
        <v>154</v>
      </c>
      <c r="M116" s="10">
        <v>45399</v>
      </c>
      <c r="N116" s="11">
        <v>60</v>
      </c>
      <c r="O116" s="12">
        <v>0</v>
      </c>
      <c r="P116" s="13">
        <v>1.84702</v>
      </c>
      <c r="Q116" s="20">
        <v>1.84702</v>
      </c>
      <c r="R116" s="21">
        <f>S123</f>
        <v>1.594220496</v>
      </c>
      <c r="S116" s="22">
        <f t="shared" ref="S116:S118" si="6">R116*J116</f>
        <v>1.594220496</v>
      </c>
      <c r="T116" s="10"/>
      <c r="U116" s="5" t="s">
        <v>54</v>
      </c>
    </row>
    <row r="117" s="1" customFormat="1" spans="1:21">
      <c r="A117" s="6" t="s">
        <v>123</v>
      </c>
      <c r="B117" s="6" t="s">
        <v>214</v>
      </c>
      <c r="C117" s="7" t="s">
        <v>48</v>
      </c>
      <c r="D117" s="6" t="s">
        <v>215</v>
      </c>
      <c r="E117" s="7" t="s">
        <v>54</v>
      </c>
      <c r="F117" s="6" t="s">
        <v>163</v>
      </c>
      <c r="G117" s="7" t="s">
        <v>51</v>
      </c>
      <c r="H117" s="7" t="s">
        <v>164</v>
      </c>
      <c r="I117" s="7" t="s">
        <v>126</v>
      </c>
      <c r="J117" s="14">
        <v>2</v>
      </c>
      <c r="K117" s="7" t="s">
        <v>48</v>
      </c>
      <c r="L117" s="7" t="s">
        <v>54</v>
      </c>
      <c r="M117" s="15">
        <v>45399</v>
      </c>
      <c r="N117" s="16">
        <v>60</v>
      </c>
      <c r="O117" s="17">
        <v>0</v>
      </c>
      <c r="P117" s="18">
        <v>0.4867</v>
      </c>
      <c r="Q117" s="23">
        <v>0.9734</v>
      </c>
      <c r="R117" s="21">
        <v>0.4867</v>
      </c>
      <c r="S117" s="22">
        <f t="shared" si="6"/>
        <v>0.9734</v>
      </c>
      <c r="T117" s="15"/>
      <c r="U117" s="7" t="s">
        <v>54</v>
      </c>
    </row>
    <row r="118" s="1" customFormat="1" spans="1:21">
      <c r="A118" s="4" t="s">
        <v>123</v>
      </c>
      <c r="B118" s="4" t="s">
        <v>214</v>
      </c>
      <c r="C118" s="5" t="s">
        <v>48</v>
      </c>
      <c r="D118" s="4" t="s">
        <v>215</v>
      </c>
      <c r="E118" s="5" t="s">
        <v>54</v>
      </c>
      <c r="F118" s="4" t="s">
        <v>230</v>
      </c>
      <c r="G118" s="5" t="s">
        <v>51</v>
      </c>
      <c r="H118" s="5" t="s">
        <v>231</v>
      </c>
      <c r="I118" s="5" t="s">
        <v>54</v>
      </c>
      <c r="J118" s="9">
        <v>1</v>
      </c>
      <c r="K118" s="5" t="s">
        <v>48</v>
      </c>
      <c r="L118" s="5" t="s">
        <v>54</v>
      </c>
      <c r="M118" s="10">
        <v>45399</v>
      </c>
      <c r="N118" s="11">
        <v>60</v>
      </c>
      <c r="O118" s="12">
        <v>0</v>
      </c>
      <c r="P118" s="13">
        <v>0.3779</v>
      </c>
      <c r="Q118" s="20">
        <v>0.3779</v>
      </c>
      <c r="R118" s="21">
        <v>0.3779</v>
      </c>
      <c r="S118" s="22">
        <f t="shared" si="6"/>
        <v>0.3779</v>
      </c>
      <c r="T118" s="10"/>
      <c r="U118" s="5" t="s">
        <v>54</v>
      </c>
    </row>
    <row r="119" spans="19:19">
      <c r="S119" s="2">
        <f>SUM(S116:S118)</f>
        <v>2.945520496</v>
      </c>
    </row>
    <row r="121" s="1" customFormat="1" ht="18" customHeight="1" spans="1:21">
      <c r="A121" s="3" t="s">
        <v>25</v>
      </c>
      <c r="B121" s="3" t="s">
        <v>26</v>
      </c>
      <c r="C121" s="3" t="s">
        <v>27</v>
      </c>
      <c r="D121" s="3" t="s">
        <v>28</v>
      </c>
      <c r="E121" s="3" t="s">
        <v>29</v>
      </c>
      <c r="F121" s="3" t="s">
        <v>30</v>
      </c>
      <c r="G121" s="3" t="s">
        <v>31</v>
      </c>
      <c r="H121" s="3" t="s">
        <v>32</v>
      </c>
      <c r="I121" s="3" t="s">
        <v>33</v>
      </c>
      <c r="J121" s="8" t="s">
        <v>34</v>
      </c>
      <c r="K121" s="3" t="s">
        <v>35</v>
      </c>
      <c r="L121" s="3" t="s">
        <v>36</v>
      </c>
      <c r="M121" s="8" t="s">
        <v>37</v>
      </c>
      <c r="N121" s="8" t="s">
        <v>38</v>
      </c>
      <c r="O121" s="8" t="s">
        <v>39</v>
      </c>
      <c r="P121" s="8" t="s">
        <v>40</v>
      </c>
      <c r="Q121" s="8" t="s">
        <v>41</v>
      </c>
      <c r="R121" s="19" t="s">
        <v>42</v>
      </c>
      <c r="S121" s="19" t="s">
        <v>43</v>
      </c>
      <c r="T121" s="8" t="s">
        <v>44</v>
      </c>
      <c r="U121" s="3" t="s">
        <v>45</v>
      </c>
    </row>
    <row r="122" s="1" customFormat="1" spans="1:21">
      <c r="A122" s="4" t="s">
        <v>123</v>
      </c>
      <c r="B122" s="4" t="s">
        <v>228</v>
      </c>
      <c r="C122" s="5" t="s">
        <v>48</v>
      </c>
      <c r="D122" s="4" t="s">
        <v>229</v>
      </c>
      <c r="E122" s="5" t="s">
        <v>126</v>
      </c>
      <c r="F122" s="4" t="s">
        <v>169</v>
      </c>
      <c r="G122" s="5" t="s">
        <v>51</v>
      </c>
      <c r="H122" s="5" t="s">
        <v>170</v>
      </c>
      <c r="I122" s="5" t="s">
        <v>171</v>
      </c>
      <c r="J122" s="9">
        <v>0.3498</v>
      </c>
      <c r="K122" s="5" t="s">
        <v>132</v>
      </c>
      <c r="L122" s="5" t="s">
        <v>54</v>
      </c>
      <c r="M122" s="10">
        <v>44902</v>
      </c>
      <c r="N122" s="11">
        <v>60</v>
      </c>
      <c r="O122" s="12">
        <v>0</v>
      </c>
      <c r="P122" s="13">
        <v>4.81268</v>
      </c>
      <c r="Q122" s="20">
        <v>1.68348</v>
      </c>
      <c r="R122" s="21">
        <v>4.55752</v>
      </c>
      <c r="S122" s="22">
        <f t="shared" ref="S122:S128" si="7">R122*J122</f>
        <v>1.594220496</v>
      </c>
      <c r="T122" s="10"/>
      <c r="U122" s="5" t="s">
        <v>54</v>
      </c>
    </row>
    <row r="123" spans="19:19">
      <c r="S123" s="2">
        <f>SUM(S122:S122)</f>
        <v>1.594220496</v>
      </c>
    </row>
    <row r="125" s="1" customFormat="1" ht="18" customHeight="1" spans="1:21">
      <c r="A125" s="3" t="s">
        <v>25</v>
      </c>
      <c r="B125" s="3" t="s">
        <v>26</v>
      </c>
      <c r="C125" s="3" t="s">
        <v>27</v>
      </c>
      <c r="D125" s="3" t="s">
        <v>28</v>
      </c>
      <c r="E125" s="3" t="s">
        <v>29</v>
      </c>
      <c r="F125" s="3" t="s">
        <v>30</v>
      </c>
      <c r="G125" s="3" t="s">
        <v>31</v>
      </c>
      <c r="H125" s="3" t="s">
        <v>32</v>
      </c>
      <c r="I125" s="3" t="s">
        <v>33</v>
      </c>
      <c r="J125" s="8" t="s">
        <v>34</v>
      </c>
      <c r="K125" s="3" t="s">
        <v>35</v>
      </c>
      <c r="L125" s="3" t="s">
        <v>36</v>
      </c>
      <c r="M125" s="8" t="s">
        <v>37</v>
      </c>
      <c r="N125" s="8" t="s">
        <v>38</v>
      </c>
      <c r="O125" s="8" t="s">
        <v>39</v>
      </c>
      <c r="P125" s="8" t="s">
        <v>40</v>
      </c>
      <c r="Q125" s="8" t="s">
        <v>41</v>
      </c>
      <c r="R125" s="19" t="s">
        <v>42</v>
      </c>
      <c r="S125" s="19" t="s">
        <v>43</v>
      </c>
      <c r="T125" s="8" t="s">
        <v>44</v>
      </c>
      <c r="U125" s="3" t="s">
        <v>45</v>
      </c>
    </row>
    <row r="126" s="1" customFormat="1" spans="1:21">
      <c r="A126" s="4" t="s">
        <v>123</v>
      </c>
      <c r="B126" s="4" t="s">
        <v>225</v>
      </c>
      <c r="C126" s="5" t="s">
        <v>48</v>
      </c>
      <c r="D126" s="4" t="s">
        <v>226</v>
      </c>
      <c r="E126" s="5" t="s">
        <v>232</v>
      </c>
      <c r="F126" s="4" t="s">
        <v>233</v>
      </c>
      <c r="G126" s="5" t="s">
        <v>51</v>
      </c>
      <c r="H126" s="5" t="s">
        <v>234</v>
      </c>
      <c r="I126" s="5" t="s">
        <v>54</v>
      </c>
      <c r="J126" s="9">
        <v>1</v>
      </c>
      <c r="K126" s="5" t="s">
        <v>48</v>
      </c>
      <c r="L126" s="5" t="s">
        <v>54</v>
      </c>
      <c r="M126" s="10">
        <v>45250</v>
      </c>
      <c r="N126" s="11">
        <v>40</v>
      </c>
      <c r="O126" s="12">
        <v>0</v>
      </c>
      <c r="P126" s="13">
        <v>0.75</v>
      </c>
      <c r="Q126" s="20">
        <v>0.75</v>
      </c>
      <c r="R126" s="21">
        <v>0.735</v>
      </c>
      <c r="S126" s="22">
        <f t="shared" si="7"/>
        <v>0.735</v>
      </c>
      <c r="T126" s="10"/>
      <c r="U126" s="5" t="s">
        <v>54</v>
      </c>
    </row>
    <row r="127" s="1" customFormat="1" spans="1:21">
      <c r="A127" s="6" t="s">
        <v>123</v>
      </c>
      <c r="B127" s="6" t="s">
        <v>225</v>
      </c>
      <c r="C127" s="7" t="s">
        <v>48</v>
      </c>
      <c r="D127" s="6" t="s">
        <v>226</v>
      </c>
      <c r="E127" s="7" t="s">
        <v>232</v>
      </c>
      <c r="F127" s="6" t="s">
        <v>235</v>
      </c>
      <c r="G127" s="7" t="s">
        <v>51</v>
      </c>
      <c r="H127" s="7" t="s">
        <v>236</v>
      </c>
      <c r="I127" s="7" t="s">
        <v>126</v>
      </c>
      <c r="J127" s="14">
        <v>1</v>
      </c>
      <c r="K127" s="7" t="s">
        <v>48</v>
      </c>
      <c r="L127" s="7" t="s">
        <v>54</v>
      </c>
      <c r="M127" s="15"/>
      <c r="N127" s="16">
        <v>40</v>
      </c>
      <c r="O127" s="17">
        <v>0</v>
      </c>
      <c r="P127" s="18">
        <v>0.34186</v>
      </c>
      <c r="Q127" s="23">
        <v>0.34186</v>
      </c>
      <c r="R127" s="21">
        <v>0.34186</v>
      </c>
      <c r="S127" s="22">
        <f t="shared" si="7"/>
        <v>0.34186</v>
      </c>
      <c r="T127" s="15"/>
      <c r="U127" s="7" t="s">
        <v>54</v>
      </c>
    </row>
    <row r="128" s="1" customFormat="1" spans="1:21">
      <c r="A128" s="4" t="s">
        <v>123</v>
      </c>
      <c r="B128" s="4" t="s">
        <v>225</v>
      </c>
      <c r="C128" s="5" t="s">
        <v>48</v>
      </c>
      <c r="D128" s="4" t="s">
        <v>226</v>
      </c>
      <c r="E128" s="5" t="s">
        <v>232</v>
      </c>
      <c r="F128" s="4" t="s">
        <v>237</v>
      </c>
      <c r="G128" s="5" t="s">
        <v>51</v>
      </c>
      <c r="H128" s="5" t="s">
        <v>238</v>
      </c>
      <c r="I128" s="5" t="s">
        <v>65</v>
      </c>
      <c r="J128" s="9">
        <v>1</v>
      </c>
      <c r="K128" s="5" t="s">
        <v>48</v>
      </c>
      <c r="L128" s="5" t="s">
        <v>54</v>
      </c>
      <c r="M128" s="10"/>
      <c r="N128" s="11">
        <v>40</v>
      </c>
      <c r="O128" s="12">
        <v>0</v>
      </c>
      <c r="P128" s="13">
        <v>7.584</v>
      </c>
      <c r="Q128" s="20">
        <v>7.584</v>
      </c>
      <c r="R128" s="21">
        <v>7.584</v>
      </c>
      <c r="S128" s="22">
        <f t="shared" si="7"/>
        <v>7.584</v>
      </c>
      <c r="T128" s="10"/>
      <c r="U128" s="5" t="s">
        <v>54</v>
      </c>
    </row>
    <row r="129" spans="19:19">
      <c r="S129" s="2">
        <f>SUM(S126:S128)</f>
        <v>8.66086</v>
      </c>
    </row>
    <row r="131" s="1" customFormat="1" ht="18" customHeight="1" spans="1:21">
      <c r="A131" s="3" t="s">
        <v>25</v>
      </c>
      <c r="B131" s="3" t="s">
        <v>26</v>
      </c>
      <c r="C131" s="3" t="s">
        <v>27</v>
      </c>
      <c r="D131" s="3" t="s">
        <v>28</v>
      </c>
      <c r="E131" s="3" t="s">
        <v>29</v>
      </c>
      <c r="F131" s="3" t="s">
        <v>30</v>
      </c>
      <c r="G131" s="3" t="s">
        <v>31</v>
      </c>
      <c r="H131" s="3" t="s">
        <v>32</v>
      </c>
      <c r="I131" s="3" t="s">
        <v>33</v>
      </c>
      <c r="J131" s="8" t="s">
        <v>34</v>
      </c>
      <c r="K131" s="3" t="s">
        <v>35</v>
      </c>
      <c r="L131" s="3" t="s">
        <v>36</v>
      </c>
      <c r="M131" s="8" t="s">
        <v>37</v>
      </c>
      <c r="N131" s="8" t="s">
        <v>38</v>
      </c>
      <c r="O131" s="8" t="s">
        <v>39</v>
      </c>
      <c r="P131" s="8" t="s">
        <v>40</v>
      </c>
      <c r="Q131" s="8" t="s">
        <v>41</v>
      </c>
      <c r="R131" s="19" t="s">
        <v>42</v>
      </c>
      <c r="S131" s="19" t="s">
        <v>43</v>
      </c>
      <c r="T131" s="8" t="s">
        <v>44</v>
      </c>
      <c r="U131" s="3" t="s">
        <v>45</v>
      </c>
    </row>
    <row r="132" s="1" customFormat="1" spans="1:21">
      <c r="A132" s="4" t="s">
        <v>46</v>
      </c>
      <c r="B132" s="4" t="s">
        <v>93</v>
      </c>
      <c r="C132" s="5" t="s">
        <v>48</v>
      </c>
      <c r="D132" s="4" t="s">
        <v>94</v>
      </c>
      <c r="E132" s="5" t="s">
        <v>151</v>
      </c>
      <c r="F132" s="4" t="s">
        <v>239</v>
      </c>
      <c r="G132" s="5" t="s">
        <v>51</v>
      </c>
      <c r="H132" s="5" t="s">
        <v>240</v>
      </c>
      <c r="I132" s="5" t="s">
        <v>54</v>
      </c>
      <c r="J132" s="9">
        <v>4</v>
      </c>
      <c r="K132" s="5" t="s">
        <v>48</v>
      </c>
      <c r="L132" s="5" t="s">
        <v>54</v>
      </c>
      <c r="M132" s="10">
        <v>44893</v>
      </c>
      <c r="N132" s="11">
        <v>30</v>
      </c>
      <c r="O132" s="12">
        <v>0</v>
      </c>
      <c r="P132" s="13">
        <v>0.1111</v>
      </c>
      <c r="Q132" s="20">
        <v>0.4444</v>
      </c>
      <c r="R132" s="21">
        <v>0.1111</v>
      </c>
      <c r="S132" s="22">
        <f t="shared" ref="S132:S137" si="8">R132*J132</f>
        <v>0.4444</v>
      </c>
      <c r="T132" s="10"/>
      <c r="U132" s="5" t="s">
        <v>54</v>
      </c>
    </row>
    <row r="133" s="1" customFormat="1" spans="1:21">
      <c r="A133" s="6" t="s">
        <v>46</v>
      </c>
      <c r="B133" s="6" t="s">
        <v>93</v>
      </c>
      <c r="C133" s="7" t="s">
        <v>48</v>
      </c>
      <c r="D133" s="6" t="s">
        <v>94</v>
      </c>
      <c r="E133" s="7" t="s">
        <v>151</v>
      </c>
      <c r="F133" s="6" t="s">
        <v>241</v>
      </c>
      <c r="G133" s="7" t="s">
        <v>51</v>
      </c>
      <c r="H133" s="7" t="s">
        <v>242</v>
      </c>
      <c r="I133" s="7" t="s">
        <v>54</v>
      </c>
      <c r="J133" s="14">
        <v>0.274504505</v>
      </c>
      <c r="K133" s="7" t="s">
        <v>132</v>
      </c>
      <c r="L133" s="7" t="s">
        <v>54</v>
      </c>
      <c r="M133" s="15">
        <v>45444</v>
      </c>
      <c r="N133" s="16">
        <v>30</v>
      </c>
      <c r="O133" s="17">
        <v>0</v>
      </c>
      <c r="P133" s="18">
        <v>18.056</v>
      </c>
      <c r="Q133" s="23">
        <v>4.95645</v>
      </c>
      <c r="R133" s="21">
        <v>17.4779</v>
      </c>
      <c r="S133" s="22">
        <f t="shared" si="8"/>
        <v>4.7977622879395</v>
      </c>
      <c r="T133" s="15"/>
      <c r="U133" s="7" t="s">
        <v>54</v>
      </c>
    </row>
    <row r="134" s="1" customFormat="1" spans="1:21">
      <c r="A134" s="4" t="s">
        <v>46</v>
      </c>
      <c r="B134" s="4" t="s">
        <v>93</v>
      </c>
      <c r="C134" s="5" t="s">
        <v>48</v>
      </c>
      <c r="D134" s="4" t="s">
        <v>94</v>
      </c>
      <c r="E134" s="5" t="s">
        <v>151</v>
      </c>
      <c r="F134" s="4" t="s">
        <v>243</v>
      </c>
      <c r="G134" s="5" t="s">
        <v>61</v>
      </c>
      <c r="H134" s="5" t="s">
        <v>244</v>
      </c>
      <c r="I134" s="5" t="s">
        <v>245</v>
      </c>
      <c r="J134" s="9">
        <v>1</v>
      </c>
      <c r="K134" s="5" t="s">
        <v>48</v>
      </c>
      <c r="L134" s="5" t="s">
        <v>54</v>
      </c>
      <c r="M134" s="10">
        <v>44499</v>
      </c>
      <c r="N134" s="11">
        <v>30</v>
      </c>
      <c r="O134" s="12">
        <v>0</v>
      </c>
      <c r="P134" s="13">
        <v>0.76783</v>
      </c>
      <c r="Q134" s="20">
        <v>0.76783</v>
      </c>
      <c r="R134" s="21">
        <v>0.767834</v>
      </c>
      <c r="S134" s="22">
        <f t="shared" si="8"/>
        <v>0.767834</v>
      </c>
      <c r="T134" s="10"/>
      <c r="U134" s="5" t="s">
        <v>54</v>
      </c>
    </row>
    <row r="135" s="1" customFormat="1" spans="1:21">
      <c r="A135" s="6" t="s">
        <v>46</v>
      </c>
      <c r="B135" s="6" t="s">
        <v>93</v>
      </c>
      <c r="C135" s="7" t="s">
        <v>48</v>
      </c>
      <c r="D135" s="6" t="s">
        <v>94</v>
      </c>
      <c r="E135" s="7" t="s">
        <v>151</v>
      </c>
      <c r="F135" s="6" t="s">
        <v>246</v>
      </c>
      <c r="G135" s="7" t="s">
        <v>61</v>
      </c>
      <c r="H135" s="7" t="s">
        <v>247</v>
      </c>
      <c r="I135" s="7" t="s">
        <v>54</v>
      </c>
      <c r="J135" s="14">
        <v>0.495495495</v>
      </c>
      <c r="K135" s="7" t="s">
        <v>132</v>
      </c>
      <c r="L135" s="7" t="s">
        <v>54</v>
      </c>
      <c r="M135" s="15">
        <v>45444</v>
      </c>
      <c r="N135" s="16">
        <v>30</v>
      </c>
      <c r="O135" s="17">
        <v>0</v>
      </c>
      <c r="P135" s="18">
        <v>17.26983</v>
      </c>
      <c r="Q135" s="23">
        <v>8.55712</v>
      </c>
      <c r="R135" s="21">
        <f>S150</f>
        <v>10.835149733</v>
      </c>
      <c r="S135" s="22">
        <f t="shared" si="8"/>
        <v>5.36876788035195</v>
      </c>
      <c r="T135" s="15"/>
      <c r="U135" s="7" t="s">
        <v>54</v>
      </c>
    </row>
    <row r="136" s="1" customFormat="1" spans="1:21">
      <c r="A136" s="4" t="s">
        <v>46</v>
      </c>
      <c r="B136" s="4" t="s">
        <v>93</v>
      </c>
      <c r="C136" s="5" t="s">
        <v>48</v>
      </c>
      <c r="D136" s="4" t="s">
        <v>94</v>
      </c>
      <c r="E136" s="5" t="s">
        <v>151</v>
      </c>
      <c r="F136" s="4" t="s">
        <v>248</v>
      </c>
      <c r="G136" s="5" t="s">
        <v>51</v>
      </c>
      <c r="H136" s="5" t="s">
        <v>249</v>
      </c>
      <c r="I136" s="5" t="s">
        <v>250</v>
      </c>
      <c r="J136" s="9">
        <v>0.055</v>
      </c>
      <c r="K136" s="5" t="s">
        <v>132</v>
      </c>
      <c r="L136" s="5" t="s">
        <v>54</v>
      </c>
      <c r="M136" s="10">
        <v>45292</v>
      </c>
      <c r="N136" s="11">
        <v>30</v>
      </c>
      <c r="O136" s="12">
        <v>0</v>
      </c>
      <c r="P136" s="13">
        <v>17.3347</v>
      </c>
      <c r="Q136" s="20">
        <v>0.95341</v>
      </c>
      <c r="R136" s="21">
        <v>17.3347</v>
      </c>
      <c r="S136" s="22">
        <f t="shared" si="8"/>
        <v>0.9534085</v>
      </c>
      <c r="T136" s="10"/>
      <c r="U136" s="5" t="s">
        <v>54</v>
      </c>
    </row>
    <row r="137" s="1" customFormat="1" spans="1:21">
      <c r="A137" s="6" t="s">
        <v>46</v>
      </c>
      <c r="B137" s="6" t="s">
        <v>93</v>
      </c>
      <c r="C137" s="7" t="s">
        <v>48</v>
      </c>
      <c r="D137" s="6" t="s">
        <v>94</v>
      </c>
      <c r="E137" s="7" t="s">
        <v>151</v>
      </c>
      <c r="F137" s="6" t="s">
        <v>251</v>
      </c>
      <c r="G137" s="7" t="s">
        <v>51</v>
      </c>
      <c r="H137" s="7" t="s">
        <v>252</v>
      </c>
      <c r="I137" s="7" t="s">
        <v>54</v>
      </c>
      <c r="J137" s="14">
        <v>2</v>
      </c>
      <c r="K137" s="7" t="s">
        <v>48</v>
      </c>
      <c r="L137" s="7" t="s">
        <v>54</v>
      </c>
      <c r="M137" s="15">
        <v>44893</v>
      </c>
      <c r="N137" s="16">
        <v>30</v>
      </c>
      <c r="O137" s="17">
        <v>0</v>
      </c>
      <c r="P137" s="18">
        <v>0.094</v>
      </c>
      <c r="Q137" s="23">
        <v>0.188</v>
      </c>
      <c r="R137" s="21">
        <v>0.092</v>
      </c>
      <c r="S137" s="22">
        <f t="shared" si="8"/>
        <v>0.184</v>
      </c>
      <c r="T137" s="15"/>
      <c r="U137" s="7" t="s">
        <v>54</v>
      </c>
    </row>
    <row r="138" spans="19:19">
      <c r="S138" s="2">
        <f>SUM(S132:S137)</f>
        <v>12.5161726682915</v>
      </c>
    </row>
    <row r="140" s="1" customFormat="1" ht="18" customHeight="1" spans="1:21">
      <c r="A140" s="3" t="s">
        <v>25</v>
      </c>
      <c r="B140" s="3" t="s">
        <v>26</v>
      </c>
      <c r="C140" s="3" t="s">
        <v>27</v>
      </c>
      <c r="D140" s="3" t="s">
        <v>28</v>
      </c>
      <c r="E140" s="3" t="s">
        <v>29</v>
      </c>
      <c r="F140" s="3" t="s">
        <v>30</v>
      </c>
      <c r="G140" s="3" t="s">
        <v>31</v>
      </c>
      <c r="H140" s="3" t="s">
        <v>32</v>
      </c>
      <c r="I140" s="3" t="s">
        <v>33</v>
      </c>
      <c r="J140" s="8" t="s">
        <v>34</v>
      </c>
      <c r="K140" s="3" t="s">
        <v>35</v>
      </c>
      <c r="L140" s="3" t="s">
        <v>36</v>
      </c>
      <c r="M140" s="8" t="s">
        <v>37</v>
      </c>
      <c r="N140" s="8" t="s">
        <v>38</v>
      </c>
      <c r="O140" s="8" t="s">
        <v>39</v>
      </c>
      <c r="P140" s="8" t="s">
        <v>40</v>
      </c>
      <c r="Q140" s="8" t="s">
        <v>41</v>
      </c>
      <c r="R140" s="19" t="s">
        <v>42</v>
      </c>
      <c r="S140" s="19" t="s">
        <v>43</v>
      </c>
      <c r="T140" s="8" t="s">
        <v>44</v>
      </c>
      <c r="U140" s="3" t="s">
        <v>45</v>
      </c>
    </row>
    <row r="141" s="1" customFormat="1" spans="1:21">
      <c r="A141" s="4" t="s">
        <v>46</v>
      </c>
      <c r="B141" s="4" t="s">
        <v>246</v>
      </c>
      <c r="C141" s="5" t="s">
        <v>132</v>
      </c>
      <c r="D141" s="4" t="s">
        <v>247</v>
      </c>
      <c r="E141" s="5" t="s">
        <v>54</v>
      </c>
      <c r="F141" s="4" t="s">
        <v>253</v>
      </c>
      <c r="G141" s="5" t="s">
        <v>51</v>
      </c>
      <c r="H141" s="5" t="s">
        <v>254</v>
      </c>
      <c r="I141" s="5" t="s">
        <v>255</v>
      </c>
      <c r="J141" s="9">
        <v>0.001296</v>
      </c>
      <c r="K141" s="5" t="s">
        <v>132</v>
      </c>
      <c r="L141" s="5" t="s">
        <v>54</v>
      </c>
      <c r="M141" s="10">
        <v>44918</v>
      </c>
      <c r="N141" s="11">
        <v>30</v>
      </c>
      <c r="O141" s="12">
        <v>0</v>
      </c>
      <c r="P141" s="13">
        <v>57.5221</v>
      </c>
      <c r="Q141" s="20">
        <v>0.07455</v>
      </c>
      <c r="R141" s="21">
        <v>57.5221</v>
      </c>
      <c r="S141" s="22">
        <f t="shared" ref="S141:S149" si="9">R141*J141</f>
        <v>0.0745486416</v>
      </c>
      <c r="T141" s="10"/>
      <c r="U141" s="5" t="s">
        <v>54</v>
      </c>
    </row>
    <row r="142" s="1" customFormat="1" spans="1:21">
      <c r="A142" s="6" t="s">
        <v>46</v>
      </c>
      <c r="B142" s="6" t="s">
        <v>246</v>
      </c>
      <c r="C142" s="7" t="s">
        <v>132</v>
      </c>
      <c r="D142" s="6" t="s">
        <v>247</v>
      </c>
      <c r="E142" s="7" t="s">
        <v>54</v>
      </c>
      <c r="F142" s="6" t="s">
        <v>256</v>
      </c>
      <c r="G142" s="7" t="s">
        <v>51</v>
      </c>
      <c r="H142" s="7" t="s">
        <v>257</v>
      </c>
      <c r="I142" s="7" t="s">
        <v>258</v>
      </c>
      <c r="J142" s="14">
        <v>0.003174</v>
      </c>
      <c r="K142" s="7" t="s">
        <v>132</v>
      </c>
      <c r="L142" s="7" t="s">
        <v>54</v>
      </c>
      <c r="M142" s="15">
        <v>44918</v>
      </c>
      <c r="N142" s="16">
        <v>30</v>
      </c>
      <c r="O142" s="17">
        <v>0</v>
      </c>
      <c r="P142" s="18">
        <v>48.7918</v>
      </c>
      <c r="Q142" s="23">
        <v>0.15487</v>
      </c>
      <c r="R142" s="21">
        <v>48.7918</v>
      </c>
      <c r="S142" s="22">
        <f t="shared" si="9"/>
        <v>0.1548651732</v>
      </c>
      <c r="T142" s="15"/>
      <c r="U142" s="7" t="s">
        <v>54</v>
      </c>
    </row>
    <row r="143" s="1" customFormat="1" spans="1:21">
      <c r="A143" s="4" t="s">
        <v>46</v>
      </c>
      <c r="B143" s="4" t="s">
        <v>246</v>
      </c>
      <c r="C143" s="5" t="s">
        <v>132</v>
      </c>
      <c r="D143" s="4" t="s">
        <v>247</v>
      </c>
      <c r="E143" s="5" t="s">
        <v>54</v>
      </c>
      <c r="F143" s="4" t="s">
        <v>259</v>
      </c>
      <c r="G143" s="5" t="s">
        <v>51</v>
      </c>
      <c r="H143" s="5" t="s">
        <v>260</v>
      </c>
      <c r="I143" s="5" t="s">
        <v>261</v>
      </c>
      <c r="J143" s="9">
        <v>0.002356</v>
      </c>
      <c r="K143" s="5" t="s">
        <v>132</v>
      </c>
      <c r="L143" s="5" t="s">
        <v>54</v>
      </c>
      <c r="M143" s="10">
        <v>44918</v>
      </c>
      <c r="N143" s="11">
        <v>30</v>
      </c>
      <c r="O143" s="12">
        <v>0</v>
      </c>
      <c r="P143" s="13">
        <v>111.6814</v>
      </c>
      <c r="Q143" s="20">
        <v>0.26312</v>
      </c>
      <c r="R143" s="21">
        <v>111.6814</v>
      </c>
      <c r="S143" s="22">
        <f t="shared" si="9"/>
        <v>0.2631213784</v>
      </c>
      <c r="T143" s="10"/>
      <c r="U143" s="5" t="s">
        <v>54</v>
      </c>
    </row>
    <row r="144" s="1" customFormat="1" spans="1:21">
      <c r="A144" s="6" t="s">
        <v>46</v>
      </c>
      <c r="B144" s="6" t="s">
        <v>246</v>
      </c>
      <c r="C144" s="7" t="s">
        <v>132</v>
      </c>
      <c r="D144" s="6" t="s">
        <v>247</v>
      </c>
      <c r="E144" s="7" t="s">
        <v>54</v>
      </c>
      <c r="F144" s="6" t="s">
        <v>262</v>
      </c>
      <c r="G144" s="7" t="s">
        <v>51</v>
      </c>
      <c r="H144" s="7" t="s">
        <v>263</v>
      </c>
      <c r="I144" s="7" t="s">
        <v>264</v>
      </c>
      <c r="J144" s="14">
        <v>0.001944</v>
      </c>
      <c r="K144" s="7" t="s">
        <v>132</v>
      </c>
      <c r="L144" s="7" t="s">
        <v>54</v>
      </c>
      <c r="M144" s="15">
        <v>44918</v>
      </c>
      <c r="N144" s="16">
        <v>30</v>
      </c>
      <c r="O144" s="17">
        <v>0</v>
      </c>
      <c r="P144" s="18">
        <v>95.9292</v>
      </c>
      <c r="Q144" s="23">
        <v>0.18649</v>
      </c>
      <c r="R144" s="21">
        <v>95.9292</v>
      </c>
      <c r="S144" s="22">
        <f t="shared" si="9"/>
        <v>0.1864863648</v>
      </c>
      <c r="T144" s="15"/>
      <c r="U144" s="7" t="s">
        <v>54</v>
      </c>
    </row>
    <row r="145" s="1" customFormat="1" spans="1:21">
      <c r="A145" s="4" t="s">
        <v>46</v>
      </c>
      <c r="B145" s="4" t="s">
        <v>246</v>
      </c>
      <c r="C145" s="5" t="s">
        <v>132</v>
      </c>
      <c r="D145" s="4" t="s">
        <v>247</v>
      </c>
      <c r="E145" s="5" t="s">
        <v>54</v>
      </c>
      <c r="F145" s="4" t="s">
        <v>265</v>
      </c>
      <c r="G145" s="5" t="s">
        <v>51</v>
      </c>
      <c r="H145" s="5" t="s">
        <v>266</v>
      </c>
      <c r="I145" s="5" t="s">
        <v>54</v>
      </c>
      <c r="J145" s="9">
        <v>0.018849</v>
      </c>
      <c r="K145" s="5" t="s">
        <v>132</v>
      </c>
      <c r="L145" s="5" t="s">
        <v>54</v>
      </c>
      <c r="M145" s="10">
        <v>44918</v>
      </c>
      <c r="N145" s="11">
        <v>30</v>
      </c>
      <c r="O145" s="12">
        <v>0</v>
      </c>
      <c r="P145" s="13">
        <v>18.469</v>
      </c>
      <c r="Q145" s="20">
        <v>0.34812</v>
      </c>
      <c r="R145" s="21">
        <v>18.469</v>
      </c>
      <c r="S145" s="22">
        <f t="shared" si="9"/>
        <v>0.348122181</v>
      </c>
      <c r="T145" s="10"/>
      <c r="U145" s="5" t="s">
        <v>54</v>
      </c>
    </row>
    <row r="146" s="1" customFormat="1" spans="1:21">
      <c r="A146" s="6" t="s">
        <v>46</v>
      </c>
      <c r="B146" s="6" t="s">
        <v>246</v>
      </c>
      <c r="C146" s="7" t="s">
        <v>132</v>
      </c>
      <c r="D146" s="6" t="s">
        <v>247</v>
      </c>
      <c r="E146" s="7" t="s">
        <v>54</v>
      </c>
      <c r="F146" s="6" t="s">
        <v>267</v>
      </c>
      <c r="G146" s="7" t="s">
        <v>51</v>
      </c>
      <c r="H146" s="7" t="s">
        <v>268</v>
      </c>
      <c r="I146" s="7" t="s">
        <v>269</v>
      </c>
      <c r="J146" s="14">
        <v>0.01838</v>
      </c>
      <c r="K146" s="7" t="s">
        <v>132</v>
      </c>
      <c r="L146" s="7" t="s">
        <v>54</v>
      </c>
      <c r="M146" s="15">
        <v>44918</v>
      </c>
      <c r="N146" s="16">
        <v>30</v>
      </c>
      <c r="O146" s="17">
        <v>0</v>
      </c>
      <c r="P146" s="18">
        <v>12.804</v>
      </c>
      <c r="Q146" s="23">
        <v>0.23534</v>
      </c>
      <c r="R146" s="21">
        <v>12.804</v>
      </c>
      <c r="S146" s="22">
        <f t="shared" si="9"/>
        <v>0.23533752</v>
      </c>
      <c r="T146" s="15"/>
      <c r="U146" s="7" t="s">
        <v>54</v>
      </c>
    </row>
    <row r="147" s="1" customFormat="1" spans="1:21">
      <c r="A147" s="4" t="s">
        <v>46</v>
      </c>
      <c r="B147" s="4" t="s">
        <v>246</v>
      </c>
      <c r="C147" s="5" t="s">
        <v>132</v>
      </c>
      <c r="D147" s="4" t="s">
        <v>247</v>
      </c>
      <c r="E147" s="5" t="s">
        <v>54</v>
      </c>
      <c r="F147" s="4" t="s">
        <v>270</v>
      </c>
      <c r="G147" s="5" t="s">
        <v>51</v>
      </c>
      <c r="H147" s="5" t="s">
        <v>271</v>
      </c>
      <c r="I147" s="5" t="s">
        <v>54</v>
      </c>
      <c r="J147" s="9">
        <v>0.293336</v>
      </c>
      <c r="K147" s="5" t="s">
        <v>132</v>
      </c>
      <c r="L147" s="5" t="s">
        <v>54</v>
      </c>
      <c r="M147" s="10">
        <v>44918</v>
      </c>
      <c r="N147" s="11">
        <v>30</v>
      </c>
      <c r="O147" s="12">
        <v>0</v>
      </c>
      <c r="P147" s="13">
        <v>10.5015</v>
      </c>
      <c r="Q147" s="20">
        <v>3.08047</v>
      </c>
      <c r="R147" s="21">
        <v>10.6195</v>
      </c>
      <c r="S147" s="22">
        <f t="shared" si="9"/>
        <v>3.115081652</v>
      </c>
      <c r="T147" s="10"/>
      <c r="U147" s="5" t="s">
        <v>54</v>
      </c>
    </row>
    <row r="148" s="1" customFormat="1" spans="1:21">
      <c r="A148" s="6" t="s">
        <v>46</v>
      </c>
      <c r="B148" s="6" t="s">
        <v>246</v>
      </c>
      <c r="C148" s="7" t="s">
        <v>132</v>
      </c>
      <c r="D148" s="6" t="s">
        <v>247</v>
      </c>
      <c r="E148" s="7" t="s">
        <v>54</v>
      </c>
      <c r="F148" s="6" t="s">
        <v>272</v>
      </c>
      <c r="G148" s="7" t="s">
        <v>51</v>
      </c>
      <c r="H148" s="7" t="s">
        <v>273</v>
      </c>
      <c r="I148" s="7" t="s">
        <v>258</v>
      </c>
      <c r="J148" s="14">
        <v>0.00271</v>
      </c>
      <c r="K148" s="7" t="s">
        <v>132</v>
      </c>
      <c r="L148" s="7" t="s">
        <v>54</v>
      </c>
      <c r="M148" s="15">
        <v>44918</v>
      </c>
      <c r="N148" s="16">
        <v>30</v>
      </c>
      <c r="O148" s="17">
        <v>0</v>
      </c>
      <c r="P148" s="18">
        <v>46.2682</v>
      </c>
      <c r="Q148" s="23">
        <v>0.12539</v>
      </c>
      <c r="R148" s="21">
        <v>46.2682</v>
      </c>
      <c r="S148" s="22">
        <f t="shared" si="9"/>
        <v>0.125386822</v>
      </c>
      <c r="T148" s="15"/>
      <c r="U148" s="7" t="s">
        <v>54</v>
      </c>
    </row>
    <row r="149" s="1" customFormat="1" spans="1:21">
      <c r="A149" s="4" t="s">
        <v>46</v>
      </c>
      <c r="B149" s="4" t="s">
        <v>246</v>
      </c>
      <c r="C149" s="5" t="s">
        <v>132</v>
      </c>
      <c r="D149" s="4" t="s">
        <v>247</v>
      </c>
      <c r="E149" s="5" t="s">
        <v>54</v>
      </c>
      <c r="F149" s="4" t="s">
        <v>274</v>
      </c>
      <c r="G149" s="5" t="s">
        <v>51</v>
      </c>
      <c r="H149" s="5" t="s">
        <v>275</v>
      </c>
      <c r="I149" s="5" t="s">
        <v>54</v>
      </c>
      <c r="J149" s="9">
        <v>0.63322</v>
      </c>
      <c r="K149" s="5" t="s">
        <v>132</v>
      </c>
      <c r="L149" s="5" t="s">
        <v>54</v>
      </c>
      <c r="M149" s="10">
        <v>44918</v>
      </c>
      <c r="N149" s="11">
        <v>30</v>
      </c>
      <c r="O149" s="12">
        <v>0</v>
      </c>
      <c r="P149" s="13">
        <v>9.73452</v>
      </c>
      <c r="Q149" s="20">
        <v>6.16409</v>
      </c>
      <c r="R149" s="21">
        <v>10</v>
      </c>
      <c r="S149" s="22">
        <f t="shared" si="9"/>
        <v>6.3322</v>
      </c>
      <c r="T149" s="10"/>
      <c r="U149" s="5" t="s">
        <v>54</v>
      </c>
    </row>
    <row r="150" spans="19:19">
      <c r="S150" s="2">
        <f>SUM(S141:S149)</f>
        <v>10.835149733</v>
      </c>
    </row>
    <row r="152" s="1" customFormat="1" ht="18" customHeight="1" spans="1:21">
      <c r="A152" s="3" t="s">
        <v>25</v>
      </c>
      <c r="B152" s="3" t="s">
        <v>26</v>
      </c>
      <c r="C152" s="3" t="s">
        <v>27</v>
      </c>
      <c r="D152" s="3" t="s">
        <v>28</v>
      </c>
      <c r="E152" s="3" t="s">
        <v>29</v>
      </c>
      <c r="F152" s="3" t="s">
        <v>30</v>
      </c>
      <c r="G152" s="3" t="s">
        <v>31</v>
      </c>
      <c r="H152" s="3" t="s">
        <v>32</v>
      </c>
      <c r="I152" s="3" t="s">
        <v>33</v>
      </c>
      <c r="J152" s="8" t="s">
        <v>34</v>
      </c>
      <c r="K152" s="3" t="s">
        <v>35</v>
      </c>
      <c r="L152" s="3" t="s">
        <v>36</v>
      </c>
      <c r="M152" s="8" t="s">
        <v>37</v>
      </c>
      <c r="N152" s="8" t="s">
        <v>38</v>
      </c>
      <c r="O152" s="8" t="s">
        <v>39</v>
      </c>
      <c r="P152" s="8" t="s">
        <v>40</v>
      </c>
      <c r="Q152" s="8" t="s">
        <v>41</v>
      </c>
      <c r="R152" s="19" t="s">
        <v>42</v>
      </c>
      <c r="S152" s="19" t="s">
        <v>43</v>
      </c>
      <c r="T152" s="8" t="s">
        <v>44</v>
      </c>
      <c r="U152" s="3" t="s">
        <v>45</v>
      </c>
    </row>
    <row r="153" s="1" customFormat="1" spans="1:21">
      <c r="A153" s="4" t="s">
        <v>46</v>
      </c>
      <c r="B153" s="4" t="s">
        <v>106</v>
      </c>
      <c r="C153" s="5" t="s">
        <v>48</v>
      </c>
      <c r="D153" s="4" t="s">
        <v>107</v>
      </c>
      <c r="E153" s="5" t="s">
        <v>276</v>
      </c>
      <c r="F153" s="4" t="s">
        <v>239</v>
      </c>
      <c r="G153" s="5" t="s">
        <v>51</v>
      </c>
      <c r="H153" s="5" t="s">
        <v>240</v>
      </c>
      <c r="I153" s="5" t="s">
        <v>54</v>
      </c>
      <c r="J153" s="9">
        <v>1</v>
      </c>
      <c r="K153" s="5" t="s">
        <v>48</v>
      </c>
      <c r="L153" s="5" t="s">
        <v>54</v>
      </c>
      <c r="M153" s="10">
        <v>45352</v>
      </c>
      <c r="N153" s="11">
        <v>30</v>
      </c>
      <c r="O153" s="12">
        <v>0</v>
      </c>
      <c r="P153" s="13">
        <v>0.1111</v>
      </c>
      <c r="Q153" s="20">
        <v>0.1111</v>
      </c>
      <c r="R153" s="21">
        <v>0.1111</v>
      </c>
      <c r="S153" s="22">
        <f t="shared" ref="S153:S157" si="10">R153*J153</f>
        <v>0.1111</v>
      </c>
      <c r="T153" s="10"/>
      <c r="U153" s="5" t="s">
        <v>54</v>
      </c>
    </row>
    <row r="154" s="1" customFormat="1" spans="1:21">
      <c r="A154" s="6" t="s">
        <v>46</v>
      </c>
      <c r="B154" s="6" t="s">
        <v>106</v>
      </c>
      <c r="C154" s="7" t="s">
        <v>48</v>
      </c>
      <c r="D154" s="6" t="s">
        <v>107</v>
      </c>
      <c r="E154" s="7" t="s">
        <v>276</v>
      </c>
      <c r="F154" s="6" t="s">
        <v>248</v>
      </c>
      <c r="G154" s="7" t="s">
        <v>51</v>
      </c>
      <c r="H154" s="7" t="s">
        <v>249</v>
      </c>
      <c r="I154" s="7" t="s">
        <v>250</v>
      </c>
      <c r="J154" s="14">
        <v>0.055</v>
      </c>
      <c r="K154" s="7" t="s">
        <v>132</v>
      </c>
      <c r="L154" s="7" t="s">
        <v>54</v>
      </c>
      <c r="M154" s="15">
        <v>45292</v>
      </c>
      <c r="N154" s="16">
        <v>30</v>
      </c>
      <c r="O154" s="17">
        <v>0</v>
      </c>
      <c r="P154" s="18">
        <v>17.3347</v>
      </c>
      <c r="Q154" s="23">
        <v>0.95341</v>
      </c>
      <c r="R154" s="21">
        <v>17.3347</v>
      </c>
      <c r="S154" s="22">
        <f t="shared" si="10"/>
        <v>0.9534085</v>
      </c>
      <c r="T154" s="15"/>
      <c r="U154" s="7" t="s">
        <v>54</v>
      </c>
    </row>
    <row r="155" s="1" customFormat="1" spans="1:21">
      <c r="A155" s="4" t="s">
        <v>46</v>
      </c>
      <c r="B155" s="4" t="s">
        <v>106</v>
      </c>
      <c r="C155" s="5" t="s">
        <v>48</v>
      </c>
      <c r="D155" s="4" t="s">
        <v>107</v>
      </c>
      <c r="E155" s="5" t="s">
        <v>276</v>
      </c>
      <c r="F155" s="4" t="s">
        <v>246</v>
      </c>
      <c r="G155" s="5" t="s">
        <v>61</v>
      </c>
      <c r="H155" s="5" t="s">
        <v>247</v>
      </c>
      <c r="I155" s="5" t="s">
        <v>54</v>
      </c>
      <c r="J155" s="9">
        <v>0.6802</v>
      </c>
      <c r="K155" s="5" t="s">
        <v>132</v>
      </c>
      <c r="L155" s="5" t="s">
        <v>54</v>
      </c>
      <c r="M155" s="10">
        <v>45391</v>
      </c>
      <c r="N155" s="11">
        <v>30</v>
      </c>
      <c r="O155" s="12">
        <v>0</v>
      </c>
      <c r="P155" s="13">
        <v>17.26983</v>
      </c>
      <c r="Q155" s="20">
        <v>11.74694</v>
      </c>
      <c r="R155" s="21">
        <f>S150</f>
        <v>10.835149733</v>
      </c>
      <c r="S155" s="22">
        <f t="shared" si="10"/>
        <v>7.3700688483866</v>
      </c>
      <c r="T155" s="10"/>
      <c r="U155" s="5" t="s">
        <v>54</v>
      </c>
    </row>
    <row r="156" s="1" customFormat="1" spans="1:21">
      <c r="A156" s="6" t="s">
        <v>46</v>
      </c>
      <c r="B156" s="6" t="s">
        <v>106</v>
      </c>
      <c r="C156" s="7" t="s">
        <v>48</v>
      </c>
      <c r="D156" s="6" t="s">
        <v>107</v>
      </c>
      <c r="E156" s="7" t="s">
        <v>276</v>
      </c>
      <c r="F156" s="6" t="s">
        <v>251</v>
      </c>
      <c r="G156" s="7" t="s">
        <v>51</v>
      </c>
      <c r="H156" s="7" t="s">
        <v>252</v>
      </c>
      <c r="I156" s="7" t="s">
        <v>54</v>
      </c>
      <c r="J156" s="14">
        <v>2</v>
      </c>
      <c r="K156" s="7" t="s">
        <v>48</v>
      </c>
      <c r="L156" s="7" t="s">
        <v>54</v>
      </c>
      <c r="M156" s="15">
        <v>44499</v>
      </c>
      <c r="N156" s="16">
        <v>30</v>
      </c>
      <c r="O156" s="17">
        <v>0</v>
      </c>
      <c r="P156" s="18">
        <v>0.094</v>
      </c>
      <c r="Q156" s="23">
        <v>0.188</v>
      </c>
      <c r="R156" s="21">
        <v>0.092</v>
      </c>
      <c r="S156" s="22">
        <f t="shared" si="10"/>
        <v>0.184</v>
      </c>
      <c r="T156" s="15"/>
      <c r="U156" s="7" t="s">
        <v>54</v>
      </c>
    </row>
    <row r="157" s="1" customFormat="1" spans="1:21">
      <c r="A157" s="4" t="s">
        <v>46</v>
      </c>
      <c r="B157" s="4" t="s">
        <v>106</v>
      </c>
      <c r="C157" s="5" t="s">
        <v>48</v>
      </c>
      <c r="D157" s="4" t="s">
        <v>107</v>
      </c>
      <c r="E157" s="5" t="s">
        <v>276</v>
      </c>
      <c r="F157" s="4" t="s">
        <v>241</v>
      </c>
      <c r="G157" s="5" t="s">
        <v>51</v>
      </c>
      <c r="H157" s="5" t="s">
        <v>242</v>
      </c>
      <c r="I157" s="5" t="s">
        <v>54</v>
      </c>
      <c r="J157" s="9">
        <v>0.3197</v>
      </c>
      <c r="K157" s="5" t="s">
        <v>132</v>
      </c>
      <c r="L157" s="5" t="s">
        <v>54</v>
      </c>
      <c r="M157" s="10">
        <v>45391</v>
      </c>
      <c r="N157" s="11">
        <v>30</v>
      </c>
      <c r="O157" s="12">
        <v>0</v>
      </c>
      <c r="P157" s="13">
        <v>18.056</v>
      </c>
      <c r="Q157" s="20">
        <v>5.7725</v>
      </c>
      <c r="R157" s="21">
        <v>17.4779</v>
      </c>
      <c r="S157" s="22">
        <f t="shared" si="10"/>
        <v>5.58768463</v>
      </c>
      <c r="T157" s="10"/>
      <c r="U157" s="5" t="s">
        <v>54</v>
      </c>
    </row>
    <row r="158" spans="19:19">
      <c r="S158" s="2">
        <f>SUM(S153:S157)</f>
        <v>14.2062619783866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1"/>
  <sheetViews>
    <sheetView workbookViewId="0">
      <selection activeCell="R65" sqref="R65"/>
    </sheetView>
  </sheetViews>
  <sheetFormatPr defaultColWidth="9" defaultRowHeight="14"/>
  <cols>
    <col min="1" max="1" width="4.45454545454545" customWidth="1"/>
    <col min="2" max="2" width="9.90909090909091" customWidth="1"/>
    <col min="3" max="3" width="7.36363636363636" customWidth="1"/>
    <col min="4" max="4" width="12.3636363636364" customWidth="1"/>
    <col min="5" max="5" width="13.5454545454545" customWidth="1"/>
    <col min="6" max="6" width="10.3636363636364" customWidth="1"/>
    <col min="7" max="7" width="7.72727272727273" customWidth="1"/>
    <col min="8" max="8" width="20.3636363636364" customWidth="1"/>
    <col min="9" max="9" width="8.18181818181818" customWidth="1"/>
    <col min="10" max="10" width="8.81818181818182" customWidth="1"/>
    <col min="11" max="13" width="7.36363636363636" customWidth="1"/>
    <col min="14" max="14" width="4.45454545454545" customWidth="1"/>
    <col min="15" max="15" width="5.63636363636364" customWidth="1"/>
    <col min="16" max="17" width="7.63636363636364" customWidth="1"/>
    <col min="18" max="18" width="9.54545454545454" style="2" customWidth="1"/>
    <col min="19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8" t="s">
        <v>34</v>
      </c>
      <c r="K1" s="3" t="s">
        <v>35</v>
      </c>
      <c r="L1" s="3" t="s">
        <v>36</v>
      </c>
      <c r="M1" s="8" t="s">
        <v>37</v>
      </c>
      <c r="N1" s="8" t="s">
        <v>38</v>
      </c>
      <c r="O1" s="8" t="s">
        <v>39</v>
      </c>
      <c r="P1" s="8" t="s">
        <v>40</v>
      </c>
      <c r="Q1" s="8" t="s">
        <v>41</v>
      </c>
      <c r="R1" s="19" t="s">
        <v>42</v>
      </c>
      <c r="S1" s="19" t="s">
        <v>43</v>
      </c>
      <c r="T1" s="8" t="s">
        <v>44</v>
      </c>
      <c r="U1" s="3" t="s">
        <v>45</v>
      </c>
    </row>
    <row r="2" s="1" customFormat="1" spans="1:21">
      <c r="A2" s="4" t="s">
        <v>46</v>
      </c>
      <c r="B2" s="4" t="s">
        <v>277</v>
      </c>
      <c r="C2" s="5" t="s">
        <v>48</v>
      </c>
      <c r="D2" s="4" t="s">
        <v>278</v>
      </c>
      <c r="E2" s="5" t="s">
        <v>14</v>
      </c>
      <c r="F2" s="4" t="s">
        <v>279</v>
      </c>
      <c r="G2" s="5" t="s">
        <v>51</v>
      </c>
      <c r="H2" s="5" t="s">
        <v>280</v>
      </c>
      <c r="I2" s="5" t="s">
        <v>281</v>
      </c>
      <c r="J2" s="9">
        <v>1</v>
      </c>
      <c r="K2" s="5" t="s">
        <v>48</v>
      </c>
      <c r="L2" s="5" t="s">
        <v>54</v>
      </c>
      <c r="M2" s="10">
        <v>45327</v>
      </c>
      <c r="N2" s="11">
        <v>10</v>
      </c>
      <c r="O2" s="12">
        <v>0</v>
      </c>
      <c r="P2" s="13">
        <v>1.32</v>
      </c>
      <c r="Q2" s="20">
        <v>1.32</v>
      </c>
      <c r="R2" s="21">
        <v>1.3154</v>
      </c>
      <c r="S2" s="22">
        <f t="shared" ref="S2:S14" si="0">R2*J2</f>
        <v>1.3154</v>
      </c>
      <c r="T2" s="10"/>
      <c r="U2" s="5" t="s">
        <v>54</v>
      </c>
    </row>
    <row r="3" s="1" customFormat="1" spans="1:21">
      <c r="A3" s="6" t="s">
        <v>46</v>
      </c>
      <c r="B3" s="6" t="s">
        <v>277</v>
      </c>
      <c r="C3" s="7" t="s">
        <v>48</v>
      </c>
      <c r="D3" s="6" t="s">
        <v>278</v>
      </c>
      <c r="E3" s="7" t="s">
        <v>14</v>
      </c>
      <c r="F3" s="6" t="s">
        <v>282</v>
      </c>
      <c r="G3" s="7" t="s">
        <v>51</v>
      </c>
      <c r="H3" s="7" t="s">
        <v>283</v>
      </c>
      <c r="I3" s="7" t="s">
        <v>65</v>
      </c>
      <c r="J3" s="14">
        <v>1</v>
      </c>
      <c r="K3" s="7" t="s">
        <v>48</v>
      </c>
      <c r="L3" s="7" t="s">
        <v>54</v>
      </c>
      <c r="M3" s="15">
        <v>45327</v>
      </c>
      <c r="N3" s="16">
        <v>10</v>
      </c>
      <c r="O3" s="17">
        <v>0</v>
      </c>
      <c r="P3" s="18">
        <v>1.7319</v>
      </c>
      <c r="Q3" s="23">
        <v>1.7319</v>
      </c>
      <c r="R3" s="21">
        <v>1.7319</v>
      </c>
      <c r="S3" s="22">
        <f t="shared" si="0"/>
        <v>1.7319</v>
      </c>
      <c r="T3" s="15"/>
      <c r="U3" s="7" t="s">
        <v>54</v>
      </c>
    </row>
    <row r="4" s="1" customFormat="1" spans="1:21">
      <c r="A4" s="4" t="s">
        <v>46</v>
      </c>
      <c r="B4" s="4" t="s">
        <v>277</v>
      </c>
      <c r="C4" s="5" t="s">
        <v>48</v>
      </c>
      <c r="D4" s="4" t="s">
        <v>278</v>
      </c>
      <c r="E4" s="5" t="s">
        <v>14</v>
      </c>
      <c r="F4" s="4" t="s">
        <v>284</v>
      </c>
      <c r="G4" s="5" t="s">
        <v>61</v>
      </c>
      <c r="H4" s="5" t="s">
        <v>285</v>
      </c>
      <c r="I4" s="5" t="s">
        <v>108</v>
      </c>
      <c r="J4" s="9">
        <v>1</v>
      </c>
      <c r="K4" s="5" t="s">
        <v>48</v>
      </c>
      <c r="L4" s="5" t="s">
        <v>54</v>
      </c>
      <c r="M4" s="10">
        <v>45327</v>
      </c>
      <c r="N4" s="11">
        <v>10</v>
      </c>
      <c r="O4" s="12">
        <v>0</v>
      </c>
      <c r="P4" s="13">
        <v>73.82012</v>
      </c>
      <c r="Q4" s="20">
        <v>73.82012</v>
      </c>
      <c r="R4" s="21">
        <f>S40</f>
        <v>63.5286249733097</v>
      </c>
      <c r="S4" s="22">
        <f t="shared" si="0"/>
        <v>63.5286249733097</v>
      </c>
      <c r="T4" s="10"/>
      <c r="U4" s="5" t="s">
        <v>54</v>
      </c>
    </row>
    <row r="5" s="1" customFormat="1" spans="1:21">
      <c r="A5" s="6" t="s">
        <v>46</v>
      </c>
      <c r="B5" s="6" t="s">
        <v>277</v>
      </c>
      <c r="C5" s="7" t="s">
        <v>48</v>
      </c>
      <c r="D5" s="6" t="s">
        <v>278</v>
      </c>
      <c r="E5" s="7" t="s">
        <v>14</v>
      </c>
      <c r="F5" s="6" t="s">
        <v>286</v>
      </c>
      <c r="G5" s="7" t="s">
        <v>51</v>
      </c>
      <c r="H5" s="7" t="s">
        <v>287</v>
      </c>
      <c r="I5" s="7" t="s">
        <v>54</v>
      </c>
      <c r="J5" s="14">
        <v>1</v>
      </c>
      <c r="K5" s="7" t="s">
        <v>48</v>
      </c>
      <c r="L5" s="7" t="s">
        <v>54</v>
      </c>
      <c r="M5" s="15">
        <v>45327</v>
      </c>
      <c r="N5" s="16">
        <v>10</v>
      </c>
      <c r="O5" s="17">
        <v>0</v>
      </c>
      <c r="P5" s="18">
        <v>46</v>
      </c>
      <c r="Q5" s="23">
        <v>46</v>
      </c>
      <c r="R5" s="21">
        <v>46</v>
      </c>
      <c r="S5" s="22">
        <f t="shared" si="0"/>
        <v>46</v>
      </c>
      <c r="T5" s="15"/>
      <c r="U5" s="7" t="s">
        <v>54</v>
      </c>
    </row>
    <row r="6" s="1" customFormat="1" spans="1:21">
      <c r="A6" s="4" t="s">
        <v>46</v>
      </c>
      <c r="B6" s="4" t="s">
        <v>277</v>
      </c>
      <c r="C6" s="5" t="s">
        <v>48</v>
      </c>
      <c r="D6" s="4" t="s">
        <v>278</v>
      </c>
      <c r="E6" s="5" t="s">
        <v>14</v>
      </c>
      <c r="F6" s="4" t="s">
        <v>57</v>
      </c>
      <c r="G6" s="5" t="s">
        <v>51</v>
      </c>
      <c r="H6" s="5" t="s">
        <v>58</v>
      </c>
      <c r="I6" s="5" t="s">
        <v>59</v>
      </c>
      <c r="J6" s="9">
        <v>4</v>
      </c>
      <c r="K6" s="5" t="s">
        <v>48</v>
      </c>
      <c r="L6" s="5" t="s">
        <v>54</v>
      </c>
      <c r="M6" s="10">
        <v>45327</v>
      </c>
      <c r="N6" s="11">
        <v>10</v>
      </c>
      <c r="O6" s="12">
        <v>0</v>
      </c>
      <c r="P6" s="13">
        <v>0.046</v>
      </c>
      <c r="Q6" s="20">
        <v>0.184</v>
      </c>
      <c r="R6" s="21">
        <v>0.046</v>
      </c>
      <c r="S6" s="22">
        <f t="shared" si="0"/>
        <v>0.184</v>
      </c>
      <c r="T6" s="10"/>
      <c r="U6" s="5" t="s">
        <v>54</v>
      </c>
    </row>
    <row r="7" s="1" customFormat="1" spans="1:21">
      <c r="A7" s="6" t="s">
        <v>46</v>
      </c>
      <c r="B7" s="6" t="s">
        <v>277</v>
      </c>
      <c r="C7" s="7" t="s">
        <v>48</v>
      </c>
      <c r="D7" s="6" t="s">
        <v>278</v>
      </c>
      <c r="E7" s="7" t="s">
        <v>14</v>
      </c>
      <c r="F7" s="6" t="s">
        <v>288</v>
      </c>
      <c r="G7" s="7" t="s">
        <v>51</v>
      </c>
      <c r="H7" s="7" t="s">
        <v>289</v>
      </c>
      <c r="I7" s="7" t="s">
        <v>290</v>
      </c>
      <c r="J7" s="14">
        <v>1</v>
      </c>
      <c r="K7" s="7" t="s">
        <v>48</v>
      </c>
      <c r="L7" s="7" t="s">
        <v>54</v>
      </c>
      <c r="M7" s="15">
        <v>45327</v>
      </c>
      <c r="N7" s="16">
        <v>10</v>
      </c>
      <c r="O7" s="17">
        <v>0</v>
      </c>
      <c r="P7" s="18">
        <v>1.4235</v>
      </c>
      <c r="Q7" s="23">
        <v>1.4235</v>
      </c>
      <c r="R7" s="21">
        <v>1.4235</v>
      </c>
      <c r="S7" s="22">
        <f t="shared" si="0"/>
        <v>1.4235</v>
      </c>
      <c r="T7" s="15"/>
      <c r="U7" s="7" t="s">
        <v>54</v>
      </c>
    </row>
    <row r="8" s="1" customFormat="1" spans="1:21">
      <c r="A8" s="4" t="s">
        <v>46</v>
      </c>
      <c r="B8" s="4" t="s">
        <v>277</v>
      </c>
      <c r="C8" s="5" t="s">
        <v>48</v>
      </c>
      <c r="D8" s="4" t="s">
        <v>278</v>
      </c>
      <c r="E8" s="5" t="s">
        <v>14</v>
      </c>
      <c r="F8" s="4" t="s">
        <v>291</v>
      </c>
      <c r="G8" s="5" t="s">
        <v>61</v>
      </c>
      <c r="H8" s="5" t="s">
        <v>292</v>
      </c>
      <c r="I8" s="5" t="s">
        <v>108</v>
      </c>
      <c r="J8" s="9">
        <v>1</v>
      </c>
      <c r="K8" s="5" t="s">
        <v>48</v>
      </c>
      <c r="L8" s="5" t="s">
        <v>54</v>
      </c>
      <c r="M8" s="10">
        <v>45327</v>
      </c>
      <c r="N8" s="11">
        <v>10</v>
      </c>
      <c r="O8" s="12">
        <v>0</v>
      </c>
      <c r="P8" s="13">
        <v>35.66568</v>
      </c>
      <c r="Q8" s="20">
        <v>35.66568</v>
      </c>
      <c r="R8" s="21">
        <f>S95</f>
        <v>26.5234514156234</v>
      </c>
      <c r="S8" s="22">
        <f t="shared" si="0"/>
        <v>26.5234514156234</v>
      </c>
      <c r="T8" s="10"/>
      <c r="U8" s="5" t="s">
        <v>54</v>
      </c>
    </row>
    <row r="9" s="1" customFormat="1" spans="1:21">
      <c r="A9" s="6" t="s">
        <v>46</v>
      </c>
      <c r="B9" s="6" t="s">
        <v>277</v>
      </c>
      <c r="C9" s="7" t="s">
        <v>48</v>
      </c>
      <c r="D9" s="6" t="s">
        <v>278</v>
      </c>
      <c r="E9" s="7" t="s">
        <v>14</v>
      </c>
      <c r="F9" s="6" t="s">
        <v>293</v>
      </c>
      <c r="G9" s="7" t="s">
        <v>51</v>
      </c>
      <c r="H9" s="7" t="s">
        <v>294</v>
      </c>
      <c r="I9" s="7" t="s">
        <v>108</v>
      </c>
      <c r="J9" s="14">
        <v>1</v>
      </c>
      <c r="K9" s="7" t="s">
        <v>48</v>
      </c>
      <c r="L9" s="7" t="s">
        <v>54</v>
      </c>
      <c r="M9" s="15">
        <v>45327</v>
      </c>
      <c r="N9" s="16">
        <v>10</v>
      </c>
      <c r="O9" s="17">
        <v>0</v>
      </c>
      <c r="P9" s="18">
        <v>1.8</v>
      </c>
      <c r="Q9" s="23">
        <v>1.8</v>
      </c>
      <c r="R9" s="21">
        <v>1.8</v>
      </c>
      <c r="S9" s="22">
        <f t="shared" si="0"/>
        <v>1.8</v>
      </c>
      <c r="T9" s="15"/>
      <c r="U9" s="7" t="s">
        <v>54</v>
      </c>
    </row>
    <row r="10" s="1" customFormat="1" spans="1:21">
      <c r="A10" s="4" t="s">
        <v>46</v>
      </c>
      <c r="B10" s="4" t="s">
        <v>277</v>
      </c>
      <c r="C10" s="5" t="s">
        <v>48</v>
      </c>
      <c r="D10" s="4" t="s">
        <v>278</v>
      </c>
      <c r="E10" s="5" t="s">
        <v>14</v>
      </c>
      <c r="F10" s="4" t="s">
        <v>109</v>
      </c>
      <c r="G10" s="5" t="s">
        <v>51</v>
      </c>
      <c r="H10" s="5" t="s">
        <v>110</v>
      </c>
      <c r="I10" s="5" t="s">
        <v>111</v>
      </c>
      <c r="J10" s="9">
        <v>2</v>
      </c>
      <c r="K10" s="5" t="s">
        <v>98</v>
      </c>
      <c r="L10" s="5" t="s">
        <v>99</v>
      </c>
      <c r="M10" s="10">
        <v>45327</v>
      </c>
      <c r="N10" s="11">
        <v>10</v>
      </c>
      <c r="O10" s="12">
        <v>0</v>
      </c>
      <c r="P10" s="13">
        <v>0.0276</v>
      </c>
      <c r="Q10" s="20">
        <v>0.0552</v>
      </c>
      <c r="R10" s="21">
        <v>0.0276</v>
      </c>
      <c r="S10" s="22">
        <f t="shared" si="0"/>
        <v>0.0552</v>
      </c>
      <c r="T10" s="10"/>
      <c r="U10" s="5" t="s">
        <v>54</v>
      </c>
    </row>
    <row r="11" s="1" customFormat="1" spans="1:21">
      <c r="A11" s="6" t="s">
        <v>46</v>
      </c>
      <c r="B11" s="6" t="s">
        <v>277</v>
      </c>
      <c r="C11" s="7" t="s">
        <v>48</v>
      </c>
      <c r="D11" s="6" t="s">
        <v>278</v>
      </c>
      <c r="E11" s="7" t="s">
        <v>14</v>
      </c>
      <c r="F11" s="6" t="s">
        <v>116</v>
      </c>
      <c r="G11" s="7" t="s">
        <v>51</v>
      </c>
      <c r="H11" s="7" t="s">
        <v>117</v>
      </c>
      <c r="I11" s="7" t="s">
        <v>54</v>
      </c>
      <c r="J11" s="14">
        <v>71</v>
      </c>
      <c r="K11" s="7" t="s">
        <v>48</v>
      </c>
      <c r="L11" s="7" t="s">
        <v>54</v>
      </c>
      <c r="M11" s="15">
        <v>45327</v>
      </c>
      <c r="N11" s="16">
        <v>10</v>
      </c>
      <c r="O11" s="17">
        <v>0</v>
      </c>
      <c r="P11" s="18">
        <v>0.0058</v>
      </c>
      <c r="Q11" s="23">
        <v>0.4118</v>
      </c>
      <c r="R11" s="21">
        <v>0.00569</v>
      </c>
      <c r="S11" s="22">
        <f t="shared" si="0"/>
        <v>0.40399</v>
      </c>
      <c r="T11" s="15"/>
      <c r="U11" s="7" t="s">
        <v>54</v>
      </c>
    </row>
    <row r="12" s="1" customFormat="1" spans="1:21">
      <c r="A12" s="4" t="s">
        <v>46</v>
      </c>
      <c r="B12" s="4" t="s">
        <v>277</v>
      </c>
      <c r="C12" s="5" t="s">
        <v>48</v>
      </c>
      <c r="D12" s="4" t="s">
        <v>278</v>
      </c>
      <c r="E12" s="5" t="s">
        <v>14</v>
      </c>
      <c r="F12" s="4" t="s">
        <v>295</v>
      </c>
      <c r="G12" s="5" t="s">
        <v>51</v>
      </c>
      <c r="H12" s="5" t="s">
        <v>296</v>
      </c>
      <c r="I12" s="5" t="s">
        <v>108</v>
      </c>
      <c r="J12" s="9">
        <v>1</v>
      </c>
      <c r="K12" s="5" t="s">
        <v>48</v>
      </c>
      <c r="L12" s="5" t="s">
        <v>54</v>
      </c>
      <c r="M12" s="10">
        <v>45327</v>
      </c>
      <c r="N12" s="11">
        <v>10</v>
      </c>
      <c r="O12" s="12">
        <v>0</v>
      </c>
      <c r="P12" s="13">
        <v>2.046</v>
      </c>
      <c r="Q12" s="20">
        <v>2.046</v>
      </c>
      <c r="R12" s="21">
        <v>2.046</v>
      </c>
      <c r="S12" s="22">
        <f t="shared" si="0"/>
        <v>2.046</v>
      </c>
      <c r="T12" s="10"/>
      <c r="U12" s="5" t="s">
        <v>54</v>
      </c>
    </row>
    <row r="13" s="1" customFormat="1" spans="1:21">
      <c r="A13" s="6" t="s">
        <v>46</v>
      </c>
      <c r="B13" s="6" t="s">
        <v>277</v>
      </c>
      <c r="C13" s="7" t="s">
        <v>48</v>
      </c>
      <c r="D13" s="6" t="s">
        <v>278</v>
      </c>
      <c r="E13" s="7" t="s">
        <v>14</v>
      </c>
      <c r="F13" s="6" t="s">
        <v>297</v>
      </c>
      <c r="G13" s="7" t="s">
        <v>51</v>
      </c>
      <c r="H13" s="7" t="s">
        <v>298</v>
      </c>
      <c r="I13" s="7" t="s">
        <v>54</v>
      </c>
      <c r="J13" s="14">
        <v>1</v>
      </c>
      <c r="K13" s="7" t="s">
        <v>48</v>
      </c>
      <c r="L13" s="7" t="s">
        <v>54</v>
      </c>
      <c r="M13" s="15">
        <v>45327</v>
      </c>
      <c r="N13" s="16">
        <v>10</v>
      </c>
      <c r="O13" s="17">
        <v>0</v>
      </c>
      <c r="P13" s="18">
        <v>81</v>
      </c>
      <c r="Q13" s="23">
        <v>81</v>
      </c>
      <c r="R13" s="21">
        <v>81</v>
      </c>
      <c r="S13" s="22">
        <f t="shared" si="0"/>
        <v>81</v>
      </c>
      <c r="T13" s="15"/>
      <c r="U13" s="7" t="s">
        <v>54</v>
      </c>
    </row>
    <row r="14" s="1" customFormat="1" spans="1:21">
      <c r="A14" s="4" t="s">
        <v>46</v>
      </c>
      <c r="B14" s="4" t="s">
        <v>277</v>
      </c>
      <c r="C14" s="5" t="s">
        <v>48</v>
      </c>
      <c r="D14" s="4" t="s">
        <v>278</v>
      </c>
      <c r="E14" s="5" t="s">
        <v>14</v>
      </c>
      <c r="F14" s="4" t="s">
        <v>299</v>
      </c>
      <c r="G14" s="5" t="s">
        <v>61</v>
      </c>
      <c r="H14" s="5" t="s">
        <v>300</v>
      </c>
      <c r="I14" s="5" t="s">
        <v>108</v>
      </c>
      <c r="J14" s="9">
        <v>1</v>
      </c>
      <c r="K14" s="5" t="s">
        <v>48</v>
      </c>
      <c r="L14" s="5" t="s">
        <v>54</v>
      </c>
      <c r="M14" s="10">
        <v>45327</v>
      </c>
      <c r="N14" s="11">
        <v>10</v>
      </c>
      <c r="O14" s="12">
        <v>0</v>
      </c>
      <c r="P14" s="13">
        <v>49.8573</v>
      </c>
      <c r="Q14" s="20">
        <v>49.8573</v>
      </c>
      <c r="R14" s="21">
        <f>S106</f>
        <v>50.8219227992203</v>
      </c>
      <c r="S14" s="22">
        <f t="shared" si="0"/>
        <v>50.8219227992203</v>
      </c>
      <c r="T14" s="10"/>
      <c r="U14" s="5" t="s">
        <v>54</v>
      </c>
    </row>
    <row r="15" s="1" customFormat="1" spans="18:19">
      <c r="R15" s="26"/>
      <c r="S15" s="26">
        <f>SUM(S2:S14)</f>
        <v>276.833989188153</v>
      </c>
    </row>
    <row r="16" s="1" customFormat="1" spans="18:19">
      <c r="R16" s="26"/>
      <c r="S16" s="26"/>
    </row>
    <row r="17" s="1" customFormat="1" ht="18" customHeight="1" spans="1:21">
      <c r="A17" s="3" t="s">
        <v>25</v>
      </c>
      <c r="B17" s="3" t="s">
        <v>26</v>
      </c>
      <c r="C17" s="3" t="s">
        <v>27</v>
      </c>
      <c r="D17" s="3" t="s">
        <v>28</v>
      </c>
      <c r="E17" s="3" t="s">
        <v>29</v>
      </c>
      <c r="F17" s="3" t="s">
        <v>30</v>
      </c>
      <c r="G17" s="3" t="s">
        <v>31</v>
      </c>
      <c r="H17" s="3" t="s">
        <v>32</v>
      </c>
      <c r="I17" s="3" t="s">
        <v>33</v>
      </c>
      <c r="J17" s="8" t="s">
        <v>34</v>
      </c>
      <c r="K17" s="3" t="s">
        <v>35</v>
      </c>
      <c r="L17" s="3" t="s">
        <v>36</v>
      </c>
      <c r="M17" s="8" t="s">
        <v>37</v>
      </c>
      <c r="N17" s="8" t="s">
        <v>38</v>
      </c>
      <c r="O17" s="8" t="s">
        <v>39</v>
      </c>
      <c r="P17" s="8" t="s">
        <v>40</v>
      </c>
      <c r="Q17" s="8" t="s">
        <v>41</v>
      </c>
      <c r="R17" s="19" t="s">
        <v>42</v>
      </c>
      <c r="S17" s="19" t="s">
        <v>43</v>
      </c>
      <c r="T17" s="8" t="s">
        <v>44</v>
      </c>
      <c r="U17" s="3" t="s">
        <v>45</v>
      </c>
    </row>
    <row r="18" s="1" customFormat="1" spans="1:21">
      <c r="A18" s="4" t="s">
        <v>123</v>
      </c>
      <c r="B18" s="4" t="s">
        <v>284</v>
      </c>
      <c r="C18" s="5" t="s">
        <v>48</v>
      </c>
      <c r="D18" s="4" t="s">
        <v>285</v>
      </c>
      <c r="E18" s="5" t="s">
        <v>108</v>
      </c>
      <c r="F18" s="4" t="s">
        <v>301</v>
      </c>
      <c r="G18" s="5" t="s">
        <v>51</v>
      </c>
      <c r="H18" s="5" t="s">
        <v>199</v>
      </c>
      <c r="I18" s="5" t="s">
        <v>108</v>
      </c>
      <c r="J18" s="9">
        <v>1</v>
      </c>
      <c r="K18" s="5" t="s">
        <v>48</v>
      </c>
      <c r="L18" s="5" t="s">
        <v>54</v>
      </c>
      <c r="M18" s="10"/>
      <c r="N18" s="11">
        <v>20</v>
      </c>
      <c r="O18" s="12">
        <v>0</v>
      </c>
      <c r="P18" s="13">
        <v>0.5575</v>
      </c>
      <c r="Q18" s="20">
        <v>0.5575</v>
      </c>
      <c r="R18" s="21">
        <v>0.5575</v>
      </c>
      <c r="S18" s="22">
        <f t="shared" ref="S18:S39" si="1">R18*J18</f>
        <v>0.5575</v>
      </c>
      <c r="T18" s="10"/>
      <c r="U18" s="5" t="s">
        <v>54</v>
      </c>
    </row>
    <row r="19" s="1" customFormat="1" spans="1:21">
      <c r="A19" s="6" t="s">
        <v>123</v>
      </c>
      <c r="B19" s="6" t="s">
        <v>284</v>
      </c>
      <c r="C19" s="7" t="s">
        <v>48</v>
      </c>
      <c r="D19" s="6" t="s">
        <v>285</v>
      </c>
      <c r="E19" s="7" t="s">
        <v>108</v>
      </c>
      <c r="F19" s="6" t="s">
        <v>302</v>
      </c>
      <c r="G19" s="7" t="s">
        <v>51</v>
      </c>
      <c r="H19" s="7" t="s">
        <v>183</v>
      </c>
      <c r="I19" s="7" t="s">
        <v>303</v>
      </c>
      <c r="J19" s="14">
        <v>1</v>
      </c>
      <c r="K19" s="7" t="s">
        <v>48</v>
      </c>
      <c r="L19" s="7" t="s">
        <v>54</v>
      </c>
      <c r="M19" s="15">
        <v>45115</v>
      </c>
      <c r="N19" s="16">
        <v>20</v>
      </c>
      <c r="O19" s="17">
        <v>0</v>
      </c>
      <c r="P19" s="18">
        <v>2.3</v>
      </c>
      <c r="Q19" s="23">
        <v>2.3</v>
      </c>
      <c r="R19" s="21">
        <v>2.3</v>
      </c>
      <c r="S19" s="22">
        <f t="shared" si="1"/>
        <v>2.3</v>
      </c>
      <c r="T19" s="15"/>
      <c r="U19" s="7" t="s">
        <v>54</v>
      </c>
    </row>
    <row r="20" s="1" customFormat="1" spans="1:21">
      <c r="A20" s="4" t="s">
        <v>123</v>
      </c>
      <c r="B20" s="4" t="s">
        <v>284</v>
      </c>
      <c r="C20" s="5" t="s">
        <v>48</v>
      </c>
      <c r="D20" s="4" t="s">
        <v>285</v>
      </c>
      <c r="E20" s="5" t="s">
        <v>108</v>
      </c>
      <c r="F20" s="4" t="s">
        <v>304</v>
      </c>
      <c r="G20" s="5" t="s">
        <v>51</v>
      </c>
      <c r="H20" s="5" t="s">
        <v>305</v>
      </c>
      <c r="I20" s="5" t="s">
        <v>108</v>
      </c>
      <c r="J20" s="9">
        <v>2</v>
      </c>
      <c r="K20" s="5" t="s">
        <v>48</v>
      </c>
      <c r="L20" s="5" t="s">
        <v>54</v>
      </c>
      <c r="M20" s="10"/>
      <c r="N20" s="11">
        <v>20</v>
      </c>
      <c r="O20" s="12">
        <v>0</v>
      </c>
      <c r="P20" s="13">
        <v>1.177</v>
      </c>
      <c r="Q20" s="20">
        <v>2.354</v>
      </c>
      <c r="R20" s="21">
        <v>1.177</v>
      </c>
      <c r="S20" s="22">
        <f t="shared" si="1"/>
        <v>2.354</v>
      </c>
      <c r="T20" s="10"/>
      <c r="U20" s="5" t="s">
        <v>54</v>
      </c>
    </row>
    <row r="21" s="1" customFormat="1" spans="1:21">
      <c r="A21" s="6" t="s">
        <v>123</v>
      </c>
      <c r="B21" s="6" t="s">
        <v>284</v>
      </c>
      <c r="C21" s="7" t="s">
        <v>48</v>
      </c>
      <c r="D21" s="6" t="s">
        <v>285</v>
      </c>
      <c r="E21" s="7" t="s">
        <v>108</v>
      </c>
      <c r="F21" s="6" t="s">
        <v>306</v>
      </c>
      <c r="G21" s="7" t="s">
        <v>61</v>
      </c>
      <c r="H21" s="7" t="s">
        <v>307</v>
      </c>
      <c r="I21" s="7" t="s">
        <v>108</v>
      </c>
      <c r="J21" s="14">
        <v>1</v>
      </c>
      <c r="K21" s="7" t="s">
        <v>48</v>
      </c>
      <c r="L21" s="7" t="s">
        <v>154</v>
      </c>
      <c r="M21" s="15"/>
      <c r="N21" s="16">
        <v>20</v>
      </c>
      <c r="O21" s="17">
        <v>0</v>
      </c>
      <c r="P21" s="18">
        <v>8.06159</v>
      </c>
      <c r="Q21" s="23">
        <v>8.06159</v>
      </c>
      <c r="R21" s="21">
        <f>S45</f>
        <v>7.1738451647575</v>
      </c>
      <c r="S21" s="22">
        <f t="shared" si="1"/>
        <v>7.1738451647575</v>
      </c>
      <c r="T21" s="15"/>
      <c r="U21" s="7" t="s">
        <v>54</v>
      </c>
    </row>
    <row r="22" s="1" customFormat="1" spans="1:21">
      <c r="A22" s="4" t="s">
        <v>123</v>
      </c>
      <c r="B22" s="4" t="s">
        <v>284</v>
      </c>
      <c r="C22" s="5" t="s">
        <v>48</v>
      </c>
      <c r="D22" s="4" t="s">
        <v>285</v>
      </c>
      <c r="E22" s="5" t="s">
        <v>108</v>
      </c>
      <c r="F22" s="4" t="s">
        <v>308</v>
      </c>
      <c r="G22" s="5" t="s">
        <v>51</v>
      </c>
      <c r="H22" s="5" t="s">
        <v>309</v>
      </c>
      <c r="I22" s="5" t="s">
        <v>108</v>
      </c>
      <c r="J22" s="9">
        <v>2</v>
      </c>
      <c r="K22" s="5" t="s">
        <v>48</v>
      </c>
      <c r="L22" s="5" t="s">
        <v>54</v>
      </c>
      <c r="M22" s="10"/>
      <c r="N22" s="11">
        <v>20</v>
      </c>
      <c r="O22" s="12">
        <v>0</v>
      </c>
      <c r="P22" s="13">
        <v>0.81</v>
      </c>
      <c r="Q22" s="20">
        <v>1.62</v>
      </c>
      <c r="R22" s="21">
        <v>0.81</v>
      </c>
      <c r="S22" s="22">
        <f t="shared" si="1"/>
        <v>1.62</v>
      </c>
      <c r="T22" s="10"/>
      <c r="U22" s="5" t="s">
        <v>54</v>
      </c>
    </row>
    <row r="23" s="1" customFormat="1" spans="1:21">
      <c r="A23" s="6" t="s">
        <v>123</v>
      </c>
      <c r="B23" s="6" t="s">
        <v>284</v>
      </c>
      <c r="C23" s="7" t="s">
        <v>48</v>
      </c>
      <c r="D23" s="6" t="s">
        <v>285</v>
      </c>
      <c r="E23" s="7" t="s">
        <v>108</v>
      </c>
      <c r="F23" s="6" t="s">
        <v>310</v>
      </c>
      <c r="G23" s="7" t="s">
        <v>61</v>
      </c>
      <c r="H23" s="7" t="s">
        <v>311</v>
      </c>
      <c r="I23" s="7" t="s">
        <v>108</v>
      </c>
      <c r="J23" s="14">
        <v>1</v>
      </c>
      <c r="K23" s="7" t="s">
        <v>48</v>
      </c>
      <c r="L23" s="7" t="s">
        <v>54</v>
      </c>
      <c r="M23" s="15"/>
      <c r="N23" s="16">
        <v>20</v>
      </c>
      <c r="O23" s="17">
        <v>0</v>
      </c>
      <c r="P23" s="18">
        <v>1.06168</v>
      </c>
      <c r="Q23" s="23">
        <v>1.06168</v>
      </c>
      <c r="R23" s="21">
        <f>S49</f>
        <v>0.14574033615</v>
      </c>
      <c r="S23" s="22">
        <f t="shared" si="1"/>
        <v>0.14574033615</v>
      </c>
      <c r="T23" s="15"/>
      <c r="U23" s="7" t="s">
        <v>54</v>
      </c>
    </row>
    <row r="24" s="1" customFormat="1" spans="1:21">
      <c r="A24" s="4" t="s">
        <v>123</v>
      </c>
      <c r="B24" s="4" t="s">
        <v>284</v>
      </c>
      <c r="C24" s="5" t="s">
        <v>48</v>
      </c>
      <c r="D24" s="4" t="s">
        <v>285</v>
      </c>
      <c r="E24" s="5" t="s">
        <v>108</v>
      </c>
      <c r="F24" s="4" t="s">
        <v>312</v>
      </c>
      <c r="G24" s="5" t="s">
        <v>51</v>
      </c>
      <c r="H24" s="5" t="s">
        <v>313</v>
      </c>
      <c r="I24" s="5" t="s">
        <v>108</v>
      </c>
      <c r="J24" s="9">
        <v>1</v>
      </c>
      <c r="K24" s="5" t="s">
        <v>48</v>
      </c>
      <c r="L24" s="5" t="s">
        <v>54</v>
      </c>
      <c r="M24" s="10"/>
      <c r="N24" s="11">
        <v>20</v>
      </c>
      <c r="O24" s="12">
        <v>0</v>
      </c>
      <c r="P24" s="13">
        <v>1.08</v>
      </c>
      <c r="Q24" s="20">
        <v>1.08</v>
      </c>
      <c r="R24" s="21">
        <v>0.92708</v>
      </c>
      <c r="S24" s="22">
        <f t="shared" si="1"/>
        <v>0.92708</v>
      </c>
      <c r="T24" s="10"/>
      <c r="U24" s="5" t="s">
        <v>54</v>
      </c>
    </row>
    <row r="25" s="1" customFormat="1" spans="1:21">
      <c r="A25" s="6" t="s">
        <v>123</v>
      </c>
      <c r="B25" s="6" t="s">
        <v>284</v>
      </c>
      <c r="C25" s="7" t="s">
        <v>48</v>
      </c>
      <c r="D25" s="6" t="s">
        <v>285</v>
      </c>
      <c r="E25" s="7" t="s">
        <v>108</v>
      </c>
      <c r="F25" s="6" t="s">
        <v>159</v>
      </c>
      <c r="G25" s="7" t="s">
        <v>51</v>
      </c>
      <c r="H25" s="7" t="s">
        <v>160</v>
      </c>
      <c r="I25" s="7" t="s">
        <v>54</v>
      </c>
      <c r="J25" s="14">
        <v>0.13272</v>
      </c>
      <c r="K25" s="7" t="s">
        <v>132</v>
      </c>
      <c r="L25" s="7" t="s">
        <v>54</v>
      </c>
      <c r="M25" s="15">
        <v>45086</v>
      </c>
      <c r="N25" s="16">
        <v>20</v>
      </c>
      <c r="O25" s="17">
        <v>0</v>
      </c>
      <c r="P25" s="18">
        <v>5.36209</v>
      </c>
      <c r="Q25" s="23">
        <v>0.71166</v>
      </c>
      <c r="R25" s="21">
        <v>5</v>
      </c>
      <c r="S25" s="22">
        <f t="shared" si="1"/>
        <v>0.6636</v>
      </c>
      <c r="T25" s="15"/>
      <c r="U25" s="7" t="s">
        <v>54</v>
      </c>
    </row>
    <row r="26" s="1" customFormat="1" spans="1:21">
      <c r="A26" s="4" t="s">
        <v>123</v>
      </c>
      <c r="B26" s="4" t="s">
        <v>284</v>
      </c>
      <c r="C26" s="5" t="s">
        <v>48</v>
      </c>
      <c r="D26" s="4" t="s">
        <v>285</v>
      </c>
      <c r="E26" s="5" t="s">
        <v>108</v>
      </c>
      <c r="F26" s="4" t="s">
        <v>314</v>
      </c>
      <c r="G26" s="5" t="s">
        <v>61</v>
      </c>
      <c r="H26" s="5" t="s">
        <v>315</v>
      </c>
      <c r="I26" s="5" t="s">
        <v>108</v>
      </c>
      <c r="J26" s="9">
        <v>1</v>
      </c>
      <c r="K26" s="5" t="s">
        <v>48</v>
      </c>
      <c r="L26" s="5" t="s">
        <v>54</v>
      </c>
      <c r="M26" s="10">
        <v>45237</v>
      </c>
      <c r="N26" s="11">
        <v>20</v>
      </c>
      <c r="O26" s="12">
        <v>0</v>
      </c>
      <c r="P26" s="13">
        <v>4.17093</v>
      </c>
      <c r="Q26" s="20">
        <v>4.17093</v>
      </c>
      <c r="R26" s="21">
        <f>S54</f>
        <v>3.49</v>
      </c>
      <c r="S26" s="22">
        <f t="shared" si="1"/>
        <v>3.49</v>
      </c>
      <c r="T26" s="10"/>
      <c r="U26" s="5" t="s">
        <v>54</v>
      </c>
    </row>
    <row r="27" s="1" customFormat="1" spans="1:21">
      <c r="A27" s="6" t="s">
        <v>123</v>
      </c>
      <c r="B27" s="6" t="s">
        <v>284</v>
      </c>
      <c r="C27" s="7" t="s">
        <v>48</v>
      </c>
      <c r="D27" s="6" t="s">
        <v>285</v>
      </c>
      <c r="E27" s="7" t="s">
        <v>108</v>
      </c>
      <c r="F27" s="6" t="s">
        <v>316</v>
      </c>
      <c r="G27" s="7" t="s">
        <v>51</v>
      </c>
      <c r="H27" s="7" t="s">
        <v>317</v>
      </c>
      <c r="I27" s="7" t="s">
        <v>108</v>
      </c>
      <c r="J27" s="14">
        <v>1</v>
      </c>
      <c r="K27" s="7" t="s">
        <v>48</v>
      </c>
      <c r="L27" s="7" t="s">
        <v>54</v>
      </c>
      <c r="M27" s="15"/>
      <c r="N27" s="16">
        <v>20</v>
      </c>
      <c r="O27" s="17">
        <v>0</v>
      </c>
      <c r="P27" s="18">
        <v>1.4517</v>
      </c>
      <c r="Q27" s="23">
        <v>1.4517</v>
      </c>
      <c r="R27" s="21">
        <v>5</v>
      </c>
      <c r="S27" s="22">
        <f t="shared" si="1"/>
        <v>5</v>
      </c>
      <c r="T27" s="15"/>
      <c r="U27" s="7" t="s">
        <v>54</v>
      </c>
    </row>
    <row r="28" s="1" customFormat="1" spans="1:21">
      <c r="A28" s="4" t="s">
        <v>123</v>
      </c>
      <c r="B28" s="4" t="s">
        <v>284</v>
      </c>
      <c r="C28" s="5" t="s">
        <v>48</v>
      </c>
      <c r="D28" s="4" t="s">
        <v>285</v>
      </c>
      <c r="E28" s="5" t="s">
        <v>108</v>
      </c>
      <c r="F28" s="4" t="s">
        <v>165</v>
      </c>
      <c r="G28" s="5" t="s">
        <v>51</v>
      </c>
      <c r="H28" s="5" t="s">
        <v>166</v>
      </c>
      <c r="I28" s="5" t="s">
        <v>54</v>
      </c>
      <c r="J28" s="9">
        <v>0.003</v>
      </c>
      <c r="K28" s="5" t="s">
        <v>132</v>
      </c>
      <c r="L28" s="5" t="s">
        <v>54</v>
      </c>
      <c r="M28" s="10">
        <v>45405</v>
      </c>
      <c r="N28" s="11">
        <v>20</v>
      </c>
      <c r="O28" s="12">
        <v>0</v>
      </c>
      <c r="P28" s="13">
        <v>5.96786</v>
      </c>
      <c r="Q28" s="20">
        <v>0.0179</v>
      </c>
      <c r="R28" s="21">
        <v>5.61947</v>
      </c>
      <c r="S28" s="22">
        <f t="shared" si="1"/>
        <v>0.01685841</v>
      </c>
      <c r="T28" s="10"/>
      <c r="U28" s="5" t="s">
        <v>54</v>
      </c>
    </row>
    <row r="29" s="1" customFormat="1" spans="1:21">
      <c r="A29" s="6" t="s">
        <v>123</v>
      </c>
      <c r="B29" s="6" t="s">
        <v>284</v>
      </c>
      <c r="C29" s="7" t="s">
        <v>48</v>
      </c>
      <c r="D29" s="6" t="s">
        <v>285</v>
      </c>
      <c r="E29" s="7" t="s">
        <v>108</v>
      </c>
      <c r="F29" s="6" t="s">
        <v>318</v>
      </c>
      <c r="G29" s="7" t="s">
        <v>51</v>
      </c>
      <c r="H29" s="7" t="s">
        <v>319</v>
      </c>
      <c r="I29" s="7" t="s">
        <v>108</v>
      </c>
      <c r="J29" s="14">
        <v>1</v>
      </c>
      <c r="K29" s="7" t="s">
        <v>48</v>
      </c>
      <c r="L29" s="7" t="s">
        <v>54</v>
      </c>
      <c r="M29" s="15"/>
      <c r="N29" s="16">
        <v>20</v>
      </c>
      <c r="O29" s="17">
        <v>0</v>
      </c>
      <c r="P29" s="18">
        <v>15.18</v>
      </c>
      <c r="Q29" s="23">
        <v>15.18</v>
      </c>
      <c r="R29" s="21">
        <v>15.18</v>
      </c>
      <c r="S29" s="22">
        <f t="shared" si="1"/>
        <v>15.18</v>
      </c>
      <c r="T29" s="15"/>
      <c r="U29" s="7" t="s">
        <v>54</v>
      </c>
    </row>
    <row r="30" s="1" customFormat="1" spans="1:21">
      <c r="A30" s="4" t="s">
        <v>123</v>
      </c>
      <c r="B30" s="4" t="s">
        <v>284</v>
      </c>
      <c r="C30" s="5" t="s">
        <v>48</v>
      </c>
      <c r="D30" s="4" t="s">
        <v>285</v>
      </c>
      <c r="E30" s="5" t="s">
        <v>108</v>
      </c>
      <c r="F30" s="4" t="s">
        <v>196</v>
      </c>
      <c r="G30" s="5" t="s">
        <v>51</v>
      </c>
      <c r="H30" s="5" t="s">
        <v>197</v>
      </c>
      <c r="I30" s="5" t="s">
        <v>126</v>
      </c>
      <c r="J30" s="9">
        <v>1</v>
      </c>
      <c r="K30" s="5" t="s">
        <v>48</v>
      </c>
      <c r="L30" s="5" t="s">
        <v>54</v>
      </c>
      <c r="M30" s="10"/>
      <c r="N30" s="11">
        <v>20</v>
      </c>
      <c r="O30" s="12">
        <v>0</v>
      </c>
      <c r="P30" s="13">
        <v>0.3363</v>
      </c>
      <c r="Q30" s="20">
        <v>0.3363</v>
      </c>
      <c r="R30" s="21">
        <v>5.61947</v>
      </c>
      <c r="S30" s="22">
        <f t="shared" si="1"/>
        <v>5.61947</v>
      </c>
      <c r="T30" s="10"/>
      <c r="U30" s="5" t="s">
        <v>54</v>
      </c>
    </row>
    <row r="31" s="1" customFormat="1" spans="1:21">
      <c r="A31" s="6" t="s">
        <v>123</v>
      </c>
      <c r="B31" s="6" t="s">
        <v>284</v>
      </c>
      <c r="C31" s="7" t="s">
        <v>48</v>
      </c>
      <c r="D31" s="6" t="s">
        <v>285</v>
      </c>
      <c r="E31" s="7" t="s">
        <v>108</v>
      </c>
      <c r="F31" s="6" t="s">
        <v>320</v>
      </c>
      <c r="G31" s="7" t="s">
        <v>51</v>
      </c>
      <c r="H31" s="7" t="s">
        <v>321</v>
      </c>
      <c r="I31" s="7" t="s">
        <v>108</v>
      </c>
      <c r="J31" s="14">
        <v>1</v>
      </c>
      <c r="K31" s="7" t="s">
        <v>48</v>
      </c>
      <c r="L31" s="7" t="s">
        <v>54</v>
      </c>
      <c r="M31" s="15"/>
      <c r="N31" s="16">
        <v>20</v>
      </c>
      <c r="O31" s="17">
        <v>0</v>
      </c>
      <c r="P31" s="18">
        <v>1.4517</v>
      </c>
      <c r="Q31" s="23">
        <v>1.4517</v>
      </c>
      <c r="R31" s="21">
        <v>1.4517</v>
      </c>
      <c r="S31" s="22">
        <f t="shared" si="1"/>
        <v>1.4517</v>
      </c>
      <c r="T31" s="15"/>
      <c r="U31" s="7" t="s">
        <v>54</v>
      </c>
    </row>
    <row r="32" s="1" customFormat="1" spans="1:21">
      <c r="A32" s="4" t="s">
        <v>123</v>
      </c>
      <c r="B32" s="4" t="s">
        <v>284</v>
      </c>
      <c r="C32" s="5" t="s">
        <v>48</v>
      </c>
      <c r="D32" s="4" t="s">
        <v>285</v>
      </c>
      <c r="E32" s="5" t="s">
        <v>108</v>
      </c>
      <c r="F32" s="4" t="s">
        <v>322</v>
      </c>
      <c r="G32" s="5" t="s">
        <v>51</v>
      </c>
      <c r="H32" s="5" t="s">
        <v>323</v>
      </c>
      <c r="I32" s="5" t="s">
        <v>108</v>
      </c>
      <c r="J32" s="9">
        <v>1</v>
      </c>
      <c r="K32" s="5" t="s">
        <v>48</v>
      </c>
      <c r="L32" s="5" t="s">
        <v>54</v>
      </c>
      <c r="M32" s="10"/>
      <c r="N32" s="11">
        <v>20</v>
      </c>
      <c r="O32" s="12">
        <v>0</v>
      </c>
      <c r="P32" s="13">
        <v>4.129</v>
      </c>
      <c r="Q32" s="20">
        <v>4.129</v>
      </c>
      <c r="R32" s="21">
        <v>0.3363</v>
      </c>
      <c r="S32" s="22">
        <f t="shared" si="1"/>
        <v>0.3363</v>
      </c>
      <c r="T32" s="10"/>
      <c r="U32" s="5" t="s">
        <v>54</v>
      </c>
    </row>
    <row r="33" s="1" customFormat="1" spans="1:21">
      <c r="A33" s="6" t="s">
        <v>123</v>
      </c>
      <c r="B33" s="6" t="s">
        <v>284</v>
      </c>
      <c r="C33" s="7" t="s">
        <v>48</v>
      </c>
      <c r="D33" s="6" t="s">
        <v>285</v>
      </c>
      <c r="E33" s="7" t="s">
        <v>108</v>
      </c>
      <c r="F33" s="6" t="s">
        <v>324</v>
      </c>
      <c r="G33" s="7" t="s">
        <v>61</v>
      </c>
      <c r="H33" s="7" t="s">
        <v>325</v>
      </c>
      <c r="I33" s="7" t="s">
        <v>54</v>
      </c>
      <c r="J33" s="14">
        <v>1</v>
      </c>
      <c r="K33" s="7" t="s">
        <v>48</v>
      </c>
      <c r="L33" s="7" t="s">
        <v>54</v>
      </c>
      <c r="M33" s="15"/>
      <c r="N33" s="16">
        <v>20</v>
      </c>
      <c r="O33" s="17">
        <v>0</v>
      </c>
      <c r="P33" s="18">
        <v>0.43562</v>
      </c>
      <c r="Q33" s="23">
        <v>0.43562</v>
      </c>
      <c r="R33" s="21">
        <f>S58</f>
        <v>0.264823781</v>
      </c>
      <c r="S33" s="22">
        <f t="shared" si="1"/>
        <v>0.264823781</v>
      </c>
      <c r="T33" s="15"/>
      <c r="U33" s="7" t="s">
        <v>54</v>
      </c>
    </row>
    <row r="34" s="1" customFormat="1" spans="1:21">
      <c r="A34" s="4" t="s">
        <v>123</v>
      </c>
      <c r="B34" s="4" t="s">
        <v>284</v>
      </c>
      <c r="C34" s="5" t="s">
        <v>48</v>
      </c>
      <c r="D34" s="4" t="s">
        <v>285</v>
      </c>
      <c r="E34" s="5" t="s">
        <v>108</v>
      </c>
      <c r="F34" s="4" t="s">
        <v>326</v>
      </c>
      <c r="G34" s="5" t="s">
        <v>51</v>
      </c>
      <c r="H34" s="5" t="s">
        <v>327</v>
      </c>
      <c r="I34" s="5" t="s">
        <v>108</v>
      </c>
      <c r="J34" s="9">
        <v>1</v>
      </c>
      <c r="K34" s="5" t="s">
        <v>48</v>
      </c>
      <c r="L34" s="5" t="s">
        <v>54</v>
      </c>
      <c r="M34" s="10"/>
      <c r="N34" s="11">
        <v>20</v>
      </c>
      <c r="O34" s="12">
        <v>0</v>
      </c>
      <c r="P34" s="13">
        <v>0.73</v>
      </c>
      <c r="Q34" s="20">
        <v>0.73</v>
      </c>
      <c r="R34" s="21">
        <v>0.62664</v>
      </c>
      <c r="S34" s="22">
        <f t="shared" si="1"/>
        <v>0.62664</v>
      </c>
      <c r="T34" s="10"/>
      <c r="U34" s="5" t="s">
        <v>54</v>
      </c>
    </row>
    <row r="35" s="1" customFormat="1" spans="1:21">
      <c r="A35" s="6" t="s">
        <v>123</v>
      </c>
      <c r="B35" s="6" t="s">
        <v>284</v>
      </c>
      <c r="C35" s="7" t="s">
        <v>48</v>
      </c>
      <c r="D35" s="6" t="s">
        <v>285</v>
      </c>
      <c r="E35" s="7" t="s">
        <v>108</v>
      </c>
      <c r="F35" s="6" t="s">
        <v>328</v>
      </c>
      <c r="G35" s="7" t="s">
        <v>61</v>
      </c>
      <c r="H35" s="7" t="s">
        <v>329</v>
      </c>
      <c r="I35" s="7" t="s">
        <v>108</v>
      </c>
      <c r="J35" s="14">
        <v>1</v>
      </c>
      <c r="K35" s="7" t="s">
        <v>48</v>
      </c>
      <c r="L35" s="7" t="s">
        <v>54</v>
      </c>
      <c r="M35" s="15"/>
      <c r="N35" s="16">
        <v>20</v>
      </c>
      <c r="O35" s="17">
        <v>0</v>
      </c>
      <c r="P35" s="18">
        <v>3.12699</v>
      </c>
      <c r="Q35" s="23">
        <v>3.12699</v>
      </c>
      <c r="R35" s="21">
        <f>S62</f>
        <v>2.98281733</v>
      </c>
      <c r="S35" s="22">
        <f t="shared" si="1"/>
        <v>2.98281733</v>
      </c>
      <c r="T35" s="15"/>
      <c r="U35" s="7" t="s">
        <v>54</v>
      </c>
    </row>
    <row r="36" s="1" customFormat="1" spans="1:21">
      <c r="A36" s="4" t="s">
        <v>123</v>
      </c>
      <c r="B36" s="4" t="s">
        <v>284</v>
      </c>
      <c r="C36" s="5" t="s">
        <v>48</v>
      </c>
      <c r="D36" s="4" t="s">
        <v>285</v>
      </c>
      <c r="E36" s="5" t="s">
        <v>108</v>
      </c>
      <c r="F36" s="4" t="s">
        <v>330</v>
      </c>
      <c r="G36" s="5" t="s">
        <v>61</v>
      </c>
      <c r="H36" s="5" t="s">
        <v>331</v>
      </c>
      <c r="I36" s="5" t="s">
        <v>108</v>
      </c>
      <c r="J36" s="9">
        <v>1</v>
      </c>
      <c r="K36" s="5" t="s">
        <v>48</v>
      </c>
      <c r="L36" s="5" t="s">
        <v>54</v>
      </c>
      <c r="M36" s="10"/>
      <c r="N36" s="11">
        <v>20</v>
      </c>
      <c r="O36" s="12">
        <v>0</v>
      </c>
      <c r="P36" s="13">
        <v>8.64516</v>
      </c>
      <c r="Q36" s="20">
        <v>8.64516</v>
      </c>
      <c r="R36" s="21">
        <f>S66</f>
        <v>7.503161848</v>
      </c>
      <c r="S36" s="22">
        <f t="shared" si="1"/>
        <v>7.503161848</v>
      </c>
      <c r="T36" s="10"/>
      <c r="U36" s="5" t="s">
        <v>54</v>
      </c>
    </row>
    <row r="37" s="1" customFormat="1" spans="1:21">
      <c r="A37" s="6" t="s">
        <v>123</v>
      </c>
      <c r="B37" s="6" t="s">
        <v>284</v>
      </c>
      <c r="C37" s="7" t="s">
        <v>48</v>
      </c>
      <c r="D37" s="6" t="s">
        <v>285</v>
      </c>
      <c r="E37" s="7" t="s">
        <v>108</v>
      </c>
      <c r="F37" s="6" t="s">
        <v>332</v>
      </c>
      <c r="G37" s="7" t="s">
        <v>61</v>
      </c>
      <c r="H37" s="7" t="s">
        <v>333</v>
      </c>
      <c r="I37" s="7" t="s">
        <v>65</v>
      </c>
      <c r="J37" s="14">
        <v>1</v>
      </c>
      <c r="K37" s="7" t="s">
        <v>48</v>
      </c>
      <c r="L37" s="7" t="s">
        <v>154</v>
      </c>
      <c r="M37" s="15"/>
      <c r="N37" s="16">
        <v>20</v>
      </c>
      <c r="O37" s="17">
        <v>0</v>
      </c>
      <c r="P37" s="18">
        <v>5.25254</v>
      </c>
      <c r="Q37" s="23">
        <v>5.25254</v>
      </c>
      <c r="R37" s="21">
        <f>S71</f>
        <v>3.45991098540215</v>
      </c>
      <c r="S37" s="22">
        <f t="shared" si="1"/>
        <v>3.45991098540215</v>
      </c>
      <c r="T37" s="15"/>
      <c r="U37" s="7" t="s">
        <v>54</v>
      </c>
    </row>
    <row r="38" s="1" customFormat="1" spans="1:21">
      <c r="A38" s="4" t="s">
        <v>123</v>
      </c>
      <c r="B38" s="4" t="s">
        <v>284</v>
      </c>
      <c r="C38" s="5" t="s">
        <v>48</v>
      </c>
      <c r="D38" s="4" t="s">
        <v>285</v>
      </c>
      <c r="E38" s="5" t="s">
        <v>108</v>
      </c>
      <c r="F38" s="4" t="s">
        <v>334</v>
      </c>
      <c r="G38" s="5" t="s">
        <v>51</v>
      </c>
      <c r="H38" s="5" t="s">
        <v>335</v>
      </c>
      <c r="I38" s="5" t="s">
        <v>336</v>
      </c>
      <c r="J38" s="9">
        <v>0.004</v>
      </c>
      <c r="K38" s="5" t="s">
        <v>98</v>
      </c>
      <c r="L38" s="5" t="s">
        <v>99</v>
      </c>
      <c r="M38" s="10">
        <v>45029</v>
      </c>
      <c r="N38" s="11">
        <v>20</v>
      </c>
      <c r="O38" s="12">
        <v>0</v>
      </c>
      <c r="P38" s="13">
        <v>16.3717</v>
      </c>
      <c r="Q38" s="20">
        <v>0.06549</v>
      </c>
      <c r="R38" s="21">
        <v>16.37168</v>
      </c>
      <c r="S38" s="22">
        <f t="shared" si="1"/>
        <v>0.06548672</v>
      </c>
      <c r="T38" s="10"/>
      <c r="U38" s="5" t="s">
        <v>54</v>
      </c>
    </row>
    <row r="39" s="1" customFormat="1" spans="1:21">
      <c r="A39" s="6" t="s">
        <v>123</v>
      </c>
      <c r="B39" s="6" t="s">
        <v>284</v>
      </c>
      <c r="C39" s="7" t="s">
        <v>48</v>
      </c>
      <c r="D39" s="6" t="s">
        <v>285</v>
      </c>
      <c r="E39" s="7" t="s">
        <v>108</v>
      </c>
      <c r="F39" s="6" t="s">
        <v>337</v>
      </c>
      <c r="G39" s="7" t="s">
        <v>61</v>
      </c>
      <c r="H39" s="7" t="s">
        <v>338</v>
      </c>
      <c r="I39" s="7" t="s">
        <v>108</v>
      </c>
      <c r="J39" s="14">
        <v>1</v>
      </c>
      <c r="K39" s="7" t="s">
        <v>48</v>
      </c>
      <c r="L39" s="7" t="s">
        <v>54</v>
      </c>
      <c r="M39" s="15"/>
      <c r="N39" s="16">
        <v>20</v>
      </c>
      <c r="O39" s="17">
        <v>0</v>
      </c>
      <c r="P39" s="18">
        <v>1.94208</v>
      </c>
      <c r="Q39" s="23">
        <v>1.94208</v>
      </c>
      <c r="R39" s="21">
        <f>S86</f>
        <v>1.789690398</v>
      </c>
      <c r="S39" s="22">
        <f t="shared" si="1"/>
        <v>1.789690398</v>
      </c>
      <c r="T39" s="15"/>
      <c r="U39" s="7" t="s">
        <v>54</v>
      </c>
    </row>
    <row r="40" spans="19:19">
      <c r="S40" s="2">
        <f>SUM(S18:S39)</f>
        <v>63.5286249733097</v>
      </c>
    </row>
    <row r="42" s="1" customFormat="1" ht="18" customHeight="1" spans="1:21">
      <c r="A42" s="3" t="s">
        <v>25</v>
      </c>
      <c r="B42" s="3" t="s">
        <v>26</v>
      </c>
      <c r="C42" s="3" t="s">
        <v>27</v>
      </c>
      <c r="D42" s="3" t="s">
        <v>28</v>
      </c>
      <c r="E42" s="3" t="s">
        <v>29</v>
      </c>
      <c r="F42" s="3" t="s">
        <v>30</v>
      </c>
      <c r="G42" s="3" t="s">
        <v>31</v>
      </c>
      <c r="H42" s="3" t="s">
        <v>32</v>
      </c>
      <c r="I42" s="3" t="s">
        <v>33</v>
      </c>
      <c r="J42" s="8" t="s">
        <v>34</v>
      </c>
      <c r="K42" s="3" t="s">
        <v>35</v>
      </c>
      <c r="L42" s="3" t="s">
        <v>36</v>
      </c>
      <c r="M42" s="8" t="s">
        <v>37</v>
      </c>
      <c r="N42" s="8" t="s">
        <v>38</v>
      </c>
      <c r="O42" s="8" t="s">
        <v>39</v>
      </c>
      <c r="P42" s="8" t="s">
        <v>40</v>
      </c>
      <c r="Q42" s="8" t="s">
        <v>41</v>
      </c>
      <c r="R42" s="19" t="s">
        <v>42</v>
      </c>
      <c r="S42" s="19" t="s">
        <v>43</v>
      </c>
      <c r="T42" s="8" t="s">
        <v>44</v>
      </c>
      <c r="U42" s="3" t="s">
        <v>45</v>
      </c>
    </row>
    <row r="43" s="1" customFormat="1" spans="1:21">
      <c r="A43" s="4" t="s">
        <v>123</v>
      </c>
      <c r="B43" s="4" t="s">
        <v>306</v>
      </c>
      <c r="C43" s="5" t="s">
        <v>48</v>
      </c>
      <c r="D43" s="4" t="s">
        <v>307</v>
      </c>
      <c r="E43" s="5" t="s">
        <v>339</v>
      </c>
      <c r="F43" s="4" t="s">
        <v>340</v>
      </c>
      <c r="G43" s="5" t="s">
        <v>51</v>
      </c>
      <c r="H43" s="5" t="s">
        <v>341</v>
      </c>
      <c r="I43" s="5" t="s">
        <v>108</v>
      </c>
      <c r="J43" s="9">
        <v>1</v>
      </c>
      <c r="K43" s="5" t="s">
        <v>48</v>
      </c>
      <c r="L43" s="5" t="s">
        <v>54</v>
      </c>
      <c r="M43" s="10">
        <v>45002</v>
      </c>
      <c r="N43" s="11">
        <v>70</v>
      </c>
      <c r="O43" s="12">
        <v>0</v>
      </c>
      <c r="P43" s="13">
        <v>6.91</v>
      </c>
      <c r="Q43" s="20">
        <v>6.91</v>
      </c>
      <c r="R43" s="21">
        <v>6.91</v>
      </c>
      <c r="S43" s="22">
        <f t="shared" ref="S43:S48" si="2">R43*J43</f>
        <v>6.91</v>
      </c>
      <c r="T43" s="10"/>
      <c r="U43" s="5" t="s">
        <v>54</v>
      </c>
    </row>
    <row r="44" s="1" customFormat="1" spans="1:21">
      <c r="A44" s="6" t="s">
        <v>123</v>
      </c>
      <c r="B44" s="6" t="s">
        <v>306</v>
      </c>
      <c r="C44" s="7" t="s">
        <v>48</v>
      </c>
      <c r="D44" s="6" t="s">
        <v>307</v>
      </c>
      <c r="E44" s="7" t="s">
        <v>339</v>
      </c>
      <c r="F44" s="6" t="s">
        <v>127</v>
      </c>
      <c r="G44" s="7" t="s">
        <v>61</v>
      </c>
      <c r="H44" s="7" t="s">
        <v>128</v>
      </c>
      <c r="I44" s="7" t="s">
        <v>54</v>
      </c>
      <c r="J44" s="14">
        <v>0.045</v>
      </c>
      <c r="K44" s="7" t="s">
        <v>129</v>
      </c>
      <c r="L44" s="7" t="s">
        <v>54</v>
      </c>
      <c r="M44" s="15"/>
      <c r="N44" s="16">
        <v>70</v>
      </c>
      <c r="O44" s="17">
        <v>0</v>
      </c>
      <c r="P44" s="18">
        <v>7.55336</v>
      </c>
      <c r="Q44" s="23">
        <v>0.3399</v>
      </c>
      <c r="R44" s="21">
        <f>LZ161251000601!S49</f>
        <v>5.8632258835</v>
      </c>
      <c r="S44" s="22">
        <f t="shared" si="2"/>
        <v>0.2638451647575</v>
      </c>
      <c r="T44" s="15"/>
      <c r="U44" s="7" t="s">
        <v>54</v>
      </c>
    </row>
    <row r="45" spans="19:19">
      <c r="S45" s="2">
        <f>SUM(S43:S44)</f>
        <v>7.1738451647575</v>
      </c>
    </row>
    <row r="47" s="1" customFormat="1" ht="18" customHeight="1" spans="1:21">
      <c r="A47" s="3" t="s">
        <v>25</v>
      </c>
      <c r="B47" s="3" t="s">
        <v>26</v>
      </c>
      <c r="C47" s="3" t="s">
        <v>27</v>
      </c>
      <c r="D47" s="3" t="s">
        <v>28</v>
      </c>
      <c r="E47" s="3" t="s">
        <v>29</v>
      </c>
      <c r="F47" s="3" t="s">
        <v>30</v>
      </c>
      <c r="G47" s="3" t="s">
        <v>31</v>
      </c>
      <c r="H47" s="3" t="s">
        <v>32</v>
      </c>
      <c r="I47" s="3" t="s">
        <v>33</v>
      </c>
      <c r="J47" s="8" t="s">
        <v>34</v>
      </c>
      <c r="K47" s="3" t="s">
        <v>35</v>
      </c>
      <c r="L47" s="3" t="s">
        <v>36</v>
      </c>
      <c r="M47" s="8" t="s">
        <v>37</v>
      </c>
      <c r="N47" s="8" t="s">
        <v>38</v>
      </c>
      <c r="O47" s="8" t="s">
        <v>39</v>
      </c>
      <c r="P47" s="8" t="s">
        <v>40</v>
      </c>
      <c r="Q47" s="8" t="s">
        <v>41</v>
      </c>
      <c r="R47" s="19" t="s">
        <v>42</v>
      </c>
      <c r="S47" s="19" t="s">
        <v>43</v>
      </c>
      <c r="T47" s="8" t="s">
        <v>44</v>
      </c>
      <c r="U47" s="3" t="s">
        <v>45</v>
      </c>
    </row>
    <row r="48" s="1" customFormat="1" spans="1:21">
      <c r="A48" s="4" t="s">
        <v>123</v>
      </c>
      <c r="B48" s="4" t="s">
        <v>310</v>
      </c>
      <c r="C48" s="5" t="s">
        <v>48</v>
      </c>
      <c r="D48" s="4" t="s">
        <v>311</v>
      </c>
      <c r="E48" s="5" t="s">
        <v>108</v>
      </c>
      <c r="F48" s="4" t="s">
        <v>342</v>
      </c>
      <c r="G48" s="5" t="s">
        <v>51</v>
      </c>
      <c r="H48" s="5" t="s">
        <v>343</v>
      </c>
      <c r="I48" s="5" t="s">
        <v>344</v>
      </c>
      <c r="J48" s="9">
        <v>0.033405</v>
      </c>
      <c r="K48" s="5" t="s">
        <v>132</v>
      </c>
      <c r="L48" s="5" t="s">
        <v>54</v>
      </c>
      <c r="M48" s="10">
        <v>44612</v>
      </c>
      <c r="N48" s="11">
        <v>110</v>
      </c>
      <c r="O48" s="12">
        <v>0</v>
      </c>
      <c r="P48" s="13">
        <v>4.382</v>
      </c>
      <c r="Q48" s="20">
        <v>0.14638</v>
      </c>
      <c r="R48" s="21">
        <v>4.36283</v>
      </c>
      <c r="S48" s="22">
        <f t="shared" si="2"/>
        <v>0.14574033615</v>
      </c>
      <c r="T48" s="10"/>
      <c r="U48" s="5" t="s">
        <v>54</v>
      </c>
    </row>
    <row r="49" spans="19:19">
      <c r="S49" s="2">
        <f>SUM(S48:S48)</f>
        <v>0.14574033615</v>
      </c>
    </row>
    <row r="51" s="1" customFormat="1" ht="18" customHeight="1" spans="1:21">
      <c r="A51" s="3" t="s">
        <v>25</v>
      </c>
      <c r="B51" s="3" t="s">
        <v>26</v>
      </c>
      <c r="C51" s="3" t="s">
        <v>27</v>
      </c>
      <c r="D51" s="3" t="s">
        <v>28</v>
      </c>
      <c r="E51" s="3" t="s">
        <v>29</v>
      </c>
      <c r="F51" s="3" t="s">
        <v>30</v>
      </c>
      <c r="G51" s="3" t="s">
        <v>31</v>
      </c>
      <c r="H51" s="3" t="s">
        <v>32</v>
      </c>
      <c r="I51" s="3" t="s">
        <v>33</v>
      </c>
      <c r="J51" s="8" t="s">
        <v>34</v>
      </c>
      <c r="K51" s="3" t="s">
        <v>35</v>
      </c>
      <c r="L51" s="3" t="s">
        <v>36</v>
      </c>
      <c r="M51" s="8" t="s">
        <v>37</v>
      </c>
      <c r="N51" s="8" t="s">
        <v>38</v>
      </c>
      <c r="O51" s="8" t="s">
        <v>39</v>
      </c>
      <c r="P51" s="8" t="s">
        <v>40</v>
      </c>
      <c r="Q51" s="8" t="s">
        <v>41</v>
      </c>
      <c r="R51" s="19" t="s">
        <v>42</v>
      </c>
      <c r="S51" s="19" t="s">
        <v>43</v>
      </c>
      <c r="T51" s="8" t="s">
        <v>44</v>
      </c>
      <c r="U51" s="3" t="s">
        <v>45</v>
      </c>
    </row>
    <row r="52" s="1" customFormat="1" spans="1:21">
      <c r="A52" s="4" t="s">
        <v>123</v>
      </c>
      <c r="B52" s="4" t="s">
        <v>314</v>
      </c>
      <c r="C52" s="5" t="s">
        <v>48</v>
      </c>
      <c r="D52" s="4" t="s">
        <v>315</v>
      </c>
      <c r="E52" s="5" t="s">
        <v>345</v>
      </c>
      <c r="F52" s="4" t="s">
        <v>346</v>
      </c>
      <c r="G52" s="5" t="s">
        <v>51</v>
      </c>
      <c r="H52" s="5" t="s">
        <v>347</v>
      </c>
      <c r="I52" s="5" t="s">
        <v>348</v>
      </c>
      <c r="J52" s="9">
        <v>1</v>
      </c>
      <c r="K52" s="5" t="s">
        <v>48</v>
      </c>
      <c r="L52" s="5" t="s">
        <v>54</v>
      </c>
      <c r="M52" s="10">
        <v>45231</v>
      </c>
      <c r="N52" s="11">
        <v>110</v>
      </c>
      <c r="O52" s="12">
        <v>0</v>
      </c>
      <c r="P52" s="13">
        <v>0.15</v>
      </c>
      <c r="Q52" s="20">
        <v>0.15</v>
      </c>
      <c r="R52" s="21">
        <v>0.147</v>
      </c>
      <c r="S52" s="22">
        <f t="shared" ref="S52:S57" si="3">R52*J52</f>
        <v>0.147</v>
      </c>
      <c r="T52" s="10"/>
      <c r="U52" s="5" t="s">
        <v>54</v>
      </c>
    </row>
    <row r="53" s="1" customFormat="1" spans="1:21">
      <c r="A53" s="6" t="s">
        <v>123</v>
      </c>
      <c r="B53" s="6" t="s">
        <v>314</v>
      </c>
      <c r="C53" s="7" t="s">
        <v>48</v>
      </c>
      <c r="D53" s="6" t="s">
        <v>315</v>
      </c>
      <c r="E53" s="7" t="s">
        <v>345</v>
      </c>
      <c r="F53" s="6" t="s">
        <v>349</v>
      </c>
      <c r="G53" s="7" t="s">
        <v>51</v>
      </c>
      <c r="H53" s="7" t="s">
        <v>350</v>
      </c>
      <c r="I53" s="7" t="s">
        <v>108</v>
      </c>
      <c r="J53" s="14">
        <v>1</v>
      </c>
      <c r="K53" s="7" t="s">
        <v>48</v>
      </c>
      <c r="L53" s="7" t="s">
        <v>54</v>
      </c>
      <c r="M53" s="15">
        <v>45231</v>
      </c>
      <c r="N53" s="16">
        <v>110</v>
      </c>
      <c r="O53" s="17">
        <v>0</v>
      </c>
      <c r="P53" s="18">
        <v>3.343</v>
      </c>
      <c r="Q53" s="23">
        <v>3.343</v>
      </c>
      <c r="R53" s="21">
        <v>3.343</v>
      </c>
      <c r="S53" s="22">
        <f t="shared" si="3"/>
        <v>3.343</v>
      </c>
      <c r="T53" s="15"/>
      <c r="U53" s="7" t="s">
        <v>54</v>
      </c>
    </row>
    <row r="54" spans="19:19">
      <c r="S54" s="2">
        <f>SUM(S52:S53)</f>
        <v>3.49</v>
      </c>
    </row>
    <row r="56" s="1" customFormat="1" ht="18" customHeight="1" spans="1:21">
      <c r="A56" s="3" t="s">
        <v>25</v>
      </c>
      <c r="B56" s="3" t="s">
        <v>26</v>
      </c>
      <c r="C56" s="3" t="s">
        <v>27</v>
      </c>
      <c r="D56" s="3" t="s">
        <v>28</v>
      </c>
      <c r="E56" s="3" t="s">
        <v>29</v>
      </c>
      <c r="F56" s="3" t="s">
        <v>30</v>
      </c>
      <c r="G56" s="3" t="s">
        <v>31</v>
      </c>
      <c r="H56" s="3" t="s">
        <v>32</v>
      </c>
      <c r="I56" s="3" t="s">
        <v>33</v>
      </c>
      <c r="J56" s="8" t="s">
        <v>34</v>
      </c>
      <c r="K56" s="3" t="s">
        <v>35</v>
      </c>
      <c r="L56" s="3" t="s">
        <v>36</v>
      </c>
      <c r="M56" s="8" t="s">
        <v>37</v>
      </c>
      <c r="N56" s="8" t="s">
        <v>38</v>
      </c>
      <c r="O56" s="8" t="s">
        <v>39</v>
      </c>
      <c r="P56" s="8" t="s">
        <v>40</v>
      </c>
      <c r="Q56" s="8" t="s">
        <v>41</v>
      </c>
      <c r="R56" s="19" t="s">
        <v>42</v>
      </c>
      <c r="S56" s="19" t="s">
        <v>43</v>
      </c>
      <c r="T56" s="8" t="s">
        <v>44</v>
      </c>
      <c r="U56" s="3" t="s">
        <v>45</v>
      </c>
    </row>
    <row r="57" s="1" customFormat="1" spans="1:21">
      <c r="A57" s="4" t="s">
        <v>123</v>
      </c>
      <c r="B57" s="4" t="s">
        <v>324</v>
      </c>
      <c r="C57" s="5" t="s">
        <v>48</v>
      </c>
      <c r="D57" s="4" t="s">
        <v>325</v>
      </c>
      <c r="E57" s="5" t="s">
        <v>54</v>
      </c>
      <c r="F57" s="4" t="s">
        <v>342</v>
      </c>
      <c r="G57" s="5" t="s">
        <v>51</v>
      </c>
      <c r="H57" s="5" t="s">
        <v>343</v>
      </c>
      <c r="I57" s="5" t="s">
        <v>344</v>
      </c>
      <c r="J57" s="9">
        <v>0.0607</v>
      </c>
      <c r="K57" s="5" t="s">
        <v>132</v>
      </c>
      <c r="L57" s="5" t="s">
        <v>54</v>
      </c>
      <c r="M57" s="10">
        <v>44499</v>
      </c>
      <c r="N57" s="11">
        <v>110</v>
      </c>
      <c r="O57" s="12">
        <v>0</v>
      </c>
      <c r="P57" s="13">
        <v>4.382</v>
      </c>
      <c r="Q57" s="20">
        <v>0.26599</v>
      </c>
      <c r="R57" s="21">
        <v>4.36283</v>
      </c>
      <c r="S57" s="22">
        <f t="shared" si="3"/>
        <v>0.264823781</v>
      </c>
      <c r="T57" s="10"/>
      <c r="U57" s="5" t="s">
        <v>54</v>
      </c>
    </row>
    <row r="58" spans="19:19">
      <c r="S58" s="2">
        <f>SUM(S57:S57)</f>
        <v>0.264823781</v>
      </c>
    </row>
    <row r="60" s="1" customFormat="1" ht="18" customHeight="1" spans="1:21">
      <c r="A60" s="3" t="s">
        <v>25</v>
      </c>
      <c r="B60" s="3" t="s">
        <v>26</v>
      </c>
      <c r="C60" s="3" t="s">
        <v>27</v>
      </c>
      <c r="D60" s="3" t="s">
        <v>28</v>
      </c>
      <c r="E60" s="3" t="s">
        <v>29</v>
      </c>
      <c r="F60" s="3" t="s">
        <v>30</v>
      </c>
      <c r="G60" s="3" t="s">
        <v>31</v>
      </c>
      <c r="H60" s="3" t="s">
        <v>32</v>
      </c>
      <c r="I60" s="3" t="s">
        <v>33</v>
      </c>
      <c r="J60" s="8" t="s">
        <v>34</v>
      </c>
      <c r="K60" s="3" t="s">
        <v>35</v>
      </c>
      <c r="L60" s="3" t="s">
        <v>36</v>
      </c>
      <c r="M60" s="8" t="s">
        <v>37</v>
      </c>
      <c r="N60" s="8" t="s">
        <v>38</v>
      </c>
      <c r="O60" s="8" t="s">
        <v>39</v>
      </c>
      <c r="P60" s="8" t="s">
        <v>40</v>
      </c>
      <c r="Q60" s="8" t="s">
        <v>41</v>
      </c>
      <c r="R60" s="19" t="s">
        <v>42</v>
      </c>
      <c r="S60" s="19" t="s">
        <v>43</v>
      </c>
      <c r="T60" s="8" t="s">
        <v>44</v>
      </c>
      <c r="U60" s="3" t="s">
        <v>45</v>
      </c>
    </row>
    <row r="61" s="1" customFormat="1" spans="1:21">
      <c r="A61" s="4" t="s">
        <v>123</v>
      </c>
      <c r="B61" s="4" t="s">
        <v>328</v>
      </c>
      <c r="C61" s="5" t="s">
        <v>48</v>
      </c>
      <c r="D61" s="4" t="s">
        <v>329</v>
      </c>
      <c r="E61" s="5" t="s">
        <v>351</v>
      </c>
      <c r="F61" s="4" t="s">
        <v>210</v>
      </c>
      <c r="G61" s="5" t="s">
        <v>51</v>
      </c>
      <c r="H61" s="5" t="s">
        <v>208</v>
      </c>
      <c r="I61" s="5" t="s">
        <v>211</v>
      </c>
      <c r="J61" s="9">
        <v>0.6635</v>
      </c>
      <c r="K61" s="5" t="s">
        <v>132</v>
      </c>
      <c r="L61" s="5" t="s">
        <v>54</v>
      </c>
      <c r="M61" s="10">
        <v>44499</v>
      </c>
      <c r="N61" s="11">
        <v>60</v>
      </c>
      <c r="O61" s="12">
        <v>0</v>
      </c>
      <c r="P61" s="13">
        <v>4.4646</v>
      </c>
      <c r="Q61" s="20">
        <v>2.96226</v>
      </c>
      <c r="R61" s="21">
        <v>4.49558</v>
      </c>
      <c r="S61" s="22">
        <f>R61*J61</f>
        <v>2.98281733</v>
      </c>
      <c r="T61" s="10"/>
      <c r="U61" s="5" t="s">
        <v>54</v>
      </c>
    </row>
    <row r="62" spans="19:19">
      <c r="S62" s="2">
        <f>SUM(S61:S61)</f>
        <v>2.98281733</v>
      </c>
    </row>
    <row r="64" s="1" customFormat="1" ht="18" customHeight="1" spans="1:21">
      <c r="A64" s="3" t="s">
        <v>25</v>
      </c>
      <c r="B64" s="3" t="s">
        <v>26</v>
      </c>
      <c r="C64" s="3" t="s">
        <v>27</v>
      </c>
      <c r="D64" s="3" t="s">
        <v>28</v>
      </c>
      <c r="E64" s="3" t="s">
        <v>29</v>
      </c>
      <c r="F64" s="3" t="s">
        <v>30</v>
      </c>
      <c r="G64" s="3" t="s">
        <v>31</v>
      </c>
      <c r="H64" s="3" t="s">
        <v>32</v>
      </c>
      <c r="I64" s="3" t="s">
        <v>33</v>
      </c>
      <c r="J64" s="8" t="s">
        <v>34</v>
      </c>
      <c r="K64" s="3" t="s">
        <v>35</v>
      </c>
      <c r="L64" s="3" t="s">
        <v>36</v>
      </c>
      <c r="M64" s="8" t="s">
        <v>37</v>
      </c>
      <c r="N64" s="8" t="s">
        <v>38</v>
      </c>
      <c r="O64" s="8" t="s">
        <v>39</v>
      </c>
      <c r="P64" s="8" t="s">
        <v>40</v>
      </c>
      <c r="Q64" s="8" t="s">
        <v>41</v>
      </c>
      <c r="R64" s="19" t="s">
        <v>42</v>
      </c>
      <c r="S64" s="19" t="s">
        <v>43</v>
      </c>
      <c r="T64" s="8" t="s">
        <v>44</v>
      </c>
      <c r="U64" s="3" t="s">
        <v>45</v>
      </c>
    </row>
    <row r="65" s="1" customFormat="1" spans="1:21">
      <c r="A65" s="4" t="s">
        <v>123</v>
      </c>
      <c r="B65" s="4" t="s">
        <v>330</v>
      </c>
      <c r="C65" s="5" t="s">
        <v>48</v>
      </c>
      <c r="D65" s="4" t="s">
        <v>331</v>
      </c>
      <c r="E65" s="5" t="s">
        <v>108</v>
      </c>
      <c r="F65" s="4" t="s">
        <v>207</v>
      </c>
      <c r="G65" s="5" t="s">
        <v>51</v>
      </c>
      <c r="H65" s="5" t="s">
        <v>208</v>
      </c>
      <c r="I65" s="5" t="s">
        <v>209</v>
      </c>
      <c r="J65" s="9">
        <v>1.6856</v>
      </c>
      <c r="K65" s="5" t="s">
        <v>132</v>
      </c>
      <c r="L65" s="5" t="s">
        <v>54</v>
      </c>
      <c r="M65" s="10">
        <v>44802</v>
      </c>
      <c r="N65" s="11">
        <v>60</v>
      </c>
      <c r="O65" s="12">
        <v>0</v>
      </c>
      <c r="P65" s="13">
        <v>4.54598</v>
      </c>
      <c r="Q65" s="20">
        <v>7.6627</v>
      </c>
      <c r="R65" s="21">
        <v>4.45133</v>
      </c>
      <c r="S65" s="22">
        <f t="shared" ref="S65:S70" si="4">R65*J65</f>
        <v>7.503161848</v>
      </c>
      <c r="T65" s="10"/>
      <c r="U65" s="5" t="s">
        <v>54</v>
      </c>
    </row>
    <row r="66" spans="19:19">
      <c r="S66" s="2">
        <f>SUM(S65:S65)</f>
        <v>7.503161848</v>
      </c>
    </row>
    <row r="68" s="1" customFormat="1" ht="18" customHeight="1" spans="1:21">
      <c r="A68" s="3" t="s">
        <v>25</v>
      </c>
      <c r="B68" s="3" t="s">
        <v>26</v>
      </c>
      <c r="C68" s="3" t="s">
        <v>27</v>
      </c>
      <c r="D68" s="3" t="s">
        <v>28</v>
      </c>
      <c r="E68" s="3" t="s">
        <v>29</v>
      </c>
      <c r="F68" s="3" t="s">
        <v>30</v>
      </c>
      <c r="G68" s="3" t="s">
        <v>31</v>
      </c>
      <c r="H68" s="3" t="s">
        <v>32</v>
      </c>
      <c r="I68" s="3" t="s">
        <v>33</v>
      </c>
      <c r="J68" s="8" t="s">
        <v>34</v>
      </c>
      <c r="K68" s="3" t="s">
        <v>35</v>
      </c>
      <c r="L68" s="3" t="s">
        <v>36</v>
      </c>
      <c r="M68" s="8" t="s">
        <v>37</v>
      </c>
      <c r="N68" s="8" t="s">
        <v>38</v>
      </c>
      <c r="O68" s="8" t="s">
        <v>39</v>
      </c>
      <c r="P68" s="8" t="s">
        <v>40</v>
      </c>
      <c r="Q68" s="8" t="s">
        <v>41</v>
      </c>
      <c r="R68" s="19" t="s">
        <v>42</v>
      </c>
      <c r="S68" s="19" t="s">
        <v>43</v>
      </c>
      <c r="T68" s="8" t="s">
        <v>44</v>
      </c>
      <c r="U68" s="3" t="s">
        <v>45</v>
      </c>
    </row>
    <row r="69" s="1" customFormat="1" spans="1:21">
      <c r="A69" s="4" t="s">
        <v>123</v>
      </c>
      <c r="B69" s="4" t="s">
        <v>332</v>
      </c>
      <c r="C69" s="5" t="s">
        <v>48</v>
      </c>
      <c r="D69" s="4" t="s">
        <v>333</v>
      </c>
      <c r="E69" s="5" t="s">
        <v>151</v>
      </c>
      <c r="F69" s="4" t="s">
        <v>352</v>
      </c>
      <c r="G69" s="5" t="s">
        <v>61</v>
      </c>
      <c r="H69" s="5" t="s">
        <v>353</v>
      </c>
      <c r="I69" s="5" t="s">
        <v>108</v>
      </c>
      <c r="J69" s="9">
        <v>1</v>
      </c>
      <c r="K69" s="5" t="s">
        <v>48</v>
      </c>
      <c r="L69" s="5" t="s">
        <v>54</v>
      </c>
      <c r="M69" s="10">
        <v>45423</v>
      </c>
      <c r="N69" s="11">
        <v>70</v>
      </c>
      <c r="O69" s="12">
        <v>0</v>
      </c>
      <c r="P69" s="13">
        <v>4.40624</v>
      </c>
      <c r="Q69" s="20">
        <v>4.40624</v>
      </c>
      <c r="R69" s="21">
        <f>S78</f>
        <v>3.208378595</v>
      </c>
      <c r="S69" s="22">
        <f t="shared" si="4"/>
        <v>3.208378595</v>
      </c>
      <c r="T69" s="10"/>
      <c r="U69" s="5" t="s">
        <v>54</v>
      </c>
    </row>
    <row r="70" s="1" customFormat="1" spans="1:21">
      <c r="A70" s="6" t="s">
        <v>123</v>
      </c>
      <c r="B70" s="6" t="s">
        <v>332</v>
      </c>
      <c r="C70" s="7" t="s">
        <v>48</v>
      </c>
      <c r="D70" s="6" t="s">
        <v>333</v>
      </c>
      <c r="E70" s="7" t="s">
        <v>151</v>
      </c>
      <c r="F70" s="6" t="s">
        <v>127</v>
      </c>
      <c r="G70" s="7" t="s">
        <v>61</v>
      </c>
      <c r="H70" s="7" t="s">
        <v>128</v>
      </c>
      <c r="I70" s="7" t="s">
        <v>54</v>
      </c>
      <c r="J70" s="14">
        <v>0.0429</v>
      </c>
      <c r="K70" s="7" t="s">
        <v>129</v>
      </c>
      <c r="L70" s="7" t="s">
        <v>54</v>
      </c>
      <c r="M70" s="15">
        <v>44499</v>
      </c>
      <c r="N70" s="16">
        <v>70</v>
      </c>
      <c r="O70" s="17">
        <v>0</v>
      </c>
      <c r="P70" s="18">
        <v>7.55336</v>
      </c>
      <c r="Q70" s="23">
        <v>0.32404</v>
      </c>
      <c r="R70" s="21">
        <f>R44</f>
        <v>5.8632258835</v>
      </c>
      <c r="S70" s="22">
        <f t="shared" si="4"/>
        <v>0.25153239040215</v>
      </c>
      <c r="T70" s="15"/>
      <c r="U70" s="7" t="s">
        <v>54</v>
      </c>
    </row>
    <row r="71" spans="19:19">
      <c r="S71" s="2">
        <f>SUM(S69:S70)</f>
        <v>3.45991098540215</v>
      </c>
    </row>
    <row r="73" s="1" customFormat="1" ht="18" customHeight="1" spans="1:21">
      <c r="A73" s="3" t="s">
        <v>25</v>
      </c>
      <c r="B73" s="3" t="s">
        <v>26</v>
      </c>
      <c r="C73" s="3" t="s">
        <v>27</v>
      </c>
      <c r="D73" s="3" t="s">
        <v>28</v>
      </c>
      <c r="E73" s="3" t="s">
        <v>29</v>
      </c>
      <c r="F73" s="3" t="s">
        <v>30</v>
      </c>
      <c r="G73" s="3" t="s">
        <v>31</v>
      </c>
      <c r="H73" s="3" t="s">
        <v>32</v>
      </c>
      <c r="I73" s="3" t="s">
        <v>33</v>
      </c>
      <c r="J73" s="8" t="s">
        <v>34</v>
      </c>
      <c r="K73" s="3" t="s">
        <v>35</v>
      </c>
      <c r="L73" s="3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19" t="s">
        <v>42</v>
      </c>
      <c r="S73" s="19" t="s">
        <v>43</v>
      </c>
      <c r="T73" s="8" t="s">
        <v>44</v>
      </c>
      <c r="U73" s="3" t="s">
        <v>45</v>
      </c>
    </row>
    <row r="74" s="1" customFormat="1" spans="1:21">
      <c r="A74" s="4" t="s">
        <v>123</v>
      </c>
      <c r="B74" s="4" t="s">
        <v>352</v>
      </c>
      <c r="C74" s="5" t="s">
        <v>48</v>
      </c>
      <c r="D74" s="4" t="s">
        <v>353</v>
      </c>
      <c r="E74" s="5" t="s">
        <v>108</v>
      </c>
      <c r="F74" s="4" t="s">
        <v>159</v>
      </c>
      <c r="G74" s="5" t="s">
        <v>51</v>
      </c>
      <c r="H74" s="5" t="s">
        <v>160</v>
      </c>
      <c r="I74" s="5" t="s">
        <v>54</v>
      </c>
      <c r="J74" s="9">
        <v>0.010548037</v>
      </c>
      <c r="K74" s="5" t="s">
        <v>132</v>
      </c>
      <c r="L74" s="5" t="s">
        <v>54</v>
      </c>
      <c r="M74" s="10">
        <v>45409</v>
      </c>
      <c r="N74" s="11">
        <v>110</v>
      </c>
      <c r="O74" s="12">
        <v>0</v>
      </c>
      <c r="P74" s="13">
        <v>5.36209</v>
      </c>
      <c r="Q74" s="20">
        <v>0.05656</v>
      </c>
      <c r="R74" s="21">
        <v>5</v>
      </c>
      <c r="S74" s="22">
        <f t="shared" ref="S74:S77" si="5">R74*J74</f>
        <v>0.052740185</v>
      </c>
      <c r="T74" s="10"/>
      <c r="U74" s="5" t="s">
        <v>54</v>
      </c>
    </row>
    <row r="75" s="1" customFormat="1" spans="1:21">
      <c r="A75" s="6" t="s">
        <v>123</v>
      </c>
      <c r="B75" s="6" t="s">
        <v>352</v>
      </c>
      <c r="C75" s="7" t="s">
        <v>48</v>
      </c>
      <c r="D75" s="6" t="s">
        <v>353</v>
      </c>
      <c r="E75" s="7" t="s">
        <v>108</v>
      </c>
      <c r="F75" s="6" t="s">
        <v>354</v>
      </c>
      <c r="G75" s="7" t="s">
        <v>61</v>
      </c>
      <c r="H75" s="7" t="s">
        <v>355</v>
      </c>
      <c r="I75" s="7" t="s">
        <v>108</v>
      </c>
      <c r="J75" s="14">
        <v>1</v>
      </c>
      <c r="K75" s="7" t="s">
        <v>48</v>
      </c>
      <c r="L75" s="7" t="s">
        <v>356</v>
      </c>
      <c r="M75" s="15">
        <v>45409</v>
      </c>
      <c r="N75" s="16">
        <v>110</v>
      </c>
      <c r="O75" s="17">
        <v>0</v>
      </c>
      <c r="P75" s="18">
        <v>2.91348</v>
      </c>
      <c r="Q75" s="23">
        <v>2.91348</v>
      </c>
      <c r="R75" s="21">
        <f>S82</f>
        <v>2.63578</v>
      </c>
      <c r="S75" s="22">
        <f t="shared" si="5"/>
        <v>2.63578</v>
      </c>
      <c r="T75" s="15"/>
      <c r="U75" s="7" t="s">
        <v>54</v>
      </c>
    </row>
    <row r="76" s="1" customFormat="1" spans="1:21">
      <c r="A76" s="4" t="s">
        <v>123</v>
      </c>
      <c r="B76" s="4" t="s">
        <v>352</v>
      </c>
      <c r="C76" s="5" t="s">
        <v>48</v>
      </c>
      <c r="D76" s="4" t="s">
        <v>353</v>
      </c>
      <c r="E76" s="5" t="s">
        <v>108</v>
      </c>
      <c r="F76" s="4" t="s">
        <v>165</v>
      </c>
      <c r="G76" s="5" t="s">
        <v>51</v>
      </c>
      <c r="H76" s="5" t="s">
        <v>166</v>
      </c>
      <c r="I76" s="5" t="s">
        <v>54</v>
      </c>
      <c r="J76" s="9">
        <v>0.003</v>
      </c>
      <c r="K76" s="5" t="s">
        <v>132</v>
      </c>
      <c r="L76" s="5" t="s">
        <v>54</v>
      </c>
      <c r="M76" s="10">
        <v>45409</v>
      </c>
      <c r="N76" s="11">
        <v>110</v>
      </c>
      <c r="O76" s="12">
        <v>0</v>
      </c>
      <c r="P76" s="13">
        <v>5.96786</v>
      </c>
      <c r="Q76" s="20">
        <v>0.0179</v>
      </c>
      <c r="R76" s="21">
        <v>5.61947</v>
      </c>
      <c r="S76" s="22">
        <f t="shared" si="5"/>
        <v>0.01685841</v>
      </c>
      <c r="T76" s="10"/>
      <c r="U76" s="5" t="s">
        <v>54</v>
      </c>
    </row>
    <row r="77" s="1" customFormat="1" spans="1:21">
      <c r="A77" s="6" t="s">
        <v>123</v>
      </c>
      <c r="B77" s="6" t="s">
        <v>352</v>
      </c>
      <c r="C77" s="7" t="s">
        <v>48</v>
      </c>
      <c r="D77" s="6" t="s">
        <v>353</v>
      </c>
      <c r="E77" s="7" t="s">
        <v>108</v>
      </c>
      <c r="F77" s="6" t="s">
        <v>223</v>
      </c>
      <c r="G77" s="7" t="s">
        <v>51</v>
      </c>
      <c r="H77" s="7" t="s">
        <v>224</v>
      </c>
      <c r="I77" s="7" t="s">
        <v>126</v>
      </c>
      <c r="J77" s="14">
        <v>1</v>
      </c>
      <c r="K77" s="7" t="s">
        <v>48</v>
      </c>
      <c r="L77" s="7" t="s">
        <v>54</v>
      </c>
      <c r="M77" s="15">
        <v>45409</v>
      </c>
      <c r="N77" s="16">
        <v>110</v>
      </c>
      <c r="O77" s="17">
        <v>0</v>
      </c>
      <c r="P77" s="18">
        <v>0.503</v>
      </c>
      <c r="Q77" s="23">
        <v>0.503</v>
      </c>
      <c r="R77" s="21">
        <v>0.503</v>
      </c>
      <c r="S77" s="22">
        <f t="shared" si="5"/>
        <v>0.503</v>
      </c>
      <c r="T77" s="15"/>
      <c r="U77" s="7" t="s">
        <v>54</v>
      </c>
    </row>
    <row r="78" spans="19:19">
      <c r="S78" s="2">
        <f>SUM(S74:S77)</f>
        <v>3.208378595</v>
      </c>
    </row>
    <row r="80" s="1" customFormat="1" ht="18" customHeight="1" spans="1:21">
      <c r="A80" s="3" t="s">
        <v>25</v>
      </c>
      <c r="B80" s="3" t="s">
        <v>26</v>
      </c>
      <c r="C80" s="3" t="s">
        <v>27</v>
      </c>
      <c r="D80" s="3" t="s">
        <v>28</v>
      </c>
      <c r="E80" s="3" t="s">
        <v>29</v>
      </c>
      <c r="F80" s="3" t="s">
        <v>30</v>
      </c>
      <c r="G80" s="3" t="s">
        <v>31</v>
      </c>
      <c r="H80" s="3" t="s">
        <v>32</v>
      </c>
      <c r="I80" s="3" t="s">
        <v>33</v>
      </c>
      <c r="J80" s="8" t="s">
        <v>34</v>
      </c>
      <c r="K80" s="3" t="s">
        <v>35</v>
      </c>
      <c r="L80" s="3" t="s">
        <v>36</v>
      </c>
      <c r="M80" s="8" t="s">
        <v>37</v>
      </c>
      <c r="N80" s="8" t="s">
        <v>38</v>
      </c>
      <c r="O80" s="8" t="s">
        <v>39</v>
      </c>
      <c r="P80" s="8" t="s">
        <v>40</v>
      </c>
      <c r="Q80" s="8" t="s">
        <v>41</v>
      </c>
      <c r="R80" s="19" t="s">
        <v>42</v>
      </c>
      <c r="S80" s="19" t="s">
        <v>43</v>
      </c>
      <c r="T80" s="8" t="s">
        <v>44</v>
      </c>
      <c r="U80" s="3" t="s">
        <v>45</v>
      </c>
    </row>
    <row r="81" s="1" customFormat="1" spans="1:21">
      <c r="A81" s="4" t="s">
        <v>123</v>
      </c>
      <c r="B81" s="4" t="s">
        <v>354</v>
      </c>
      <c r="C81" s="5" t="s">
        <v>48</v>
      </c>
      <c r="D81" s="4" t="s">
        <v>355</v>
      </c>
      <c r="E81" s="5" t="s">
        <v>108</v>
      </c>
      <c r="F81" s="4" t="s">
        <v>357</v>
      </c>
      <c r="G81" s="5" t="s">
        <v>51</v>
      </c>
      <c r="H81" s="5" t="s">
        <v>358</v>
      </c>
      <c r="I81" s="5" t="s">
        <v>359</v>
      </c>
      <c r="J81" s="9">
        <v>0.562</v>
      </c>
      <c r="K81" s="5" t="s">
        <v>132</v>
      </c>
      <c r="L81" s="5" t="s">
        <v>54</v>
      </c>
      <c r="M81" s="10">
        <v>45385</v>
      </c>
      <c r="N81" s="11">
        <v>110</v>
      </c>
      <c r="O81" s="12">
        <v>0</v>
      </c>
      <c r="P81" s="13">
        <v>4.8584</v>
      </c>
      <c r="Q81" s="20">
        <v>2.73042</v>
      </c>
      <c r="R81" s="21">
        <v>4.69</v>
      </c>
      <c r="S81" s="22">
        <f>R81*J81</f>
        <v>2.63578</v>
      </c>
      <c r="T81" s="10"/>
      <c r="U81" s="5" t="s">
        <v>54</v>
      </c>
    </row>
    <row r="82" spans="19:19">
      <c r="S82" s="2">
        <f>SUM(S81:S81)</f>
        <v>2.63578</v>
      </c>
    </row>
    <row r="84" s="1" customFormat="1" ht="18" customHeight="1" spans="1:21">
      <c r="A84" s="3" t="s">
        <v>25</v>
      </c>
      <c r="B84" s="3" t="s">
        <v>26</v>
      </c>
      <c r="C84" s="3" t="s">
        <v>27</v>
      </c>
      <c r="D84" s="3" t="s">
        <v>28</v>
      </c>
      <c r="E84" s="3" t="s">
        <v>29</v>
      </c>
      <c r="F84" s="3" t="s">
        <v>30</v>
      </c>
      <c r="G84" s="3" t="s">
        <v>31</v>
      </c>
      <c r="H84" s="3" t="s">
        <v>32</v>
      </c>
      <c r="I84" s="3" t="s">
        <v>33</v>
      </c>
      <c r="J84" s="8" t="s">
        <v>34</v>
      </c>
      <c r="K84" s="3" t="s">
        <v>35</v>
      </c>
      <c r="L84" s="3" t="s">
        <v>36</v>
      </c>
      <c r="M84" s="8" t="s">
        <v>37</v>
      </c>
      <c r="N84" s="8" t="s">
        <v>38</v>
      </c>
      <c r="O84" s="8" t="s">
        <v>39</v>
      </c>
      <c r="P84" s="8" t="s">
        <v>40</v>
      </c>
      <c r="Q84" s="8" t="s">
        <v>41</v>
      </c>
      <c r="R84" s="19" t="s">
        <v>42</v>
      </c>
      <c r="S84" s="19" t="s">
        <v>43</v>
      </c>
      <c r="T84" s="8" t="s">
        <v>44</v>
      </c>
      <c r="U84" s="3" t="s">
        <v>45</v>
      </c>
    </row>
    <row r="85" s="1" customFormat="1" spans="1:21">
      <c r="A85" s="4" t="s">
        <v>123</v>
      </c>
      <c r="B85" s="4" t="s">
        <v>337</v>
      </c>
      <c r="C85" s="5" t="s">
        <v>48</v>
      </c>
      <c r="D85" s="4" t="s">
        <v>338</v>
      </c>
      <c r="E85" s="5" t="s">
        <v>108</v>
      </c>
      <c r="F85" s="4" t="s">
        <v>210</v>
      </c>
      <c r="G85" s="5" t="s">
        <v>51</v>
      </c>
      <c r="H85" s="5" t="s">
        <v>208</v>
      </c>
      <c r="I85" s="5" t="s">
        <v>211</v>
      </c>
      <c r="J85" s="9">
        <v>0.3981</v>
      </c>
      <c r="K85" s="5" t="s">
        <v>132</v>
      </c>
      <c r="L85" s="5" t="s">
        <v>54</v>
      </c>
      <c r="M85" s="10">
        <v>44802</v>
      </c>
      <c r="N85" s="11">
        <v>60</v>
      </c>
      <c r="O85" s="12">
        <v>0</v>
      </c>
      <c r="P85" s="13">
        <v>4.4646</v>
      </c>
      <c r="Q85" s="20">
        <v>1.77736</v>
      </c>
      <c r="R85" s="21">
        <v>4.49558</v>
      </c>
      <c r="S85" s="22">
        <f t="shared" ref="S85:S94" si="6">R85*J85</f>
        <v>1.789690398</v>
      </c>
      <c r="T85" s="10"/>
      <c r="U85" s="5" t="s">
        <v>54</v>
      </c>
    </row>
    <row r="86" spans="19:19">
      <c r="S86" s="2">
        <f>SUM(S85:S85)</f>
        <v>1.789690398</v>
      </c>
    </row>
    <row r="88" s="1" customFormat="1" ht="24" customHeight="1" spans="1:21">
      <c r="A88" s="3" t="s">
        <v>25</v>
      </c>
      <c r="B88" s="3" t="s">
        <v>26</v>
      </c>
      <c r="C88" s="3" t="s">
        <v>27</v>
      </c>
      <c r="D88" s="3" t="s">
        <v>28</v>
      </c>
      <c r="E88" s="3" t="s">
        <v>29</v>
      </c>
      <c r="F88" s="3" t="s">
        <v>30</v>
      </c>
      <c r="G88" s="3" t="s">
        <v>31</v>
      </c>
      <c r="H88" s="3" t="s">
        <v>32</v>
      </c>
      <c r="I88" s="3" t="s">
        <v>33</v>
      </c>
      <c r="J88" s="8" t="s">
        <v>34</v>
      </c>
      <c r="K88" s="3" t="s">
        <v>35</v>
      </c>
      <c r="L88" s="3" t="s">
        <v>36</v>
      </c>
      <c r="M88" s="8" t="s">
        <v>37</v>
      </c>
      <c r="N88" s="8" t="s">
        <v>38</v>
      </c>
      <c r="O88" s="8" t="s">
        <v>39</v>
      </c>
      <c r="P88" s="8" t="s">
        <v>40</v>
      </c>
      <c r="Q88" s="8" t="s">
        <v>41</v>
      </c>
      <c r="R88" s="19" t="s">
        <v>42</v>
      </c>
      <c r="S88" s="19" t="s">
        <v>43</v>
      </c>
      <c r="T88" s="8" t="s">
        <v>44</v>
      </c>
      <c r="U88" s="3" t="s">
        <v>45</v>
      </c>
    </row>
    <row r="89" s="1" customFormat="1" spans="1:21">
      <c r="A89" s="4" t="s">
        <v>46</v>
      </c>
      <c r="B89" s="4" t="s">
        <v>291</v>
      </c>
      <c r="C89" s="5" t="s">
        <v>48</v>
      </c>
      <c r="D89" s="4" t="s">
        <v>292</v>
      </c>
      <c r="E89" s="5" t="s">
        <v>108</v>
      </c>
      <c r="F89" s="4" t="s">
        <v>360</v>
      </c>
      <c r="G89" s="5" t="s">
        <v>51</v>
      </c>
      <c r="H89" s="5" t="s">
        <v>361</v>
      </c>
      <c r="I89" s="5" t="s">
        <v>54</v>
      </c>
      <c r="J89" s="9">
        <v>1</v>
      </c>
      <c r="K89" s="5" t="s">
        <v>48</v>
      </c>
      <c r="L89" s="5" t="s">
        <v>54</v>
      </c>
      <c r="M89" s="10">
        <v>44499</v>
      </c>
      <c r="N89" s="11">
        <v>30</v>
      </c>
      <c r="O89" s="12">
        <v>0</v>
      </c>
      <c r="P89" s="13">
        <v>0.1111</v>
      </c>
      <c r="Q89" s="20">
        <v>0.1111</v>
      </c>
      <c r="R89" s="21">
        <v>0.1111</v>
      </c>
      <c r="S89" s="22">
        <f t="shared" si="6"/>
        <v>0.1111</v>
      </c>
      <c r="T89" s="10"/>
      <c r="U89" s="5" t="s">
        <v>54</v>
      </c>
    </row>
    <row r="90" s="1" customFormat="1" spans="1:21">
      <c r="A90" s="6" t="s">
        <v>46</v>
      </c>
      <c r="B90" s="6" t="s">
        <v>291</v>
      </c>
      <c r="C90" s="7" t="s">
        <v>48</v>
      </c>
      <c r="D90" s="6" t="s">
        <v>292</v>
      </c>
      <c r="E90" s="7" t="s">
        <v>108</v>
      </c>
      <c r="F90" s="6" t="s">
        <v>239</v>
      </c>
      <c r="G90" s="7" t="s">
        <v>51</v>
      </c>
      <c r="H90" s="7" t="s">
        <v>240</v>
      </c>
      <c r="I90" s="7" t="s">
        <v>54</v>
      </c>
      <c r="J90" s="14">
        <v>3</v>
      </c>
      <c r="K90" s="7" t="s">
        <v>48</v>
      </c>
      <c r="L90" s="7" t="s">
        <v>54</v>
      </c>
      <c r="M90" s="15">
        <v>44499</v>
      </c>
      <c r="N90" s="16">
        <v>30</v>
      </c>
      <c r="O90" s="17">
        <v>0</v>
      </c>
      <c r="P90" s="18">
        <v>0.1111</v>
      </c>
      <c r="Q90" s="23">
        <v>0.3333</v>
      </c>
      <c r="R90" s="21">
        <v>0.1111</v>
      </c>
      <c r="S90" s="22">
        <f t="shared" si="6"/>
        <v>0.3333</v>
      </c>
      <c r="T90" s="15"/>
      <c r="U90" s="7" t="s">
        <v>54</v>
      </c>
    </row>
    <row r="91" s="1" customFormat="1" spans="1:21">
      <c r="A91" s="4" t="s">
        <v>46</v>
      </c>
      <c r="B91" s="4" t="s">
        <v>291</v>
      </c>
      <c r="C91" s="5" t="s">
        <v>48</v>
      </c>
      <c r="D91" s="4" t="s">
        <v>292</v>
      </c>
      <c r="E91" s="5" t="s">
        <v>108</v>
      </c>
      <c r="F91" s="4" t="s">
        <v>248</v>
      </c>
      <c r="G91" s="5" t="s">
        <v>51</v>
      </c>
      <c r="H91" s="5" t="s">
        <v>249</v>
      </c>
      <c r="I91" s="5" t="s">
        <v>250</v>
      </c>
      <c r="J91" s="9">
        <v>0.055</v>
      </c>
      <c r="K91" s="5" t="s">
        <v>132</v>
      </c>
      <c r="L91" s="5" t="s">
        <v>54</v>
      </c>
      <c r="M91" s="10">
        <v>45292</v>
      </c>
      <c r="N91" s="11">
        <v>30</v>
      </c>
      <c r="O91" s="12">
        <v>0</v>
      </c>
      <c r="P91" s="13">
        <v>17.3347</v>
      </c>
      <c r="Q91" s="20">
        <v>0.95341</v>
      </c>
      <c r="R91" s="21">
        <v>17.3347</v>
      </c>
      <c r="S91" s="22">
        <f t="shared" si="6"/>
        <v>0.9534085</v>
      </c>
      <c r="T91" s="10"/>
      <c r="U91" s="5" t="s">
        <v>54</v>
      </c>
    </row>
    <row r="92" s="1" customFormat="1" spans="1:21">
      <c r="A92" s="6" t="s">
        <v>46</v>
      </c>
      <c r="B92" s="6" t="s">
        <v>291</v>
      </c>
      <c r="C92" s="7" t="s">
        <v>48</v>
      </c>
      <c r="D92" s="6" t="s">
        <v>292</v>
      </c>
      <c r="E92" s="7" t="s">
        <v>108</v>
      </c>
      <c r="F92" s="6" t="s">
        <v>246</v>
      </c>
      <c r="G92" s="7" t="s">
        <v>61</v>
      </c>
      <c r="H92" s="7" t="s">
        <v>247</v>
      </c>
      <c r="I92" s="7" t="s">
        <v>54</v>
      </c>
      <c r="J92" s="14">
        <v>1.2898</v>
      </c>
      <c r="K92" s="7" t="s">
        <v>132</v>
      </c>
      <c r="L92" s="7" t="s">
        <v>54</v>
      </c>
      <c r="M92" s="15">
        <v>45391</v>
      </c>
      <c r="N92" s="16">
        <v>30</v>
      </c>
      <c r="O92" s="17">
        <v>0</v>
      </c>
      <c r="P92" s="18">
        <v>17.26983</v>
      </c>
      <c r="Q92" s="23">
        <v>22.27463</v>
      </c>
      <c r="R92" s="21">
        <f>LZ161251000601!S150</f>
        <v>10.835149733</v>
      </c>
      <c r="S92" s="22">
        <f t="shared" si="6"/>
        <v>13.9751761256234</v>
      </c>
      <c r="T92" s="15"/>
      <c r="U92" s="7" t="s">
        <v>54</v>
      </c>
    </row>
    <row r="93" s="1" customFormat="1" spans="1:21">
      <c r="A93" s="4" t="s">
        <v>46</v>
      </c>
      <c r="B93" s="4" t="s">
        <v>291</v>
      </c>
      <c r="C93" s="5" t="s">
        <v>48</v>
      </c>
      <c r="D93" s="4" t="s">
        <v>292</v>
      </c>
      <c r="E93" s="5" t="s">
        <v>108</v>
      </c>
      <c r="F93" s="4" t="s">
        <v>362</v>
      </c>
      <c r="G93" s="5" t="s">
        <v>51</v>
      </c>
      <c r="H93" s="5" t="s">
        <v>363</v>
      </c>
      <c r="I93" s="5" t="s">
        <v>54</v>
      </c>
      <c r="J93" s="9">
        <v>3</v>
      </c>
      <c r="K93" s="5" t="s">
        <v>48</v>
      </c>
      <c r="L93" s="5" t="s">
        <v>54</v>
      </c>
      <c r="M93" s="10">
        <v>44721</v>
      </c>
      <c r="N93" s="11">
        <v>30</v>
      </c>
      <c r="O93" s="12">
        <v>0</v>
      </c>
      <c r="P93" s="13">
        <v>0.1624</v>
      </c>
      <c r="Q93" s="20">
        <v>0.4872</v>
      </c>
      <c r="R93" s="21">
        <v>0.1624</v>
      </c>
      <c r="S93" s="22">
        <f t="shared" si="6"/>
        <v>0.4872</v>
      </c>
      <c r="T93" s="10"/>
      <c r="U93" s="5" t="s">
        <v>54</v>
      </c>
    </row>
    <row r="94" s="1" customFormat="1" spans="1:21">
      <c r="A94" s="6" t="s">
        <v>46</v>
      </c>
      <c r="B94" s="6" t="s">
        <v>291</v>
      </c>
      <c r="C94" s="7" t="s">
        <v>48</v>
      </c>
      <c r="D94" s="6" t="s">
        <v>292</v>
      </c>
      <c r="E94" s="7" t="s">
        <v>108</v>
      </c>
      <c r="F94" s="6" t="s">
        <v>241</v>
      </c>
      <c r="G94" s="7" t="s">
        <v>51</v>
      </c>
      <c r="H94" s="7" t="s">
        <v>242</v>
      </c>
      <c r="I94" s="7" t="s">
        <v>54</v>
      </c>
      <c r="J94" s="14">
        <v>0.6101</v>
      </c>
      <c r="K94" s="7" t="s">
        <v>132</v>
      </c>
      <c r="L94" s="7" t="s">
        <v>54</v>
      </c>
      <c r="M94" s="15">
        <v>45391</v>
      </c>
      <c r="N94" s="16">
        <v>30</v>
      </c>
      <c r="O94" s="17">
        <v>0</v>
      </c>
      <c r="P94" s="18">
        <v>18.056</v>
      </c>
      <c r="Q94" s="23">
        <v>11.01597</v>
      </c>
      <c r="R94" s="21">
        <v>17.4779</v>
      </c>
      <c r="S94" s="22">
        <f t="shared" si="6"/>
        <v>10.66326679</v>
      </c>
      <c r="T94" s="15"/>
      <c r="U94" s="7" t="s">
        <v>54</v>
      </c>
    </row>
    <row r="95" spans="19:19">
      <c r="S95" s="2">
        <f>SUM(S89:S94)</f>
        <v>26.5234514156234</v>
      </c>
    </row>
    <row r="97" s="1" customFormat="1" ht="18" customHeight="1" spans="1:21">
      <c r="A97" s="3" t="s">
        <v>25</v>
      </c>
      <c r="B97" s="3" t="s">
        <v>26</v>
      </c>
      <c r="C97" s="3" t="s">
        <v>27</v>
      </c>
      <c r="D97" s="3" t="s">
        <v>28</v>
      </c>
      <c r="E97" s="3" t="s">
        <v>29</v>
      </c>
      <c r="F97" s="3" t="s">
        <v>30</v>
      </c>
      <c r="G97" s="3" t="s">
        <v>31</v>
      </c>
      <c r="H97" s="3" t="s">
        <v>32</v>
      </c>
      <c r="I97" s="3" t="s">
        <v>33</v>
      </c>
      <c r="J97" s="8" t="s">
        <v>34</v>
      </c>
      <c r="K97" s="3" t="s">
        <v>35</v>
      </c>
      <c r="L97" s="3" t="s">
        <v>36</v>
      </c>
      <c r="M97" s="8" t="s">
        <v>37</v>
      </c>
      <c r="N97" s="8" t="s">
        <v>38</v>
      </c>
      <c r="O97" s="8" t="s">
        <v>39</v>
      </c>
      <c r="P97" s="8" t="s">
        <v>40</v>
      </c>
      <c r="Q97" s="8" t="s">
        <v>41</v>
      </c>
      <c r="R97" s="19" t="s">
        <v>42</v>
      </c>
      <c r="S97" s="19" t="s">
        <v>43</v>
      </c>
      <c r="T97" s="8" t="s">
        <v>44</v>
      </c>
      <c r="U97" s="3" t="s">
        <v>45</v>
      </c>
    </row>
    <row r="98" s="1" customFormat="1" spans="1:21">
      <c r="A98" s="4" t="s">
        <v>46</v>
      </c>
      <c r="B98" s="4" t="s">
        <v>299</v>
      </c>
      <c r="C98" s="5" t="s">
        <v>48</v>
      </c>
      <c r="D98" s="4" t="s">
        <v>300</v>
      </c>
      <c r="E98" s="5" t="s">
        <v>108</v>
      </c>
      <c r="F98" s="4" t="s">
        <v>241</v>
      </c>
      <c r="G98" s="5" t="s">
        <v>51</v>
      </c>
      <c r="H98" s="5" t="s">
        <v>242</v>
      </c>
      <c r="I98" s="5" t="s">
        <v>54</v>
      </c>
      <c r="J98" s="9">
        <v>0.9093</v>
      </c>
      <c r="K98" s="5" t="s">
        <v>132</v>
      </c>
      <c r="L98" s="5" t="s">
        <v>54</v>
      </c>
      <c r="M98" s="10">
        <v>45391</v>
      </c>
      <c r="N98" s="11">
        <v>30</v>
      </c>
      <c r="O98" s="12">
        <v>0</v>
      </c>
      <c r="P98" s="13">
        <v>18.056</v>
      </c>
      <c r="Q98" s="20">
        <v>16.41832</v>
      </c>
      <c r="R98" s="21">
        <f>VLOOKUP(F:F,LZ161251000601!F:R,13,0)</f>
        <v>17.4779</v>
      </c>
      <c r="S98" s="22">
        <f t="shared" ref="S98:S105" si="7">R98*J98</f>
        <v>15.89265447</v>
      </c>
      <c r="T98" s="10"/>
      <c r="U98" s="5" t="s">
        <v>54</v>
      </c>
    </row>
    <row r="99" s="1" customFormat="1" spans="1:21">
      <c r="A99" s="6" t="s">
        <v>46</v>
      </c>
      <c r="B99" s="6" t="s">
        <v>299</v>
      </c>
      <c r="C99" s="7" t="s">
        <v>48</v>
      </c>
      <c r="D99" s="6" t="s">
        <v>300</v>
      </c>
      <c r="E99" s="7" t="s">
        <v>108</v>
      </c>
      <c r="F99" s="6" t="s">
        <v>364</v>
      </c>
      <c r="G99" s="7" t="s">
        <v>51</v>
      </c>
      <c r="H99" s="7" t="s">
        <v>365</v>
      </c>
      <c r="I99" s="7" t="s">
        <v>281</v>
      </c>
      <c r="J99" s="14">
        <v>1</v>
      </c>
      <c r="K99" s="7" t="s">
        <v>48</v>
      </c>
      <c r="L99" s="7" t="s">
        <v>54</v>
      </c>
      <c r="M99" s="15">
        <v>44499</v>
      </c>
      <c r="N99" s="16">
        <v>30</v>
      </c>
      <c r="O99" s="17">
        <v>0</v>
      </c>
      <c r="P99" s="18">
        <v>1.8</v>
      </c>
      <c r="Q99" s="23">
        <v>1.8</v>
      </c>
      <c r="R99" s="21">
        <v>1.8</v>
      </c>
      <c r="S99" s="22">
        <f t="shared" si="7"/>
        <v>1.8</v>
      </c>
      <c r="T99" s="15"/>
      <c r="U99" s="7" t="s">
        <v>54</v>
      </c>
    </row>
    <row r="100" s="1" customFormat="1" spans="1:21">
      <c r="A100" s="4" t="s">
        <v>46</v>
      </c>
      <c r="B100" s="4" t="s">
        <v>299</v>
      </c>
      <c r="C100" s="5" t="s">
        <v>48</v>
      </c>
      <c r="D100" s="4" t="s">
        <v>300</v>
      </c>
      <c r="E100" s="5" t="s">
        <v>108</v>
      </c>
      <c r="F100" s="4" t="s">
        <v>360</v>
      </c>
      <c r="G100" s="5" t="s">
        <v>51</v>
      </c>
      <c r="H100" s="5" t="s">
        <v>361</v>
      </c>
      <c r="I100" s="5" t="s">
        <v>54</v>
      </c>
      <c r="J100" s="9">
        <v>2</v>
      </c>
      <c r="K100" s="5" t="s">
        <v>48</v>
      </c>
      <c r="L100" s="5" t="s">
        <v>54</v>
      </c>
      <c r="M100" s="10">
        <v>44499</v>
      </c>
      <c r="N100" s="11">
        <v>30</v>
      </c>
      <c r="O100" s="12">
        <v>0</v>
      </c>
      <c r="P100" s="13">
        <v>0.1111</v>
      </c>
      <c r="Q100" s="20">
        <v>0.2222</v>
      </c>
      <c r="R100" s="21">
        <v>0.1111</v>
      </c>
      <c r="S100" s="22">
        <f t="shared" si="7"/>
        <v>0.2222</v>
      </c>
      <c r="T100" s="10"/>
      <c r="U100" s="5" t="s">
        <v>54</v>
      </c>
    </row>
    <row r="101" s="1" customFormat="1" spans="1:21">
      <c r="A101" s="6" t="s">
        <v>46</v>
      </c>
      <c r="B101" s="6" t="s">
        <v>299</v>
      </c>
      <c r="C101" s="7" t="s">
        <v>48</v>
      </c>
      <c r="D101" s="6" t="s">
        <v>300</v>
      </c>
      <c r="E101" s="7" t="s">
        <v>108</v>
      </c>
      <c r="F101" s="6" t="s">
        <v>366</v>
      </c>
      <c r="G101" s="7" t="s">
        <v>61</v>
      </c>
      <c r="H101" s="7" t="s">
        <v>367</v>
      </c>
      <c r="I101" s="7" t="s">
        <v>54</v>
      </c>
      <c r="J101" s="14">
        <v>1</v>
      </c>
      <c r="K101" s="7" t="s">
        <v>48</v>
      </c>
      <c r="L101" s="7" t="s">
        <v>54</v>
      </c>
      <c r="M101" s="15">
        <v>45181</v>
      </c>
      <c r="N101" s="16">
        <v>30</v>
      </c>
      <c r="O101" s="17">
        <v>0</v>
      </c>
      <c r="P101" s="18">
        <v>1.26122</v>
      </c>
      <c r="Q101" s="23">
        <v>1.26122</v>
      </c>
      <c r="R101" s="21">
        <f>S111</f>
        <v>11.4393832306605</v>
      </c>
      <c r="S101" s="22">
        <f t="shared" si="7"/>
        <v>11.4393832306605</v>
      </c>
      <c r="T101" s="15"/>
      <c r="U101" s="7" t="s">
        <v>54</v>
      </c>
    </row>
    <row r="102" s="1" customFormat="1" spans="1:21">
      <c r="A102" s="4" t="s">
        <v>46</v>
      </c>
      <c r="B102" s="4" t="s">
        <v>299</v>
      </c>
      <c r="C102" s="5" t="s">
        <v>48</v>
      </c>
      <c r="D102" s="4" t="s">
        <v>300</v>
      </c>
      <c r="E102" s="5" t="s">
        <v>108</v>
      </c>
      <c r="F102" s="4" t="s">
        <v>246</v>
      </c>
      <c r="G102" s="5" t="s">
        <v>61</v>
      </c>
      <c r="H102" s="5" t="s">
        <v>247</v>
      </c>
      <c r="I102" s="5" t="s">
        <v>54</v>
      </c>
      <c r="J102" s="9">
        <v>1.8406</v>
      </c>
      <c r="K102" s="5" t="s">
        <v>132</v>
      </c>
      <c r="L102" s="5" t="s">
        <v>54</v>
      </c>
      <c r="M102" s="10">
        <v>45391</v>
      </c>
      <c r="N102" s="11">
        <v>30</v>
      </c>
      <c r="O102" s="12">
        <v>0</v>
      </c>
      <c r="P102" s="13">
        <v>17.26983</v>
      </c>
      <c r="Q102" s="20">
        <v>31.78685</v>
      </c>
      <c r="R102" s="21">
        <f>VLOOKUP(F:F,LZ161251000601!F:R,13,0)</f>
        <v>10.835149733</v>
      </c>
      <c r="S102" s="22">
        <f t="shared" si="7"/>
        <v>19.9431765985598</v>
      </c>
      <c r="T102" s="10"/>
      <c r="U102" s="5" t="s">
        <v>54</v>
      </c>
    </row>
    <row r="103" s="1" customFormat="1" spans="1:21">
      <c r="A103" s="6" t="s">
        <v>46</v>
      </c>
      <c r="B103" s="6" t="s">
        <v>299</v>
      </c>
      <c r="C103" s="7" t="s">
        <v>48</v>
      </c>
      <c r="D103" s="6" t="s">
        <v>300</v>
      </c>
      <c r="E103" s="7" t="s">
        <v>108</v>
      </c>
      <c r="F103" s="6" t="s">
        <v>248</v>
      </c>
      <c r="G103" s="7" t="s">
        <v>51</v>
      </c>
      <c r="H103" s="7" t="s">
        <v>249</v>
      </c>
      <c r="I103" s="7" t="s">
        <v>250</v>
      </c>
      <c r="J103" s="14">
        <v>0.055</v>
      </c>
      <c r="K103" s="7" t="s">
        <v>132</v>
      </c>
      <c r="L103" s="7" t="s">
        <v>54</v>
      </c>
      <c r="M103" s="15">
        <v>45292</v>
      </c>
      <c r="N103" s="16">
        <v>30</v>
      </c>
      <c r="O103" s="17">
        <v>0</v>
      </c>
      <c r="P103" s="18">
        <v>17.3347</v>
      </c>
      <c r="Q103" s="23">
        <v>0.95341</v>
      </c>
      <c r="R103" s="21">
        <f>VLOOKUP(F:F,LZ161251000601!F:R,13,0)</f>
        <v>17.3347</v>
      </c>
      <c r="S103" s="22">
        <f t="shared" si="7"/>
        <v>0.9534085</v>
      </c>
      <c r="T103" s="15"/>
      <c r="U103" s="7" t="s">
        <v>54</v>
      </c>
    </row>
    <row r="104" s="1" customFormat="1" spans="1:21">
      <c r="A104" s="4" t="s">
        <v>46</v>
      </c>
      <c r="B104" s="4" t="s">
        <v>299</v>
      </c>
      <c r="C104" s="5" t="s">
        <v>48</v>
      </c>
      <c r="D104" s="4" t="s">
        <v>300</v>
      </c>
      <c r="E104" s="5" t="s">
        <v>108</v>
      </c>
      <c r="F104" s="4" t="s">
        <v>251</v>
      </c>
      <c r="G104" s="5" t="s">
        <v>51</v>
      </c>
      <c r="H104" s="5" t="s">
        <v>252</v>
      </c>
      <c r="I104" s="5" t="s">
        <v>54</v>
      </c>
      <c r="J104" s="9">
        <v>5</v>
      </c>
      <c r="K104" s="5" t="s">
        <v>48</v>
      </c>
      <c r="L104" s="5" t="s">
        <v>54</v>
      </c>
      <c r="M104" s="10">
        <v>44499</v>
      </c>
      <c r="N104" s="11">
        <v>30</v>
      </c>
      <c r="O104" s="12">
        <v>0</v>
      </c>
      <c r="P104" s="13">
        <v>0.094</v>
      </c>
      <c r="Q104" s="20">
        <v>0.47</v>
      </c>
      <c r="R104" s="21">
        <f>VLOOKUP(F:F,LZ161251000601!F:R,13,0)</f>
        <v>0.092</v>
      </c>
      <c r="S104" s="22">
        <f t="shared" si="7"/>
        <v>0.46</v>
      </c>
      <c r="T104" s="10"/>
      <c r="U104" s="5" t="s">
        <v>54</v>
      </c>
    </row>
    <row r="105" s="1" customFormat="1" spans="1:21">
      <c r="A105" s="6" t="s">
        <v>46</v>
      </c>
      <c r="B105" s="6" t="s">
        <v>299</v>
      </c>
      <c r="C105" s="7" t="s">
        <v>48</v>
      </c>
      <c r="D105" s="6" t="s">
        <v>300</v>
      </c>
      <c r="E105" s="7" t="s">
        <v>108</v>
      </c>
      <c r="F105" s="6" t="s">
        <v>239</v>
      </c>
      <c r="G105" s="7" t="s">
        <v>51</v>
      </c>
      <c r="H105" s="7" t="s">
        <v>240</v>
      </c>
      <c r="I105" s="7" t="s">
        <v>54</v>
      </c>
      <c r="J105" s="14">
        <v>1</v>
      </c>
      <c r="K105" s="7" t="s">
        <v>48</v>
      </c>
      <c r="L105" s="7" t="s">
        <v>54</v>
      </c>
      <c r="M105" s="15">
        <v>44499</v>
      </c>
      <c r="N105" s="16">
        <v>30</v>
      </c>
      <c r="O105" s="17">
        <v>0</v>
      </c>
      <c r="P105" s="18">
        <v>0.1111</v>
      </c>
      <c r="Q105" s="23">
        <v>0.1111</v>
      </c>
      <c r="R105" s="21">
        <f>VLOOKUP(F:F,LZ161251000601!F:R,13,0)</f>
        <v>0.1111</v>
      </c>
      <c r="S105" s="22">
        <f t="shared" si="7"/>
        <v>0.1111</v>
      </c>
      <c r="T105" s="15"/>
      <c r="U105" s="7" t="s">
        <v>54</v>
      </c>
    </row>
    <row r="106" spans="19:19">
      <c r="S106" s="2">
        <f>SUM(S98:S105)</f>
        <v>50.8219227992203</v>
      </c>
    </row>
    <row r="108" s="1" customFormat="1" ht="18" customHeight="1" spans="1:21">
      <c r="A108" s="3" t="s">
        <v>25</v>
      </c>
      <c r="B108" s="3" t="s">
        <v>26</v>
      </c>
      <c r="C108" s="3" t="s">
        <v>27</v>
      </c>
      <c r="D108" s="3" t="s">
        <v>28</v>
      </c>
      <c r="E108" s="3" t="s">
        <v>29</v>
      </c>
      <c r="F108" s="3" t="s">
        <v>30</v>
      </c>
      <c r="G108" s="3" t="s">
        <v>31</v>
      </c>
      <c r="H108" s="3" t="s">
        <v>32</v>
      </c>
      <c r="I108" s="3" t="s">
        <v>33</v>
      </c>
      <c r="J108" s="8" t="s">
        <v>34</v>
      </c>
      <c r="K108" s="3" t="s">
        <v>35</v>
      </c>
      <c r="L108" s="3" t="s">
        <v>36</v>
      </c>
      <c r="M108" s="8" t="s">
        <v>37</v>
      </c>
      <c r="N108" s="8" t="s">
        <v>38</v>
      </c>
      <c r="O108" s="8" t="s">
        <v>39</v>
      </c>
      <c r="P108" s="8" t="s">
        <v>40</v>
      </c>
      <c r="Q108" s="8" t="s">
        <v>41</v>
      </c>
      <c r="R108" s="19" t="s">
        <v>42</v>
      </c>
      <c r="S108" s="19" t="s">
        <v>43</v>
      </c>
      <c r="T108" s="8" t="s">
        <v>44</v>
      </c>
      <c r="U108" s="3" t="s">
        <v>45</v>
      </c>
    </row>
    <row r="109" s="1" customFormat="1" spans="1:21">
      <c r="A109" s="4" t="s">
        <v>123</v>
      </c>
      <c r="B109" s="4" t="s">
        <v>366</v>
      </c>
      <c r="C109" s="5" t="s">
        <v>48</v>
      </c>
      <c r="D109" s="4" t="s">
        <v>367</v>
      </c>
      <c r="E109" s="5" t="s">
        <v>54</v>
      </c>
      <c r="F109" s="4" t="s">
        <v>368</v>
      </c>
      <c r="G109" s="5" t="s">
        <v>51</v>
      </c>
      <c r="H109" s="5" t="s">
        <v>369</v>
      </c>
      <c r="I109" s="5" t="s">
        <v>108</v>
      </c>
      <c r="J109" s="9">
        <v>1</v>
      </c>
      <c r="K109" s="5" t="s">
        <v>48</v>
      </c>
      <c r="L109" s="5" t="s">
        <v>54</v>
      </c>
      <c r="M109" s="10">
        <v>45176</v>
      </c>
      <c r="N109" s="11">
        <v>70</v>
      </c>
      <c r="O109" s="12">
        <v>0</v>
      </c>
      <c r="P109" s="13">
        <v>11.07</v>
      </c>
      <c r="Q109" s="20">
        <v>11.07</v>
      </c>
      <c r="R109" s="21">
        <v>11.07</v>
      </c>
      <c r="S109" s="22">
        <f>R109*J109</f>
        <v>11.07</v>
      </c>
      <c r="T109" s="10"/>
      <c r="U109" s="5" t="s">
        <v>54</v>
      </c>
    </row>
    <row r="110" s="1" customFormat="1" spans="1:21">
      <c r="A110" s="6" t="s">
        <v>123</v>
      </c>
      <c r="B110" s="6" t="s">
        <v>366</v>
      </c>
      <c r="C110" s="7" t="s">
        <v>48</v>
      </c>
      <c r="D110" s="6" t="s">
        <v>367</v>
      </c>
      <c r="E110" s="7" t="s">
        <v>54</v>
      </c>
      <c r="F110" s="6" t="s">
        <v>127</v>
      </c>
      <c r="G110" s="7" t="s">
        <v>61</v>
      </c>
      <c r="H110" s="7" t="s">
        <v>128</v>
      </c>
      <c r="I110" s="7" t="s">
        <v>54</v>
      </c>
      <c r="J110" s="14">
        <v>0.063</v>
      </c>
      <c r="K110" s="7" t="s">
        <v>129</v>
      </c>
      <c r="L110" s="7" t="s">
        <v>54</v>
      </c>
      <c r="M110" s="15">
        <v>45176</v>
      </c>
      <c r="N110" s="16">
        <v>70</v>
      </c>
      <c r="O110" s="17">
        <v>0</v>
      </c>
      <c r="P110" s="18">
        <v>7.55336</v>
      </c>
      <c r="Q110" s="23">
        <v>0.47586</v>
      </c>
      <c r="R110" s="21">
        <f>R44</f>
        <v>5.8632258835</v>
      </c>
      <c r="S110" s="22">
        <f>R110*J110</f>
        <v>0.3693832306605</v>
      </c>
      <c r="T110" s="15"/>
      <c r="U110" s="7" t="s">
        <v>54</v>
      </c>
    </row>
    <row r="111" spans="19:19">
      <c r="S111" s="2">
        <f>SUM(S109:S110)</f>
        <v>11.4393832306605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opLeftCell="A10" workbookViewId="0">
      <selection activeCell="S36" sqref="S36"/>
    </sheetView>
  </sheetViews>
  <sheetFormatPr defaultColWidth="9" defaultRowHeight="14"/>
  <cols>
    <col min="1" max="1" width="4.45454545454545" customWidth="1"/>
    <col min="2" max="2" width="9.90909090909091" customWidth="1"/>
    <col min="3" max="3" width="7.36363636363636" customWidth="1"/>
    <col min="4" max="4" width="16.9090909090909" customWidth="1"/>
    <col min="5" max="5" width="13.5454545454545" customWidth="1"/>
    <col min="6" max="6" width="10.3636363636364" customWidth="1"/>
    <col min="7" max="7" width="7.72727272727273" customWidth="1"/>
    <col min="8" max="8" width="20.1818181818182" customWidth="1"/>
    <col min="9" max="9" width="8.18181818181818" customWidth="1"/>
    <col min="10" max="10" width="8.81818181818182" customWidth="1"/>
    <col min="11" max="13" width="7.36363636363636" customWidth="1"/>
    <col min="14" max="14" width="4.45454545454545" customWidth="1"/>
    <col min="15" max="15" width="5.63636363636364" customWidth="1"/>
    <col min="16" max="17" width="7.63636363636364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8" t="s">
        <v>34</v>
      </c>
      <c r="K1" s="3" t="s">
        <v>35</v>
      </c>
      <c r="L1" s="3" t="s">
        <v>36</v>
      </c>
      <c r="M1" s="8" t="s">
        <v>37</v>
      </c>
      <c r="N1" s="8" t="s">
        <v>38</v>
      </c>
      <c r="O1" s="8" t="s">
        <v>39</v>
      </c>
      <c r="P1" s="8" t="s">
        <v>40</v>
      </c>
      <c r="Q1" s="8" t="s">
        <v>41</v>
      </c>
      <c r="R1" s="19" t="s">
        <v>42</v>
      </c>
      <c r="S1" s="19" t="s">
        <v>43</v>
      </c>
      <c r="T1" s="8" t="s">
        <v>44</v>
      </c>
      <c r="U1" s="3" t="s">
        <v>45</v>
      </c>
    </row>
    <row r="2" s="1" customFormat="1" spans="1:21">
      <c r="A2" s="4" t="s">
        <v>46</v>
      </c>
      <c r="B2" s="4" t="s">
        <v>370</v>
      </c>
      <c r="C2" s="5" t="s">
        <v>48</v>
      </c>
      <c r="D2" s="4" t="s">
        <v>49</v>
      </c>
      <c r="E2" s="5" t="s">
        <v>17</v>
      </c>
      <c r="F2" s="4" t="s">
        <v>60</v>
      </c>
      <c r="G2" s="5" t="s">
        <v>61</v>
      </c>
      <c r="H2" s="5" t="s">
        <v>62</v>
      </c>
      <c r="I2" s="5" t="s">
        <v>54</v>
      </c>
      <c r="J2" s="9">
        <v>1</v>
      </c>
      <c r="K2" s="5" t="s">
        <v>48</v>
      </c>
      <c r="L2" s="5" t="s">
        <v>54</v>
      </c>
      <c r="M2" s="10">
        <v>45326</v>
      </c>
      <c r="N2" s="11">
        <v>10</v>
      </c>
      <c r="O2" s="12">
        <v>0</v>
      </c>
      <c r="P2" s="13">
        <v>1.57186</v>
      </c>
      <c r="Q2" s="20">
        <v>1.57186</v>
      </c>
      <c r="R2" s="21">
        <v>19.008407750719</v>
      </c>
      <c r="S2" s="22">
        <f>R2*J2</f>
        <v>19.008407750719</v>
      </c>
      <c r="T2" s="10"/>
      <c r="U2" s="5" t="s">
        <v>54</v>
      </c>
    </row>
    <row r="3" s="1" customFormat="1" spans="1:21">
      <c r="A3" s="6" t="s">
        <v>46</v>
      </c>
      <c r="B3" s="6" t="s">
        <v>370</v>
      </c>
      <c r="C3" s="7" t="s">
        <v>48</v>
      </c>
      <c r="D3" s="6" t="s">
        <v>49</v>
      </c>
      <c r="E3" s="7" t="s">
        <v>17</v>
      </c>
      <c r="F3" s="6" t="s">
        <v>57</v>
      </c>
      <c r="G3" s="7" t="s">
        <v>51</v>
      </c>
      <c r="H3" s="7" t="s">
        <v>58</v>
      </c>
      <c r="I3" s="7" t="s">
        <v>59</v>
      </c>
      <c r="J3" s="14">
        <v>3</v>
      </c>
      <c r="K3" s="7" t="s">
        <v>48</v>
      </c>
      <c r="L3" s="7" t="s">
        <v>54</v>
      </c>
      <c r="M3" s="15">
        <v>45326</v>
      </c>
      <c r="N3" s="16">
        <v>10</v>
      </c>
      <c r="O3" s="17">
        <v>0</v>
      </c>
      <c r="P3" s="18">
        <v>0.046</v>
      </c>
      <c r="Q3" s="23">
        <v>0.138</v>
      </c>
      <c r="R3" s="21">
        <v>0.046</v>
      </c>
      <c r="S3" s="22">
        <f t="shared" ref="S3:S36" si="0">R3*J3</f>
        <v>0.138</v>
      </c>
      <c r="T3" s="15"/>
      <c r="U3" s="7" t="s">
        <v>54</v>
      </c>
    </row>
    <row r="4" s="1" customFormat="1" spans="1:21">
      <c r="A4" s="4" t="s">
        <v>46</v>
      </c>
      <c r="B4" s="4" t="s">
        <v>370</v>
      </c>
      <c r="C4" s="5" t="s">
        <v>48</v>
      </c>
      <c r="D4" s="4" t="s">
        <v>49</v>
      </c>
      <c r="E4" s="5" t="s">
        <v>17</v>
      </c>
      <c r="F4" s="4" t="s">
        <v>50</v>
      </c>
      <c r="G4" s="5" t="s">
        <v>51</v>
      </c>
      <c r="H4" s="5" t="s">
        <v>52</v>
      </c>
      <c r="I4" s="5" t="s">
        <v>53</v>
      </c>
      <c r="J4" s="9">
        <v>1</v>
      </c>
      <c r="K4" s="5" t="s">
        <v>48</v>
      </c>
      <c r="L4" s="5" t="s">
        <v>54</v>
      </c>
      <c r="M4" s="10">
        <v>45326</v>
      </c>
      <c r="N4" s="11">
        <v>10</v>
      </c>
      <c r="O4" s="12">
        <v>0</v>
      </c>
      <c r="P4" s="13">
        <v>0.5128</v>
      </c>
      <c r="Q4" s="20">
        <v>0.5128</v>
      </c>
      <c r="R4" s="21">
        <v>0.5128</v>
      </c>
      <c r="S4" s="22">
        <f t="shared" si="0"/>
        <v>0.5128</v>
      </c>
      <c r="T4" s="10"/>
      <c r="U4" s="5" t="s">
        <v>54</v>
      </c>
    </row>
    <row r="5" s="1" customFormat="1" spans="1:21">
      <c r="A5" s="6" t="s">
        <v>46</v>
      </c>
      <c r="B5" s="6" t="s">
        <v>370</v>
      </c>
      <c r="C5" s="7" t="s">
        <v>48</v>
      </c>
      <c r="D5" s="6" t="s">
        <v>49</v>
      </c>
      <c r="E5" s="7" t="s">
        <v>17</v>
      </c>
      <c r="F5" s="6" t="s">
        <v>100</v>
      </c>
      <c r="G5" s="7" t="s">
        <v>51</v>
      </c>
      <c r="H5" s="7" t="s">
        <v>101</v>
      </c>
      <c r="I5" s="7" t="s">
        <v>65</v>
      </c>
      <c r="J5" s="14">
        <v>1</v>
      </c>
      <c r="K5" s="7" t="s">
        <v>48</v>
      </c>
      <c r="L5" s="7" t="s">
        <v>54</v>
      </c>
      <c r="M5" s="15">
        <v>45326</v>
      </c>
      <c r="N5" s="16">
        <v>10</v>
      </c>
      <c r="O5" s="17">
        <v>0</v>
      </c>
      <c r="P5" s="18">
        <v>0.9</v>
      </c>
      <c r="Q5" s="23">
        <v>0.9</v>
      </c>
      <c r="R5" s="21">
        <v>0.9</v>
      </c>
      <c r="S5" s="22">
        <f t="shared" si="0"/>
        <v>0.9</v>
      </c>
      <c r="T5" s="15"/>
      <c r="U5" s="7" t="s">
        <v>54</v>
      </c>
    </row>
    <row r="6" s="1" customFormat="1" spans="1:21">
      <c r="A6" s="4" t="s">
        <v>46</v>
      </c>
      <c r="B6" s="4" t="s">
        <v>370</v>
      </c>
      <c r="C6" s="5" t="s">
        <v>48</v>
      </c>
      <c r="D6" s="4" t="s">
        <v>49</v>
      </c>
      <c r="E6" s="5" t="s">
        <v>17</v>
      </c>
      <c r="F6" s="4" t="s">
        <v>371</v>
      </c>
      <c r="G6" s="5" t="s">
        <v>51</v>
      </c>
      <c r="H6" s="5" t="s">
        <v>372</v>
      </c>
      <c r="I6" s="5" t="s">
        <v>373</v>
      </c>
      <c r="J6" s="9">
        <v>2</v>
      </c>
      <c r="K6" s="5" t="s">
        <v>48</v>
      </c>
      <c r="L6" s="5" t="s">
        <v>54</v>
      </c>
      <c r="M6" s="10">
        <v>45326</v>
      </c>
      <c r="N6" s="11">
        <v>10</v>
      </c>
      <c r="O6" s="12">
        <v>0</v>
      </c>
      <c r="P6" s="13">
        <v>0.017</v>
      </c>
      <c r="Q6" s="20">
        <v>0.034</v>
      </c>
      <c r="R6" s="21">
        <v>0.017</v>
      </c>
      <c r="S6" s="22">
        <f t="shared" si="0"/>
        <v>0.034</v>
      </c>
      <c r="T6" s="10"/>
      <c r="U6" s="5" t="s">
        <v>54</v>
      </c>
    </row>
    <row r="7" s="1" customFormat="1" spans="1:21">
      <c r="A7" s="6" t="s">
        <v>46</v>
      </c>
      <c r="B7" s="6" t="s">
        <v>370</v>
      </c>
      <c r="C7" s="7" t="s">
        <v>48</v>
      </c>
      <c r="D7" s="6" t="s">
        <v>49</v>
      </c>
      <c r="E7" s="7" t="s">
        <v>17</v>
      </c>
      <c r="F7" s="6" t="s">
        <v>78</v>
      </c>
      <c r="G7" s="7" t="s">
        <v>51</v>
      </c>
      <c r="H7" s="7" t="s">
        <v>79</v>
      </c>
      <c r="I7" s="7" t="s">
        <v>54</v>
      </c>
      <c r="J7" s="14">
        <v>1</v>
      </c>
      <c r="K7" s="7" t="s">
        <v>48</v>
      </c>
      <c r="L7" s="7" t="s">
        <v>54</v>
      </c>
      <c r="M7" s="15">
        <v>45326</v>
      </c>
      <c r="N7" s="16">
        <v>10</v>
      </c>
      <c r="O7" s="17">
        <v>0</v>
      </c>
      <c r="P7" s="18">
        <v>18.5</v>
      </c>
      <c r="Q7" s="23">
        <v>18.5</v>
      </c>
      <c r="R7" s="21">
        <v>18.5</v>
      </c>
      <c r="S7" s="22">
        <f t="shared" si="0"/>
        <v>18.5</v>
      </c>
      <c r="T7" s="15"/>
      <c r="U7" s="7" t="s">
        <v>54</v>
      </c>
    </row>
    <row r="8" s="1" customFormat="1" spans="1:21">
      <c r="A8" s="4" t="s">
        <v>46</v>
      </c>
      <c r="B8" s="4" t="s">
        <v>370</v>
      </c>
      <c r="C8" s="5" t="s">
        <v>48</v>
      </c>
      <c r="D8" s="4" t="s">
        <v>49</v>
      </c>
      <c r="E8" s="5" t="s">
        <v>17</v>
      </c>
      <c r="F8" s="4" t="s">
        <v>374</v>
      </c>
      <c r="G8" s="5" t="s">
        <v>51</v>
      </c>
      <c r="H8" s="5" t="s">
        <v>375</v>
      </c>
      <c r="I8" s="5" t="s">
        <v>65</v>
      </c>
      <c r="J8" s="9">
        <v>1</v>
      </c>
      <c r="K8" s="5" t="s">
        <v>48</v>
      </c>
      <c r="L8" s="5" t="s">
        <v>54</v>
      </c>
      <c r="M8" s="10">
        <v>45326</v>
      </c>
      <c r="N8" s="11">
        <v>10</v>
      </c>
      <c r="O8" s="12">
        <v>0</v>
      </c>
      <c r="P8" s="13">
        <v>0.58</v>
      </c>
      <c r="Q8" s="20">
        <v>0.58</v>
      </c>
      <c r="R8" s="21">
        <v>0.58</v>
      </c>
      <c r="S8" s="22">
        <f t="shared" si="0"/>
        <v>0.58</v>
      </c>
      <c r="T8" s="10"/>
      <c r="U8" s="5" t="s">
        <v>54</v>
      </c>
    </row>
    <row r="9" s="1" customFormat="1" spans="1:21">
      <c r="A9" s="6" t="s">
        <v>46</v>
      </c>
      <c r="B9" s="6" t="s">
        <v>370</v>
      </c>
      <c r="C9" s="7" t="s">
        <v>48</v>
      </c>
      <c r="D9" s="6" t="s">
        <v>49</v>
      </c>
      <c r="E9" s="7" t="s">
        <v>17</v>
      </c>
      <c r="F9" s="6" t="s">
        <v>66</v>
      </c>
      <c r="G9" s="7" t="s">
        <v>51</v>
      </c>
      <c r="H9" s="7" t="s">
        <v>67</v>
      </c>
      <c r="I9" s="7" t="s">
        <v>65</v>
      </c>
      <c r="J9" s="14">
        <v>1</v>
      </c>
      <c r="K9" s="7" t="s">
        <v>48</v>
      </c>
      <c r="L9" s="7" t="s">
        <v>54</v>
      </c>
      <c r="M9" s="15">
        <v>45326</v>
      </c>
      <c r="N9" s="16">
        <v>10</v>
      </c>
      <c r="O9" s="17">
        <v>0</v>
      </c>
      <c r="P9" s="18">
        <v>0.782</v>
      </c>
      <c r="Q9" s="23">
        <v>0.782</v>
      </c>
      <c r="R9" s="21">
        <v>1.03</v>
      </c>
      <c r="S9" s="22">
        <f t="shared" si="0"/>
        <v>1.03</v>
      </c>
      <c r="T9" s="15"/>
      <c r="U9" s="7" t="s">
        <v>54</v>
      </c>
    </row>
    <row r="10" s="1" customFormat="1" spans="1:21">
      <c r="A10" s="4" t="s">
        <v>46</v>
      </c>
      <c r="B10" s="4" t="s">
        <v>370</v>
      </c>
      <c r="C10" s="5" t="s">
        <v>48</v>
      </c>
      <c r="D10" s="4" t="s">
        <v>49</v>
      </c>
      <c r="E10" s="5" t="s">
        <v>17</v>
      </c>
      <c r="F10" s="4" t="s">
        <v>80</v>
      </c>
      <c r="G10" s="5" t="s">
        <v>51</v>
      </c>
      <c r="H10" s="5" t="s">
        <v>81</v>
      </c>
      <c r="I10" s="5" t="s">
        <v>82</v>
      </c>
      <c r="J10" s="9">
        <v>1</v>
      </c>
      <c r="K10" s="5" t="s">
        <v>48</v>
      </c>
      <c r="L10" s="5" t="s">
        <v>54</v>
      </c>
      <c r="M10" s="10">
        <v>45326</v>
      </c>
      <c r="N10" s="11">
        <v>10</v>
      </c>
      <c r="O10" s="12">
        <v>0</v>
      </c>
      <c r="P10" s="13">
        <v>0.1341</v>
      </c>
      <c r="Q10" s="20">
        <v>0.1341</v>
      </c>
      <c r="R10" s="21">
        <v>0.1341</v>
      </c>
      <c r="S10" s="22">
        <f t="shared" si="0"/>
        <v>0.1341</v>
      </c>
      <c r="T10" s="10"/>
      <c r="U10" s="5" t="s">
        <v>54</v>
      </c>
    </row>
    <row r="11" s="1" customFormat="1" spans="1:21">
      <c r="A11" s="6" t="s">
        <v>46</v>
      </c>
      <c r="B11" s="6" t="s">
        <v>370</v>
      </c>
      <c r="C11" s="7" t="s">
        <v>48</v>
      </c>
      <c r="D11" s="6" t="s">
        <v>49</v>
      </c>
      <c r="E11" s="7" t="s">
        <v>17</v>
      </c>
      <c r="F11" s="6" t="s">
        <v>68</v>
      </c>
      <c r="G11" s="7" t="s">
        <v>51</v>
      </c>
      <c r="H11" s="7" t="s">
        <v>69</v>
      </c>
      <c r="I11" s="7" t="s">
        <v>70</v>
      </c>
      <c r="J11" s="14">
        <v>12</v>
      </c>
      <c r="K11" s="7" t="s">
        <v>48</v>
      </c>
      <c r="L11" s="7" t="s">
        <v>54</v>
      </c>
      <c r="M11" s="15">
        <v>45326</v>
      </c>
      <c r="N11" s="16">
        <v>10</v>
      </c>
      <c r="O11" s="17">
        <v>0</v>
      </c>
      <c r="P11" s="18">
        <v>0.2</v>
      </c>
      <c r="Q11" s="23">
        <v>2.4</v>
      </c>
      <c r="R11" s="21">
        <v>0.2</v>
      </c>
      <c r="S11" s="22">
        <f t="shared" si="0"/>
        <v>2.4</v>
      </c>
      <c r="T11" s="15"/>
      <c r="U11" s="7" t="s">
        <v>54</v>
      </c>
    </row>
    <row r="12" s="1" customFormat="1" spans="1:21">
      <c r="A12" s="4" t="s">
        <v>46</v>
      </c>
      <c r="B12" s="4" t="s">
        <v>370</v>
      </c>
      <c r="C12" s="5" t="s">
        <v>48</v>
      </c>
      <c r="D12" s="4" t="s">
        <v>49</v>
      </c>
      <c r="E12" s="5" t="s">
        <v>17</v>
      </c>
      <c r="F12" s="4" t="s">
        <v>376</v>
      </c>
      <c r="G12" s="5" t="s">
        <v>51</v>
      </c>
      <c r="H12" s="5" t="s">
        <v>377</v>
      </c>
      <c r="I12" s="5" t="s">
        <v>378</v>
      </c>
      <c r="J12" s="9">
        <v>1</v>
      </c>
      <c r="K12" s="5" t="s">
        <v>48</v>
      </c>
      <c r="L12" s="5" t="s">
        <v>54</v>
      </c>
      <c r="M12" s="10">
        <v>45326</v>
      </c>
      <c r="N12" s="11">
        <v>10</v>
      </c>
      <c r="O12" s="12">
        <v>0</v>
      </c>
      <c r="P12" s="13">
        <v>5.8186</v>
      </c>
      <c r="Q12" s="20">
        <v>5.8186</v>
      </c>
      <c r="R12" s="21">
        <v>5.8186</v>
      </c>
      <c r="S12" s="22">
        <f t="shared" si="0"/>
        <v>5.8186</v>
      </c>
      <c r="T12" s="10"/>
      <c r="U12" s="5" t="s">
        <v>54</v>
      </c>
    </row>
    <row r="13" s="1" customFormat="1" spans="1:21">
      <c r="A13" s="6" t="s">
        <v>46</v>
      </c>
      <c r="B13" s="6" t="s">
        <v>370</v>
      </c>
      <c r="C13" s="7" t="s">
        <v>48</v>
      </c>
      <c r="D13" s="6" t="s">
        <v>49</v>
      </c>
      <c r="E13" s="7" t="s">
        <v>17</v>
      </c>
      <c r="F13" s="6" t="s">
        <v>379</v>
      </c>
      <c r="G13" s="7" t="s">
        <v>61</v>
      </c>
      <c r="H13" s="7" t="s">
        <v>74</v>
      </c>
      <c r="I13" s="7" t="s">
        <v>65</v>
      </c>
      <c r="J13" s="14">
        <v>1</v>
      </c>
      <c r="K13" s="7" t="s">
        <v>48</v>
      </c>
      <c r="L13" s="7" t="s">
        <v>54</v>
      </c>
      <c r="M13" s="15">
        <v>45326</v>
      </c>
      <c r="N13" s="16">
        <v>10</v>
      </c>
      <c r="O13" s="17">
        <v>0</v>
      </c>
      <c r="P13" s="18">
        <v>75.46898</v>
      </c>
      <c r="Q13" s="23">
        <v>75.46898</v>
      </c>
      <c r="R13" s="21">
        <f>S58</f>
        <v>61.815945288671</v>
      </c>
      <c r="S13" s="22">
        <f t="shared" si="0"/>
        <v>61.815945288671</v>
      </c>
      <c r="T13" s="15"/>
      <c r="U13" s="7" t="s">
        <v>54</v>
      </c>
    </row>
    <row r="14" s="1" customFormat="1" spans="1:21">
      <c r="A14" s="4" t="s">
        <v>46</v>
      </c>
      <c r="B14" s="4" t="s">
        <v>370</v>
      </c>
      <c r="C14" s="5" t="s">
        <v>48</v>
      </c>
      <c r="D14" s="4" t="s">
        <v>49</v>
      </c>
      <c r="E14" s="5" t="s">
        <v>17</v>
      </c>
      <c r="F14" s="4" t="s">
        <v>55</v>
      </c>
      <c r="G14" s="5" t="s">
        <v>51</v>
      </c>
      <c r="H14" s="5" t="s">
        <v>56</v>
      </c>
      <c r="I14" s="5" t="s">
        <v>53</v>
      </c>
      <c r="J14" s="9">
        <v>1</v>
      </c>
      <c r="K14" s="5" t="s">
        <v>48</v>
      </c>
      <c r="L14" s="5" t="s">
        <v>54</v>
      </c>
      <c r="M14" s="10">
        <v>45326</v>
      </c>
      <c r="N14" s="11">
        <v>10</v>
      </c>
      <c r="O14" s="12">
        <v>0</v>
      </c>
      <c r="P14" s="13">
        <v>0.5128</v>
      </c>
      <c r="Q14" s="20">
        <v>0.5128</v>
      </c>
      <c r="R14" s="21">
        <v>0.5128</v>
      </c>
      <c r="S14" s="22">
        <f t="shared" si="0"/>
        <v>0.5128</v>
      </c>
      <c r="T14" s="10"/>
      <c r="U14" s="5" t="s">
        <v>54</v>
      </c>
    </row>
    <row r="15" s="1" customFormat="1" spans="1:21">
      <c r="A15" s="6" t="s">
        <v>46</v>
      </c>
      <c r="B15" s="6" t="s">
        <v>370</v>
      </c>
      <c r="C15" s="7" t="s">
        <v>48</v>
      </c>
      <c r="D15" s="6" t="s">
        <v>49</v>
      </c>
      <c r="E15" s="7" t="s">
        <v>17</v>
      </c>
      <c r="F15" s="6" t="s">
        <v>89</v>
      </c>
      <c r="G15" s="7" t="s">
        <v>51</v>
      </c>
      <c r="H15" s="7" t="s">
        <v>90</v>
      </c>
      <c r="I15" s="7" t="s">
        <v>54</v>
      </c>
      <c r="J15" s="14">
        <v>1</v>
      </c>
      <c r="K15" s="7" t="s">
        <v>48</v>
      </c>
      <c r="L15" s="7" t="s">
        <v>54</v>
      </c>
      <c r="M15" s="15">
        <v>45326</v>
      </c>
      <c r="N15" s="16">
        <v>10</v>
      </c>
      <c r="O15" s="17">
        <v>0</v>
      </c>
      <c r="P15" s="18">
        <v>34</v>
      </c>
      <c r="Q15" s="23">
        <v>34</v>
      </c>
      <c r="R15" s="21">
        <v>34</v>
      </c>
      <c r="S15" s="22">
        <f t="shared" si="0"/>
        <v>34</v>
      </c>
      <c r="T15" s="15"/>
      <c r="U15" s="7" t="s">
        <v>54</v>
      </c>
    </row>
    <row r="16" s="1" customFormat="1" spans="1:21">
      <c r="A16" s="4" t="s">
        <v>46</v>
      </c>
      <c r="B16" s="4" t="s">
        <v>370</v>
      </c>
      <c r="C16" s="5" t="s">
        <v>48</v>
      </c>
      <c r="D16" s="4" t="s">
        <v>49</v>
      </c>
      <c r="E16" s="5" t="s">
        <v>17</v>
      </c>
      <c r="F16" s="4" t="s">
        <v>83</v>
      </c>
      <c r="G16" s="5" t="s">
        <v>51</v>
      </c>
      <c r="H16" s="5" t="s">
        <v>84</v>
      </c>
      <c r="I16" s="5" t="s">
        <v>54</v>
      </c>
      <c r="J16" s="9">
        <v>1</v>
      </c>
      <c r="K16" s="5" t="s">
        <v>48</v>
      </c>
      <c r="L16" s="5" t="s">
        <v>54</v>
      </c>
      <c r="M16" s="10">
        <v>45326</v>
      </c>
      <c r="N16" s="11">
        <v>10</v>
      </c>
      <c r="O16" s="12">
        <v>0</v>
      </c>
      <c r="P16" s="13">
        <v>1.6752</v>
      </c>
      <c r="Q16" s="20">
        <v>1.6752</v>
      </c>
      <c r="R16" s="21">
        <v>1.6752</v>
      </c>
      <c r="S16" s="22">
        <f t="shared" si="0"/>
        <v>1.6752</v>
      </c>
      <c r="T16" s="10"/>
      <c r="U16" s="5" t="s">
        <v>54</v>
      </c>
    </row>
    <row r="17" s="1" customFormat="1" spans="1:21">
      <c r="A17" s="6" t="s">
        <v>46</v>
      </c>
      <c r="B17" s="6" t="s">
        <v>370</v>
      </c>
      <c r="C17" s="7" t="s">
        <v>48</v>
      </c>
      <c r="D17" s="6" t="s">
        <v>49</v>
      </c>
      <c r="E17" s="7" t="s">
        <v>17</v>
      </c>
      <c r="F17" s="6" t="s">
        <v>76</v>
      </c>
      <c r="G17" s="7" t="s">
        <v>51</v>
      </c>
      <c r="H17" s="7" t="s">
        <v>77</v>
      </c>
      <c r="I17" s="7" t="s">
        <v>65</v>
      </c>
      <c r="J17" s="14">
        <v>1</v>
      </c>
      <c r="K17" s="7" t="s">
        <v>48</v>
      </c>
      <c r="L17" s="7" t="s">
        <v>54</v>
      </c>
      <c r="M17" s="15">
        <v>45326</v>
      </c>
      <c r="N17" s="16">
        <v>10</v>
      </c>
      <c r="O17" s="17">
        <v>0</v>
      </c>
      <c r="P17" s="18">
        <v>39.3628</v>
      </c>
      <c r="Q17" s="23">
        <v>39.3628</v>
      </c>
      <c r="R17" s="21">
        <v>39.363</v>
      </c>
      <c r="S17" s="22">
        <f t="shared" si="0"/>
        <v>39.363</v>
      </c>
      <c r="T17" s="15"/>
      <c r="U17" s="7" t="s">
        <v>54</v>
      </c>
    </row>
    <row r="18" s="1" customFormat="1" spans="1:21">
      <c r="A18" s="4" t="s">
        <v>46</v>
      </c>
      <c r="B18" s="4" t="s">
        <v>370</v>
      </c>
      <c r="C18" s="5" t="s">
        <v>48</v>
      </c>
      <c r="D18" s="4" t="s">
        <v>49</v>
      </c>
      <c r="E18" s="5" t="s">
        <v>17</v>
      </c>
      <c r="F18" s="4" t="s">
        <v>380</v>
      </c>
      <c r="G18" s="5" t="s">
        <v>51</v>
      </c>
      <c r="H18" s="5" t="s">
        <v>381</v>
      </c>
      <c r="I18" s="5" t="s">
        <v>54</v>
      </c>
      <c r="J18" s="9">
        <v>2</v>
      </c>
      <c r="K18" s="5" t="s">
        <v>98</v>
      </c>
      <c r="L18" s="5" t="s">
        <v>54</v>
      </c>
      <c r="M18" s="10">
        <v>45326</v>
      </c>
      <c r="N18" s="11">
        <v>10</v>
      </c>
      <c r="O18" s="12">
        <v>0</v>
      </c>
      <c r="P18" s="13">
        <v>0.2051</v>
      </c>
      <c r="Q18" s="20">
        <v>0.4102</v>
      </c>
      <c r="R18" s="21">
        <v>0.2051</v>
      </c>
      <c r="S18" s="22">
        <f t="shared" si="0"/>
        <v>0.4102</v>
      </c>
      <c r="T18" s="10"/>
      <c r="U18" s="5" t="s">
        <v>54</v>
      </c>
    </row>
    <row r="19" s="1" customFormat="1" spans="1:21">
      <c r="A19" s="6" t="s">
        <v>46</v>
      </c>
      <c r="B19" s="6" t="s">
        <v>370</v>
      </c>
      <c r="C19" s="7" t="s">
        <v>48</v>
      </c>
      <c r="D19" s="6" t="s">
        <v>49</v>
      </c>
      <c r="E19" s="7" t="s">
        <v>17</v>
      </c>
      <c r="F19" s="6" t="s">
        <v>87</v>
      </c>
      <c r="G19" s="7" t="s">
        <v>51</v>
      </c>
      <c r="H19" s="7" t="s">
        <v>88</v>
      </c>
      <c r="I19" s="7" t="s">
        <v>54</v>
      </c>
      <c r="J19" s="14">
        <v>1</v>
      </c>
      <c r="K19" s="7" t="s">
        <v>48</v>
      </c>
      <c r="L19" s="7" t="s">
        <v>54</v>
      </c>
      <c r="M19" s="15">
        <v>45326</v>
      </c>
      <c r="N19" s="16">
        <v>10</v>
      </c>
      <c r="O19" s="17">
        <v>0</v>
      </c>
      <c r="P19" s="18">
        <v>0.188</v>
      </c>
      <c r="Q19" s="23">
        <v>0.188</v>
      </c>
      <c r="R19" s="21">
        <v>0.188</v>
      </c>
      <c r="S19" s="22">
        <f t="shared" si="0"/>
        <v>0.188</v>
      </c>
      <c r="T19" s="15"/>
      <c r="U19" s="7" t="s">
        <v>54</v>
      </c>
    </row>
    <row r="20" s="1" customFormat="1" spans="1:21">
      <c r="A20" s="4" t="s">
        <v>46</v>
      </c>
      <c r="B20" s="4" t="s">
        <v>370</v>
      </c>
      <c r="C20" s="5" t="s">
        <v>48</v>
      </c>
      <c r="D20" s="4" t="s">
        <v>49</v>
      </c>
      <c r="E20" s="5" t="s">
        <v>17</v>
      </c>
      <c r="F20" s="4" t="s">
        <v>91</v>
      </c>
      <c r="G20" s="5" t="s">
        <v>51</v>
      </c>
      <c r="H20" s="5" t="s">
        <v>92</v>
      </c>
      <c r="I20" s="5" t="s">
        <v>54</v>
      </c>
      <c r="J20" s="9">
        <v>1</v>
      </c>
      <c r="K20" s="5" t="s">
        <v>48</v>
      </c>
      <c r="L20" s="5" t="s">
        <v>54</v>
      </c>
      <c r="M20" s="10">
        <v>45326</v>
      </c>
      <c r="N20" s="11">
        <v>10</v>
      </c>
      <c r="O20" s="12">
        <v>0</v>
      </c>
      <c r="P20" s="13">
        <v>1.95</v>
      </c>
      <c r="Q20" s="20">
        <v>1.95</v>
      </c>
      <c r="R20" s="21">
        <v>1.95</v>
      </c>
      <c r="S20" s="22">
        <f t="shared" si="0"/>
        <v>1.95</v>
      </c>
      <c r="T20" s="10"/>
      <c r="U20" s="5" t="s">
        <v>54</v>
      </c>
    </row>
    <row r="21" s="1" customFormat="1" spans="1:21">
      <c r="A21" s="6" t="s">
        <v>46</v>
      </c>
      <c r="B21" s="6" t="s">
        <v>370</v>
      </c>
      <c r="C21" s="7" t="s">
        <v>48</v>
      </c>
      <c r="D21" s="6" t="s">
        <v>49</v>
      </c>
      <c r="E21" s="7" t="s">
        <v>17</v>
      </c>
      <c r="F21" s="6" t="s">
        <v>85</v>
      </c>
      <c r="G21" s="7" t="s">
        <v>51</v>
      </c>
      <c r="H21" s="7" t="s">
        <v>86</v>
      </c>
      <c r="I21" s="7" t="s">
        <v>65</v>
      </c>
      <c r="J21" s="14">
        <v>1</v>
      </c>
      <c r="K21" s="7" t="s">
        <v>48</v>
      </c>
      <c r="L21" s="7" t="s">
        <v>54</v>
      </c>
      <c r="M21" s="15">
        <v>45326</v>
      </c>
      <c r="N21" s="16">
        <v>10</v>
      </c>
      <c r="O21" s="17">
        <v>0</v>
      </c>
      <c r="P21" s="18">
        <v>39.3628</v>
      </c>
      <c r="Q21" s="23">
        <v>39.3628</v>
      </c>
      <c r="R21" s="21">
        <v>39.363</v>
      </c>
      <c r="S21" s="22">
        <f t="shared" si="0"/>
        <v>39.363</v>
      </c>
      <c r="T21" s="15"/>
      <c r="U21" s="7" t="s">
        <v>54</v>
      </c>
    </row>
    <row r="22" s="1" customFormat="1" spans="1:21">
      <c r="A22" s="4" t="s">
        <v>46</v>
      </c>
      <c r="B22" s="4" t="s">
        <v>370</v>
      </c>
      <c r="C22" s="5" t="s">
        <v>48</v>
      </c>
      <c r="D22" s="4" t="s">
        <v>49</v>
      </c>
      <c r="E22" s="5" t="s">
        <v>17</v>
      </c>
      <c r="F22" s="4" t="s">
        <v>63</v>
      </c>
      <c r="G22" s="5" t="s">
        <v>61</v>
      </c>
      <c r="H22" s="5" t="s">
        <v>64</v>
      </c>
      <c r="I22" s="5" t="s">
        <v>65</v>
      </c>
      <c r="J22" s="9">
        <v>1</v>
      </c>
      <c r="K22" s="5" t="s">
        <v>48</v>
      </c>
      <c r="L22" s="5" t="s">
        <v>54</v>
      </c>
      <c r="M22" s="10">
        <v>45326</v>
      </c>
      <c r="N22" s="11">
        <v>10</v>
      </c>
      <c r="O22" s="12">
        <v>0</v>
      </c>
      <c r="P22" s="13">
        <v>8.21706</v>
      </c>
      <c r="Q22" s="20">
        <v>8.21706</v>
      </c>
      <c r="R22" s="21">
        <v>5.18368111457789</v>
      </c>
      <c r="S22" s="22">
        <f t="shared" si="0"/>
        <v>5.18368111457789</v>
      </c>
      <c r="T22" s="10"/>
      <c r="U22" s="5" t="s">
        <v>54</v>
      </c>
    </row>
    <row r="23" s="1" customFormat="1" spans="1:21">
      <c r="A23" s="6" t="s">
        <v>46</v>
      </c>
      <c r="B23" s="6" t="s">
        <v>370</v>
      </c>
      <c r="C23" s="7" t="s">
        <v>48</v>
      </c>
      <c r="D23" s="6" t="s">
        <v>49</v>
      </c>
      <c r="E23" s="7" t="s">
        <v>17</v>
      </c>
      <c r="F23" s="6" t="s">
        <v>382</v>
      </c>
      <c r="G23" s="7" t="s">
        <v>51</v>
      </c>
      <c r="H23" s="7" t="s">
        <v>383</v>
      </c>
      <c r="I23" s="7" t="s">
        <v>54</v>
      </c>
      <c r="J23" s="14">
        <v>1</v>
      </c>
      <c r="K23" s="7" t="s">
        <v>48</v>
      </c>
      <c r="L23" s="7" t="s">
        <v>54</v>
      </c>
      <c r="M23" s="15">
        <v>45326</v>
      </c>
      <c r="N23" s="16">
        <v>10</v>
      </c>
      <c r="O23" s="17">
        <v>0</v>
      </c>
      <c r="P23" s="18">
        <v>66.96</v>
      </c>
      <c r="Q23" s="23">
        <v>66.96</v>
      </c>
      <c r="R23" s="25">
        <v>66.96</v>
      </c>
      <c r="S23" s="22">
        <f t="shared" si="0"/>
        <v>66.96</v>
      </c>
      <c r="T23" s="15"/>
      <c r="U23" s="7" t="s">
        <v>54</v>
      </c>
    </row>
    <row r="24" s="1" customFormat="1" spans="1:21">
      <c r="A24" s="4" t="s">
        <v>46</v>
      </c>
      <c r="B24" s="4" t="s">
        <v>370</v>
      </c>
      <c r="C24" s="5" t="s">
        <v>48</v>
      </c>
      <c r="D24" s="4" t="s">
        <v>49</v>
      </c>
      <c r="E24" s="5" t="s">
        <v>17</v>
      </c>
      <c r="F24" s="4" t="s">
        <v>102</v>
      </c>
      <c r="G24" s="5" t="s">
        <v>51</v>
      </c>
      <c r="H24" s="5" t="s">
        <v>103</v>
      </c>
      <c r="I24" s="5" t="s">
        <v>54</v>
      </c>
      <c r="J24" s="9">
        <v>1</v>
      </c>
      <c r="K24" s="5" t="s">
        <v>98</v>
      </c>
      <c r="L24" s="5" t="s">
        <v>54</v>
      </c>
      <c r="M24" s="10">
        <v>45326</v>
      </c>
      <c r="N24" s="11">
        <v>10</v>
      </c>
      <c r="O24" s="12">
        <v>0</v>
      </c>
      <c r="P24" s="13">
        <v>1.7747</v>
      </c>
      <c r="Q24" s="20">
        <v>1.7747</v>
      </c>
      <c r="R24" s="21">
        <v>1.7747</v>
      </c>
      <c r="S24" s="22">
        <f t="shared" si="0"/>
        <v>1.7747</v>
      </c>
      <c r="T24" s="10"/>
      <c r="U24" s="5" t="s">
        <v>54</v>
      </c>
    </row>
    <row r="25" s="1" customFormat="1" spans="1:21">
      <c r="A25" s="6" t="s">
        <v>46</v>
      </c>
      <c r="B25" s="6" t="s">
        <v>370</v>
      </c>
      <c r="C25" s="7" t="s">
        <v>48</v>
      </c>
      <c r="D25" s="6" t="s">
        <v>49</v>
      </c>
      <c r="E25" s="7" t="s">
        <v>17</v>
      </c>
      <c r="F25" s="6" t="s">
        <v>93</v>
      </c>
      <c r="G25" s="7" t="s">
        <v>61</v>
      </c>
      <c r="H25" s="7" t="s">
        <v>94</v>
      </c>
      <c r="I25" s="7" t="s">
        <v>65</v>
      </c>
      <c r="J25" s="14">
        <v>1</v>
      </c>
      <c r="K25" s="7" t="s">
        <v>48</v>
      </c>
      <c r="L25" s="7" t="s">
        <v>54</v>
      </c>
      <c r="M25" s="15">
        <v>45326</v>
      </c>
      <c r="N25" s="16">
        <v>10</v>
      </c>
      <c r="O25" s="17">
        <v>0</v>
      </c>
      <c r="P25" s="18">
        <v>21.62942</v>
      </c>
      <c r="Q25" s="23">
        <v>21.62942</v>
      </c>
      <c r="R25" s="21">
        <v>12.5161726682915</v>
      </c>
      <c r="S25" s="22">
        <f t="shared" si="0"/>
        <v>12.5161726682915</v>
      </c>
      <c r="T25" s="15"/>
      <c r="U25" s="7" t="s">
        <v>54</v>
      </c>
    </row>
    <row r="26" s="1" customFormat="1" spans="1:21">
      <c r="A26" s="4" t="s">
        <v>46</v>
      </c>
      <c r="B26" s="4" t="s">
        <v>370</v>
      </c>
      <c r="C26" s="5" t="s">
        <v>48</v>
      </c>
      <c r="D26" s="4" t="s">
        <v>49</v>
      </c>
      <c r="E26" s="5" t="s">
        <v>17</v>
      </c>
      <c r="F26" s="4" t="s">
        <v>95</v>
      </c>
      <c r="G26" s="5" t="s">
        <v>51</v>
      </c>
      <c r="H26" s="5" t="s">
        <v>96</v>
      </c>
      <c r="I26" s="5" t="s">
        <v>97</v>
      </c>
      <c r="J26" s="9">
        <v>1</v>
      </c>
      <c r="K26" s="5" t="s">
        <v>98</v>
      </c>
      <c r="L26" s="5" t="s">
        <v>99</v>
      </c>
      <c r="M26" s="10">
        <v>45326</v>
      </c>
      <c r="N26" s="11">
        <v>10</v>
      </c>
      <c r="O26" s="12">
        <v>0</v>
      </c>
      <c r="P26" s="13">
        <v>0.0647</v>
      </c>
      <c r="Q26" s="20">
        <v>0.0647</v>
      </c>
      <c r="R26" s="21">
        <v>0.0647</v>
      </c>
      <c r="S26" s="22">
        <f t="shared" si="0"/>
        <v>0.0647</v>
      </c>
      <c r="T26" s="10"/>
      <c r="U26" s="5" t="s">
        <v>54</v>
      </c>
    </row>
    <row r="27" s="1" customFormat="1" spans="1:21">
      <c r="A27" s="6" t="s">
        <v>46</v>
      </c>
      <c r="B27" s="6" t="s">
        <v>370</v>
      </c>
      <c r="C27" s="7" t="s">
        <v>48</v>
      </c>
      <c r="D27" s="6" t="s">
        <v>49</v>
      </c>
      <c r="E27" s="7" t="s">
        <v>17</v>
      </c>
      <c r="F27" s="6" t="s">
        <v>384</v>
      </c>
      <c r="G27" s="7" t="s">
        <v>51</v>
      </c>
      <c r="H27" s="7" t="s">
        <v>385</v>
      </c>
      <c r="I27" s="7" t="s">
        <v>65</v>
      </c>
      <c r="J27" s="14">
        <v>1</v>
      </c>
      <c r="K27" s="7" t="s">
        <v>48</v>
      </c>
      <c r="L27" s="7" t="s">
        <v>54</v>
      </c>
      <c r="M27" s="15">
        <v>45326</v>
      </c>
      <c r="N27" s="16">
        <v>10</v>
      </c>
      <c r="O27" s="17">
        <v>0</v>
      </c>
      <c r="P27" s="18">
        <v>42.68</v>
      </c>
      <c r="Q27" s="23">
        <v>42.68</v>
      </c>
      <c r="R27" s="21">
        <v>26.75</v>
      </c>
      <c r="S27" s="22">
        <f t="shared" si="0"/>
        <v>26.75</v>
      </c>
      <c r="T27" s="15"/>
      <c r="U27" s="7" t="s">
        <v>54</v>
      </c>
    </row>
    <row r="28" s="1" customFormat="1" spans="1:21">
      <c r="A28" s="4" t="s">
        <v>46</v>
      </c>
      <c r="B28" s="4" t="s">
        <v>370</v>
      </c>
      <c r="C28" s="5" t="s">
        <v>48</v>
      </c>
      <c r="D28" s="4" t="s">
        <v>49</v>
      </c>
      <c r="E28" s="5" t="s">
        <v>17</v>
      </c>
      <c r="F28" s="4" t="s">
        <v>112</v>
      </c>
      <c r="G28" s="5" t="s">
        <v>51</v>
      </c>
      <c r="H28" s="5" t="s">
        <v>113</v>
      </c>
      <c r="I28" s="5" t="s">
        <v>54</v>
      </c>
      <c r="J28" s="9">
        <v>1</v>
      </c>
      <c r="K28" s="5" t="s">
        <v>48</v>
      </c>
      <c r="L28" s="5" t="s">
        <v>54</v>
      </c>
      <c r="M28" s="10">
        <v>45326</v>
      </c>
      <c r="N28" s="11">
        <v>10</v>
      </c>
      <c r="O28" s="12">
        <v>0</v>
      </c>
      <c r="P28" s="13">
        <v>1.26</v>
      </c>
      <c r="Q28" s="20">
        <v>1.26</v>
      </c>
      <c r="R28" s="21">
        <v>1.26</v>
      </c>
      <c r="S28" s="22">
        <f t="shared" si="0"/>
        <v>1.26</v>
      </c>
      <c r="T28" s="10"/>
      <c r="U28" s="5" t="s">
        <v>54</v>
      </c>
    </row>
    <row r="29" s="1" customFormat="1" spans="1:21">
      <c r="A29" s="6" t="s">
        <v>46</v>
      </c>
      <c r="B29" s="6" t="s">
        <v>370</v>
      </c>
      <c r="C29" s="7" t="s">
        <v>48</v>
      </c>
      <c r="D29" s="6" t="s">
        <v>49</v>
      </c>
      <c r="E29" s="7" t="s">
        <v>17</v>
      </c>
      <c r="F29" s="6" t="s">
        <v>386</v>
      </c>
      <c r="G29" s="7" t="s">
        <v>61</v>
      </c>
      <c r="H29" s="7" t="s">
        <v>107</v>
      </c>
      <c r="I29" s="7" t="s">
        <v>65</v>
      </c>
      <c r="J29" s="14">
        <v>1</v>
      </c>
      <c r="K29" s="7" t="s">
        <v>48</v>
      </c>
      <c r="L29" s="7" t="s">
        <v>54</v>
      </c>
      <c r="M29" s="15">
        <v>45326</v>
      </c>
      <c r="N29" s="16">
        <v>10</v>
      </c>
      <c r="O29" s="17">
        <v>0</v>
      </c>
      <c r="P29" s="18">
        <v>22.66068</v>
      </c>
      <c r="Q29" s="23">
        <v>22.66068</v>
      </c>
      <c r="R29" s="21">
        <f>S67</f>
        <v>13.5366388059753</v>
      </c>
      <c r="S29" s="22">
        <f t="shared" si="0"/>
        <v>13.5366388059753</v>
      </c>
      <c r="T29" s="15"/>
      <c r="U29" s="7" t="s">
        <v>54</v>
      </c>
    </row>
    <row r="30" s="1" customFormat="1" spans="1:21">
      <c r="A30" s="4" t="s">
        <v>46</v>
      </c>
      <c r="B30" s="4" t="s">
        <v>370</v>
      </c>
      <c r="C30" s="5" t="s">
        <v>48</v>
      </c>
      <c r="D30" s="4" t="s">
        <v>49</v>
      </c>
      <c r="E30" s="5" t="s">
        <v>17</v>
      </c>
      <c r="F30" s="4" t="s">
        <v>387</v>
      </c>
      <c r="G30" s="5" t="s">
        <v>51</v>
      </c>
      <c r="H30" s="5" t="s">
        <v>388</v>
      </c>
      <c r="I30" s="5" t="s">
        <v>65</v>
      </c>
      <c r="J30" s="9">
        <v>1</v>
      </c>
      <c r="K30" s="5" t="s">
        <v>48</v>
      </c>
      <c r="L30" s="5" t="s">
        <v>54</v>
      </c>
      <c r="M30" s="10">
        <v>45326</v>
      </c>
      <c r="N30" s="11">
        <v>10</v>
      </c>
      <c r="O30" s="12">
        <v>0</v>
      </c>
      <c r="P30" s="13">
        <v>0.83</v>
      </c>
      <c r="Q30" s="20">
        <v>0.83</v>
      </c>
      <c r="R30" s="21">
        <v>0.62124</v>
      </c>
      <c r="S30" s="22">
        <f t="shared" si="0"/>
        <v>0.62124</v>
      </c>
      <c r="T30" s="10"/>
      <c r="U30" s="5" t="s">
        <v>54</v>
      </c>
    </row>
    <row r="31" s="1" customFormat="1" spans="1:21">
      <c r="A31" s="6" t="s">
        <v>46</v>
      </c>
      <c r="B31" s="6" t="s">
        <v>370</v>
      </c>
      <c r="C31" s="7" t="s">
        <v>48</v>
      </c>
      <c r="D31" s="6" t="s">
        <v>49</v>
      </c>
      <c r="E31" s="7" t="s">
        <v>17</v>
      </c>
      <c r="F31" s="6" t="s">
        <v>109</v>
      </c>
      <c r="G31" s="7" t="s">
        <v>51</v>
      </c>
      <c r="H31" s="7" t="s">
        <v>110</v>
      </c>
      <c r="I31" s="7" t="s">
        <v>111</v>
      </c>
      <c r="J31" s="14">
        <v>1</v>
      </c>
      <c r="K31" s="7" t="s">
        <v>98</v>
      </c>
      <c r="L31" s="7" t="s">
        <v>99</v>
      </c>
      <c r="M31" s="15">
        <v>45326</v>
      </c>
      <c r="N31" s="16">
        <v>10</v>
      </c>
      <c r="O31" s="17">
        <v>0</v>
      </c>
      <c r="P31" s="18">
        <v>0.0276</v>
      </c>
      <c r="Q31" s="23">
        <v>0.0276</v>
      </c>
      <c r="R31" s="21">
        <v>0.0276</v>
      </c>
      <c r="S31" s="22">
        <f t="shared" si="0"/>
        <v>0.0276</v>
      </c>
      <c r="T31" s="15"/>
      <c r="U31" s="7" t="s">
        <v>54</v>
      </c>
    </row>
    <row r="32" s="1" customFormat="1" spans="1:21">
      <c r="A32" s="4" t="s">
        <v>46</v>
      </c>
      <c r="B32" s="4" t="s">
        <v>370</v>
      </c>
      <c r="C32" s="5" t="s">
        <v>48</v>
      </c>
      <c r="D32" s="4" t="s">
        <v>49</v>
      </c>
      <c r="E32" s="5" t="s">
        <v>17</v>
      </c>
      <c r="F32" s="4" t="s">
        <v>121</v>
      </c>
      <c r="G32" s="5" t="s">
        <v>51</v>
      </c>
      <c r="H32" s="5" t="s">
        <v>122</v>
      </c>
      <c r="I32" s="5" t="s">
        <v>65</v>
      </c>
      <c r="J32" s="9">
        <v>1</v>
      </c>
      <c r="K32" s="5" t="s">
        <v>48</v>
      </c>
      <c r="L32" s="5" t="s">
        <v>54</v>
      </c>
      <c r="M32" s="10">
        <v>45326</v>
      </c>
      <c r="N32" s="11">
        <v>10</v>
      </c>
      <c r="O32" s="12">
        <v>0</v>
      </c>
      <c r="P32" s="13">
        <v>1.475</v>
      </c>
      <c r="Q32" s="20">
        <v>1.475</v>
      </c>
      <c r="R32" s="21">
        <v>1.475</v>
      </c>
      <c r="S32" s="22">
        <f t="shared" si="0"/>
        <v>1.475</v>
      </c>
      <c r="T32" s="10"/>
      <c r="U32" s="5" t="s">
        <v>54</v>
      </c>
    </row>
    <row r="33" s="1" customFormat="1" spans="1:21">
      <c r="A33" s="6" t="s">
        <v>46</v>
      </c>
      <c r="B33" s="6" t="s">
        <v>370</v>
      </c>
      <c r="C33" s="7" t="s">
        <v>48</v>
      </c>
      <c r="D33" s="6" t="s">
        <v>49</v>
      </c>
      <c r="E33" s="7" t="s">
        <v>17</v>
      </c>
      <c r="F33" s="6" t="s">
        <v>104</v>
      </c>
      <c r="G33" s="7" t="s">
        <v>51</v>
      </c>
      <c r="H33" s="7" t="s">
        <v>105</v>
      </c>
      <c r="I33" s="7" t="s">
        <v>65</v>
      </c>
      <c r="J33" s="14">
        <v>1</v>
      </c>
      <c r="K33" s="7" t="s">
        <v>48</v>
      </c>
      <c r="L33" s="7" t="s">
        <v>54</v>
      </c>
      <c r="M33" s="15">
        <v>45326</v>
      </c>
      <c r="N33" s="16">
        <v>10</v>
      </c>
      <c r="O33" s="17">
        <v>0</v>
      </c>
      <c r="P33" s="18">
        <v>12.7</v>
      </c>
      <c r="Q33" s="23">
        <v>12.7</v>
      </c>
      <c r="R33" s="21">
        <v>12.7</v>
      </c>
      <c r="S33" s="22">
        <f t="shared" si="0"/>
        <v>12.7</v>
      </c>
      <c r="T33" s="15"/>
      <c r="U33" s="7" t="s">
        <v>54</v>
      </c>
    </row>
    <row r="34" s="1" customFormat="1" spans="1:21">
      <c r="A34" s="4" t="s">
        <v>46</v>
      </c>
      <c r="B34" s="4" t="s">
        <v>370</v>
      </c>
      <c r="C34" s="5" t="s">
        <v>48</v>
      </c>
      <c r="D34" s="4" t="s">
        <v>49</v>
      </c>
      <c r="E34" s="5" t="s">
        <v>17</v>
      </c>
      <c r="F34" s="4" t="s">
        <v>116</v>
      </c>
      <c r="G34" s="5" t="s">
        <v>51</v>
      </c>
      <c r="H34" s="5" t="s">
        <v>117</v>
      </c>
      <c r="I34" s="5" t="s">
        <v>54</v>
      </c>
      <c r="J34" s="9">
        <v>58</v>
      </c>
      <c r="K34" s="5" t="s">
        <v>48</v>
      </c>
      <c r="L34" s="5" t="s">
        <v>54</v>
      </c>
      <c r="M34" s="10">
        <v>45326</v>
      </c>
      <c r="N34" s="11">
        <v>10</v>
      </c>
      <c r="O34" s="12">
        <v>0</v>
      </c>
      <c r="P34" s="13">
        <v>0.0058</v>
      </c>
      <c r="Q34" s="20">
        <v>0.3364</v>
      </c>
      <c r="R34" s="21">
        <v>0.00569</v>
      </c>
      <c r="S34" s="22">
        <f t="shared" si="0"/>
        <v>0.33002</v>
      </c>
      <c r="T34" s="10"/>
      <c r="U34" s="5" t="s">
        <v>54</v>
      </c>
    </row>
    <row r="35" s="1" customFormat="1" spans="1:21">
      <c r="A35" s="6" t="s">
        <v>46</v>
      </c>
      <c r="B35" s="6" t="s">
        <v>370</v>
      </c>
      <c r="C35" s="7" t="s">
        <v>48</v>
      </c>
      <c r="D35" s="6" t="s">
        <v>49</v>
      </c>
      <c r="E35" s="7" t="s">
        <v>17</v>
      </c>
      <c r="F35" s="6" t="s">
        <v>118</v>
      </c>
      <c r="G35" s="7" t="s">
        <v>51</v>
      </c>
      <c r="H35" s="7" t="s">
        <v>119</v>
      </c>
      <c r="I35" s="7" t="s">
        <v>120</v>
      </c>
      <c r="J35" s="14">
        <v>4</v>
      </c>
      <c r="K35" s="7" t="s">
        <v>48</v>
      </c>
      <c r="L35" s="7" t="s">
        <v>54</v>
      </c>
      <c r="M35" s="15">
        <v>45326</v>
      </c>
      <c r="N35" s="16">
        <v>10</v>
      </c>
      <c r="O35" s="17">
        <v>0</v>
      </c>
      <c r="P35" s="18">
        <v>0.14</v>
      </c>
      <c r="Q35" s="23">
        <v>0.56</v>
      </c>
      <c r="R35" s="21">
        <v>0.1372</v>
      </c>
      <c r="S35" s="22">
        <f t="shared" si="0"/>
        <v>0.5488</v>
      </c>
      <c r="T35" s="15"/>
      <c r="U35" s="7" t="s">
        <v>54</v>
      </c>
    </row>
    <row r="36" s="1" customFormat="1" spans="1:21">
      <c r="A36" s="4" t="s">
        <v>46</v>
      </c>
      <c r="B36" s="4" t="s">
        <v>370</v>
      </c>
      <c r="C36" s="5" t="s">
        <v>48</v>
      </c>
      <c r="D36" s="4" t="s">
        <v>49</v>
      </c>
      <c r="E36" s="5" t="s">
        <v>17</v>
      </c>
      <c r="F36" s="4" t="s">
        <v>114</v>
      </c>
      <c r="G36" s="5" t="s">
        <v>51</v>
      </c>
      <c r="H36" s="5" t="s">
        <v>115</v>
      </c>
      <c r="I36" s="5" t="s">
        <v>65</v>
      </c>
      <c r="J36" s="9">
        <v>1</v>
      </c>
      <c r="K36" s="5" t="s">
        <v>48</v>
      </c>
      <c r="L36" s="5" t="s">
        <v>54</v>
      </c>
      <c r="M36" s="10">
        <v>45326</v>
      </c>
      <c r="N36" s="11">
        <v>10</v>
      </c>
      <c r="O36" s="12">
        <v>0</v>
      </c>
      <c r="P36" s="13">
        <v>5.9305</v>
      </c>
      <c r="Q36" s="20">
        <v>5.9305</v>
      </c>
      <c r="R36" s="21">
        <v>5.9305</v>
      </c>
      <c r="S36" s="22">
        <f t="shared" si="0"/>
        <v>5.9305</v>
      </c>
      <c r="T36" s="10"/>
      <c r="U36" s="5" t="s">
        <v>54</v>
      </c>
    </row>
    <row r="37" spans="19:19">
      <c r="S37" s="2">
        <f>SUM(S2:S36)</f>
        <v>378.013105628235</v>
      </c>
    </row>
    <row r="39" s="1" customFormat="1" ht="18" customHeight="1" spans="1:21">
      <c r="A39" s="3" t="s">
        <v>25</v>
      </c>
      <c r="B39" s="3" t="s">
        <v>26</v>
      </c>
      <c r="C39" s="3" t="s">
        <v>27</v>
      </c>
      <c r="D39" s="3" t="s">
        <v>28</v>
      </c>
      <c r="E39" s="3" t="s">
        <v>29</v>
      </c>
      <c r="F39" s="3" t="s">
        <v>30</v>
      </c>
      <c r="G39" s="3" t="s">
        <v>31</v>
      </c>
      <c r="H39" s="3" t="s">
        <v>32</v>
      </c>
      <c r="I39" s="3" t="s">
        <v>33</v>
      </c>
      <c r="J39" s="8" t="s">
        <v>34</v>
      </c>
      <c r="K39" s="3" t="s">
        <v>35</v>
      </c>
      <c r="L39" s="3" t="s">
        <v>36</v>
      </c>
      <c r="M39" s="8" t="s">
        <v>37</v>
      </c>
      <c r="N39" s="8" t="s">
        <v>38</v>
      </c>
      <c r="O39" s="8" t="s">
        <v>39</v>
      </c>
      <c r="P39" s="8" t="s">
        <v>40</v>
      </c>
      <c r="Q39" s="8" t="s">
        <v>41</v>
      </c>
      <c r="R39" s="19" t="s">
        <v>42</v>
      </c>
      <c r="S39" s="19" t="s">
        <v>43</v>
      </c>
      <c r="T39" s="8" t="s">
        <v>44</v>
      </c>
      <c r="U39" s="3" t="s">
        <v>45</v>
      </c>
    </row>
    <row r="40" s="1" customFormat="1" spans="1:21">
      <c r="A40" s="4" t="s">
        <v>123</v>
      </c>
      <c r="B40" s="4" t="s">
        <v>379</v>
      </c>
      <c r="C40" s="5" t="s">
        <v>48</v>
      </c>
      <c r="D40" s="4" t="s">
        <v>74</v>
      </c>
      <c r="E40" s="5" t="s">
        <v>151</v>
      </c>
      <c r="F40" s="4" t="s">
        <v>175</v>
      </c>
      <c r="G40" s="5" t="s">
        <v>51</v>
      </c>
      <c r="H40" s="5" t="s">
        <v>176</v>
      </c>
      <c r="I40" s="5" t="s">
        <v>126</v>
      </c>
      <c r="J40" s="9">
        <v>2</v>
      </c>
      <c r="K40" s="5" t="s">
        <v>48</v>
      </c>
      <c r="L40" s="5" t="s">
        <v>54</v>
      </c>
      <c r="M40" s="10">
        <v>44499</v>
      </c>
      <c r="N40" s="11">
        <v>20</v>
      </c>
      <c r="O40" s="12">
        <v>0</v>
      </c>
      <c r="P40" s="13">
        <v>0.3776</v>
      </c>
      <c r="Q40" s="20">
        <v>0.7552</v>
      </c>
      <c r="R40" s="21">
        <v>0.3776</v>
      </c>
      <c r="S40" s="22">
        <f t="shared" ref="S40:S57" si="1">R40*J40</f>
        <v>0.7552</v>
      </c>
      <c r="T40" s="10"/>
      <c r="U40" s="5" t="s">
        <v>54</v>
      </c>
    </row>
    <row r="41" s="1" customFormat="1" spans="1:21">
      <c r="A41" s="6" t="s">
        <v>123</v>
      </c>
      <c r="B41" s="6" t="s">
        <v>379</v>
      </c>
      <c r="C41" s="7" t="s">
        <v>48</v>
      </c>
      <c r="D41" s="6" t="s">
        <v>74</v>
      </c>
      <c r="E41" s="7" t="s">
        <v>151</v>
      </c>
      <c r="F41" s="6" t="s">
        <v>188</v>
      </c>
      <c r="G41" s="7" t="s">
        <v>51</v>
      </c>
      <c r="H41" s="7" t="s">
        <v>189</v>
      </c>
      <c r="I41" s="7" t="s">
        <v>126</v>
      </c>
      <c r="J41" s="14">
        <v>1</v>
      </c>
      <c r="K41" s="7" t="s">
        <v>48</v>
      </c>
      <c r="L41" s="7" t="s">
        <v>54</v>
      </c>
      <c r="M41" s="15">
        <v>44499</v>
      </c>
      <c r="N41" s="16">
        <v>20</v>
      </c>
      <c r="O41" s="17">
        <v>0</v>
      </c>
      <c r="P41" s="18">
        <v>3.4071</v>
      </c>
      <c r="Q41" s="23">
        <v>3.4071</v>
      </c>
      <c r="R41" s="21">
        <v>3.4071</v>
      </c>
      <c r="S41" s="22">
        <f t="shared" si="1"/>
        <v>3.4071</v>
      </c>
      <c r="T41" s="15"/>
      <c r="U41" s="7" t="s">
        <v>54</v>
      </c>
    </row>
    <row r="42" s="1" customFormat="1" spans="1:21">
      <c r="A42" s="4" t="s">
        <v>123</v>
      </c>
      <c r="B42" s="4" t="s">
        <v>379</v>
      </c>
      <c r="C42" s="5" t="s">
        <v>48</v>
      </c>
      <c r="D42" s="4" t="s">
        <v>74</v>
      </c>
      <c r="E42" s="5" t="s">
        <v>151</v>
      </c>
      <c r="F42" s="4" t="s">
        <v>196</v>
      </c>
      <c r="G42" s="5" t="s">
        <v>51</v>
      </c>
      <c r="H42" s="5" t="s">
        <v>197</v>
      </c>
      <c r="I42" s="5" t="s">
        <v>126</v>
      </c>
      <c r="J42" s="9">
        <v>1</v>
      </c>
      <c r="K42" s="5" t="s">
        <v>48</v>
      </c>
      <c r="L42" s="5" t="s">
        <v>54</v>
      </c>
      <c r="M42" s="10">
        <v>44499</v>
      </c>
      <c r="N42" s="11">
        <v>20</v>
      </c>
      <c r="O42" s="12">
        <v>0</v>
      </c>
      <c r="P42" s="13">
        <v>0.3363</v>
      </c>
      <c r="Q42" s="20">
        <v>0.3363</v>
      </c>
      <c r="R42" s="21">
        <v>0.3363</v>
      </c>
      <c r="S42" s="22">
        <f t="shared" si="1"/>
        <v>0.3363</v>
      </c>
      <c r="T42" s="10"/>
      <c r="U42" s="5" t="s">
        <v>54</v>
      </c>
    </row>
    <row r="43" s="1" customFormat="1" spans="1:21">
      <c r="A43" s="6" t="s">
        <v>123</v>
      </c>
      <c r="B43" s="6" t="s">
        <v>379</v>
      </c>
      <c r="C43" s="7" t="s">
        <v>48</v>
      </c>
      <c r="D43" s="6" t="s">
        <v>74</v>
      </c>
      <c r="E43" s="7" t="s">
        <v>151</v>
      </c>
      <c r="F43" s="6" t="s">
        <v>198</v>
      </c>
      <c r="G43" s="7" t="s">
        <v>51</v>
      </c>
      <c r="H43" s="7" t="s">
        <v>199</v>
      </c>
      <c r="I43" s="7" t="s">
        <v>126</v>
      </c>
      <c r="J43" s="14">
        <v>1</v>
      </c>
      <c r="K43" s="7" t="s">
        <v>48</v>
      </c>
      <c r="L43" s="7" t="s">
        <v>54</v>
      </c>
      <c r="M43" s="15">
        <v>44718</v>
      </c>
      <c r="N43" s="16">
        <v>20</v>
      </c>
      <c r="O43" s="17">
        <v>0</v>
      </c>
      <c r="P43" s="18">
        <v>0.6266</v>
      </c>
      <c r="Q43" s="23">
        <v>0.6266</v>
      </c>
      <c r="R43" s="21">
        <v>0.6266</v>
      </c>
      <c r="S43" s="22">
        <f t="shared" si="1"/>
        <v>0.6266</v>
      </c>
      <c r="T43" s="15"/>
      <c r="U43" s="7" t="s">
        <v>54</v>
      </c>
    </row>
    <row r="44" s="1" customFormat="1" spans="1:21">
      <c r="A44" s="4" t="s">
        <v>123</v>
      </c>
      <c r="B44" s="4" t="s">
        <v>379</v>
      </c>
      <c r="C44" s="5" t="s">
        <v>48</v>
      </c>
      <c r="D44" s="4" t="s">
        <v>74</v>
      </c>
      <c r="E44" s="5" t="s">
        <v>151</v>
      </c>
      <c r="F44" s="4" t="s">
        <v>202</v>
      </c>
      <c r="G44" s="5" t="s">
        <v>51</v>
      </c>
      <c r="H44" s="5" t="s">
        <v>203</v>
      </c>
      <c r="I44" s="5" t="s">
        <v>65</v>
      </c>
      <c r="J44" s="9">
        <v>2</v>
      </c>
      <c r="K44" s="5" t="s">
        <v>48</v>
      </c>
      <c r="L44" s="5" t="s">
        <v>54</v>
      </c>
      <c r="M44" s="10">
        <v>44737</v>
      </c>
      <c r="N44" s="11">
        <v>20</v>
      </c>
      <c r="O44" s="12">
        <v>0</v>
      </c>
      <c r="P44" s="13">
        <v>0.6949</v>
      </c>
      <c r="Q44" s="20">
        <v>1.3898</v>
      </c>
      <c r="R44" s="21">
        <v>0.6949</v>
      </c>
      <c r="S44" s="22">
        <f t="shared" si="1"/>
        <v>1.3898</v>
      </c>
      <c r="T44" s="10"/>
      <c r="U44" s="5" t="s">
        <v>54</v>
      </c>
    </row>
    <row r="45" s="1" customFormat="1" spans="1:21">
      <c r="A45" s="6" t="s">
        <v>123</v>
      </c>
      <c r="B45" s="6" t="s">
        <v>379</v>
      </c>
      <c r="C45" s="7" t="s">
        <v>48</v>
      </c>
      <c r="D45" s="6" t="s">
        <v>74</v>
      </c>
      <c r="E45" s="7" t="s">
        <v>151</v>
      </c>
      <c r="F45" s="6" t="s">
        <v>186</v>
      </c>
      <c r="G45" s="7" t="s">
        <v>61</v>
      </c>
      <c r="H45" s="7" t="s">
        <v>187</v>
      </c>
      <c r="I45" s="7" t="s">
        <v>65</v>
      </c>
      <c r="J45" s="14">
        <v>1</v>
      </c>
      <c r="K45" s="7" t="s">
        <v>48</v>
      </c>
      <c r="L45" s="7" t="s">
        <v>154</v>
      </c>
      <c r="M45" s="15">
        <v>44677</v>
      </c>
      <c r="N45" s="16">
        <v>20</v>
      </c>
      <c r="O45" s="17">
        <v>0</v>
      </c>
      <c r="P45" s="18">
        <v>24.65854</v>
      </c>
      <c r="Q45" s="23">
        <v>24.65854</v>
      </c>
      <c r="R45" s="21">
        <v>23.074827955671</v>
      </c>
      <c r="S45" s="22">
        <f t="shared" si="1"/>
        <v>23.074827955671</v>
      </c>
      <c r="T45" s="15"/>
      <c r="U45" s="7" t="s">
        <v>54</v>
      </c>
    </row>
    <row r="46" s="1" customFormat="1" spans="1:21">
      <c r="A46" s="4" t="s">
        <v>123</v>
      </c>
      <c r="B46" s="4" t="s">
        <v>379</v>
      </c>
      <c r="C46" s="5" t="s">
        <v>48</v>
      </c>
      <c r="D46" s="4" t="s">
        <v>74</v>
      </c>
      <c r="E46" s="5" t="s">
        <v>151</v>
      </c>
      <c r="F46" s="4" t="s">
        <v>190</v>
      </c>
      <c r="G46" s="5" t="s">
        <v>51</v>
      </c>
      <c r="H46" s="5" t="s">
        <v>191</v>
      </c>
      <c r="I46" s="5" t="s">
        <v>126</v>
      </c>
      <c r="J46" s="9">
        <v>1</v>
      </c>
      <c r="K46" s="5" t="s">
        <v>48</v>
      </c>
      <c r="L46" s="5" t="s">
        <v>54</v>
      </c>
      <c r="M46" s="10">
        <v>44499</v>
      </c>
      <c r="N46" s="11">
        <v>20</v>
      </c>
      <c r="O46" s="12">
        <v>0</v>
      </c>
      <c r="P46" s="13">
        <v>15.1802</v>
      </c>
      <c r="Q46" s="20">
        <v>15.1802</v>
      </c>
      <c r="R46" s="21">
        <v>15.1802</v>
      </c>
      <c r="S46" s="22">
        <f t="shared" si="1"/>
        <v>15.1802</v>
      </c>
      <c r="T46" s="10"/>
      <c r="U46" s="5" t="s">
        <v>54</v>
      </c>
    </row>
    <row r="47" s="1" customFormat="1" spans="1:21">
      <c r="A47" s="6" t="s">
        <v>123</v>
      </c>
      <c r="B47" s="6" t="s">
        <v>379</v>
      </c>
      <c r="C47" s="7" t="s">
        <v>48</v>
      </c>
      <c r="D47" s="6" t="s">
        <v>74</v>
      </c>
      <c r="E47" s="7" t="s">
        <v>151</v>
      </c>
      <c r="F47" s="6" t="s">
        <v>194</v>
      </c>
      <c r="G47" s="7" t="s">
        <v>51</v>
      </c>
      <c r="H47" s="7" t="s">
        <v>195</v>
      </c>
      <c r="I47" s="7" t="s">
        <v>54</v>
      </c>
      <c r="J47" s="14">
        <v>1</v>
      </c>
      <c r="K47" s="7" t="s">
        <v>48</v>
      </c>
      <c r="L47" s="7" t="s">
        <v>54</v>
      </c>
      <c r="M47" s="15">
        <v>44499</v>
      </c>
      <c r="N47" s="16">
        <v>20</v>
      </c>
      <c r="O47" s="17">
        <v>0</v>
      </c>
      <c r="P47" s="18">
        <v>0.188</v>
      </c>
      <c r="Q47" s="23">
        <v>0.188</v>
      </c>
      <c r="R47" s="21">
        <v>0.188</v>
      </c>
      <c r="S47" s="22">
        <f t="shared" si="1"/>
        <v>0.188</v>
      </c>
      <c r="T47" s="15"/>
      <c r="U47" s="7" t="s">
        <v>54</v>
      </c>
    </row>
    <row r="48" s="1" customFormat="1" spans="1:21">
      <c r="A48" s="4" t="s">
        <v>123</v>
      </c>
      <c r="B48" s="4" t="s">
        <v>379</v>
      </c>
      <c r="C48" s="5" t="s">
        <v>48</v>
      </c>
      <c r="D48" s="4" t="s">
        <v>74</v>
      </c>
      <c r="E48" s="5" t="s">
        <v>151</v>
      </c>
      <c r="F48" s="4" t="s">
        <v>182</v>
      </c>
      <c r="G48" s="5" t="s">
        <v>51</v>
      </c>
      <c r="H48" s="5" t="s">
        <v>183</v>
      </c>
      <c r="I48" s="5" t="s">
        <v>126</v>
      </c>
      <c r="J48" s="9">
        <v>1</v>
      </c>
      <c r="K48" s="5" t="s">
        <v>48</v>
      </c>
      <c r="L48" s="5" t="s">
        <v>54</v>
      </c>
      <c r="M48" s="10">
        <v>44499</v>
      </c>
      <c r="N48" s="11">
        <v>20</v>
      </c>
      <c r="O48" s="12">
        <v>0</v>
      </c>
      <c r="P48" s="13">
        <v>1.96</v>
      </c>
      <c r="Q48" s="20">
        <v>1.96</v>
      </c>
      <c r="R48" s="21">
        <v>1.96</v>
      </c>
      <c r="S48" s="22">
        <f t="shared" si="1"/>
        <v>1.96</v>
      </c>
      <c r="T48" s="10"/>
      <c r="U48" s="5" t="s">
        <v>54</v>
      </c>
    </row>
    <row r="49" s="1" customFormat="1" spans="1:21">
      <c r="A49" s="6" t="s">
        <v>123</v>
      </c>
      <c r="B49" s="6" t="s">
        <v>379</v>
      </c>
      <c r="C49" s="7" t="s">
        <v>48</v>
      </c>
      <c r="D49" s="6" t="s">
        <v>74</v>
      </c>
      <c r="E49" s="7" t="s">
        <v>151</v>
      </c>
      <c r="F49" s="6" t="s">
        <v>165</v>
      </c>
      <c r="G49" s="7" t="s">
        <v>51</v>
      </c>
      <c r="H49" s="7" t="s">
        <v>166</v>
      </c>
      <c r="I49" s="7" t="s">
        <v>54</v>
      </c>
      <c r="J49" s="14">
        <v>0.003</v>
      </c>
      <c r="K49" s="7" t="s">
        <v>132</v>
      </c>
      <c r="L49" s="7" t="s">
        <v>54</v>
      </c>
      <c r="M49" s="15">
        <v>45405</v>
      </c>
      <c r="N49" s="16">
        <v>20</v>
      </c>
      <c r="O49" s="17">
        <v>0</v>
      </c>
      <c r="P49" s="18">
        <v>5.96786</v>
      </c>
      <c r="Q49" s="23">
        <v>0.0179</v>
      </c>
      <c r="R49" s="21">
        <v>5.61947</v>
      </c>
      <c r="S49" s="22">
        <f t="shared" si="1"/>
        <v>0.01685841</v>
      </c>
      <c r="T49" s="15"/>
      <c r="U49" s="7" t="s">
        <v>54</v>
      </c>
    </row>
    <row r="50" s="1" customFormat="1" spans="1:21">
      <c r="A50" s="4" t="s">
        <v>123</v>
      </c>
      <c r="B50" s="4" t="s">
        <v>379</v>
      </c>
      <c r="C50" s="5" t="s">
        <v>48</v>
      </c>
      <c r="D50" s="4" t="s">
        <v>74</v>
      </c>
      <c r="E50" s="5" t="s">
        <v>151</v>
      </c>
      <c r="F50" s="4" t="s">
        <v>200</v>
      </c>
      <c r="G50" s="5" t="s">
        <v>51</v>
      </c>
      <c r="H50" s="5" t="s">
        <v>201</v>
      </c>
      <c r="I50" s="5" t="s">
        <v>54</v>
      </c>
      <c r="J50" s="9">
        <v>1</v>
      </c>
      <c r="K50" s="5" t="s">
        <v>48</v>
      </c>
      <c r="L50" s="5" t="s">
        <v>54</v>
      </c>
      <c r="M50" s="10">
        <v>44499</v>
      </c>
      <c r="N50" s="11">
        <v>20</v>
      </c>
      <c r="O50" s="12">
        <v>0</v>
      </c>
      <c r="P50" s="13">
        <v>0.6</v>
      </c>
      <c r="Q50" s="20">
        <v>0.6</v>
      </c>
      <c r="R50" s="21">
        <v>0.6</v>
      </c>
      <c r="S50" s="22">
        <f t="shared" si="1"/>
        <v>0.6</v>
      </c>
      <c r="T50" s="10"/>
      <c r="U50" s="5" t="s">
        <v>54</v>
      </c>
    </row>
    <row r="51" s="1" customFormat="1" spans="1:21">
      <c r="A51" s="6" t="s">
        <v>123</v>
      </c>
      <c r="B51" s="6" t="s">
        <v>379</v>
      </c>
      <c r="C51" s="7" t="s">
        <v>48</v>
      </c>
      <c r="D51" s="6" t="s">
        <v>74</v>
      </c>
      <c r="E51" s="7" t="s">
        <v>151</v>
      </c>
      <c r="F51" s="6" t="s">
        <v>192</v>
      </c>
      <c r="G51" s="7" t="s">
        <v>51</v>
      </c>
      <c r="H51" s="7" t="s">
        <v>193</v>
      </c>
      <c r="I51" s="7" t="s">
        <v>126</v>
      </c>
      <c r="J51" s="14">
        <v>1</v>
      </c>
      <c r="K51" s="7" t="s">
        <v>48</v>
      </c>
      <c r="L51" s="7" t="s">
        <v>54</v>
      </c>
      <c r="M51" s="15">
        <v>44499</v>
      </c>
      <c r="N51" s="16">
        <v>20</v>
      </c>
      <c r="O51" s="17">
        <v>0</v>
      </c>
      <c r="P51" s="18">
        <v>0.69</v>
      </c>
      <c r="Q51" s="23">
        <v>0.69</v>
      </c>
      <c r="R51" s="21">
        <v>0.69</v>
      </c>
      <c r="S51" s="22">
        <f t="shared" si="1"/>
        <v>0.69</v>
      </c>
      <c r="T51" s="15"/>
      <c r="U51" s="7" t="s">
        <v>54</v>
      </c>
    </row>
    <row r="52" s="1" customFormat="1" spans="1:21">
      <c r="A52" s="4" t="s">
        <v>123</v>
      </c>
      <c r="B52" s="4" t="s">
        <v>379</v>
      </c>
      <c r="C52" s="5" t="s">
        <v>48</v>
      </c>
      <c r="D52" s="4" t="s">
        <v>74</v>
      </c>
      <c r="E52" s="5" t="s">
        <v>151</v>
      </c>
      <c r="F52" s="4" t="s">
        <v>173</v>
      </c>
      <c r="G52" s="5" t="s">
        <v>61</v>
      </c>
      <c r="H52" s="5" t="s">
        <v>174</v>
      </c>
      <c r="I52" s="5" t="s">
        <v>126</v>
      </c>
      <c r="J52" s="9">
        <v>1</v>
      </c>
      <c r="K52" s="5" t="s">
        <v>48</v>
      </c>
      <c r="L52" s="5" t="s">
        <v>54</v>
      </c>
      <c r="M52" s="10">
        <v>44499</v>
      </c>
      <c r="N52" s="11">
        <v>20</v>
      </c>
      <c r="O52" s="12">
        <v>0</v>
      </c>
      <c r="P52" s="13">
        <v>6.20552</v>
      </c>
      <c r="Q52" s="20">
        <v>6.20552</v>
      </c>
      <c r="R52" s="21">
        <v>5.131557323</v>
      </c>
      <c r="S52" s="22">
        <f t="shared" si="1"/>
        <v>5.131557323</v>
      </c>
      <c r="T52" s="10"/>
      <c r="U52" s="5" t="s">
        <v>54</v>
      </c>
    </row>
    <row r="53" s="1" customFormat="1" spans="1:21">
      <c r="A53" s="6" t="s">
        <v>123</v>
      </c>
      <c r="B53" s="6" t="s">
        <v>379</v>
      </c>
      <c r="C53" s="7" t="s">
        <v>48</v>
      </c>
      <c r="D53" s="6" t="s">
        <v>74</v>
      </c>
      <c r="E53" s="7" t="s">
        <v>151</v>
      </c>
      <c r="F53" s="6" t="s">
        <v>179</v>
      </c>
      <c r="G53" s="7" t="s">
        <v>51</v>
      </c>
      <c r="H53" s="7" t="s">
        <v>180</v>
      </c>
      <c r="I53" s="7" t="s">
        <v>181</v>
      </c>
      <c r="J53" s="14">
        <v>1</v>
      </c>
      <c r="K53" s="7" t="s">
        <v>98</v>
      </c>
      <c r="L53" s="7" t="s">
        <v>54</v>
      </c>
      <c r="M53" s="15">
        <v>44499</v>
      </c>
      <c r="N53" s="16">
        <v>20</v>
      </c>
      <c r="O53" s="17">
        <v>0</v>
      </c>
      <c r="P53" s="18">
        <v>0.0496</v>
      </c>
      <c r="Q53" s="23">
        <v>0.0496</v>
      </c>
      <c r="R53" s="21">
        <v>0.0496</v>
      </c>
      <c r="S53" s="22">
        <f t="shared" si="1"/>
        <v>0.0496</v>
      </c>
      <c r="T53" s="15"/>
      <c r="U53" s="7" t="s">
        <v>54</v>
      </c>
    </row>
    <row r="54" s="1" customFormat="1" spans="1:21">
      <c r="A54" s="4" t="s">
        <v>123</v>
      </c>
      <c r="B54" s="4" t="s">
        <v>379</v>
      </c>
      <c r="C54" s="5" t="s">
        <v>48</v>
      </c>
      <c r="D54" s="4" t="s">
        <v>74</v>
      </c>
      <c r="E54" s="5" t="s">
        <v>151</v>
      </c>
      <c r="F54" s="4" t="s">
        <v>159</v>
      </c>
      <c r="G54" s="5" t="s">
        <v>51</v>
      </c>
      <c r="H54" s="5" t="s">
        <v>160</v>
      </c>
      <c r="I54" s="5" t="s">
        <v>54</v>
      </c>
      <c r="J54" s="9">
        <v>0.05334</v>
      </c>
      <c r="K54" s="5" t="s">
        <v>132</v>
      </c>
      <c r="L54" s="5" t="s">
        <v>54</v>
      </c>
      <c r="M54" s="10">
        <v>45086</v>
      </c>
      <c r="N54" s="11">
        <v>20</v>
      </c>
      <c r="O54" s="12">
        <v>0</v>
      </c>
      <c r="P54" s="13">
        <v>5.36209</v>
      </c>
      <c r="Q54" s="20">
        <v>0.28601</v>
      </c>
      <c r="R54" s="21">
        <v>5</v>
      </c>
      <c r="S54" s="22">
        <f t="shared" si="1"/>
        <v>0.2667</v>
      </c>
      <c r="T54" s="10"/>
      <c r="U54" s="5" t="s">
        <v>54</v>
      </c>
    </row>
    <row r="55" s="1" customFormat="1" spans="1:21">
      <c r="A55" s="6" t="s">
        <v>123</v>
      </c>
      <c r="B55" s="6" t="s">
        <v>379</v>
      </c>
      <c r="C55" s="7" t="s">
        <v>48</v>
      </c>
      <c r="D55" s="6" t="s">
        <v>74</v>
      </c>
      <c r="E55" s="7" t="s">
        <v>151</v>
      </c>
      <c r="F55" s="6" t="s">
        <v>184</v>
      </c>
      <c r="G55" s="7" t="s">
        <v>51</v>
      </c>
      <c r="H55" s="7" t="s">
        <v>185</v>
      </c>
      <c r="I55" s="7" t="s">
        <v>126</v>
      </c>
      <c r="J55" s="14">
        <v>1</v>
      </c>
      <c r="K55" s="7" t="s">
        <v>48</v>
      </c>
      <c r="L55" s="7" t="s">
        <v>54</v>
      </c>
      <c r="M55" s="15">
        <v>44499</v>
      </c>
      <c r="N55" s="16">
        <v>20</v>
      </c>
      <c r="O55" s="17">
        <v>0</v>
      </c>
      <c r="P55" s="18">
        <v>4.1963</v>
      </c>
      <c r="Q55" s="23">
        <v>4.1963</v>
      </c>
      <c r="R55" s="21">
        <v>4.1963</v>
      </c>
      <c r="S55" s="22">
        <f t="shared" si="1"/>
        <v>4.1963</v>
      </c>
      <c r="T55" s="15"/>
      <c r="U55" s="7" t="s">
        <v>54</v>
      </c>
    </row>
    <row r="56" s="1" customFormat="1" spans="1:21">
      <c r="A56" s="4" t="s">
        <v>123</v>
      </c>
      <c r="B56" s="4" t="s">
        <v>379</v>
      </c>
      <c r="C56" s="5" t="s">
        <v>48</v>
      </c>
      <c r="D56" s="4" t="s">
        <v>74</v>
      </c>
      <c r="E56" s="5" t="s">
        <v>151</v>
      </c>
      <c r="F56" s="4" t="s">
        <v>389</v>
      </c>
      <c r="G56" s="5" t="s">
        <v>51</v>
      </c>
      <c r="H56" s="5" t="s">
        <v>390</v>
      </c>
      <c r="I56" s="5" t="s">
        <v>65</v>
      </c>
      <c r="J56" s="9">
        <v>1</v>
      </c>
      <c r="K56" s="5" t="s">
        <v>48</v>
      </c>
      <c r="L56" s="5" t="s">
        <v>54</v>
      </c>
      <c r="M56" s="10">
        <v>44499</v>
      </c>
      <c r="N56" s="11">
        <v>20</v>
      </c>
      <c r="O56" s="12">
        <v>0</v>
      </c>
      <c r="P56" s="13">
        <v>1.6092</v>
      </c>
      <c r="Q56" s="20">
        <v>1.6092</v>
      </c>
      <c r="R56" s="21">
        <v>1.6092</v>
      </c>
      <c r="S56" s="22">
        <f t="shared" si="1"/>
        <v>1.6092</v>
      </c>
      <c r="T56" s="10"/>
      <c r="U56" s="5" t="s">
        <v>54</v>
      </c>
    </row>
    <row r="57" s="1" customFormat="1" spans="1:21">
      <c r="A57" s="6" t="s">
        <v>123</v>
      </c>
      <c r="B57" s="6" t="s">
        <v>379</v>
      </c>
      <c r="C57" s="7" t="s">
        <v>48</v>
      </c>
      <c r="D57" s="6" t="s">
        <v>74</v>
      </c>
      <c r="E57" s="7" t="s">
        <v>151</v>
      </c>
      <c r="F57" s="6" t="s">
        <v>177</v>
      </c>
      <c r="G57" s="7" t="s">
        <v>61</v>
      </c>
      <c r="H57" s="7" t="s">
        <v>178</v>
      </c>
      <c r="I57" s="7" t="s">
        <v>126</v>
      </c>
      <c r="J57" s="14">
        <v>1</v>
      </c>
      <c r="K57" s="7" t="s">
        <v>48</v>
      </c>
      <c r="L57" s="7" t="s">
        <v>54</v>
      </c>
      <c r="M57" s="15">
        <v>44499</v>
      </c>
      <c r="N57" s="16">
        <v>20</v>
      </c>
      <c r="O57" s="17">
        <v>0</v>
      </c>
      <c r="P57" s="18">
        <v>2.48514</v>
      </c>
      <c r="Q57" s="23">
        <v>2.48514</v>
      </c>
      <c r="R57" s="21">
        <v>2.3377016</v>
      </c>
      <c r="S57" s="22">
        <f t="shared" si="1"/>
        <v>2.3377016</v>
      </c>
      <c r="T57" s="15"/>
      <c r="U57" s="7" t="s">
        <v>54</v>
      </c>
    </row>
    <row r="58" spans="19:19">
      <c r="S58" s="2">
        <f>SUM(S40:S57)</f>
        <v>61.815945288671</v>
      </c>
    </row>
    <row r="60" s="1" customFormat="1" ht="18" customHeight="1" spans="1:21">
      <c r="A60" s="3" t="s">
        <v>25</v>
      </c>
      <c r="B60" s="3" t="s">
        <v>26</v>
      </c>
      <c r="C60" s="3" t="s">
        <v>27</v>
      </c>
      <c r="D60" s="3" t="s">
        <v>28</v>
      </c>
      <c r="E60" s="3" t="s">
        <v>29</v>
      </c>
      <c r="F60" s="3" t="s">
        <v>30</v>
      </c>
      <c r="G60" s="3" t="s">
        <v>31</v>
      </c>
      <c r="H60" s="3" t="s">
        <v>32</v>
      </c>
      <c r="I60" s="3" t="s">
        <v>33</v>
      </c>
      <c r="J60" s="8" t="s">
        <v>34</v>
      </c>
      <c r="K60" s="3" t="s">
        <v>35</v>
      </c>
      <c r="L60" s="3" t="s">
        <v>36</v>
      </c>
      <c r="M60" s="8" t="s">
        <v>37</v>
      </c>
      <c r="N60" s="8" t="s">
        <v>38</v>
      </c>
      <c r="O60" s="8" t="s">
        <v>39</v>
      </c>
      <c r="P60" s="8" t="s">
        <v>40</v>
      </c>
      <c r="Q60" s="8" t="s">
        <v>41</v>
      </c>
      <c r="R60" s="19" t="s">
        <v>42</v>
      </c>
      <c r="S60" s="19" t="s">
        <v>43</v>
      </c>
      <c r="T60" s="8" t="s">
        <v>44</v>
      </c>
      <c r="U60" s="3" t="s">
        <v>45</v>
      </c>
    </row>
    <row r="61" s="1" customFormat="1" spans="1:21">
      <c r="A61" s="4" t="s">
        <v>46</v>
      </c>
      <c r="B61" s="4" t="s">
        <v>386</v>
      </c>
      <c r="C61" s="5" t="s">
        <v>48</v>
      </c>
      <c r="D61" s="4" t="s">
        <v>107</v>
      </c>
      <c r="E61" s="5" t="s">
        <v>391</v>
      </c>
      <c r="F61" s="4" t="s">
        <v>362</v>
      </c>
      <c r="G61" s="5" t="s">
        <v>51</v>
      </c>
      <c r="H61" s="5" t="s">
        <v>363</v>
      </c>
      <c r="I61" s="5" t="s">
        <v>54</v>
      </c>
      <c r="J61" s="9">
        <v>2</v>
      </c>
      <c r="K61" s="5" t="s">
        <v>48</v>
      </c>
      <c r="L61" s="5" t="s">
        <v>54</v>
      </c>
      <c r="M61" s="10">
        <v>44893</v>
      </c>
      <c r="N61" s="11">
        <v>30</v>
      </c>
      <c r="O61" s="12">
        <v>0</v>
      </c>
      <c r="P61" s="13">
        <v>0.1624</v>
      </c>
      <c r="Q61" s="20">
        <v>0.3248</v>
      </c>
      <c r="R61" s="21">
        <v>0.1624</v>
      </c>
      <c r="S61" s="22">
        <f t="shared" ref="S61:S66" si="2">R61*J61</f>
        <v>0.3248</v>
      </c>
      <c r="T61" s="10"/>
      <c r="U61" s="5" t="s">
        <v>54</v>
      </c>
    </row>
    <row r="62" s="1" customFormat="1" spans="1:21">
      <c r="A62" s="6" t="s">
        <v>46</v>
      </c>
      <c r="B62" s="6" t="s">
        <v>386</v>
      </c>
      <c r="C62" s="7" t="s">
        <v>48</v>
      </c>
      <c r="D62" s="6" t="s">
        <v>107</v>
      </c>
      <c r="E62" s="7" t="s">
        <v>391</v>
      </c>
      <c r="F62" s="6" t="s">
        <v>248</v>
      </c>
      <c r="G62" s="7" t="s">
        <v>51</v>
      </c>
      <c r="H62" s="7" t="s">
        <v>249</v>
      </c>
      <c r="I62" s="7" t="s">
        <v>250</v>
      </c>
      <c r="J62" s="14">
        <v>0.06</v>
      </c>
      <c r="K62" s="7" t="s">
        <v>132</v>
      </c>
      <c r="L62" s="7" t="s">
        <v>54</v>
      </c>
      <c r="M62" s="15">
        <v>44499</v>
      </c>
      <c r="N62" s="16">
        <v>30</v>
      </c>
      <c r="O62" s="17">
        <v>0</v>
      </c>
      <c r="P62" s="18">
        <v>17.3347</v>
      </c>
      <c r="Q62" s="23">
        <v>1.04008</v>
      </c>
      <c r="R62" s="21">
        <v>17.3347</v>
      </c>
      <c r="S62" s="22">
        <f t="shared" si="2"/>
        <v>1.040082</v>
      </c>
      <c r="T62" s="15"/>
      <c r="U62" s="7" t="s">
        <v>54</v>
      </c>
    </row>
    <row r="63" s="1" customFormat="1" spans="1:21">
      <c r="A63" s="4" t="s">
        <v>46</v>
      </c>
      <c r="B63" s="4" t="s">
        <v>386</v>
      </c>
      <c r="C63" s="5" t="s">
        <v>48</v>
      </c>
      <c r="D63" s="4" t="s">
        <v>107</v>
      </c>
      <c r="E63" s="5" t="s">
        <v>391</v>
      </c>
      <c r="F63" s="4" t="s">
        <v>246</v>
      </c>
      <c r="G63" s="5" t="s">
        <v>61</v>
      </c>
      <c r="H63" s="5" t="s">
        <v>247</v>
      </c>
      <c r="I63" s="5" t="s">
        <v>54</v>
      </c>
      <c r="J63" s="9">
        <v>0.570512821</v>
      </c>
      <c r="K63" s="5" t="s">
        <v>132</v>
      </c>
      <c r="L63" s="5" t="s">
        <v>54</v>
      </c>
      <c r="M63" s="10">
        <v>45444</v>
      </c>
      <c r="N63" s="11">
        <v>30</v>
      </c>
      <c r="O63" s="12">
        <v>0</v>
      </c>
      <c r="P63" s="13">
        <v>17.26983</v>
      </c>
      <c r="Q63" s="20">
        <v>9.85266</v>
      </c>
      <c r="R63" s="21">
        <v>10.835149733</v>
      </c>
      <c r="S63" s="22">
        <f t="shared" si="2"/>
        <v>6.18159184013123</v>
      </c>
      <c r="T63" s="10"/>
      <c r="U63" s="5" t="s">
        <v>54</v>
      </c>
    </row>
    <row r="64" s="1" customFormat="1" spans="1:21">
      <c r="A64" s="6" t="s">
        <v>46</v>
      </c>
      <c r="B64" s="6" t="s">
        <v>386</v>
      </c>
      <c r="C64" s="7" t="s">
        <v>48</v>
      </c>
      <c r="D64" s="6" t="s">
        <v>107</v>
      </c>
      <c r="E64" s="7" t="s">
        <v>391</v>
      </c>
      <c r="F64" s="6" t="s">
        <v>251</v>
      </c>
      <c r="G64" s="7" t="s">
        <v>51</v>
      </c>
      <c r="H64" s="7" t="s">
        <v>252</v>
      </c>
      <c r="I64" s="7" t="s">
        <v>54</v>
      </c>
      <c r="J64" s="14">
        <v>2</v>
      </c>
      <c r="K64" s="7" t="s">
        <v>48</v>
      </c>
      <c r="L64" s="7" t="s">
        <v>54</v>
      </c>
      <c r="M64" s="15">
        <v>44499</v>
      </c>
      <c r="N64" s="16">
        <v>30</v>
      </c>
      <c r="O64" s="17">
        <v>0</v>
      </c>
      <c r="P64" s="18">
        <v>0.094</v>
      </c>
      <c r="Q64" s="23">
        <v>0.188</v>
      </c>
      <c r="R64" s="21">
        <v>0.092</v>
      </c>
      <c r="S64" s="22">
        <f t="shared" si="2"/>
        <v>0.184</v>
      </c>
      <c r="T64" s="15"/>
      <c r="U64" s="7" t="s">
        <v>54</v>
      </c>
    </row>
    <row r="65" s="1" customFormat="1" spans="1:21">
      <c r="A65" s="4" t="s">
        <v>46</v>
      </c>
      <c r="B65" s="4" t="s">
        <v>386</v>
      </c>
      <c r="C65" s="5" t="s">
        <v>48</v>
      </c>
      <c r="D65" s="4" t="s">
        <v>107</v>
      </c>
      <c r="E65" s="5" t="s">
        <v>391</v>
      </c>
      <c r="F65" s="4" t="s">
        <v>241</v>
      </c>
      <c r="G65" s="5" t="s">
        <v>51</v>
      </c>
      <c r="H65" s="5" t="s">
        <v>242</v>
      </c>
      <c r="I65" s="5" t="s">
        <v>54</v>
      </c>
      <c r="J65" s="9">
        <v>0.319487179</v>
      </c>
      <c r="K65" s="5" t="s">
        <v>132</v>
      </c>
      <c r="L65" s="5" t="s">
        <v>54</v>
      </c>
      <c r="M65" s="10">
        <v>45444</v>
      </c>
      <c r="N65" s="11">
        <v>30</v>
      </c>
      <c r="O65" s="12">
        <v>0</v>
      </c>
      <c r="P65" s="13">
        <v>18.056</v>
      </c>
      <c r="Q65" s="20">
        <v>5.76866</v>
      </c>
      <c r="R65" s="21">
        <v>17.4779</v>
      </c>
      <c r="S65" s="22">
        <f t="shared" si="2"/>
        <v>5.5839649658441</v>
      </c>
      <c r="T65" s="10"/>
      <c r="U65" s="5" t="s">
        <v>54</v>
      </c>
    </row>
    <row r="66" s="1" customFormat="1" spans="1:21">
      <c r="A66" s="6" t="s">
        <v>46</v>
      </c>
      <c r="B66" s="6" t="s">
        <v>386</v>
      </c>
      <c r="C66" s="7" t="s">
        <v>48</v>
      </c>
      <c r="D66" s="6" t="s">
        <v>107</v>
      </c>
      <c r="E66" s="7" t="s">
        <v>391</v>
      </c>
      <c r="F66" s="6" t="s">
        <v>239</v>
      </c>
      <c r="G66" s="7" t="s">
        <v>51</v>
      </c>
      <c r="H66" s="7" t="s">
        <v>240</v>
      </c>
      <c r="I66" s="7" t="s">
        <v>54</v>
      </c>
      <c r="J66" s="14">
        <v>2</v>
      </c>
      <c r="K66" s="7" t="s">
        <v>48</v>
      </c>
      <c r="L66" s="7" t="s">
        <v>54</v>
      </c>
      <c r="M66" s="15">
        <v>44893</v>
      </c>
      <c r="N66" s="16">
        <v>30</v>
      </c>
      <c r="O66" s="17">
        <v>0</v>
      </c>
      <c r="P66" s="18">
        <v>0.1111</v>
      </c>
      <c r="Q66" s="23">
        <v>0.2222</v>
      </c>
      <c r="R66" s="21">
        <v>0.1111</v>
      </c>
      <c r="S66" s="22">
        <f t="shared" si="2"/>
        <v>0.2222</v>
      </c>
      <c r="T66" s="15"/>
      <c r="U66" s="7" t="s">
        <v>54</v>
      </c>
    </row>
    <row r="67" spans="19:19">
      <c r="S67" s="2">
        <f>SUM(S61:S66)</f>
        <v>13.5366388059753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2"/>
  <sheetViews>
    <sheetView workbookViewId="0">
      <selection activeCell="T18" sqref="T18"/>
    </sheetView>
  </sheetViews>
  <sheetFormatPr defaultColWidth="8.72727272727273" defaultRowHeight="14"/>
  <cols>
    <col min="1" max="1" width="4.45454545454545" customWidth="1"/>
    <col min="2" max="2" width="9.90909090909091" customWidth="1"/>
    <col min="3" max="3" width="7.36363636363636" customWidth="1"/>
    <col min="4" max="4" width="12.3636363636364" customWidth="1"/>
    <col min="5" max="5" width="13.5454545454545" customWidth="1"/>
    <col min="6" max="6" width="10.3636363636364" customWidth="1"/>
    <col min="7" max="7" width="7.72727272727273" customWidth="1"/>
    <col min="8" max="8" width="20.1818181818182" customWidth="1"/>
    <col min="9" max="9" width="8.18181818181818" customWidth="1"/>
    <col min="10" max="10" width="8.81818181818182" customWidth="1"/>
    <col min="11" max="12" width="7.36363636363636" customWidth="1"/>
    <col min="13" max="13" width="8" customWidth="1"/>
    <col min="14" max="14" width="4.45454545454545" customWidth="1"/>
    <col min="15" max="15" width="5.63636363636364" customWidth="1"/>
    <col min="16" max="17" width="7.63636363636364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8" t="s">
        <v>34</v>
      </c>
      <c r="K1" s="3" t="s">
        <v>35</v>
      </c>
      <c r="L1" s="3" t="s">
        <v>36</v>
      </c>
      <c r="M1" s="8" t="s">
        <v>37</v>
      </c>
      <c r="N1" s="8" t="s">
        <v>38</v>
      </c>
      <c r="O1" s="8" t="s">
        <v>39</v>
      </c>
      <c r="P1" s="8" t="s">
        <v>40</v>
      </c>
      <c r="Q1" s="8" t="s">
        <v>41</v>
      </c>
      <c r="R1" s="19" t="s">
        <v>42</v>
      </c>
      <c r="S1" s="19" t="s">
        <v>43</v>
      </c>
      <c r="T1" s="8" t="s">
        <v>44</v>
      </c>
      <c r="U1" s="3" t="s">
        <v>45</v>
      </c>
    </row>
    <row r="2" s="1" customFormat="1" spans="1:21">
      <c r="A2" s="4" t="s">
        <v>46</v>
      </c>
      <c r="B2" s="4" t="s">
        <v>392</v>
      </c>
      <c r="C2" s="5" t="s">
        <v>48</v>
      </c>
      <c r="D2" s="4" t="s">
        <v>393</v>
      </c>
      <c r="E2" s="5" t="s">
        <v>21</v>
      </c>
      <c r="F2" s="4" t="s">
        <v>394</v>
      </c>
      <c r="G2" s="5" t="s">
        <v>61</v>
      </c>
      <c r="H2" s="5" t="s">
        <v>395</v>
      </c>
      <c r="I2" s="5" t="s">
        <v>54</v>
      </c>
      <c r="J2" s="9">
        <v>1</v>
      </c>
      <c r="K2" s="5" t="s">
        <v>98</v>
      </c>
      <c r="L2" s="5" t="s">
        <v>54</v>
      </c>
      <c r="M2" s="10">
        <v>45327</v>
      </c>
      <c r="N2" s="11">
        <v>10</v>
      </c>
      <c r="O2" s="12">
        <v>0</v>
      </c>
      <c r="P2" s="13">
        <v>4.84271</v>
      </c>
      <c r="Q2" s="20">
        <v>4.84271</v>
      </c>
      <c r="R2" s="21">
        <f>S32</f>
        <v>2.6734578</v>
      </c>
      <c r="S2" s="22">
        <f t="shared" ref="S2:S27" si="0">R2*J2</f>
        <v>2.6734578</v>
      </c>
      <c r="T2" s="10"/>
      <c r="U2" s="5" t="s">
        <v>54</v>
      </c>
    </row>
    <row r="3" s="1" customFormat="1" spans="1:21">
      <c r="A3" s="6" t="s">
        <v>46</v>
      </c>
      <c r="B3" s="6" t="s">
        <v>392</v>
      </c>
      <c r="C3" s="7" t="s">
        <v>48</v>
      </c>
      <c r="D3" s="6" t="s">
        <v>393</v>
      </c>
      <c r="E3" s="7" t="s">
        <v>21</v>
      </c>
      <c r="F3" s="6" t="s">
        <v>396</v>
      </c>
      <c r="G3" s="7" t="s">
        <v>51</v>
      </c>
      <c r="H3" s="7" t="s">
        <v>397</v>
      </c>
      <c r="I3" s="7" t="s">
        <v>290</v>
      </c>
      <c r="J3" s="14">
        <v>1</v>
      </c>
      <c r="K3" s="7" t="s">
        <v>48</v>
      </c>
      <c r="L3" s="7" t="s">
        <v>54</v>
      </c>
      <c r="M3" s="15">
        <v>45327</v>
      </c>
      <c r="N3" s="16">
        <v>10</v>
      </c>
      <c r="O3" s="17">
        <v>0</v>
      </c>
      <c r="P3" s="18">
        <v>1.2455</v>
      </c>
      <c r="Q3" s="23">
        <v>1.2455</v>
      </c>
      <c r="R3" s="21">
        <v>1.2455</v>
      </c>
      <c r="S3" s="22">
        <f t="shared" si="0"/>
        <v>1.2455</v>
      </c>
      <c r="T3" s="15"/>
      <c r="U3" s="7" t="s">
        <v>54</v>
      </c>
    </row>
    <row r="4" s="1" customFormat="1" spans="1:21">
      <c r="A4" s="4" t="s">
        <v>46</v>
      </c>
      <c r="B4" s="4" t="s">
        <v>392</v>
      </c>
      <c r="C4" s="5" t="s">
        <v>48</v>
      </c>
      <c r="D4" s="4" t="s">
        <v>393</v>
      </c>
      <c r="E4" s="5" t="s">
        <v>21</v>
      </c>
      <c r="F4" s="4" t="s">
        <v>398</v>
      </c>
      <c r="G4" s="5" t="s">
        <v>61</v>
      </c>
      <c r="H4" s="5" t="s">
        <v>399</v>
      </c>
      <c r="I4" s="5" t="s">
        <v>65</v>
      </c>
      <c r="J4" s="9">
        <v>1</v>
      </c>
      <c r="K4" s="5" t="s">
        <v>48</v>
      </c>
      <c r="L4" s="5" t="s">
        <v>54</v>
      </c>
      <c r="M4" s="10">
        <v>45327</v>
      </c>
      <c r="N4" s="11">
        <v>10</v>
      </c>
      <c r="O4" s="12">
        <v>0</v>
      </c>
      <c r="P4" s="13">
        <v>44.32549</v>
      </c>
      <c r="Q4" s="20">
        <v>44.32549</v>
      </c>
      <c r="R4" s="21">
        <f>S45</f>
        <v>36.0150541740468</v>
      </c>
      <c r="S4" s="22">
        <f t="shared" si="0"/>
        <v>36.0150541740468</v>
      </c>
      <c r="T4" s="10"/>
      <c r="U4" s="5" t="s">
        <v>54</v>
      </c>
    </row>
    <row r="5" s="1" customFormat="1" spans="1:21">
      <c r="A5" s="6" t="s">
        <v>46</v>
      </c>
      <c r="B5" s="6" t="s">
        <v>392</v>
      </c>
      <c r="C5" s="7" t="s">
        <v>48</v>
      </c>
      <c r="D5" s="6" t="s">
        <v>393</v>
      </c>
      <c r="E5" s="7" t="s">
        <v>21</v>
      </c>
      <c r="F5" s="6" t="s">
        <v>116</v>
      </c>
      <c r="G5" s="7" t="s">
        <v>51</v>
      </c>
      <c r="H5" s="7" t="s">
        <v>117</v>
      </c>
      <c r="I5" s="7" t="s">
        <v>54</v>
      </c>
      <c r="J5" s="14">
        <v>79</v>
      </c>
      <c r="K5" s="7" t="s">
        <v>48</v>
      </c>
      <c r="L5" s="7" t="s">
        <v>54</v>
      </c>
      <c r="M5" s="15">
        <v>45327</v>
      </c>
      <c r="N5" s="16">
        <v>10</v>
      </c>
      <c r="O5" s="17">
        <v>0</v>
      </c>
      <c r="P5" s="18">
        <v>0.0058</v>
      </c>
      <c r="Q5" s="23">
        <v>0.4582</v>
      </c>
      <c r="R5" s="21">
        <v>0.00569</v>
      </c>
      <c r="S5" s="22">
        <f t="shared" si="0"/>
        <v>0.44951</v>
      </c>
      <c r="T5" s="15"/>
      <c r="U5" s="7" t="s">
        <v>54</v>
      </c>
    </row>
    <row r="6" s="1" customFormat="1" spans="1:21">
      <c r="A6" s="4" t="s">
        <v>46</v>
      </c>
      <c r="B6" s="4" t="s">
        <v>392</v>
      </c>
      <c r="C6" s="5" t="s">
        <v>48</v>
      </c>
      <c r="D6" s="4" t="s">
        <v>393</v>
      </c>
      <c r="E6" s="5" t="s">
        <v>21</v>
      </c>
      <c r="F6" s="4" t="s">
        <v>109</v>
      </c>
      <c r="G6" s="5" t="s">
        <v>51</v>
      </c>
      <c r="H6" s="5" t="s">
        <v>110</v>
      </c>
      <c r="I6" s="5" t="s">
        <v>111</v>
      </c>
      <c r="J6" s="9">
        <v>3</v>
      </c>
      <c r="K6" s="5" t="s">
        <v>98</v>
      </c>
      <c r="L6" s="5" t="s">
        <v>99</v>
      </c>
      <c r="M6" s="10">
        <v>45327</v>
      </c>
      <c r="N6" s="11">
        <v>10</v>
      </c>
      <c r="O6" s="12">
        <v>0</v>
      </c>
      <c r="P6" s="13">
        <v>0.0276</v>
      </c>
      <c r="Q6" s="20">
        <v>0.0828</v>
      </c>
      <c r="R6" s="21">
        <v>0.0276</v>
      </c>
      <c r="S6" s="22">
        <f t="shared" si="0"/>
        <v>0.0828</v>
      </c>
      <c r="T6" s="10"/>
      <c r="U6" s="5" t="s">
        <v>54</v>
      </c>
    </row>
    <row r="7" s="1" customFormat="1" spans="1:21">
      <c r="A7" s="6" t="s">
        <v>46</v>
      </c>
      <c r="B7" s="6" t="s">
        <v>392</v>
      </c>
      <c r="C7" s="7" t="s">
        <v>48</v>
      </c>
      <c r="D7" s="6" t="s">
        <v>393</v>
      </c>
      <c r="E7" s="7" t="s">
        <v>21</v>
      </c>
      <c r="F7" s="6" t="s">
        <v>400</v>
      </c>
      <c r="G7" s="7" t="s">
        <v>61</v>
      </c>
      <c r="H7" s="7" t="s">
        <v>401</v>
      </c>
      <c r="I7" s="7" t="s">
        <v>54</v>
      </c>
      <c r="J7" s="14">
        <v>1</v>
      </c>
      <c r="K7" s="7" t="s">
        <v>98</v>
      </c>
      <c r="L7" s="7" t="s">
        <v>54</v>
      </c>
      <c r="M7" s="15">
        <v>45327</v>
      </c>
      <c r="N7" s="16">
        <v>10</v>
      </c>
      <c r="O7" s="17">
        <v>0</v>
      </c>
      <c r="P7" s="18">
        <v>8.5831</v>
      </c>
      <c r="Q7" s="23">
        <v>8.5831</v>
      </c>
      <c r="R7" s="21">
        <f>S67</f>
        <v>5.7000138</v>
      </c>
      <c r="S7" s="22">
        <f t="shared" si="0"/>
        <v>5.7000138</v>
      </c>
      <c r="T7" s="15"/>
      <c r="U7" s="7" t="s">
        <v>54</v>
      </c>
    </row>
    <row r="8" s="1" customFormat="1" spans="1:21">
      <c r="A8" s="4" t="s">
        <v>46</v>
      </c>
      <c r="B8" s="4" t="s">
        <v>392</v>
      </c>
      <c r="C8" s="5" t="s">
        <v>48</v>
      </c>
      <c r="D8" s="4" t="s">
        <v>393</v>
      </c>
      <c r="E8" s="5" t="s">
        <v>21</v>
      </c>
      <c r="F8" s="4" t="s">
        <v>282</v>
      </c>
      <c r="G8" s="5" t="s">
        <v>51</v>
      </c>
      <c r="H8" s="5" t="s">
        <v>283</v>
      </c>
      <c r="I8" s="5" t="s">
        <v>65</v>
      </c>
      <c r="J8" s="9">
        <v>1</v>
      </c>
      <c r="K8" s="5" t="s">
        <v>48</v>
      </c>
      <c r="L8" s="5" t="s">
        <v>54</v>
      </c>
      <c r="M8" s="10">
        <v>45327</v>
      </c>
      <c r="N8" s="11">
        <v>10</v>
      </c>
      <c r="O8" s="12">
        <v>0</v>
      </c>
      <c r="P8" s="13">
        <v>1.7319</v>
      </c>
      <c r="Q8" s="20">
        <v>1.7319</v>
      </c>
      <c r="R8" s="21">
        <v>1.7319</v>
      </c>
      <c r="S8" s="22">
        <f t="shared" si="0"/>
        <v>1.7319</v>
      </c>
      <c r="T8" s="10"/>
      <c r="U8" s="5" t="s">
        <v>54</v>
      </c>
    </row>
    <row r="9" s="1" customFormat="1" spans="1:21">
      <c r="A9" s="6" t="s">
        <v>46</v>
      </c>
      <c r="B9" s="6" t="s">
        <v>392</v>
      </c>
      <c r="C9" s="7" t="s">
        <v>48</v>
      </c>
      <c r="D9" s="6" t="s">
        <v>393</v>
      </c>
      <c r="E9" s="7" t="s">
        <v>21</v>
      </c>
      <c r="F9" s="6" t="s">
        <v>402</v>
      </c>
      <c r="G9" s="7" t="s">
        <v>51</v>
      </c>
      <c r="H9" s="7" t="s">
        <v>403</v>
      </c>
      <c r="I9" s="7" t="s">
        <v>404</v>
      </c>
      <c r="J9" s="14">
        <v>1</v>
      </c>
      <c r="K9" s="7" t="s">
        <v>48</v>
      </c>
      <c r="L9" s="7" t="s">
        <v>54</v>
      </c>
      <c r="M9" s="15">
        <v>45327</v>
      </c>
      <c r="N9" s="16">
        <v>10</v>
      </c>
      <c r="O9" s="17">
        <v>0</v>
      </c>
      <c r="P9" s="18">
        <v>1.79</v>
      </c>
      <c r="Q9" s="23">
        <v>1.79</v>
      </c>
      <c r="R9" s="21">
        <v>1.79</v>
      </c>
      <c r="S9" s="22">
        <f t="shared" si="0"/>
        <v>1.79</v>
      </c>
      <c r="T9" s="15"/>
      <c r="U9" s="7" t="s">
        <v>54</v>
      </c>
    </row>
    <row r="10" s="1" customFormat="1" spans="1:21">
      <c r="A10" s="4" t="s">
        <v>46</v>
      </c>
      <c r="B10" s="4" t="s">
        <v>392</v>
      </c>
      <c r="C10" s="5" t="s">
        <v>48</v>
      </c>
      <c r="D10" s="4" t="s">
        <v>393</v>
      </c>
      <c r="E10" s="5" t="s">
        <v>21</v>
      </c>
      <c r="F10" s="4" t="s">
        <v>405</v>
      </c>
      <c r="G10" s="5" t="s">
        <v>51</v>
      </c>
      <c r="H10" s="5" t="s">
        <v>406</v>
      </c>
      <c r="I10" s="5" t="s">
        <v>65</v>
      </c>
      <c r="J10" s="9">
        <v>1</v>
      </c>
      <c r="K10" s="5" t="s">
        <v>48</v>
      </c>
      <c r="L10" s="5" t="s">
        <v>54</v>
      </c>
      <c r="M10" s="10">
        <v>45327</v>
      </c>
      <c r="N10" s="11">
        <v>10</v>
      </c>
      <c r="O10" s="12">
        <v>0</v>
      </c>
      <c r="P10" s="13">
        <v>1.34</v>
      </c>
      <c r="Q10" s="20">
        <v>1.34</v>
      </c>
      <c r="R10" s="21">
        <v>1.34</v>
      </c>
      <c r="S10" s="22">
        <f t="shared" si="0"/>
        <v>1.34</v>
      </c>
      <c r="T10" s="10"/>
      <c r="U10" s="5" t="s">
        <v>54</v>
      </c>
    </row>
    <row r="11" s="1" customFormat="1" spans="1:21">
      <c r="A11" s="6" t="s">
        <v>46</v>
      </c>
      <c r="B11" s="6" t="s">
        <v>392</v>
      </c>
      <c r="C11" s="7" t="s">
        <v>48</v>
      </c>
      <c r="D11" s="6" t="s">
        <v>393</v>
      </c>
      <c r="E11" s="7" t="s">
        <v>21</v>
      </c>
      <c r="F11" s="6" t="s">
        <v>407</v>
      </c>
      <c r="G11" s="7" t="s">
        <v>61</v>
      </c>
      <c r="H11" s="7" t="s">
        <v>408</v>
      </c>
      <c r="I11" s="7" t="s">
        <v>65</v>
      </c>
      <c r="J11" s="14">
        <v>1</v>
      </c>
      <c r="K11" s="7" t="s">
        <v>48</v>
      </c>
      <c r="L11" s="7" t="s">
        <v>54</v>
      </c>
      <c r="M11" s="15">
        <v>45327</v>
      </c>
      <c r="N11" s="16">
        <v>10</v>
      </c>
      <c r="O11" s="17">
        <v>0</v>
      </c>
      <c r="P11" s="18">
        <v>15.82266</v>
      </c>
      <c r="Q11" s="23">
        <v>15.82266</v>
      </c>
      <c r="R11" s="21">
        <f>S74</f>
        <v>7.5241858511353</v>
      </c>
      <c r="S11" s="22">
        <f t="shared" si="0"/>
        <v>7.5241858511353</v>
      </c>
      <c r="T11" s="15"/>
      <c r="U11" s="7" t="s">
        <v>54</v>
      </c>
    </row>
    <row r="12" s="1" customFormat="1" spans="1:21">
      <c r="A12" s="4" t="s">
        <v>46</v>
      </c>
      <c r="B12" s="4" t="s">
        <v>392</v>
      </c>
      <c r="C12" s="5" t="s">
        <v>48</v>
      </c>
      <c r="D12" s="4" t="s">
        <v>393</v>
      </c>
      <c r="E12" s="5" t="s">
        <v>21</v>
      </c>
      <c r="F12" s="4" t="s">
        <v>409</v>
      </c>
      <c r="G12" s="5" t="s">
        <v>61</v>
      </c>
      <c r="H12" s="5" t="s">
        <v>292</v>
      </c>
      <c r="I12" s="5" t="s">
        <v>65</v>
      </c>
      <c r="J12" s="9">
        <v>1</v>
      </c>
      <c r="K12" s="5" t="s">
        <v>48</v>
      </c>
      <c r="L12" s="5" t="s">
        <v>54</v>
      </c>
      <c r="M12" s="10">
        <v>45327</v>
      </c>
      <c r="N12" s="11">
        <v>10</v>
      </c>
      <c r="O12" s="12">
        <v>0</v>
      </c>
      <c r="P12" s="13">
        <v>24.07091</v>
      </c>
      <c r="Q12" s="20">
        <v>24.07091</v>
      </c>
      <c r="R12" s="21">
        <f>S82</f>
        <v>18.0368175626691</v>
      </c>
      <c r="S12" s="22">
        <f t="shared" si="0"/>
        <v>18.0368175626691</v>
      </c>
      <c r="T12" s="10"/>
      <c r="U12" s="5" t="s">
        <v>54</v>
      </c>
    </row>
    <row r="13" s="1" customFormat="1" spans="1:21">
      <c r="A13" s="6" t="s">
        <v>46</v>
      </c>
      <c r="B13" s="6" t="s">
        <v>392</v>
      </c>
      <c r="C13" s="7" t="s">
        <v>48</v>
      </c>
      <c r="D13" s="6" t="s">
        <v>393</v>
      </c>
      <c r="E13" s="7" t="s">
        <v>21</v>
      </c>
      <c r="F13" s="6" t="s">
        <v>410</v>
      </c>
      <c r="G13" s="7" t="s">
        <v>51</v>
      </c>
      <c r="H13" s="7" t="s">
        <v>411</v>
      </c>
      <c r="I13" s="7" t="s">
        <v>412</v>
      </c>
      <c r="J13" s="14">
        <v>5</v>
      </c>
      <c r="K13" s="7" t="s">
        <v>48</v>
      </c>
      <c r="L13" s="7" t="s">
        <v>54</v>
      </c>
      <c r="M13" s="15">
        <v>45327</v>
      </c>
      <c r="N13" s="16">
        <v>10</v>
      </c>
      <c r="O13" s="17">
        <v>0</v>
      </c>
      <c r="P13" s="18">
        <v>0.0256</v>
      </c>
      <c r="Q13" s="23">
        <v>0.128</v>
      </c>
      <c r="R13" s="21">
        <v>0.0256</v>
      </c>
      <c r="S13" s="22">
        <f t="shared" si="0"/>
        <v>0.128</v>
      </c>
      <c r="T13" s="15"/>
      <c r="U13" s="7" t="s">
        <v>54</v>
      </c>
    </row>
    <row r="14" s="1" customFormat="1" spans="1:21">
      <c r="A14" s="4" t="s">
        <v>46</v>
      </c>
      <c r="B14" s="4" t="s">
        <v>392</v>
      </c>
      <c r="C14" s="5" t="s">
        <v>48</v>
      </c>
      <c r="D14" s="4" t="s">
        <v>393</v>
      </c>
      <c r="E14" s="5" t="s">
        <v>21</v>
      </c>
      <c r="F14" s="4" t="s">
        <v>413</v>
      </c>
      <c r="G14" s="5" t="s">
        <v>51</v>
      </c>
      <c r="H14" s="5" t="s">
        <v>414</v>
      </c>
      <c r="I14" s="5" t="s">
        <v>54</v>
      </c>
      <c r="J14" s="9">
        <v>1</v>
      </c>
      <c r="K14" s="5" t="s">
        <v>48</v>
      </c>
      <c r="L14" s="5" t="s">
        <v>54</v>
      </c>
      <c r="M14" s="10">
        <v>45327</v>
      </c>
      <c r="N14" s="11">
        <v>10</v>
      </c>
      <c r="O14" s="12">
        <v>0</v>
      </c>
      <c r="P14" s="13">
        <v>55.73</v>
      </c>
      <c r="Q14" s="20">
        <v>55.73</v>
      </c>
      <c r="R14" s="21">
        <v>55.73</v>
      </c>
      <c r="S14" s="22">
        <f t="shared" si="0"/>
        <v>55.73</v>
      </c>
      <c r="T14" s="10"/>
      <c r="U14" s="5" t="s">
        <v>54</v>
      </c>
    </row>
    <row r="15" s="1" customFormat="1" spans="1:21">
      <c r="A15" s="6" t="s">
        <v>46</v>
      </c>
      <c r="B15" s="6" t="s">
        <v>392</v>
      </c>
      <c r="C15" s="7" t="s">
        <v>48</v>
      </c>
      <c r="D15" s="6" t="s">
        <v>393</v>
      </c>
      <c r="E15" s="7" t="s">
        <v>21</v>
      </c>
      <c r="F15" s="6" t="s">
        <v>415</v>
      </c>
      <c r="G15" s="7" t="s">
        <v>51</v>
      </c>
      <c r="H15" s="7" t="s">
        <v>416</v>
      </c>
      <c r="I15" s="7" t="s">
        <v>65</v>
      </c>
      <c r="J15" s="14">
        <v>1</v>
      </c>
      <c r="K15" s="7" t="s">
        <v>48</v>
      </c>
      <c r="L15" s="7" t="s">
        <v>54</v>
      </c>
      <c r="M15" s="15">
        <v>45327</v>
      </c>
      <c r="N15" s="16">
        <v>10</v>
      </c>
      <c r="O15" s="17">
        <v>0</v>
      </c>
      <c r="P15" s="18">
        <v>3.2669</v>
      </c>
      <c r="Q15" s="23">
        <v>3.2669</v>
      </c>
      <c r="R15" s="21">
        <v>2.3669</v>
      </c>
      <c r="S15" s="22">
        <f t="shared" si="0"/>
        <v>2.3669</v>
      </c>
      <c r="T15" s="15"/>
      <c r="U15" s="7" t="s">
        <v>54</v>
      </c>
    </row>
    <row r="16" s="1" customFormat="1" spans="1:21">
      <c r="A16" s="4" t="s">
        <v>46</v>
      </c>
      <c r="B16" s="4" t="s">
        <v>392</v>
      </c>
      <c r="C16" s="5" t="s">
        <v>48</v>
      </c>
      <c r="D16" s="4" t="s">
        <v>393</v>
      </c>
      <c r="E16" s="5" t="s">
        <v>21</v>
      </c>
      <c r="F16" s="4" t="s">
        <v>417</v>
      </c>
      <c r="G16" s="5" t="s">
        <v>61</v>
      </c>
      <c r="H16" s="5" t="s">
        <v>418</v>
      </c>
      <c r="I16" s="5" t="s">
        <v>65</v>
      </c>
      <c r="J16" s="9">
        <v>1</v>
      </c>
      <c r="K16" s="5" t="s">
        <v>48</v>
      </c>
      <c r="L16" s="5" t="s">
        <v>54</v>
      </c>
      <c r="M16" s="10">
        <v>45327</v>
      </c>
      <c r="N16" s="11">
        <v>10</v>
      </c>
      <c r="O16" s="12">
        <v>0</v>
      </c>
      <c r="P16" s="13">
        <v>58.66441</v>
      </c>
      <c r="Q16" s="20">
        <v>58.66441</v>
      </c>
      <c r="R16" s="21">
        <f>S99</f>
        <v>48.6350006514022</v>
      </c>
      <c r="S16" s="22">
        <f t="shared" si="0"/>
        <v>48.6350006514022</v>
      </c>
      <c r="T16" s="10"/>
      <c r="U16" s="5" t="s">
        <v>54</v>
      </c>
    </row>
    <row r="17" s="1" customFormat="1" spans="1:21">
      <c r="A17" s="6" t="s">
        <v>46</v>
      </c>
      <c r="B17" s="6" t="s">
        <v>392</v>
      </c>
      <c r="C17" s="7" t="s">
        <v>48</v>
      </c>
      <c r="D17" s="6" t="s">
        <v>393</v>
      </c>
      <c r="E17" s="7" t="s">
        <v>21</v>
      </c>
      <c r="F17" s="6" t="s">
        <v>419</v>
      </c>
      <c r="G17" s="7" t="s">
        <v>51</v>
      </c>
      <c r="H17" s="7" t="s">
        <v>420</v>
      </c>
      <c r="I17" s="7" t="s">
        <v>378</v>
      </c>
      <c r="J17" s="14">
        <v>1</v>
      </c>
      <c r="K17" s="7" t="s">
        <v>48</v>
      </c>
      <c r="L17" s="7" t="s">
        <v>54</v>
      </c>
      <c r="M17" s="15">
        <v>45397</v>
      </c>
      <c r="N17" s="16">
        <v>10</v>
      </c>
      <c r="O17" s="17">
        <v>0</v>
      </c>
      <c r="P17" s="18">
        <v>8.6018</v>
      </c>
      <c r="Q17" s="23">
        <v>8.6018</v>
      </c>
      <c r="R17" s="21">
        <v>7.9347</v>
      </c>
      <c r="S17" s="22">
        <f t="shared" si="0"/>
        <v>7.9347</v>
      </c>
      <c r="T17" s="15"/>
      <c r="U17" s="7" t="s">
        <v>54</v>
      </c>
    </row>
    <row r="18" s="1" customFormat="1" spans="1:21">
      <c r="A18" s="4" t="s">
        <v>46</v>
      </c>
      <c r="B18" s="4" t="s">
        <v>392</v>
      </c>
      <c r="C18" s="5" t="s">
        <v>48</v>
      </c>
      <c r="D18" s="4" t="s">
        <v>393</v>
      </c>
      <c r="E18" s="5" t="s">
        <v>21</v>
      </c>
      <c r="F18" s="4" t="s">
        <v>421</v>
      </c>
      <c r="G18" s="5" t="s">
        <v>61</v>
      </c>
      <c r="H18" s="5" t="s">
        <v>422</v>
      </c>
      <c r="I18" s="5" t="s">
        <v>423</v>
      </c>
      <c r="J18" s="9">
        <v>2</v>
      </c>
      <c r="K18" s="5" t="s">
        <v>48</v>
      </c>
      <c r="L18" s="5" t="s">
        <v>54</v>
      </c>
      <c r="M18" s="10">
        <v>45327</v>
      </c>
      <c r="N18" s="11">
        <v>10</v>
      </c>
      <c r="O18" s="12">
        <v>0</v>
      </c>
      <c r="P18" s="13">
        <v>0.28089</v>
      </c>
      <c r="Q18" s="20">
        <v>0.56178</v>
      </c>
      <c r="R18" s="21">
        <f>S107</f>
        <v>0.0398229</v>
      </c>
      <c r="S18" s="22">
        <f t="shared" si="0"/>
        <v>0.0796458</v>
      </c>
      <c r="T18" s="10"/>
      <c r="U18" s="5" t="s">
        <v>54</v>
      </c>
    </row>
    <row r="19" s="1" customFormat="1" spans="1:21">
      <c r="A19" s="6" t="s">
        <v>46</v>
      </c>
      <c r="B19" s="6" t="s">
        <v>392</v>
      </c>
      <c r="C19" s="7" t="s">
        <v>48</v>
      </c>
      <c r="D19" s="6" t="s">
        <v>393</v>
      </c>
      <c r="E19" s="7" t="s">
        <v>21</v>
      </c>
      <c r="F19" s="6" t="s">
        <v>424</v>
      </c>
      <c r="G19" s="7" t="s">
        <v>51</v>
      </c>
      <c r="H19" s="7" t="s">
        <v>425</v>
      </c>
      <c r="I19" s="7" t="s">
        <v>281</v>
      </c>
      <c r="J19" s="14">
        <v>1</v>
      </c>
      <c r="K19" s="7" t="s">
        <v>48</v>
      </c>
      <c r="L19" s="7" t="s">
        <v>54</v>
      </c>
      <c r="M19" s="15">
        <v>45327</v>
      </c>
      <c r="N19" s="16">
        <v>10</v>
      </c>
      <c r="O19" s="17">
        <v>0</v>
      </c>
      <c r="P19" s="18">
        <v>0.78</v>
      </c>
      <c r="Q19" s="23">
        <v>0.78</v>
      </c>
      <c r="R19" s="21">
        <v>0.78</v>
      </c>
      <c r="S19" s="22">
        <f t="shared" si="0"/>
        <v>0.78</v>
      </c>
      <c r="T19" s="15"/>
      <c r="U19" s="7" t="s">
        <v>54</v>
      </c>
    </row>
    <row r="20" s="1" customFormat="1" spans="1:21">
      <c r="A20" s="4" t="s">
        <v>46</v>
      </c>
      <c r="B20" s="4" t="s">
        <v>392</v>
      </c>
      <c r="C20" s="5" t="s">
        <v>48</v>
      </c>
      <c r="D20" s="4" t="s">
        <v>393</v>
      </c>
      <c r="E20" s="5" t="s">
        <v>21</v>
      </c>
      <c r="F20" s="4" t="s">
        <v>57</v>
      </c>
      <c r="G20" s="5" t="s">
        <v>51</v>
      </c>
      <c r="H20" s="5" t="s">
        <v>58</v>
      </c>
      <c r="I20" s="5" t="s">
        <v>59</v>
      </c>
      <c r="J20" s="9">
        <v>4</v>
      </c>
      <c r="K20" s="5" t="s">
        <v>48</v>
      </c>
      <c r="L20" s="5" t="s">
        <v>54</v>
      </c>
      <c r="M20" s="10">
        <v>45327</v>
      </c>
      <c r="N20" s="11">
        <v>10</v>
      </c>
      <c r="O20" s="12">
        <v>0</v>
      </c>
      <c r="P20" s="13">
        <v>0.046</v>
      </c>
      <c r="Q20" s="20">
        <v>0.184</v>
      </c>
      <c r="R20" s="21">
        <v>0.046</v>
      </c>
      <c r="S20" s="22">
        <f t="shared" si="0"/>
        <v>0.184</v>
      </c>
      <c r="T20" s="10"/>
      <c r="U20" s="5" t="s">
        <v>54</v>
      </c>
    </row>
    <row r="21" s="1" customFormat="1" spans="1:21">
      <c r="A21" s="6" t="s">
        <v>46</v>
      </c>
      <c r="B21" s="6" t="s">
        <v>392</v>
      </c>
      <c r="C21" s="7" t="s">
        <v>48</v>
      </c>
      <c r="D21" s="6" t="s">
        <v>393</v>
      </c>
      <c r="E21" s="7" t="s">
        <v>21</v>
      </c>
      <c r="F21" s="6" t="s">
        <v>426</v>
      </c>
      <c r="G21" s="7" t="s">
        <v>51</v>
      </c>
      <c r="H21" s="7" t="s">
        <v>427</v>
      </c>
      <c r="I21" s="7" t="s">
        <v>54</v>
      </c>
      <c r="J21" s="14">
        <v>1</v>
      </c>
      <c r="K21" s="7" t="s">
        <v>48</v>
      </c>
      <c r="L21" s="7" t="s">
        <v>54</v>
      </c>
      <c r="M21" s="15">
        <v>45327</v>
      </c>
      <c r="N21" s="16">
        <v>10</v>
      </c>
      <c r="O21" s="17">
        <v>0</v>
      </c>
      <c r="P21" s="18">
        <v>36.17</v>
      </c>
      <c r="Q21" s="23">
        <v>36.17</v>
      </c>
      <c r="R21" s="21">
        <v>36.17</v>
      </c>
      <c r="S21" s="22">
        <f t="shared" si="0"/>
        <v>36.17</v>
      </c>
      <c r="T21" s="15"/>
      <c r="U21" s="7" t="s">
        <v>54</v>
      </c>
    </row>
    <row r="22" s="1" customFormat="1" spans="1:21">
      <c r="A22" s="4" t="s">
        <v>46</v>
      </c>
      <c r="B22" s="4" t="s">
        <v>392</v>
      </c>
      <c r="C22" s="5" t="s">
        <v>48</v>
      </c>
      <c r="D22" s="4" t="s">
        <v>393</v>
      </c>
      <c r="E22" s="5" t="s">
        <v>21</v>
      </c>
      <c r="F22" s="4" t="s">
        <v>428</v>
      </c>
      <c r="G22" s="5" t="s">
        <v>61</v>
      </c>
      <c r="H22" s="5" t="s">
        <v>300</v>
      </c>
      <c r="I22" s="5" t="s">
        <v>65</v>
      </c>
      <c r="J22" s="9">
        <v>1</v>
      </c>
      <c r="K22" s="5" t="s">
        <v>48</v>
      </c>
      <c r="L22" s="5" t="s">
        <v>54</v>
      </c>
      <c r="M22" s="10">
        <v>45327</v>
      </c>
      <c r="N22" s="11">
        <v>10</v>
      </c>
      <c r="O22" s="12">
        <v>0</v>
      </c>
      <c r="P22" s="13">
        <v>47.65501</v>
      </c>
      <c r="Q22" s="20">
        <v>47.65501</v>
      </c>
      <c r="R22" s="21">
        <f>S118</f>
        <v>0</v>
      </c>
      <c r="S22" s="22">
        <f t="shared" si="0"/>
        <v>0</v>
      </c>
      <c r="T22" s="10"/>
      <c r="U22" s="5" t="s">
        <v>54</v>
      </c>
    </row>
    <row r="23" s="1" customFormat="1" spans="1:21">
      <c r="A23" s="6" t="s">
        <v>46</v>
      </c>
      <c r="B23" s="6" t="s">
        <v>392</v>
      </c>
      <c r="C23" s="7" t="s">
        <v>48</v>
      </c>
      <c r="D23" s="6" t="s">
        <v>393</v>
      </c>
      <c r="E23" s="7" t="s">
        <v>21</v>
      </c>
      <c r="F23" s="6" t="s">
        <v>429</v>
      </c>
      <c r="G23" s="7" t="s">
        <v>51</v>
      </c>
      <c r="H23" s="7" t="s">
        <v>430</v>
      </c>
      <c r="I23" s="7" t="s">
        <v>281</v>
      </c>
      <c r="J23" s="14">
        <v>1</v>
      </c>
      <c r="K23" s="7" t="s">
        <v>48</v>
      </c>
      <c r="L23" s="7" t="s">
        <v>54</v>
      </c>
      <c r="M23" s="15">
        <v>45327</v>
      </c>
      <c r="N23" s="16">
        <v>10</v>
      </c>
      <c r="O23" s="17">
        <v>0</v>
      </c>
      <c r="P23" s="18">
        <v>1.2</v>
      </c>
      <c r="Q23" s="23">
        <v>1.2</v>
      </c>
      <c r="R23" s="21">
        <v>1.2</v>
      </c>
      <c r="S23" s="22">
        <f t="shared" si="0"/>
        <v>1.2</v>
      </c>
      <c r="T23" s="15"/>
      <c r="U23" s="7" t="s">
        <v>54</v>
      </c>
    </row>
    <row r="24" s="1" customFormat="1" spans="1:21">
      <c r="A24" s="4" t="s">
        <v>46</v>
      </c>
      <c r="B24" s="4" t="s">
        <v>392</v>
      </c>
      <c r="C24" s="5" t="s">
        <v>48</v>
      </c>
      <c r="D24" s="4" t="s">
        <v>393</v>
      </c>
      <c r="E24" s="5" t="s">
        <v>21</v>
      </c>
      <c r="F24" s="4" t="s">
        <v>118</v>
      </c>
      <c r="G24" s="5" t="s">
        <v>51</v>
      </c>
      <c r="H24" s="5" t="s">
        <v>119</v>
      </c>
      <c r="I24" s="5" t="s">
        <v>120</v>
      </c>
      <c r="J24" s="9">
        <v>4</v>
      </c>
      <c r="K24" s="5" t="s">
        <v>48</v>
      </c>
      <c r="L24" s="5" t="s">
        <v>54</v>
      </c>
      <c r="M24" s="10">
        <v>45327</v>
      </c>
      <c r="N24" s="11">
        <v>10</v>
      </c>
      <c r="O24" s="12">
        <v>0</v>
      </c>
      <c r="P24" s="13">
        <v>0.14</v>
      </c>
      <c r="Q24" s="20">
        <v>0.56</v>
      </c>
      <c r="R24" s="21">
        <v>0.1372</v>
      </c>
      <c r="S24" s="22">
        <f t="shared" si="0"/>
        <v>0.5488</v>
      </c>
      <c r="T24" s="10"/>
      <c r="U24" s="5" t="s">
        <v>54</v>
      </c>
    </row>
    <row r="25" s="1" customFormat="1" spans="1:21">
      <c r="A25" s="6" t="s">
        <v>46</v>
      </c>
      <c r="B25" s="6" t="s">
        <v>392</v>
      </c>
      <c r="C25" s="7" t="s">
        <v>48</v>
      </c>
      <c r="D25" s="6" t="s">
        <v>393</v>
      </c>
      <c r="E25" s="7" t="s">
        <v>21</v>
      </c>
      <c r="F25" s="6" t="s">
        <v>279</v>
      </c>
      <c r="G25" s="7" t="s">
        <v>51</v>
      </c>
      <c r="H25" s="7" t="s">
        <v>280</v>
      </c>
      <c r="I25" s="7" t="s">
        <v>281</v>
      </c>
      <c r="J25" s="14">
        <v>1</v>
      </c>
      <c r="K25" s="7" t="s">
        <v>48</v>
      </c>
      <c r="L25" s="7" t="s">
        <v>54</v>
      </c>
      <c r="M25" s="15">
        <v>45327</v>
      </c>
      <c r="N25" s="16">
        <v>10</v>
      </c>
      <c r="O25" s="17">
        <v>0</v>
      </c>
      <c r="P25" s="18">
        <v>1.32</v>
      </c>
      <c r="Q25" s="23">
        <v>1.32</v>
      </c>
      <c r="R25" s="21">
        <v>1.3154</v>
      </c>
      <c r="S25" s="22">
        <f t="shared" si="0"/>
        <v>1.3154</v>
      </c>
      <c r="T25" s="15"/>
      <c r="U25" s="7" t="s">
        <v>54</v>
      </c>
    </row>
    <row r="26" s="1" customFormat="1" spans="1:21">
      <c r="A26" s="4" t="s">
        <v>46</v>
      </c>
      <c r="B26" s="4" t="s">
        <v>392</v>
      </c>
      <c r="C26" s="5" t="s">
        <v>48</v>
      </c>
      <c r="D26" s="4" t="s">
        <v>393</v>
      </c>
      <c r="E26" s="5" t="s">
        <v>21</v>
      </c>
      <c r="F26" s="4" t="s">
        <v>288</v>
      </c>
      <c r="G26" s="5" t="s">
        <v>51</v>
      </c>
      <c r="H26" s="5" t="s">
        <v>289</v>
      </c>
      <c r="I26" s="5" t="s">
        <v>290</v>
      </c>
      <c r="J26" s="9">
        <v>1</v>
      </c>
      <c r="K26" s="5" t="s">
        <v>48</v>
      </c>
      <c r="L26" s="5" t="s">
        <v>54</v>
      </c>
      <c r="M26" s="10">
        <v>45327</v>
      </c>
      <c r="N26" s="11">
        <v>10</v>
      </c>
      <c r="O26" s="12">
        <v>0</v>
      </c>
      <c r="P26" s="13">
        <v>1.4235</v>
      </c>
      <c r="Q26" s="20">
        <v>1.4235</v>
      </c>
      <c r="R26" s="21">
        <v>1.4235</v>
      </c>
      <c r="S26" s="22">
        <f t="shared" si="0"/>
        <v>1.4235</v>
      </c>
      <c r="T26" s="10"/>
      <c r="U26" s="5" t="s">
        <v>54</v>
      </c>
    </row>
    <row r="27" s="1" customFormat="1" spans="1:21">
      <c r="A27" s="6" t="s">
        <v>46</v>
      </c>
      <c r="B27" s="6" t="s">
        <v>392</v>
      </c>
      <c r="C27" s="7" t="s">
        <v>48</v>
      </c>
      <c r="D27" s="6" t="s">
        <v>393</v>
      </c>
      <c r="E27" s="7" t="s">
        <v>21</v>
      </c>
      <c r="F27" s="6" t="s">
        <v>431</v>
      </c>
      <c r="G27" s="7" t="s">
        <v>51</v>
      </c>
      <c r="H27" s="7" t="s">
        <v>432</v>
      </c>
      <c r="I27" s="7" t="s">
        <v>54</v>
      </c>
      <c r="J27" s="14">
        <v>1</v>
      </c>
      <c r="K27" s="7" t="s">
        <v>48</v>
      </c>
      <c r="L27" s="7" t="s">
        <v>54</v>
      </c>
      <c r="M27" s="15">
        <v>45327</v>
      </c>
      <c r="N27" s="16">
        <v>10</v>
      </c>
      <c r="O27" s="17">
        <v>0</v>
      </c>
      <c r="P27" s="18">
        <v>80.5</v>
      </c>
      <c r="Q27" s="23">
        <v>80.5</v>
      </c>
      <c r="R27" s="21">
        <v>80.5</v>
      </c>
      <c r="S27" s="22">
        <f t="shared" si="0"/>
        <v>80.5</v>
      </c>
      <c r="T27" s="15"/>
      <c r="U27" s="7" t="s">
        <v>54</v>
      </c>
    </row>
    <row r="28" spans="19:19">
      <c r="S28" s="2">
        <f>SUM(S2:S27)</f>
        <v>313.585185639253</v>
      </c>
    </row>
    <row r="30" s="1" customFormat="1" ht="18" customHeight="1" spans="1:21">
      <c r="A30" s="3" t="s">
        <v>25</v>
      </c>
      <c r="B30" s="3" t="s">
        <v>26</v>
      </c>
      <c r="C30" s="3" t="s">
        <v>27</v>
      </c>
      <c r="D30" s="3" t="s">
        <v>28</v>
      </c>
      <c r="E30" s="3" t="s">
        <v>29</v>
      </c>
      <c r="F30" s="3" t="s">
        <v>30</v>
      </c>
      <c r="G30" s="3" t="s">
        <v>31</v>
      </c>
      <c r="H30" s="3" t="s">
        <v>32</v>
      </c>
      <c r="I30" s="3" t="s">
        <v>33</v>
      </c>
      <c r="J30" s="8" t="s">
        <v>34</v>
      </c>
      <c r="K30" s="3" t="s">
        <v>35</v>
      </c>
      <c r="L30" s="3" t="s">
        <v>36</v>
      </c>
      <c r="M30" s="8" t="s">
        <v>37</v>
      </c>
      <c r="N30" s="8" t="s">
        <v>38</v>
      </c>
      <c r="O30" s="8" t="s">
        <v>39</v>
      </c>
      <c r="P30" s="8" t="s">
        <v>40</v>
      </c>
      <c r="Q30" s="8" t="s">
        <v>41</v>
      </c>
      <c r="R30" s="19" t="s">
        <v>42</v>
      </c>
      <c r="S30" s="19" t="s">
        <v>43</v>
      </c>
      <c r="T30" s="8" t="s">
        <v>44</v>
      </c>
      <c r="U30" s="3" t="s">
        <v>45</v>
      </c>
    </row>
    <row r="31" s="1" customFormat="1" spans="1:21">
      <c r="A31" s="4" t="s">
        <v>433</v>
      </c>
      <c r="B31" s="4" t="s">
        <v>394</v>
      </c>
      <c r="C31" s="5" t="s">
        <v>98</v>
      </c>
      <c r="D31" s="4" t="s">
        <v>395</v>
      </c>
      <c r="E31" s="5" t="s">
        <v>54</v>
      </c>
      <c r="F31" s="4" t="s">
        <v>434</v>
      </c>
      <c r="G31" s="5" t="s">
        <v>51</v>
      </c>
      <c r="H31" s="5" t="s">
        <v>435</v>
      </c>
      <c r="I31" s="5" t="s">
        <v>54</v>
      </c>
      <c r="J31" s="9">
        <v>0.318</v>
      </c>
      <c r="K31" s="5" t="s">
        <v>132</v>
      </c>
      <c r="L31" s="5" t="s">
        <v>54</v>
      </c>
      <c r="M31" s="10">
        <v>44928</v>
      </c>
      <c r="N31" s="11">
        <v>90</v>
      </c>
      <c r="O31" s="12">
        <v>0</v>
      </c>
      <c r="P31" s="13">
        <v>8.40708</v>
      </c>
      <c r="Q31" s="20">
        <v>2.67345</v>
      </c>
      <c r="R31" s="21">
        <v>8.4071</v>
      </c>
      <c r="S31" s="22">
        <f t="shared" ref="S31:S44" si="1">R31*J31</f>
        <v>2.6734578</v>
      </c>
      <c r="T31" s="10"/>
      <c r="U31" s="5" t="s">
        <v>54</v>
      </c>
    </row>
    <row r="32" spans="19:19">
      <c r="S32" s="2">
        <f>SUM(S31:S31)</f>
        <v>2.6734578</v>
      </c>
    </row>
    <row r="34" s="1" customFormat="1" ht="18" customHeight="1" spans="1:21">
      <c r="A34" s="3" t="s">
        <v>25</v>
      </c>
      <c r="B34" s="3" t="s">
        <v>26</v>
      </c>
      <c r="C34" s="3" t="s">
        <v>27</v>
      </c>
      <c r="D34" s="3" t="s">
        <v>28</v>
      </c>
      <c r="E34" s="3" t="s">
        <v>29</v>
      </c>
      <c r="F34" s="3" t="s">
        <v>30</v>
      </c>
      <c r="G34" s="3" t="s">
        <v>31</v>
      </c>
      <c r="H34" s="3" t="s">
        <v>32</v>
      </c>
      <c r="I34" s="3" t="s">
        <v>33</v>
      </c>
      <c r="J34" s="8" t="s">
        <v>34</v>
      </c>
      <c r="K34" s="3" t="s">
        <v>35</v>
      </c>
      <c r="L34" s="3" t="s">
        <v>36</v>
      </c>
      <c r="M34" s="8" t="s">
        <v>37</v>
      </c>
      <c r="N34" s="8" t="s">
        <v>38</v>
      </c>
      <c r="O34" s="8" t="s">
        <v>39</v>
      </c>
      <c r="P34" s="8" t="s">
        <v>40</v>
      </c>
      <c r="Q34" s="8" t="s">
        <v>41</v>
      </c>
      <c r="R34" s="19" t="s">
        <v>42</v>
      </c>
      <c r="S34" s="19" t="s">
        <v>43</v>
      </c>
      <c r="T34" s="8" t="s">
        <v>44</v>
      </c>
      <c r="U34" s="3" t="s">
        <v>45</v>
      </c>
    </row>
    <row r="35" s="1" customFormat="1" spans="1:21">
      <c r="A35" s="4" t="s">
        <v>123</v>
      </c>
      <c r="B35" s="4" t="s">
        <v>398</v>
      </c>
      <c r="C35" s="5" t="s">
        <v>48</v>
      </c>
      <c r="D35" s="4" t="s">
        <v>399</v>
      </c>
      <c r="E35" s="5" t="s">
        <v>151</v>
      </c>
      <c r="F35" s="4" t="s">
        <v>436</v>
      </c>
      <c r="G35" s="5" t="s">
        <v>61</v>
      </c>
      <c r="H35" s="5" t="s">
        <v>437</v>
      </c>
      <c r="I35" s="5" t="s">
        <v>65</v>
      </c>
      <c r="J35" s="9">
        <v>1</v>
      </c>
      <c r="K35" s="5" t="s">
        <v>48</v>
      </c>
      <c r="L35" s="5" t="s">
        <v>154</v>
      </c>
      <c r="M35" s="10">
        <v>44499</v>
      </c>
      <c r="N35" s="11">
        <v>20</v>
      </c>
      <c r="O35" s="12">
        <v>0</v>
      </c>
      <c r="P35" s="13">
        <v>7.85871</v>
      </c>
      <c r="Q35" s="20">
        <v>7.85871</v>
      </c>
      <c r="R35" s="21">
        <f>S50</f>
        <v>7.2644196160468</v>
      </c>
      <c r="S35" s="22">
        <f t="shared" si="1"/>
        <v>7.2644196160468</v>
      </c>
      <c r="T35" s="10"/>
      <c r="U35" s="5" t="s">
        <v>54</v>
      </c>
    </row>
    <row r="36" s="1" customFormat="1" spans="1:21">
      <c r="A36" s="6" t="s">
        <v>123</v>
      </c>
      <c r="B36" s="6" t="s">
        <v>398</v>
      </c>
      <c r="C36" s="7" t="s">
        <v>48</v>
      </c>
      <c r="D36" s="6" t="s">
        <v>399</v>
      </c>
      <c r="E36" s="7" t="s">
        <v>151</v>
      </c>
      <c r="F36" s="6" t="s">
        <v>190</v>
      </c>
      <c r="G36" s="7" t="s">
        <v>51</v>
      </c>
      <c r="H36" s="7" t="s">
        <v>191</v>
      </c>
      <c r="I36" s="7" t="s">
        <v>126</v>
      </c>
      <c r="J36" s="14">
        <v>1</v>
      </c>
      <c r="K36" s="7" t="s">
        <v>48</v>
      </c>
      <c r="L36" s="7" t="s">
        <v>54</v>
      </c>
      <c r="M36" s="15">
        <v>44499</v>
      </c>
      <c r="N36" s="16">
        <v>20</v>
      </c>
      <c r="O36" s="17">
        <v>0</v>
      </c>
      <c r="P36" s="18">
        <v>15.1802</v>
      </c>
      <c r="Q36" s="23">
        <v>15.1802</v>
      </c>
      <c r="R36" s="21">
        <v>15.1802</v>
      </c>
      <c r="S36" s="22">
        <f t="shared" si="1"/>
        <v>15.1802</v>
      </c>
      <c r="T36" s="15"/>
      <c r="U36" s="7" t="s">
        <v>54</v>
      </c>
    </row>
    <row r="37" s="1" customFormat="1" spans="1:21">
      <c r="A37" s="4" t="s">
        <v>123</v>
      </c>
      <c r="B37" s="4" t="s">
        <v>398</v>
      </c>
      <c r="C37" s="5" t="s">
        <v>48</v>
      </c>
      <c r="D37" s="4" t="s">
        <v>399</v>
      </c>
      <c r="E37" s="5" t="s">
        <v>151</v>
      </c>
      <c r="F37" s="4" t="s">
        <v>438</v>
      </c>
      <c r="G37" s="5" t="s">
        <v>51</v>
      </c>
      <c r="H37" s="5" t="s">
        <v>439</v>
      </c>
      <c r="I37" s="5" t="s">
        <v>65</v>
      </c>
      <c r="J37" s="9">
        <v>1</v>
      </c>
      <c r="K37" s="5" t="s">
        <v>48</v>
      </c>
      <c r="L37" s="5" t="s">
        <v>54</v>
      </c>
      <c r="M37" s="10">
        <v>44499</v>
      </c>
      <c r="N37" s="11">
        <v>20</v>
      </c>
      <c r="O37" s="12">
        <v>0</v>
      </c>
      <c r="P37" s="13">
        <v>0.9654</v>
      </c>
      <c r="Q37" s="20">
        <v>0.9654</v>
      </c>
      <c r="R37" s="21">
        <v>0.7154</v>
      </c>
      <c r="S37" s="22">
        <f t="shared" si="1"/>
        <v>0.7154</v>
      </c>
      <c r="T37" s="10"/>
      <c r="U37" s="5" t="s">
        <v>54</v>
      </c>
    </row>
    <row r="38" s="1" customFormat="1" spans="1:21">
      <c r="A38" s="6" t="s">
        <v>123</v>
      </c>
      <c r="B38" s="6" t="s">
        <v>398</v>
      </c>
      <c r="C38" s="7" t="s">
        <v>48</v>
      </c>
      <c r="D38" s="6" t="s">
        <v>399</v>
      </c>
      <c r="E38" s="7" t="s">
        <v>151</v>
      </c>
      <c r="F38" s="6" t="s">
        <v>440</v>
      </c>
      <c r="G38" s="7" t="s">
        <v>61</v>
      </c>
      <c r="H38" s="7" t="s">
        <v>441</v>
      </c>
      <c r="I38" s="7" t="s">
        <v>65</v>
      </c>
      <c r="J38" s="14">
        <v>1</v>
      </c>
      <c r="K38" s="7" t="s">
        <v>48</v>
      </c>
      <c r="L38" s="7" t="s">
        <v>54</v>
      </c>
      <c r="M38" s="15">
        <v>44499</v>
      </c>
      <c r="N38" s="16">
        <v>20</v>
      </c>
      <c r="O38" s="17">
        <v>0</v>
      </c>
      <c r="P38" s="18">
        <v>0.58663</v>
      </c>
      <c r="Q38" s="23">
        <v>0.58663</v>
      </c>
      <c r="R38" s="21">
        <f>S54</f>
        <v>0.077385</v>
      </c>
      <c r="S38" s="22">
        <f t="shared" si="1"/>
        <v>0.077385</v>
      </c>
      <c r="T38" s="15"/>
      <c r="U38" s="7" t="s">
        <v>54</v>
      </c>
    </row>
    <row r="39" s="1" customFormat="1" spans="1:21">
      <c r="A39" s="4" t="s">
        <v>123</v>
      </c>
      <c r="B39" s="4" t="s">
        <v>398</v>
      </c>
      <c r="C39" s="5" t="s">
        <v>48</v>
      </c>
      <c r="D39" s="4" t="s">
        <v>399</v>
      </c>
      <c r="E39" s="5" t="s">
        <v>151</v>
      </c>
      <c r="F39" s="4" t="s">
        <v>442</v>
      </c>
      <c r="G39" s="5" t="s">
        <v>61</v>
      </c>
      <c r="H39" s="5" t="s">
        <v>443</v>
      </c>
      <c r="I39" s="5" t="s">
        <v>65</v>
      </c>
      <c r="J39" s="9">
        <v>1</v>
      </c>
      <c r="K39" s="5" t="s">
        <v>48</v>
      </c>
      <c r="L39" s="5" t="s">
        <v>54</v>
      </c>
      <c r="M39" s="10">
        <v>44499</v>
      </c>
      <c r="N39" s="11">
        <v>20</v>
      </c>
      <c r="O39" s="12">
        <v>0</v>
      </c>
      <c r="P39" s="13">
        <v>5.58027</v>
      </c>
      <c r="Q39" s="20">
        <v>5.58027</v>
      </c>
      <c r="R39" s="21">
        <f>S58</f>
        <v>4.502075162</v>
      </c>
      <c r="S39" s="22">
        <f t="shared" si="1"/>
        <v>4.502075162</v>
      </c>
      <c r="T39" s="10"/>
      <c r="U39" s="5" t="s">
        <v>54</v>
      </c>
    </row>
    <row r="40" s="1" customFormat="1" spans="1:21">
      <c r="A40" s="6" t="s">
        <v>123</v>
      </c>
      <c r="B40" s="6" t="s">
        <v>398</v>
      </c>
      <c r="C40" s="7" t="s">
        <v>48</v>
      </c>
      <c r="D40" s="6" t="s">
        <v>399</v>
      </c>
      <c r="E40" s="7" t="s">
        <v>151</v>
      </c>
      <c r="F40" s="6" t="s">
        <v>188</v>
      </c>
      <c r="G40" s="7" t="s">
        <v>51</v>
      </c>
      <c r="H40" s="7" t="s">
        <v>189</v>
      </c>
      <c r="I40" s="7" t="s">
        <v>126</v>
      </c>
      <c r="J40" s="14">
        <v>1</v>
      </c>
      <c r="K40" s="7" t="s">
        <v>48</v>
      </c>
      <c r="L40" s="7" t="s">
        <v>54</v>
      </c>
      <c r="M40" s="15">
        <v>44499</v>
      </c>
      <c r="N40" s="16">
        <v>20</v>
      </c>
      <c r="O40" s="17">
        <v>0</v>
      </c>
      <c r="P40" s="18">
        <v>3.4071</v>
      </c>
      <c r="Q40" s="23">
        <v>3.4071</v>
      </c>
      <c r="R40" s="21">
        <v>3.4071</v>
      </c>
      <c r="S40" s="22">
        <f t="shared" si="1"/>
        <v>3.4071</v>
      </c>
      <c r="T40" s="15"/>
      <c r="U40" s="7" t="s">
        <v>54</v>
      </c>
    </row>
    <row r="41" s="1" customFormat="1" spans="1:21">
      <c r="A41" s="4" t="s">
        <v>123</v>
      </c>
      <c r="B41" s="4" t="s">
        <v>398</v>
      </c>
      <c r="C41" s="5" t="s">
        <v>48</v>
      </c>
      <c r="D41" s="4" t="s">
        <v>399</v>
      </c>
      <c r="E41" s="5" t="s">
        <v>151</v>
      </c>
      <c r="F41" s="4" t="s">
        <v>159</v>
      </c>
      <c r="G41" s="5" t="s">
        <v>51</v>
      </c>
      <c r="H41" s="5" t="s">
        <v>160</v>
      </c>
      <c r="I41" s="5" t="s">
        <v>54</v>
      </c>
      <c r="J41" s="9">
        <v>0.010548037</v>
      </c>
      <c r="K41" s="5" t="s">
        <v>132</v>
      </c>
      <c r="L41" s="5" t="s">
        <v>54</v>
      </c>
      <c r="M41" s="10">
        <v>45086</v>
      </c>
      <c r="N41" s="11">
        <v>20</v>
      </c>
      <c r="O41" s="12">
        <v>0</v>
      </c>
      <c r="P41" s="13">
        <v>5.36209</v>
      </c>
      <c r="Q41" s="20">
        <v>0.05656</v>
      </c>
      <c r="R41" s="21">
        <v>5</v>
      </c>
      <c r="S41" s="22">
        <f t="shared" si="1"/>
        <v>0.052740185</v>
      </c>
      <c r="T41" s="10"/>
      <c r="U41" s="5" t="s">
        <v>54</v>
      </c>
    </row>
    <row r="42" s="1" customFormat="1" spans="1:21">
      <c r="A42" s="6" t="s">
        <v>123</v>
      </c>
      <c r="B42" s="6" t="s">
        <v>398</v>
      </c>
      <c r="C42" s="7" t="s">
        <v>48</v>
      </c>
      <c r="D42" s="6" t="s">
        <v>399</v>
      </c>
      <c r="E42" s="7" t="s">
        <v>151</v>
      </c>
      <c r="F42" s="6" t="s">
        <v>444</v>
      </c>
      <c r="G42" s="7" t="s">
        <v>51</v>
      </c>
      <c r="H42" s="7" t="s">
        <v>445</v>
      </c>
      <c r="I42" s="7" t="s">
        <v>65</v>
      </c>
      <c r="J42" s="14">
        <v>2</v>
      </c>
      <c r="K42" s="7" t="s">
        <v>48</v>
      </c>
      <c r="L42" s="7" t="s">
        <v>54</v>
      </c>
      <c r="M42" s="15">
        <v>44499</v>
      </c>
      <c r="N42" s="16">
        <v>20</v>
      </c>
      <c r="O42" s="17">
        <v>0</v>
      </c>
      <c r="P42" s="18">
        <v>1.6815</v>
      </c>
      <c r="Q42" s="23">
        <v>3.363</v>
      </c>
      <c r="R42" s="21">
        <v>1.6815</v>
      </c>
      <c r="S42" s="22">
        <f t="shared" si="1"/>
        <v>3.363</v>
      </c>
      <c r="T42" s="15"/>
      <c r="U42" s="7" t="s">
        <v>54</v>
      </c>
    </row>
    <row r="43" s="1" customFormat="1" spans="1:21">
      <c r="A43" s="4" t="s">
        <v>123</v>
      </c>
      <c r="B43" s="4" t="s">
        <v>398</v>
      </c>
      <c r="C43" s="5" t="s">
        <v>48</v>
      </c>
      <c r="D43" s="4" t="s">
        <v>399</v>
      </c>
      <c r="E43" s="5" t="s">
        <v>151</v>
      </c>
      <c r="F43" s="4" t="s">
        <v>165</v>
      </c>
      <c r="G43" s="5" t="s">
        <v>51</v>
      </c>
      <c r="H43" s="5" t="s">
        <v>166</v>
      </c>
      <c r="I43" s="5" t="s">
        <v>54</v>
      </c>
      <c r="J43" s="9">
        <v>0.003</v>
      </c>
      <c r="K43" s="5" t="s">
        <v>132</v>
      </c>
      <c r="L43" s="5" t="s">
        <v>54</v>
      </c>
      <c r="M43" s="10">
        <v>45405</v>
      </c>
      <c r="N43" s="11">
        <v>20</v>
      </c>
      <c r="O43" s="12">
        <v>0</v>
      </c>
      <c r="P43" s="13">
        <v>5.96786</v>
      </c>
      <c r="Q43" s="20">
        <v>0.0179</v>
      </c>
      <c r="R43" s="21">
        <v>5.61947</v>
      </c>
      <c r="S43" s="22">
        <f t="shared" si="1"/>
        <v>0.01685841</v>
      </c>
      <c r="T43" s="10"/>
      <c r="U43" s="5" t="s">
        <v>54</v>
      </c>
    </row>
    <row r="44" s="1" customFormat="1" spans="1:21">
      <c r="A44" s="6" t="s">
        <v>123</v>
      </c>
      <c r="B44" s="6" t="s">
        <v>398</v>
      </c>
      <c r="C44" s="7" t="s">
        <v>48</v>
      </c>
      <c r="D44" s="6" t="s">
        <v>399</v>
      </c>
      <c r="E44" s="7" t="s">
        <v>151</v>
      </c>
      <c r="F44" s="6" t="s">
        <v>446</v>
      </c>
      <c r="G44" s="7" t="s">
        <v>61</v>
      </c>
      <c r="H44" s="7" t="s">
        <v>447</v>
      </c>
      <c r="I44" s="7" t="s">
        <v>65</v>
      </c>
      <c r="J44" s="14">
        <v>1</v>
      </c>
      <c r="K44" s="7" t="s">
        <v>48</v>
      </c>
      <c r="L44" s="7" t="s">
        <v>54</v>
      </c>
      <c r="M44" s="15">
        <v>44499</v>
      </c>
      <c r="N44" s="16">
        <v>20</v>
      </c>
      <c r="O44" s="17">
        <v>0</v>
      </c>
      <c r="P44" s="18">
        <v>1.62244</v>
      </c>
      <c r="Q44" s="23">
        <v>1.62244</v>
      </c>
      <c r="R44" s="21">
        <f>S63</f>
        <v>1.435875801</v>
      </c>
      <c r="S44" s="22">
        <f t="shared" si="1"/>
        <v>1.435875801</v>
      </c>
      <c r="T44" s="15"/>
      <c r="U44" s="7" t="s">
        <v>54</v>
      </c>
    </row>
    <row r="45" spans="19:19">
      <c r="S45" s="2">
        <f>SUM(S35:S44)</f>
        <v>36.0150541740468</v>
      </c>
    </row>
    <row r="47" s="1" customFormat="1" ht="18" customHeight="1" spans="1:21">
      <c r="A47" s="3" t="s">
        <v>25</v>
      </c>
      <c r="B47" s="3" t="s">
        <v>26</v>
      </c>
      <c r="C47" s="3" t="s">
        <v>27</v>
      </c>
      <c r="D47" s="3" t="s">
        <v>28</v>
      </c>
      <c r="E47" s="3" t="s">
        <v>29</v>
      </c>
      <c r="F47" s="3" t="s">
        <v>30</v>
      </c>
      <c r="G47" s="3" t="s">
        <v>31</v>
      </c>
      <c r="H47" s="3" t="s">
        <v>32</v>
      </c>
      <c r="I47" s="3" t="s">
        <v>33</v>
      </c>
      <c r="J47" s="8" t="s">
        <v>34</v>
      </c>
      <c r="K47" s="3" t="s">
        <v>35</v>
      </c>
      <c r="L47" s="3" t="s">
        <v>36</v>
      </c>
      <c r="M47" s="8" t="s">
        <v>37</v>
      </c>
      <c r="N47" s="8" t="s">
        <v>38</v>
      </c>
      <c r="O47" s="8" t="s">
        <v>39</v>
      </c>
      <c r="P47" s="8" t="s">
        <v>40</v>
      </c>
      <c r="Q47" s="8" t="s">
        <v>41</v>
      </c>
      <c r="R47" s="19" t="s">
        <v>42</v>
      </c>
      <c r="S47" s="19" t="s">
        <v>43</v>
      </c>
      <c r="T47" s="8" t="s">
        <v>44</v>
      </c>
      <c r="U47" s="3" t="s">
        <v>45</v>
      </c>
    </row>
    <row r="48" s="1" customFormat="1" spans="1:21">
      <c r="A48" s="4" t="s">
        <v>123</v>
      </c>
      <c r="B48" s="4" t="s">
        <v>436</v>
      </c>
      <c r="C48" s="5" t="s">
        <v>48</v>
      </c>
      <c r="D48" s="4" t="s">
        <v>437</v>
      </c>
      <c r="E48" s="5" t="s">
        <v>151</v>
      </c>
      <c r="F48" s="4" t="s">
        <v>127</v>
      </c>
      <c r="G48" s="5" t="s">
        <v>61</v>
      </c>
      <c r="H48" s="5" t="s">
        <v>128</v>
      </c>
      <c r="I48" s="5" t="s">
        <v>54</v>
      </c>
      <c r="J48" s="9">
        <v>0.0408</v>
      </c>
      <c r="K48" s="5" t="s">
        <v>129</v>
      </c>
      <c r="L48" s="5" t="s">
        <v>54</v>
      </c>
      <c r="M48" s="10">
        <v>44499</v>
      </c>
      <c r="N48" s="11">
        <v>70</v>
      </c>
      <c r="O48" s="12">
        <v>0</v>
      </c>
      <c r="P48" s="13">
        <v>7.55336</v>
      </c>
      <c r="Q48" s="20">
        <v>0.30818</v>
      </c>
      <c r="R48" s="21">
        <f>LZ161251000621!R44</f>
        <v>5.8632258835</v>
      </c>
      <c r="S48" s="22">
        <f t="shared" ref="S48:S53" si="2">R48*J48</f>
        <v>0.2392196160468</v>
      </c>
      <c r="T48" s="10"/>
      <c r="U48" s="5" t="s">
        <v>54</v>
      </c>
    </row>
    <row r="49" s="1" customFormat="1" spans="1:21">
      <c r="A49" s="6" t="s">
        <v>123</v>
      </c>
      <c r="B49" s="6" t="s">
        <v>436</v>
      </c>
      <c r="C49" s="7" t="s">
        <v>48</v>
      </c>
      <c r="D49" s="6" t="s">
        <v>437</v>
      </c>
      <c r="E49" s="7" t="s">
        <v>151</v>
      </c>
      <c r="F49" s="6" t="s">
        <v>448</v>
      </c>
      <c r="G49" s="7" t="s">
        <v>51</v>
      </c>
      <c r="H49" s="7" t="s">
        <v>449</v>
      </c>
      <c r="I49" s="7" t="s">
        <v>54</v>
      </c>
      <c r="J49" s="14">
        <v>1</v>
      </c>
      <c r="K49" s="7" t="s">
        <v>48</v>
      </c>
      <c r="L49" s="7" t="s">
        <v>54</v>
      </c>
      <c r="M49" s="15">
        <v>44757</v>
      </c>
      <c r="N49" s="16">
        <v>70</v>
      </c>
      <c r="O49" s="17">
        <v>0</v>
      </c>
      <c r="P49" s="18">
        <v>7.0252</v>
      </c>
      <c r="Q49" s="23">
        <v>7.0252</v>
      </c>
      <c r="R49" s="21">
        <v>7.0252</v>
      </c>
      <c r="S49" s="22">
        <f t="shared" si="2"/>
        <v>7.0252</v>
      </c>
      <c r="T49" s="15"/>
      <c r="U49" s="7" t="s">
        <v>54</v>
      </c>
    </row>
    <row r="50" spans="19:19">
      <c r="S50" s="2">
        <f>SUM(S48:S49)</f>
        <v>7.2644196160468</v>
      </c>
    </row>
    <row r="52" s="1" customFormat="1" ht="18" customHeight="1" spans="1:21">
      <c r="A52" s="3" t="s">
        <v>25</v>
      </c>
      <c r="B52" s="3" t="s">
        <v>26</v>
      </c>
      <c r="C52" s="3" t="s">
        <v>27</v>
      </c>
      <c r="D52" s="3" t="s">
        <v>28</v>
      </c>
      <c r="E52" s="3" t="s">
        <v>29</v>
      </c>
      <c r="F52" s="3" t="s">
        <v>30</v>
      </c>
      <c r="G52" s="3" t="s">
        <v>31</v>
      </c>
      <c r="H52" s="3" t="s">
        <v>32</v>
      </c>
      <c r="I52" s="3" t="s">
        <v>33</v>
      </c>
      <c r="J52" s="8" t="s">
        <v>34</v>
      </c>
      <c r="K52" s="3" t="s">
        <v>35</v>
      </c>
      <c r="L52" s="3" t="s">
        <v>36</v>
      </c>
      <c r="M52" s="8" t="s">
        <v>37</v>
      </c>
      <c r="N52" s="8" t="s">
        <v>38</v>
      </c>
      <c r="O52" s="8" t="s">
        <v>39</v>
      </c>
      <c r="P52" s="8" t="s">
        <v>40</v>
      </c>
      <c r="Q52" s="8" t="s">
        <v>41</v>
      </c>
      <c r="R52" s="19" t="s">
        <v>42</v>
      </c>
      <c r="S52" s="19" t="s">
        <v>43</v>
      </c>
      <c r="T52" s="8" t="s">
        <v>44</v>
      </c>
      <c r="U52" s="3" t="s">
        <v>45</v>
      </c>
    </row>
    <row r="53" s="1" customFormat="1" spans="1:21">
      <c r="A53" s="4" t="s">
        <v>123</v>
      </c>
      <c r="B53" s="4" t="s">
        <v>440</v>
      </c>
      <c r="C53" s="5" t="s">
        <v>48</v>
      </c>
      <c r="D53" s="4" t="s">
        <v>441</v>
      </c>
      <c r="E53" s="5" t="s">
        <v>151</v>
      </c>
      <c r="F53" s="4" t="s">
        <v>450</v>
      </c>
      <c r="G53" s="5" t="s">
        <v>51</v>
      </c>
      <c r="H53" s="5" t="s">
        <v>358</v>
      </c>
      <c r="I53" s="5" t="s">
        <v>359</v>
      </c>
      <c r="J53" s="9">
        <v>0.0165</v>
      </c>
      <c r="K53" s="5" t="s">
        <v>132</v>
      </c>
      <c r="L53" s="5" t="s">
        <v>54</v>
      </c>
      <c r="M53" s="10">
        <v>45391</v>
      </c>
      <c r="N53" s="11">
        <v>110</v>
      </c>
      <c r="O53" s="12">
        <v>0</v>
      </c>
      <c r="P53" s="13">
        <v>4.8584</v>
      </c>
      <c r="Q53" s="20">
        <v>0.08016</v>
      </c>
      <c r="R53" s="21">
        <v>4.69</v>
      </c>
      <c r="S53" s="22">
        <f t="shared" si="2"/>
        <v>0.077385</v>
      </c>
      <c r="T53" s="10"/>
      <c r="U53" s="5" t="s">
        <v>54</v>
      </c>
    </row>
    <row r="54" spans="19:19">
      <c r="S54" s="2">
        <f>SUM(S53:S53)</f>
        <v>0.077385</v>
      </c>
    </row>
    <row r="56" s="1" customFormat="1" ht="18" customHeight="1" spans="1:21">
      <c r="A56" s="3" t="s">
        <v>25</v>
      </c>
      <c r="B56" s="3" t="s">
        <v>26</v>
      </c>
      <c r="C56" s="3" t="s">
        <v>27</v>
      </c>
      <c r="D56" s="3" t="s">
        <v>28</v>
      </c>
      <c r="E56" s="3" t="s">
        <v>29</v>
      </c>
      <c r="F56" s="3" t="s">
        <v>30</v>
      </c>
      <c r="G56" s="3" t="s">
        <v>31</v>
      </c>
      <c r="H56" s="3" t="s">
        <v>32</v>
      </c>
      <c r="I56" s="3" t="s">
        <v>33</v>
      </c>
      <c r="J56" s="8" t="s">
        <v>34</v>
      </c>
      <c r="K56" s="3" t="s">
        <v>35</v>
      </c>
      <c r="L56" s="3" t="s">
        <v>36</v>
      </c>
      <c r="M56" s="8" t="s">
        <v>37</v>
      </c>
      <c r="N56" s="8" t="s">
        <v>38</v>
      </c>
      <c r="O56" s="8" t="s">
        <v>39</v>
      </c>
      <c r="P56" s="8" t="s">
        <v>40</v>
      </c>
      <c r="Q56" s="8" t="s">
        <v>41</v>
      </c>
      <c r="R56" s="19" t="s">
        <v>42</v>
      </c>
      <c r="S56" s="19" t="s">
        <v>43</v>
      </c>
      <c r="T56" s="8" t="s">
        <v>44</v>
      </c>
      <c r="U56" s="3" t="s">
        <v>45</v>
      </c>
    </row>
    <row r="57" s="1" customFormat="1" spans="1:21">
      <c r="A57" s="4" t="s">
        <v>123</v>
      </c>
      <c r="B57" s="4" t="s">
        <v>442</v>
      </c>
      <c r="C57" s="5" t="s">
        <v>48</v>
      </c>
      <c r="D57" s="4" t="s">
        <v>443</v>
      </c>
      <c r="E57" s="5" t="s">
        <v>151</v>
      </c>
      <c r="F57" s="4" t="s">
        <v>207</v>
      </c>
      <c r="G57" s="5" t="s">
        <v>51</v>
      </c>
      <c r="H57" s="5" t="s">
        <v>208</v>
      </c>
      <c r="I57" s="5" t="s">
        <v>209</v>
      </c>
      <c r="J57" s="9">
        <v>1.0114</v>
      </c>
      <c r="K57" s="5" t="s">
        <v>132</v>
      </c>
      <c r="L57" s="5" t="s">
        <v>54</v>
      </c>
      <c r="M57" s="10">
        <v>44802</v>
      </c>
      <c r="N57" s="11">
        <v>60</v>
      </c>
      <c r="O57" s="12">
        <v>0</v>
      </c>
      <c r="P57" s="13">
        <v>4.54598</v>
      </c>
      <c r="Q57" s="20">
        <v>4.5978</v>
      </c>
      <c r="R57" s="21">
        <v>4.45133</v>
      </c>
      <c r="S57" s="22">
        <f t="shared" ref="S57:S62" si="3">R57*J57</f>
        <v>4.502075162</v>
      </c>
      <c r="T57" s="10"/>
      <c r="U57" s="5" t="s">
        <v>54</v>
      </c>
    </row>
    <row r="58" spans="19:19">
      <c r="S58" s="2">
        <f>SUM(S57:S57)</f>
        <v>4.502075162</v>
      </c>
    </row>
    <row r="60" s="1" customFormat="1" ht="18" customHeight="1" spans="1:21">
      <c r="A60" s="3" t="s">
        <v>25</v>
      </c>
      <c r="B60" s="3" t="s">
        <v>26</v>
      </c>
      <c r="C60" s="3" t="s">
        <v>27</v>
      </c>
      <c r="D60" s="3" t="s">
        <v>28</v>
      </c>
      <c r="E60" s="3" t="s">
        <v>29</v>
      </c>
      <c r="F60" s="3" t="s">
        <v>30</v>
      </c>
      <c r="G60" s="3" t="s">
        <v>31</v>
      </c>
      <c r="H60" s="3" t="s">
        <v>32</v>
      </c>
      <c r="I60" s="3" t="s">
        <v>33</v>
      </c>
      <c r="J60" s="8" t="s">
        <v>34</v>
      </c>
      <c r="K60" s="3" t="s">
        <v>35</v>
      </c>
      <c r="L60" s="3" t="s">
        <v>36</v>
      </c>
      <c r="M60" s="8" t="s">
        <v>37</v>
      </c>
      <c r="N60" s="8" t="s">
        <v>38</v>
      </c>
      <c r="O60" s="8" t="s">
        <v>39</v>
      </c>
      <c r="P60" s="8" t="s">
        <v>40</v>
      </c>
      <c r="Q60" s="8" t="s">
        <v>41</v>
      </c>
      <c r="R60" s="19" t="s">
        <v>42</v>
      </c>
      <c r="S60" s="19" t="s">
        <v>43</v>
      </c>
      <c r="T60" s="8" t="s">
        <v>44</v>
      </c>
      <c r="U60" s="3" t="s">
        <v>45</v>
      </c>
    </row>
    <row r="61" s="1" customFormat="1" spans="1:21">
      <c r="A61" s="4" t="s">
        <v>123</v>
      </c>
      <c r="B61" s="4" t="s">
        <v>446</v>
      </c>
      <c r="C61" s="5" t="s">
        <v>48</v>
      </c>
      <c r="D61" s="4" t="s">
        <v>447</v>
      </c>
      <c r="E61" s="5" t="s">
        <v>151</v>
      </c>
      <c r="F61" s="4" t="s">
        <v>204</v>
      </c>
      <c r="G61" s="5" t="s">
        <v>51</v>
      </c>
      <c r="H61" s="5" t="s">
        <v>205</v>
      </c>
      <c r="I61" s="5" t="s">
        <v>206</v>
      </c>
      <c r="J61" s="9">
        <v>0.0709</v>
      </c>
      <c r="K61" s="5" t="s">
        <v>132</v>
      </c>
      <c r="L61" s="5" t="s">
        <v>54</v>
      </c>
      <c r="M61" s="10">
        <v>44802</v>
      </c>
      <c r="N61" s="11">
        <v>60</v>
      </c>
      <c r="O61" s="12">
        <v>0</v>
      </c>
      <c r="P61" s="13">
        <v>4.3511</v>
      </c>
      <c r="Q61" s="20">
        <v>0.30849</v>
      </c>
      <c r="R61" s="21">
        <v>4.38053</v>
      </c>
      <c r="S61" s="22">
        <f t="shared" si="3"/>
        <v>0.310579577</v>
      </c>
      <c r="T61" s="10"/>
      <c r="U61" s="5" t="s">
        <v>54</v>
      </c>
    </row>
    <row r="62" s="1" customFormat="1" spans="1:21">
      <c r="A62" s="6" t="s">
        <v>123</v>
      </c>
      <c r="B62" s="6" t="s">
        <v>446</v>
      </c>
      <c r="C62" s="7" t="s">
        <v>48</v>
      </c>
      <c r="D62" s="6" t="s">
        <v>447</v>
      </c>
      <c r="E62" s="7" t="s">
        <v>151</v>
      </c>
      <c r="F62" s="6" t="s">
        <v>207</v>
      </c>
      <c r="G62" s="7" t="s">
        <v>51</v>
      </c>
      <c r="H62" s="7" t="s">
        <v>208</v>
      </c>
      <c r="I62" s="7" t="s">
        <v>209</v>
      </c>
      <c r="J62" s="14">
        <v>0.2528</v>
      </c>
      <c r="K62" s="7" t="s">
        <v>132</v>
      </c>
      <c r="L62" s="7" t="s">
        <v>54</v>
      </c>
      <c r="M62" s="15">
        <v>44802</v>
      </c>
      <c r="N62" s="16">
        <v>60</v>
      </c>
      <c r="O62" s="17">
        <v>0</v>
      </c>
      <c r="P62" s="18">
        <v>4.54598</v>
      </c>
      <c r="Q62" s="23">
        <v>1.14922</v>
      </c>
      <c r="R62" s="21">
        <v>4.45133</v>
      </c>
      <c r="S62" s="22">
        <f t="shared" si="3"/>
        <v>1.125296224</v>
      </c>
      <c r="T62" s="15"/>
      <c r="U62" s="7" t="s">
        <v>54</v>
      </c>
    </row>
    <row r="63" spans="19:19">
      <c r="S63" s="2">
        <f>SUM(S61:S62)</f>
        <v>1.435875801</v>
      </c>
    </row>
    <row r="64" customHeight="1"/>
    <row r="65" s="1" customFormat="1" ht="18" customHeight="1" spans="1:21">
      <c r="A65" s="3" t="s">
        <v>25</v>
      </c>
      <c r="B65" s="3" t="s">
        <v>26</v>
      </c>
      <c r="C65" s="3" t="s">
        <v>27</v>
      </c>
      <c r="D65" s="3" t="s">
        <v>28</v>
      </c>
      <c r="E65" s="3" t="s">
        <v>29</v>
      </c>
      <c r="F65" s="3" t="s">
        <v>30</v>
      </c>
      <c r="G65" s="3" t="s">
        <v>31</v>
      </c>
      <c r="H65" s="3" t="s">
        <v>32</v>
      </c>
      <c r="I65" s="3" t="s">
        <v>33</v>
      </c>
      <c r="J65" s="8" t="s">
        <v>34</v>
      </c>
      <c r="K65" s="3" t="s">
        <v>35</v>
      </c>
      <c r="L65" s="3" t="s">
        <v>36</v>
      </c>
      <c r="M65" s="8" t="s">
        <v>37</v>
      </c>
      <c r="N65" s="8" t="s">
        <v>38</v>
      </c>
      <c r="O65" s="8" t="s">
        <v>39</v>
      </c>
      <c r="P65" s="8" t="s">
        <v>40</v>
      </c>
      <c r="Q65" s="8" t="s">
        <v>41</v>
      </c>
      <c r="R65" s="19" t="s">
        <v>42</v>
      </c>
      <c r="S65" s="19" t="s">
        <v>43</v>
      </c>
      <c r="T65" s="8" t="s">
        <v>44</v>
      </c>
      <c r="U65" s="3" t="s">
        <v>45</v>
      </c>
    </row>
    <row r="66" s="1" customFormat="1" spans="1:21">
      <c r="A66" s="4" t="s">
        <v>433</v>
      </c>
      <c r="B66" s="4" t="s">
        <v>400</v>
      </c>
      <c r="C66" s="5" t="s">
        <v>98</v>
      </c>
      <c r="D66" s="4" t="s">
        <v>401</v>
      </c>
      <c r="E66" s="5" t="s">
        <v>54</v>
      </c>
      <c r="F66" s="4" t="s">
        <v>434</v>
      </c>
      <c r="G66" s="5" t="s">
        <v>51</v>
      </c>
      <c r="H66" s="5" t="s">
        <v>435</v>
      </c>
      <c r="I66" s="5" t="s">
        <v>54</v>
      </c>
      <c r="J66" s="9">
        <v>0.678</v>
      </c>
      <c r="K66" s="5" t="s">
        <v>132</v>
      </c>
      <c r="L66" s="5" t="s">
        <v>54</v>
      </c>
      <c r="M66" s="10">
        <v>44928</v>
      </c>
      <c r="N66" s="11">
        <v>90</v>
      </c>
      <c r="O66" s="12">
        <v>0</v>
      </c>
      <c r="P66" s="13">
        <v>8.40708</v>
      </c>
      <c r="Q66" s="20">
        <v>5.7</v>
      </c>
      <c r="R66" s="21">
        <v>8.4071</v>
      </c>
      <c r="S66" s="22">
        <f t="shared" ref="S66:S73" si="4">R66*J66</f>
        <v>5.7000138</v>
      </c>
      <c r="T66" s="10"/>
      <c r="U66" s="5" t="s">
        <v>54</v>
      </c>
    </row>
    <row r="67" spans="19:19">
      <c r="S67" s="2">
        <f>SUM(S66:S66)</f>
        <v>5.7000138</v>
      </c>
    </row>
    <row r="69" s="1" customFormat="1" ht="18" customHeight="1" spans="1:21">
      <c r="A69" s="3" t="s">
        <v>25</v>
      </c>
      <c r="B69" s="3" t="s">
        <v>26</v>
      </c>
      <c r="C69" s="3" t="s">
        <v>27</v>
      </c>
      <c r="D69" s="3" t="s">
        <v>28</v>
      </c>
      <c r="E69" s="3" t="s">
        <v>29</v>
      </c>
      <c r="F69" s="3" t="s">
        <v>30</v>
      </c>
      <c r="G69" s="3" t="s">
        <v>31</v>
      </c>
      <c r="H69" s="3" t="s">
        <v>32</v>
      </c>
      <c r="I69" s="3" t="s">
        <v>33</v>
      </c>
      <c r="J69" s="8" t="s">
        <v>34</v>
      </c>
      <c r="K69" s="3" t="s">
        <v>35</v>
      </c>
      <c r="L69" s="3" t="s">
        <v>36</v>
      </c>
      <c r="M69" s="8" t="s">
        <v>37</v>
      </c>
      <c r="N69" s="8" t="s">
        <v>38</v>
      </c>
      <c r="O69" s="8" t="s">
        <v>39</v>
      </c>
      <c r="P69" s="8" t="s">
        <v>40</v>
      </c>
      <c r="Q69" s="8" t="s">
        <v>41</v>
      </c>
      <c r="R69" s="19" t="s">
        <v>42</v>
      </c>
      <c r="S69" s="19" t="s">
        <v>43</v>
      </c>
      <c r="T69" s="8" t="s">
        <v>44</v>
      </c>
      <c r="U69" s="3" t="s">
        <v>45</v>
      </c>
    </row>
    <row r="70" s="1" customFormat="1" spans="1:21">
      <c r="A70" s="4" t="s">
        <v>46</v>
      </c>
      <c r="B70" s="4" t="s">
        <v>407</v>
      </c>
      <c r="C70" s="5" t="s">
        <v>48</v>
      </c>
      <c r="D70" s="4" t="s">
        <v>408</v>
      </c>
      <c r="E70" s="5" t="s">
        <v>151</v>
      </c>
      <c r="F70" s="4" t="s">
        <v>246</v>
      </c>
      <c r="G70" s="5" t="s">
        <v>61</v>
      </c>
      <c r="H70" s="5" t="s">
        <v>247</v>
      </c>
      <c r="I70" s="5" t="s">
        <v>54</v>
      </c>
      <c r="J70" s="9">
        <v>0.3141</v>
      </c>
      <c r="K70" s="5" t="s">
        <v>132</v>
      </c>
      <c r="L70" s="5" t="s">
        <v>54</v>
      </c>
      <c r="M70" s="10">
        <v>45475</v>
      </c>
      <c r="N70" s="11">
        <v>30</v>
      </c>
      <c r="O70" s="12">
        <v>0</v>
      </c>
      <c r="P70" s="13">
        <v>17.26983</v>
      </c>
      <c r="Q70" s="20">
        <v>5.42445</v>
      </c>
      <c r="R70" s="21">
        <f>LZ161251000601!S150</f>
        <v>10.835149733</v>
      </c>
      <c r="S70" s="22">
        <f t="shared" si="4"/>
        <v>3.4033205311353</v>
      </c>
      <c r="T70" s="10"/>
      <c r="U70" s="5" t="s">
        <v>54</v>
      </c>
    </row>
    <row r="71" s="1" customFormat="1" spans="1:21">
      <c r="A71" s="6" t="s">
        <v>46</v>
      </c>
      <c r="B71" s="6" t="s">
        <v>407</v>
      </c>
      <c r="C71" s="7" t="s">
        <v>48</v>
      </c>
      <c r="D71" s="6" t="s">
        <v>408</v>
      </c>
      <c r="E71" s="7" t="s">
        <v>151</v>
      </c>
      <c r="F71" s="6" t="s">
        <v>248</v>
      </c>
      <c r="G71" s="7" t="s">
        <v>51</v>
      </c>
      <c r="H71" s="7" t="s">
        <v>249</v>
      </c>
      <c r="I71" s="7" t="s">
        <v>250</v>
      </c>
      <c r="J71" s="14">
        <v>0.055</v>
      </c>
      <c r="K71" s="7" t="s">
        <v>132</v>
      </c>
      <c r="L71" s="7" t="s">
        <v>54</v>
      </c>
      <c r="M71" s="15">
        <v>45292</v>
      </c>
      <c r="N71" s="16">
        <v>30</v>
      </c>
      <c r="O71" s="17">
        <v>0</v>
      </c>
      <c r="P71" s="18">
        <v>17.3347</v>
      </c>
      <c r="Q71" s="23">
        <v>0.95341</v>
      </c>
      <c r="R71" s="21">
        <v>17.3347</v>
      </c>
      <c r="S71" s="22">
        <f t="shared" si="4"/>
        <v>0.9534085</v>
      </c>
      <c r="T71" s="15"/>
      <c r="U71" s="7" t="s">
        <v>54</v>
      </c>
    </row>
    <row r="72" s="1" customFormat="1" spans="1:21">
      <c r="A72" s="4" t="s">
        <v>46</v>
      </c>
      <c r="B72" s="4" t="s">
        <v>407</v>
      </c>
      <c r="C72" s="5" t="s">
        <v>48</v>
      </c>
      <c r="D72" s="4" t="s">
        <v>408</v>
      </c>
      <c r="E72" s="5" t="s">
        <v>151</v>
      </c>
      <c r="F72" s="4" t="s">
        <v>241</v>
      </c>
      <c r="G72" s="5" t="s">
        <v>51</v>
      </c>
      <c r="H72" s="5" t="s">
        <v>242</v>
      </c>
      <c r="I72" s="5" t="s">
        <v>54</v>
      </c>
      <c r="J72" s="9">
        <v>0.1558</v>
      </c>
      <c r="K72" s="5" t="s">
        <v>132</v>
      </c>
      <c r="L72" s="5" t="s">
        <v>54</v>
      </c>
      <c r="M72" s="10">
        <v>45475</v>
      </c>
      <c r="N72" s="11">
        <v>30</v>
      </c>
      <c r="O72" s="12">
        <v>0</v>
      </c>
      <c r="P72" s="13">
        <v>18.056</v>
      </c>
      <c r="Q72" s="20">
        <v>2.81312</v>
      </c>
      <c r="R72" s="21">
        <v>17.4779</v>
      </c>
      <c r="S72" s="22">
        <f t="shared" si="4"/>
        <v>2.72305682</v>
      </c>
      <c r="T72" s="10"/>
      <c r="U72" s="5" t="s">
        <v>54</v>
      </c>
    </row>
    <row r="73" s="1" customFormat="1" spans="1:21">
      <c r="A73" s="6" t="s">
        <v>46</v>
      </c>
      <c r="B73" s="6" t="s">
        <v>407</v>
      </c>
      <c r="C73" s="7" t="s">
        <v>48</v>
      </c>
      <c r="D73" s="6" t="s">
        <v>408</v>
      </c>
      <c r="E73" s="7" t="s">
        <v>151</v>
      </c>
      <c r="F73" s="6" t="s">
        <v>360</v>
      </c>
      <c r="G73" s="7" t="s">
        <v>51</v>
      </c>
      <c r="H73" s="7" t="s">
        <v>361</v>
      </c>
      <c r="I73" s="7" t="s">
        <v>54</v>
      </c>
      <c r="J73" s="14">
        <v>4</v>
      </c>
      <c r="K73" s="7" t="s">
        <v>48</v>
      </c>
      <c r="L73" s="7" t="s">
        <v>54</v>
      </c>
      <c r="M73" s="15">
        <v>44893</v>
      </c>
      <c r="N73" s="16">
        <v>30</v>
      </c>
      <c r="O73" s="17">
        <v>0</v>
      </c>
      <c r="P73" s="18">
        <v>0.1111</v>
      </c>
      <c r="Q73" s="23">
        <v>0.4444</v>
      </c>
      <c r="R73" s="21">
        <v>0.1111</v>
      </c>
      <c r="S73" s="22">
        <f t="shared" si="4"/>
        <v>0.4444</v>
      </c>
      <c r="T73" s="15"/>
      <c r="U73" s="7" t="s">
        <v>54</v>
      </c>
    </row>
    <row r="74" spans="19:19">
      <c r="S74" s="2">
        <f>SUM(S70:S73)</f>
        <v>7.5241858511353</v>
      </c>
    </row>
    <row r="76" s="1" customFormat="1" ht="18" customHeight="1" spans="1:21">
      <c r="A76" s="3" t="s">
        <v>25</v>
      </c>
      <c r="B76" s="3" t="s">
        <v>26</v>
      </c>
      <c r="C76" s="3" t="s">
        <v>27</v>
      </c>
      <c r="D76" s="3" t="s">
        <v>28</v>
      </c>
      <c r="E76" s="3" t="s">
        <v>29</v>
      </c>
      <c r="F76" s="3" t="s">
        <v>30</v>
      </c>
      <c r="G76" s="3" t="s">
        <v>31</v>
      </c>
      <c r="H76" s="3" t="s">
        <v>32</v>
      </c>
      <c r="I76" s="3" t="s">
        <v>33</v>
      </c>
      <c r="J76" s="8" t="s">
        <v>34</v>
      </c>
      <c r="K76" s="3" t="s">
        <v>35</v>
      </c>
      <c r="L76" s="3" t="s">
        <v>36</v>
      </c>
      <c r="M76" s="8" t="s">
        <v>37</v>
      </c>
      <c r="N76" s="8" t="s">
        <v>38</v>
      </c>
      <c r="O76" s="8" t="s">
        <v>39</v>
      </c>
      <c r="P76" s="8" t="s">
        <v>40</v>
      </c>
      <c r="Q76" s="8" t="s">
        <v>41</v>
      </c>
      <c r="R76" s="19" t="s">
        <v>42</v>
      </c>
      <c r="S76" s="19" t="s">
        <v>43</v>
      </c>
      <c r="T76" s="8" t="s">
        <v>44</v>
      </c>
      <c r="U76" s="3" t="s">
        <v>45</v>
      </c>
    </row>
    <row r="77" s="1" customFormat="1" spans="1:21">
      <c r="A77" s="4" t="s">
        <v>46</v>
      </c>
      <c r="B77" s="4" t="s">
        <v>409</v>
      </c>
      <c r="C77" s="5" t="s">
        <v>48</v>
      </c>
      <c r="D77" s="4" t="s">
        <v>292</v>
      </c>
      <c r="E77" s="5" t="s">
        <v>151</v>
      </c>
      <c r="F77" s="4" t="s">
        <v>239</v>
      </c>
      <c r="G77" s="5" t="s">
        <v>51</v>
      </c>
      <c r="H77" s="5" t="s">
        <v>240</v>
      </c>
      <c r="I77" s="5" t="s">
        <v>54</v>
      </c>
      <c r="J77" s="9">
        <v>4</v>
      </c>
      <c r="K77" s="5" t="s">
        <v>48</v>
      </c>
      <c r="L77" s="5" t="s">
        <v>54</v>
      </c>
      <c r="M77" s="10">
        <v>44893</v>
      </c>
      <c r="N77" s="11">
        <v>30</v>
      </c>
      <c r="O77" s="12">
        <v>0</v>
      </c>
      <c r="P77" s="13">
        <v>0.1111</v>
      </c>
      <c r="Q77" s="20">
        <v>0.4444</v>
      </c>
      <c r="R77" s="21">
        <v>0.1111</v>
      </c>
      <c r="S77" s="22">
        <f t="shared" ref="S77:S81" si="5">R77*J77</f>
        <v>0.4444</v>
      </c>
      <c r="T77" s="10"/>
      <c r="U77" s="5" t="s">
        <v>54</v>
      </c>
    </row>
    <row r="78" s="1" customFormat="1" spans="1:21">
      <c r="A78" s="6" t="s">
        <v>46</v>
      </c>
      <c r="B78" s="6" t="s">
        <v>409</v>
      </c>
      <c r="C78" s="7" t="s">
        <v>48</v>
      </c>
      <c r="D78" s="6" t="s">
        <v>292</v>
      </c>
      <c r="E78" s="7" t="s">
        <v>151</v>
      </c>
      <c r="F78" s="6" t="s">
        <v>362</v>
      </c>
      <c r="G78" s="7" t="s">
        <v>51</v>
      </c>
      <c r="H78" s="7" t="s">
        <v>363</v>
      </c>
      <c r="I78" s="7" t="s">
        <v>54</v>
      </c>
      <c r="J78" s="14">
        <v>2</v>
      </c>
      <c r="K78" s="7" t="s">
        <v>48</v>
      </c>
      <c r="L78" s="7" t="s">
        <v>54</v>
      </c>
      <c r="M78" s="15">
        <v>44721</v>
      </c>
      <c r="N78" s="16">
        <v>30</v>
      </c>
      <c r="O78" s="17">
        <v>0</v>
      </c>
      <c r="P78" s="18">
        <v>0.1624</v>
      </c>
      <c r="Q78" s="23">
        <v>0.3248</v>
      </c>
      <c r="R78" s="21">
        <v>0.1624</v>
      </c>
      <c r="S78" s="22">
        <f t="shared" si="5"/>
        <v>0.3248</v>
      </c>
      <c r="T78" s="15"/>
      <c r="U78" s="7" t="s">
        <v>54</v>
      </c>
    </row>
    <row r="79" s="1" customFormat="1" spans="1:21">
      <c r="A79" s="4" t="s">
        <v>46</v>
      </c>
      <c r="B79" s="4" t="s">
        <v>409</v>
      </c>
      <c r="C79" s="5" t="s">
        <v>48</v>
      </c>
      <c r="D79" s="4" t="s">
        <v>292</v>
      </c>
      <c r="E79" s="5" t="s">
        <v>151</v>
      </c>
      <c r="F79" s="4" t="s">
        <v>246</v>
      </c>
      <c r="G79" s="5" t="s">
        <v>61</v>
      </c>
      <c r="H79" s="5" t="s">
        <v>247</v>
      </c>
      <c r="I79" s="5" t="s">
        <v>54</v>
      </c>
      <c r="J79" s="9">
        <v>0.8327</v>
      </c>
      <c r="K79" s="5" t="s">
        <v>132</v>
      </c>
      <c r="L79" s="5" t="s">
        <v>54</v>
      </c>
      <c r="M79" s="10">
        <v>45475</v>
      </c>
      <c r="N79" s="11">
        <v>30</v>
      </c>
      <c r="O79" s="12">
        <v>0</v>
      </c>
      <c r="P79" s="13">
        <v>17.26983</v>
      </c>
      <c r="Q79" s="20">
        <v>14.38059</v>
      </c>
      <c r="R79" s="21">
        <f>R70</f>
        <v>10.835149733</v>
      </c>
      <c r="S79" s="22">
        <f t="shared" si="5"/>
        <v>9.0224291826691</v>
      </c>
      <c r="T79" s="10"/>
      <c r="U79" s="5" t="s">
        <v>54</v>
      </c>
    </row>
    <row r="80" s="1" customFormat="1" spans="1:21">
      <c r="A80" s="6" t="s">
        <v>46</v>
      </c>
      <c r="B80" s="6" t="s">
        <v>409</v>
      </c>
      <c r="C80" s="7" t="s">
        <v>48</v>
      </c>
      <c r="D80" s="6" t="s">
        <v>292</v>
      </c>
      <c r="E80" s="7" t="s">
        <v>151</v>
      </c>
      <c r="F80" s="6" t="s">
        <v>248</v>
      </c>
      <c r="G80" s="7" t="s">
        <v>51</v>
      </c>
      <c r="H80" s="7" t="s">
        <v>249</v>
      </c>
      <c r="I80" s="7" t="s">
        <v>250</v>
      </c>
      <c r="J80" s="14">
        <v>0.055</v>
      </c>
      <c r="K80" s="7" t="s">
        <v>132</v>
      </c>
      <c r="L80" s="7" t="s">
        <v>54</v>
      </c>
      <c r="M80" s="15">
        <v>45292</v>
      </c>
      <c r="N80" s="16">
        <v>30</v>
      </c>
      <c r="O80" s="17">
        <v>0</v>
      </c>
      <c r="P80" s="18">
        <v>17.3347</v>
      </c>
      <c r="Q80" s="23">
        <v>0.95341</v>
      </c>
      <c r="R80" s="21">
        <f>R71</f>
        <v>17.3347</v>
      </c>
      <c r="S80" s="22">
        <f t="shared" si="5"/>
        <v>0.9534085</v>
      </c>
      <c r="T80" s="15"/>
      <c r="U80" s="7" t="s">
        <v>54</v>
      </c>
    </row>
    <row r="81" s="1" customFormat="1" spans="1:21">
      <c r="A81" s="4" t="s">
        <v>46</v>
      </c>
      <c r="B81" s="4" t="s">
        <v>409</v>
      </c>
      <c r="C81" s="5" t="s">
        <v>48</v>
      </c>
      <c r="D81" s="4" t="s">
        <v>292</v>
      </c>
      <c r="E81" s="5" t="s">
        <v>151</v>
      </c>
      <c r="F81" s="4" t="s">
        <v>241</v>
      </c>
      <c r="G81" s="5" t="s">
        <v>51</v>
      </c>
      <c r="H81" s="5" t="s">
        <v>242</v>
      </c>
      <c r="I81" s="5" t="s">
        <v>54</v>
      </c>
      <c r="J81" s="9">
        <v>0.4172</v>
      </c>
      <c r="K81" s="5" t="s">
        <v>132</v>
      </c>
      <c r="L81" s="5" t="s">
        <v>54</v>
      </c>
      <c r="M81" s="10">
        <v>45475</v>
      </c>
      <c r="N81" s="11">
        <v>30</v>
      </c>
      <c r="O81" s="12">
        <v>0</v>
      </c>
      <c r="P81" s="13">
        <v>18.056</v>
      </c>
      <c r="Q81" s="20">
        <v>7.53296</v>
      </c>
      <c r="R81" s="21">
        <f>R72</f>
        <v>17.4779</v>
      </c>
      <c r="S81" s="22">
        <f t="shared" si="5"/>
        <v>7.29177988</v>
      </c>
      <c r="T81" s="10"/>
      <c r="U81" s="5" t="s">
        <v>54</v>
      </c>
    </row>
    <row r="82" spans="19:19">
      <c r="S82" s="2">
        <f>SUM(S77:S81)</f>
        <v>18.0368175626691</v>
      </c>
    </row>
    <row r="84" s="1" customFormat="1" ht="18" customHeight="1" spans="1:21">
      <c r="A84" s="3" t="s">
        <v>25</v>
      </c>
      <c r="B84" s="3" t="s">
        <v>26</v>
      </c>
      <c r="C84" s="3" t="s">
        <v>27</v>
      </c>
      <c r="D84" s="3" t="s">
        <v>28</v>
      </c>
      <c r="E84" s="3" t="s">
        <v>29</v>
      </c>
      <c r="F84" s="3" t="s">
        <v>30</v>
      </c>
      <c r="G84" s="3" t="s">
        <v>31</v>
      </c>
      <c r="H84" s="3" t="s">
        <v>32</v>
      </c>
      <c r="I84" s="3" t="s">
        <v>33</v>
      </c>
      <c r="J84" s="8" t="s">
        <v>34</v>
      </c>
      <c r="K84" s="3" t="s">
        <v>35</v>
      </c>
      <c r="L84" s="3" t="s">
        <v>36</v>
      </c>
      <c r="M84" s="8" t="s">
        <v>37</v>
      </c>
      <c r="N84" s="8" t="s">
        <v>38</v>
      </c>
      <c r="O84" s="8" t="s">
        <v>39</v>
      </c>
      <c r="P84" s="8" t="s">
        <v>40</v>
      </c>
      <c r="Q84" s="8" t="s">
        <v>41</v>
      </c>
      <c r="R84" s="19" t="s">
        <v>42</v>
      </c>
      <c r="S84" s="19" t="s">
        <v>43</v>
      </c>
      <c r="T84" s="8" t="s">
        <v>44</v>
      </c>
      <c r="U84" s="3" t="s">
        <v>45</v>
      </c>
    </row>
    <row r="85" s="1" customFormat="1" spans="1:21">
      <c r="A85" s="4" t="s">
        <v>123</v>
      </c>
      <c r="B85" s="4" t="s">
        <v>417</v>
      </c>
      <c r="C85" s="5" t="s">
        <v>48</v>
      </c>
      <c r="D85" s="4" t="s">
        <v>418</v>
      </c>
      <c r="E85" s="5" t="s">
        <v>451</v>
      </c>
      <c r="F85" s="4" t="s">
        <v>452</v>
      </c>
      <c r="G85" s="5" t="s">
        <v>51</v>
      </c>
      <c r="H85" s="5" t="s">
        <v>453</v>
      </c>
      <c r="I85" s="5" t="s">
        <v>65</v>
      </c>
      <c r="J85" s="9">
        <v>1</v>
      </c>
      <c r="K85" s="5" t="s">
        <v>48</v>
      </c>
      <c r="L85" s="5" t="s">
        <v>54</v>
      </c>
      <c r="M85" s="10">
        <v>44499</v>
      </c>
      <c r="N85" s="11">
        <v>20</v>
      </c>
      <c r="O85" s="12">
        <v>0</v>
      </c>
      <c r="P85" s="13">
        <v>2.8575</v>
      </c>
      <c r="Q85" s="20">
        <v>2.8575</v>
      </c>
      <c r="R85" s="21">
        <v>2.8575</v>
      </c>
      <c r="S85" s="22">
        <f t="shared" ref="S85:S98" si="6">R85*J85</f>
        <v>2.8575</v>
      </c>
      <c r="T85" s="10"/>
      <c r="U85" s="5" t="s">
        <v>54</v>
      </c>
    </row>
    <row r="86" s="1" customFormat="1" spans="1:21">
      <c r="A86" s="6" t="s">
        <v>123</v>
      </c>
      <c r="B86" s="6" t="s">
        <v>417</v>
      </c>
      <c r="C86" s="7" t="s">
        <v>48</v>
      </c>
      <c r="D86" s="6" t="s">
        <v>418</v>
      </c>
      <c r="E86" s="7" t="s">
        <v>451</v>
      </c>
      <c r="F86" s="6" t="s">
        <v>332</v>
      </c>
      <c r="G86" s="7" t="s">
        <v>61</v>
      </c>
      <c r="H86" s="7" t="s">
        <v>333</v>
      </c>
      <c r="I86" s="7" t="s">
        <v>65</v>
      </c>
      <c r="J86" s="14">
        <v>1</v>
      </c>
      <c r="K86" s="7" t="s">
        <v>48</v>
      </c>
      <c r="L86" s="7" t="s">
        <v>154</v>
      </c>
      <c r="M86" s="15">
        <v>44499</v>
      </c>
      <c r="N86" s="16">
        <v>20</v>
      </c>
      <c r="O86" s="17">
        <v>0</v>
      </c>
      <c r="P86" s="18">
        <v>5.25254</v>
      </c>
      <c r="Q86" s="23">
        <v>5.25254</v>
      </c>
      <c r="R86" s="21">
        <v>3.45991098540215</v>
      </c>
      <c r="S86" s="22">
        <f t="shared" si="6"/>
        <v>3.45991098540215</v>
      </c>
      <c r="T86" s="15"/>
      <c r="U86" s="7" t="s">
        <v>54</v>
      </c>
    </row>
    <row r="87" s="1" customFormat="1" spans="1:21">
      <c r="A87" s="4" t="s">
        <v>123</v>
      </c>
      <c r="B87" s="4" t="s">
        <v>417</v>
      </c>
      <c r="C87" s="5" t="s">
        <v>48</v>
      </c>
      <c r="D87" s="4" t="s">
        <v>418</v>
      </c>
      <c r="E87" s="5" t="s">
        <v>451</v>
      </c>
      <c r="F87" s="4" t="s">
        <v>182</v>
      </c>
      <c r="G87" s="5" t="s">
        <v>51</v>
      </c>
      <c r="H87" s="5" t="s">
        <v>183</v>
      </c>
      <c r="I87" s="5" t="s">
        <v>126</v>
      </c>
      <c r="J87" s="9">
        <v>1</v>
      </c>
      <c r="K87" s="5" t="s">
        <v>48</v>
      </c>
      <c r="L87" s="5" t="s">
        <v>54</v>
      </c>
      <c r="M87" s="10">
        <v>44499</v>
      </c>
      <c r="N87" s="11">
        <v>20</v>
      </c>
      <c r="O87" s="12">
        <v>0</v>
      </c>
      <c r="P87" s="13">
        <v>1.96</v>
      </c>
      <c r="Q87" s="20">
        <v>1.96</v>
      </c>
      <c r="R87" s="21">
        <v>1.96</v>
      </c>
      <c r="S87" s="22">
        <f t="shared" si="6"/>
        <v>1.96</v>
      </c>
      <c r="T87" s="10"/>
      <c r="U87" s="5" t="s">
        <v>54</v>
      </c>
    </row>
    <row r="88" s="1" customFormat="1" spans="1:21">
      <c r="A88" s="6" t="s">
        <v>123</v>
      </c>
      <c r="B88" s="6" t="s">
        <v>417</v>
      </c>
      <c r="C88" s="7" t="s">
        <v>48</v>
      </c>
      <c r="D88" s="6" t="s">
        <v>418</v>
      </c>
      <c r="E88" s="7" t="s">
        <v>451</v>
      </c>
      <c r="F88" s="6" t="s">
        <v>454</v>
      </c>
      <c r="G88" s="7" t="s">
        <v>51</v>
      </c>
      <c r="H88" s="7" t="s">
        <v>455</v>
      </c>
      <c r="I88" s="7" t="s">
        <v>65</v>
      </c>
      <c r="J88" s="14">
        <v>1</v>
      </c>
      <c r="K88" s="7" t="s">
        <v>48</v>
      </c>
      <c r="L88" s="7" t="s">
        <v>54</v>
      </c>
      <c r="M88" s="15">
        <v>44499</v>
      </c>
      <c r="N88" s="16">
        <v>20</v>
      </c>
      <c r="O88" s="17">
        <v>0</v>
      </c>
      <c r="P88" s="18">
        <v>0.7841</v>
      </c>
      <c r="Q88" s="23">
        <v>0.7841</v>
      </c>
      <c r="R88" s="21">
        <v>0.7841</v>
      </c>
      <c r="S88" s="22">
        <f t="shared" si="6"/>
        <v>0.7841</v>
      </c>
      <c r="T88" s="15"/>
      <c r="U88" s="7" t="s">
        <v>54</v>
      </c>
    </row>
    <row r="89" s="1" customFormat="1" spans="1:21">
      <c r="A89" s="4" t="s">
        <v>123</v>
      </c>
      <c r="B89" s="4" t="s">
        <v>417</v>
      </c>
      <c r="C89" s="5" t="s">
        <v>48</v>
      </c>
      <c r="D89" s="4" t="s">
        <v>418</v>
      </c>
      <c r="E89" s="5" t="s">
        <v>451</v>
      </c>
      <c r="F89" s="4" t="s">
        <v>196</v>
      </c>
      <c r="G89" s="5" t="s">
        <v>51</v>
      </c>
      <c r="H89" s="5" t="s">
        <v>197</v>
      </c>
      <c r="I89" s="5" t="s">
        <v>126</v>
      </c>
      <c r="J89" s="9">
        <v>1</v>
      </c>
      <c r="K89" s="5" t="s">
        <v>48</v>
      </c>
      <c r="L89" s="5" t="s">
        <v>54</v>
      </c>
      <c r="M89" s="10">
        <v>44499</v>
      </c>
      <c r="N89" s="11">
        <v>20</v>
      </c>
      <c r="O89" s="12">
        <v>0</v>
      </c>
      <c r="P89" s="13">
        <v>0.3363</v>
      </c>
      <c r="Q89" s="20">
        <v>0.3363</v>
      </c>
      <c r="R89" s="21">
        <v>5.61947</v>
      </c>
      <c r="S89" s="22">
        <f t="shared" si="6"/>
        <v>5.61947</v>
      </c>
      <c r="T89" s="10"/>
      <c r="U89" s="5" t="s">
        <v>54</v>
      </c>
    </row>
    <row r="90" s="1" customFormat="1" spans="1:21">
      <c r="A90" s="6" t="s">
        <v>123</v>
      </c>
      <c r="B90" s="6" t="s">
        <v>417</v>
      </c>
      <c r="C90" s="7" t="s">
        <v>48</v>
      </c>
      <c r="D90" s="6" t="s">
        <v>418</v>
      </c>
      <c r="E90" s="7" t="s">
        <v>451</v>
      </c>
      <c r="F90" s="6" t="s">
        <v>456</v>
      </c>
      <c r="G90" s="7" t="s">
        <v>51</v>
      </c>
      <c r="H90" s="7" t="s">
        <v>457</v>
      </c>
      <c r="I90" s="7" t="s">
        <v>65</v>
      </c>
      <c r="J90" s="14">
        <v>1</v>
      </c>
      <c r="K90" s="7" t="s">
        <v>48</v>
      </c>
      <c r="L90" s="7" t="s">
        <v>54</v>
      </c>
      <c r="M90" s="15">
        <v>44499</v>
      </c>
      <c r="N90" s="16">
        <v>20</v>
      </c>
      <c r="O90" s="17">
        <v>0</v>
      </c>
      <c r="P90" s="18">
        <v>1.942</v>
      </c>
      <c r="Q90" s="23">
        <v>1.942</v>
      </c>
      <c r="R90" s="21">
        <v>1.942</v>
      </c>
      <c r="S90" s="22">
        <f t="shared" si="6"/>
        <v>1.942</v>
      </c>
      <c r="T90" s="15"/>
      <c r="U90" s="7" t="s">
        <v>54</v>
      </c>
    </row>
    <row r="91" s="1" customFormat="1" spans="1:21">
      <c r="A91" s="4" t="s">
        <v>123</v>
      </c>
      <c r="B91" s="4" t="s">
        <v>417</v>
      </c>
      <c r="C91" s="5" t="s">
        <v>48</v>
      </c>
      <c r="D91" s="4" t="s">
        <v>418</v>
      </c>
      <c r="E91" s="5" t="s">
        <v>451</v>
      </c>
      <c r="F91" s="4" t="s">
        <v>458</v>
      </c>
      <c r="G91" s="5" t="s">
        <v>61</v>
      </c>
      <c r="H91" s="5" t="s">
        <v>331</v>
      </c>
      <c r="I91" s="5" t="s">
        <v>65</v>
      </c>
      <c r="J91" s="9">
        <v>1</v>
      </c>
      <c r="K91" s="5" t="s">
        <v>48</v>
      </c>
      <c r="L91" s="5" t="s">
        <v>54</v>
      </c>
      <c r="M91" s="10">
        <v>44499</v>
      </c>
      <c r="N91" s="11">
        <v>20</v>
      </c>
      <c r="O91" s="12">
        <v>0</v>
      </c>
      <c r="P91" s="13">
        <v>8.45817</v>
      </c>
      <c r="Q91" s="20">
        <v>8.45817</v>
      </c>
      <c r="R91" s="21">
        <f>S103</f>
        <v>7.383421071</v>
      </c>
      <c r="S91" s="22">
        <f t="shared" si="6"/>
        <v>7.383421071</v>
      </c>
      <c r="T91" s="10"/>
      <c r="U91" s="5" t="s">
        <v>54</v>
      </c>
    </row>
    <row r="92" s="1" customFormat="1" spans="1:21">
      <c r="A92" s="6" t="s">
        <v>123</v>
      </c>
      <c r="B92" s="6" t="s">
        <v>417</v>
      </c>
      <c r="C92" s="7" t="s">
        <v>48</v>
      </c>
      <c r="D92" s="6" t="s">
        <v>418</v>
      </c>
      <c r="E92" s="7" t="s">
        <v>451</v>
      </c>
      <c r="F92" s="6" t="s">
        <v>459</v>
      </c>
      <c r="G92" s="7" t="s">
        <v>51</v>
      </c>
      <c r="H92" s="7" t="s">
        <v>319</v>
      </c>
      <c r="I92" s="7" t="s">
        <v>65</v>
      </c>
      <c r="J92" s="14">
        <v>1</v>
      </c>
      <c r="K92" s="7" t="s">
        <v>48</v>
      </c>
      <c r="L92" s="7" t="s">
        <v>54</v>
      </c>
      <c r="M92" s="15">
        <v>44499</v>
      </c>
      <c r="N92" s="16">
        <v>20</v>
      </c>
      <c r="O92" s="17">
        <v>0</v>
      </c>
      <c r="P92" s="18">
        <v>16.6</v>
      </c>
      <c r="Q92" s="23">
        <v>16.6</v>
      </c>
      <c r="R92" s="21">
        <v>16.6</v>
      </c>
      <c r="S92" s="22">
        <f t="shared" si="6"/>
        <v>16.6</v>
      </c>
      <c r="T92" s="15"/>
      <c r="U92" s="7" t="s">
        <v>54</v>
      </c>
    </row>
    <row r="93" s="1" customFormat="1" spans="1:21">
      <c r="A93" s="4" t="s">
        <v>123</v>
      </c>
      <c r="B93" s="4" t="s">
        <v>417</v>
      </c>
      <c r="C93" s="5" t="s">
        <v>48</v>
      </c>
      <c r="D93" s="4" t="s">
        <v>418</v>
      </c>
      <c r="E93" s="5" t="s">
        <v>451</v>
      </c>
      <c r="F93" s="4" t="s">
        <v>460</v>
      </c>
      <c r="G93" s="5" t="s">
        <v>51</v>
      </c>
      <c r="H93" s="5" t="s">
        <v>309</v>
      </c>
      <c r="I93" s="5" t="s">
        <v>65</v>
      </c>
      <c r="J93" s="9">
        <v>2</v>
      </c>
      <c r="K93" s="5" t="s">
        <v>48</v>
      </c>
      <c r="L93" s="5" t="s">
        <v>54</v>
      </c>
      <c r="M93" s="10">
        <v>44499</v>
      </c>
      <c r="N93" s="11">
        <v>20</v>
      </c>
      <c r="O93" s="12">
        <v>0</v>
      </c>
      <c r="P93" s="13">
        <v>0.92</v>
      </c>
      <c r="Q93" s="20">
        <v>1.84</v>
      </c>
      <c r="R93" s="21">
        <v>0.92</v>
      </c>
      <c r="S93" s="22">
        <f t="shared" si="6"/>
        <v>1.84</v>
      </c>
      <c r="T93" s="10"/>
      <c r="U93" s="5" t="s">
        <v>54</v>
      </c>
    </row>
    <row r="94" s="1" customFormat="1" spans="1:21">
      <c r="A94" s="6" t="s">
        <v>123</v>
      </c>
      <c r="B94" s="6" t="s">
        <v>417</v>
      </c>
      <c r="C94" s="7" t="s">
        <v>48</v>
      </c>
      <c r="D94" s="6" t="s">
        <v>418</v>
      </c>
      <c r="E94" s="7" t="s">
        <v>451</v>
      </c>
      <c r="F94" s="6" t="s">
        <v>198</v>
      </c>
      <c r="G94" s="7" t="s">
        <v>51</v>
      </c>
      <c r="H94" s="7" t="s">
        <v>199</v>
      </c>
      <c r="I94" s="7" t="s">
        <v>126</v>
      </c>
      <c r="J94" s="14">
        <v>1</v>
      </c>
      <c r="K94" s="7" t="s">
        <v>48</v>
      </c>
      <c r="L94" s="7" t="s">
        <v>54</v>
      </c>
      <c r="M94" s="15">
        <v>44718</v>
      </c>
      <c r="N94" s="16">
        <v>20</v>
      </c>
      <c r="O94" s="17">
        <v>0</v>
      </c>
      <c r="P94" s="18">
        <v>0.6266</v>
      </c>
      <c r="Q94" s="23">
        <v>0.6266</v>
      </c>
      <c r="R94" s="21">
        <v>0.6266</v>
      </c>
      <c r="S94" s="22">
        <f t="shared" si="6"/>
        <v>0.6266</v>
      </c>
      <c r="T94" s="15"/>
      <c r="U94" s="7" t="s">
        <v>54</v>
      </c>
    </row>
    <row r="95" s="1" customFormat="1" spans="1:21">
      <c r="A95" s="4" t="s">
        <v>123</v>
      </c>
      <c r="B95" s="4" t="s">
        <v>417</v>
      </c>
      <c r="C95" s="5" t="s">
        <v>48</v>
      </c>
      <c r="D95" s="4" t="s">
        <v>418</v>
      </c>
      <c r="E95" s="5" t="s">
        <v>451</v>
      </c>
      <c r="F95" s="4" t="s">
        <v>159</v>
      </c>
      <c r="G95" s="5" t="s">
        <v>51</v>
      </c>
      <c r="H95" s="5" t="s">
        <v>160</v>
      </c>
      <c r="I95" s="5" t="s">
        <v>54</v>
      </c>
      <c r="J95" s="9">
        <v>0.010548037</v>
      </c>
      <c r="K95" s="5" t="s">
        <v>132</v>
      </c>
      <c r="L95" s="5" t="s">
        <v>54</v>
      </c>
      <c r="M95" s="10">
        <v>45086</v>
      </c>
      <c r="N95" s="11">
        <v>20</v>
      </c>
      <c r="O95" s="12">
        <v>0</v>
      </c>
      <c r="P95" s="13">
        <v>5.36209</v>
      </c>
      <c r="Q95" s="20">
        <v>0.05656</v>
      </c>
      <c r="R95" s="21">
        <v>5</v>
      </c>
      <c r="S95" s="22">
        <f t="shared" si="6"/>
        <v>0.052740185</v>
      </c>
      <c r="T95" s="10"/>
      <c r="U95" s="5" t="s">
        <v>54</v>
      </c>
    </row>
    <row r="96" s="1" customFormat="1" spans="1:21">
      <c r="A96" s="6" t="s">
        <v>123</v>
      </c>
      <c r="B96" s="6" t="s">
        <v>417</v>
      </c>
      <c r="C96" s="7" t="s">
        <v>48</v>
      </c>
      <c r="D96" s="6" t="s">
        <v>418</v>
      </c>
      <c r="E96" s="7" t="s">
        <v>451</v>
      </c>
      <c r="F96" s="6" t="s">
        <v>461</v>
      </c>
      <c r="G96" s="7" t="s">
        <v>51</v>
      </c>
      <c r="H96" s="7" t="s">
        <v>462</v>
      </c>
      <c r="I96" s="7" t="s">
        <v>65</v>
      </c>
      <c r="J96" s="14">
        <v>1</v>
      </c>
      <c r="K96" s="7" t="s">
        <v>48</v>
      </c>
      <c r="L96" s="7" t="s">
        <v>54</v>
      </c>
      <c r="M96" s="15">
        <v>44499</v>
      </c>
      <c r="N96" s="16">
        <v>20</v>
      </c>
      <c r="O96" s="17">
        <v>0</v>
      </c>
      <c r="P96" s="18">
        <v>5.93</v>
      </c>
      <c r="Q96" s="23">
        <v>5.93</v>
      </c>
      <c r="R96" s="21">
        <v>4.777</v>
      </c>
      <c r="S96" s="22">
        <f t="shared" si="6"/>
        <v>4.777</v>
      </c>
      <c r="T96" s="15"/>
      <c r="U96" s="7" t="s">
        <v>54</v>
      </c>
    </row>
    <row r="97" s="1" customFormat="1" spans="1:21">
      <c r="A97" s="4" t="s">
        <v>123</v>
      </c>
      <c r="B97" s="4" t="s">
        <v>417</v>
      </c>
      <c r="C97" s="5" t="s">
        <v>48</v>
      </c>
      <c r="D97" s="4" t="s">
        <v>418</v>
      </c>
      <c r="E97" s="5" t="s">
        <v>451</v>
      </c>
      <c r="F97" s="4" t="s">
        <v>165</v>
      </c>
      <c r="G97" s="5" t="s">
        <v>51</v>
      </c>
      <c r="H97" s="5" t="s">
        <v>166</v>
      </c>
      <c r="I97" s="5" t="s">
        <v>54</v>
      </c>
      <c r="J97" s="9">
        <v>0.003</v>
      </c>
      <c r="K97" s="5" t="s">
        <v>132</v>
      </c>
      <c r="L97" s="5" t="s">
        <v>54</v>
      </c>
      <c r="M97" s="10">
        <v>45405</v>
      </c>
      <c r="N97" s="11">
        <v>20</v>
      </c>
      <c r="O97" s="12">
        <v>0</v>
      </c>
      <c r="P97" s="13">
        <v>5.96786</v>
      </c>
      <c r="Q97" s="20">
        <v>0.0179</v>
      </c>
      <c r="R97" s="21">
        <v>5.61947</v>
      </c>
      <c r="S97" s="22">
        <f t="shared" si="6"/>
        <v>0.01685841</v>
      </c>
      <c r="T97" s="10"/>
      <c r="U97" s="5" t="s">
        <v>54</v>
      </c>
    </row>
    <row r="98" s="1" customFormat="1" spans="1:21">
      <c r="A98" s="6" t="s">
        <v>123</v>
      </c>
      <c r="B98" s="6" t="s">
        <v>417</v>
      </c>
      <c r="C98" s="7" t="s">
        <v>48</v>
      </c>
      <c r="D98" s="6" t="s">
        <v>418</v>
      </c>
      <c r="E98" s="7" t="s">
        <v>451</v>
      </c>
      <c r="F98" s="6" t="s">
        <v>438</v>
      </c>
      <c r="G98" s="7" t="s">
        <v>51</v>
      </c>
      <c r="H98" s="7" t="s">
        <v>439</v>
      </c>
      <c r="I98" s="7" t="s">
        <v>65</v>
      </c>
      <c r="J98" s="14">
        <v>1</v>
      </c>
      <c r="K98" s="7" t="s">
        <v>48</v>
      </c>
      <c r="L98" s="7" t="s">
        <v>54</v>
      </c>
      <c r="M98" s="15">
        <v>44718</v>
      </c>
      <c r="N98" s="16">
        <v>20</v>
      </c>
      <c r="O98" s="17">
        <v>0</v>
      </c>
      <c r="P98" s="18">
        <v>0.9654</v>
      </c>
      <c r="Q98" s="23">
        <v>0.9654</v>
      </c>
      <c r="R98" s="21">
        <v>0.7154</v>
      </c>
      <c r="S98" s="22">
        <f t="shared" si="6"/>
        <v>0.7154</v>
      </c>
      <c r="T98" s="15"/>
      <c r="U98" s="7" t="s">
        <v>54</v>
      </c>
    </row>
    <row r="99" spans="19:19">
      <c r="S99" s="2">
        <f>SUM(S85:S98)</f>
        <v>48.6350006514022</v>
      </c>
    </row>
    <row r="101" s="1" customFormat="1" ht="18" customHeight="1" spans="1:21">
      <c r="A101" s="3" t="s">
        <v>25</v>
      </c>
      <c r="B101" s="3" t="s">
        <v>26</v>
      </c>
      <c r="C101" s="3" t="s">
        <v>27</v>
      </c>
      <c r="D101" s="3" t="s">
        <v>28</v>
      </c>
      <c r="E101" s="3" t="s">
        <v>29</v>
      </c>
      <c r="F101" s="3" t="s">
        <v>30</v>
      </c>
      <c r="G101" s="3" t="s">
        <v>31</v>
      </c>
      <c r="H101" s="3" t="s">
        <v>32</v>
      </c>
      <c r="I101" s="3" t="s">
        <v>33</v>
      </c>
      <c r="J101" s="8" t="s">
        <v>34</v>
      </c>
      <c r="K101" s="3" t="s">
        <v>35</v>
      </c>
      <c r="L101" s="3" t="s">
        <v>36</v>
      </c>
      <c r="M101" s="8" t="s">
        <v>37</v>
      </c>
      <c r="N101" s="8" t="s">
        <v>38</v>
      </c>
      <c r="O101" s="8" t="s">
        <v>39</v>
      </c>
      <c r="P101" s="8" t="s">
        <v>40</v>
      </c>
      <c r="Q101" s="8" t="s">
        <v>41</v>
      </c>
      <c r="R101" s="19" t="s">
        <v>42</v>
      </c>
      <c r="S101" s="19" t="s">
        <v>43</v>
      </c>
      <c r="T101" s="8" t="s">
        <v>44</v>
      </c>
      <c r="U101" s="3" t="s">
        <v>45</v>
      </c>
    </row>
    <row r="102" s="1" customFormat="1" spans="1:21">
      <c r="A102" s="4" t="s">
        <v>123</v>
      </c>
      <c r="B102" s="4" t="s">
        <v>458</v>
      </c>
      <c r="C102" s="5" t="s">
        <v>48</v>
      </c>
      <c r="D102" s="4" t="s">
        <v>331</v>
      </c>
      <c r="E102" s="5" t="s">
        <v>151</v>
      </c>
      <c r="F102" s="4" t="s">
        <v>207</v>
      </c>
      <c r="G102" s="5" t="s">
        <v>51</v>
      </c>
      <c r="H102" s="5" t="s">
        <v>208</v>
      </c>
      <c r="I102" s="5" t="s">
        <v>209</v>
      </c>
      <c r="J102" s="9">
        <v>1.6587</v>
      </c>
      <c r="K102" s="5" t="s">
        <v>132</v>
      </c>
      <c r="L102" s="5" t="s">
        <v>54</v>
      </c>
      <c r="M102" s="10">
        <v>44802</v>
      </c>
      <c r="N102" s="11">
        <v>60</v>
      </c>
      <c r="O102" s="12">
        <v>0</v>
      </c>
      <c r="P102" s="13">
        <v>4.54598</v>
      </c>
      <c r="Q102" s="20">
        <v>7.54042</v>
      </c>
      <c r="R102" s="21">
        <v>4.45133</v>
      </c>
      <c r="S102" s="22">
        <f>R102*J102</f>
        <v>7.383421071</v>
      </c>
      <c r="T102" s="10"/>
      <c r="U102" s="5" t="s">
        <v>54</v>
      </c>
    </row>
    <row r="103" spans="19:19">
      <c r="S103" s="2">
        <f>SUM(S102)</f>
        <v>7.383421071</v>
      </c>
    </row>
    <row r="105" s="1" customFormat="1" ht="18" customHeight="1" spans="1:21">
      <c r="A105" s="3" t="s">
        <v>25</v>
      </c>
      <c r="B105" s="3" t="s">
        <v>26</v>
      </c>
      <c r="C105" s="3" t="s">
        <v>27</v>
      </c>
      <c r="D105" s="3" t="s">
        <v>28</v>
      </c>
      <c r="E105" s="3" t="s">
        <v>29</v>
      </c>
      <c r="F105" s="3" t="s">
        <v>30</v>
      </c>
      <c r="G105" s="3" t="s">
        <v>31</v>
      </c>
      <c r="H105" s="3" t="s">
        <v>32</v>
      </c>
      <c r="I105" s="3" t="s">
        <v>33</v>
      </c>
      <c r="J105" s="8" t="s">
        <v>34</v>
      </c>
      <c r="K105" s="3" t="s">
        <v>35</v>
      </c>
      <c r="L105" s="3" t="s">
        <v>36</v>
      </c>
      <c r="M105" s="8" t="s">
        <v>37</v>
      </c>
      <c r="N105" s="8" t="s">
        <v>38</v>
      </c>
      <c r="O105" s="8" t="s">
        <v>39</v>
      </c>
      <c r="P105" s="8" t="s">
        <v>40</v>
      </c>
      <c r="Q105" s="8" t="s">
        <v>41</v>
      </c>
      <c r="R105" s="19" t="s">
        <v>42</v>
      </c>
      <c r="S105" s="19" t="s">
        <v>43</v>
      </c>
      <c r="T105" s="8" t="s">
        <v>44</v>
      </c>
      <c r="U105" s="3" t="s">
        <v>45</v>
      </c>
    </row>
    <row r="106" s="1" customFormat="1" spans="1:21">
      <c r="A106" s="4" t="s">
        <v>123</v>
      </c>
      <c r="B106" s="4" t="s">
        <v>421</v>
      </c>
      <c r="C106" s="5" t="s">
        <v>48</v>
      </c>
      <c r="D106" s="4" t="s">
        <v>422</v>
      </c>
      <c r="E106" s="5" t="s">
        <v>423</v>
      </c>
      <c r="F106" s="4" t="s">
        <v>463</v>
      </c>
      <c r="G106" s="5" t="s">
        <v>51</v>
      </c>
      <c r="H106" s="5" t="s">
        <v>464</v>
      </c>
      <c r="I106" s="5" t="s">
        <v>465</v>
      </c>
      <c r="J106" s="9">
        <v>0.003</v>
      </c>
      <c r="K106" s="5" t="s">
        <v>132</v>
      </c>
      <c r="L106" s="5" t="s">
        <v>54</v>
      </c>
      <c r="M106" s="10">
        <v>44974</v>
      </c>
      <c r="N106" s="11">
        <v>90</v>
      </c>
      <c r="O106" s="12">
        <v>0</v>
      </c>
      <c r="P106" s="13">
        <v>0</v>
      </c>
      <c r="Q106" s="20">
        <v>0</v>
      </c>
      <c r="R106" s="21">
        <v>13.2743</v>
      </c>
      <c r="S106" s="22">
        <f t="shared" ref="S106:S116" si="7">R106*J106</f>
        <v>0.0398229</v>
      </c>
      <c r="T106" s="10"/>
      <c r="U106" s="5" t="s">
        <v>54</v>
      </c>
    </row>
    <row r="107" spans="19:19">
      <c r="S107" s="2">
        <f>SUM(S106)</f>
        <v>0.0398229</v>
      </c>
    </row>
    <row r="109" s="1" customFormat="1" ht="18" customHeight="1" spans="1:21">
      <c r="A109" s="3" t="s">
        <v>25</v>
      </c>
      <c r="B109" s="3" t="s">
        <v>26</v>
      </c>
      <c r="C109" s="3" t="s">
        <v>27</v>
      </c>
      <c r="D109" s="3" t="s">
        <v>28</v>
      </c>
      <c r="E109" s="3" t="s">
        <v>29</v>
      </c>
      <c r="F109" s="3" t="s">
        <v>30</v>
      </c>
      <c r="G109" s="3" t="s">
        <v>31</v>
      </c>
      <c r="H109" s="3" t="s">
        <v>32</v>
      </c>
      <c r="I109" s="3" t="s">
        <v>33</v>
      </c>
      <c r="J109" s="8" t="s">
        <v>34</v>
      </c>
      <c r="K109" s="3" t="s">
        <v>35</v>
      </c>
      <c r="L109" s="3" t="s">
        <v>36</v>
      </c>
      <c r="M109" s="8" t="s">
        <v>37</v>
      </c>
      <c r="N109" s="8" t="s">
        <v>38</v>
      </c>
      <c r="O109" s="8" t="s">
        <v>39</v>
      </c>
      <c r="P109" s="8" t="s">
        <v>40</v>
      </c>
      <c r="Q109" s="8" t="s">
        <v>41</v>
      </c>
      <c r="R109" s="19" t="s">
        <v>42</v>
      </c>
      <c r="S109" s="19" t="s">
        <v>43</v>
      </c>
      <c r="T109" s="8" t="s">
        <v>44</v>
      </c>
      <c r="U109" s="3" t="s">
        <v>45</v>
      </c>
    </row>
    <row r="110" s="1" customFormat="1" spans="1:21">
      <c r="A110" s="4" t="s">
        <v>46</v>
      </c>
      <c r="B110" s="4" t="s">
        <v>428</v>
      </c>
      <c r="C110" s="5" t="s">
        <v>48</v>
      </c>
      <c r="D110" s="4" t="s">
        <v>300</v>
      </c>
      <c r="E110" s="5" t="s">
        <v>151</v>
      </c>
      <c r="F110" s="4" t="s">
        <v>251</v>
      </c>
      <c r="G110" s="5" t="s">
        <v>51</v>
      </c>
      <c r="H110" s="5" t="s">
        <v>252</v>
      </c>
      <c r="I110" s="5" t="s">
        <v>54</v>
      </c>
      <c r="J110" s="9">
        <v>2</v>
      </c>
      <c r="K110" s="5" t="s">
        <v>48</v>
      </c>
      <c r="L110" s="5" t="s">
        <v>54</v>
      </c>
      <c r="M110" s="10">
        <v>44893</v>
      </c>
      <c r="N110" s="11">
        <v>30</v>
      </c>
      <c r="O110" s="12">
        <v>0</v>
      </c>
      <c r="P110" s="13">
        <v>0.094</v>
      </c>
      <c r="Q110" s="20">
        <v>0.188</v>
      </c>
      <c r="R110" s="21">
        <f>VLOOKUP(F:F,LZ161251000621!F:R,13,0)</f>
        <v>0.092</v>
      </c>
      <c r="S110" s="22">
        <f t="shared" si="7"/>
        <v>0.184</v>
      </c>
      <c r="T110" s="10"/>
      <c r="U110" s="5" t="s">
        <v>54</v>
      </c>
    </row>
    <row r="111" s="1" customFormat="1" spans="1:21">
      <c r="A111" s="6" t="s">
        <v>46</v>
      </c>
      <c r="B111" s="6" t="s">
        <v>428</v>
      </c>
      <c r="C111" s="7" t="s">
        <v>48</v>
      </c>
      <c r="D111" s="6" t="s">
        <v>300</v>
      </c>
      <c r="E111" s="7" t="s">
        <v>151</v>
      </c>
      <c r="F111" s="6" t="s">
        <v>248</v>
      </c>
      <c r="G111" s="7" t="s">
        <v>51</v>
      </c>
      <c r="H111" s="7" t="s">
        <v>249</v>
      </c>
      <c r="I111" s="7" t="s">
        <v>250</v>
      </c>
      <c r="J111" s="14">
        <v>0.055</v>
      </c>
      <c r="K111" s="7" t="s">
        <v>132</v>
      </c>
      <c r="L111" s="7" t="s">
        <v>54</v>
      </c>
      <c r="M111" s="15">
        <v>45292</v>
      </c>
      <c r="N111" s="16">
        <v>30</v>
      </c>
      <c r="O111" s="17">
        <v>0</v>
      </c>
      <c r="P111" s="18">
        <v>17.3347</v>
      </c>
      <c r="Q111" s="23">
        <v>0.95341</v>
      </c>
      <c r="R111" s="21">
        <f>VLOOKUP(F:F,LZ161251000621!F:R,13,0)</f>
        <v>17.3347</v>
      </c>
      <c r="S111" s="22">
        <f t="shared" si="7"/>
        <v>0.9534085</v>
      </c>
      <c r="T111" s="15"/>
      <c r="U111" s="7" t="s">
        <v>54</v>
      </c>
    </row>
    <row r="112" s="1" customFormat="1" spans="1:21">
      <c r="A112" s="4" t="s">
        <v>46</v>
      </c>
      <c r="B112" s="4" t="s">
        <v>428</v>
      </c>
      <c r="C112" s="5" t="s">
        <v>48</v>
      </c>
      <c r="D112" s="4" t="s">
        <v>300</v>
      </c>
      <c r="E112" s="5" t="s">
        <v>151</v>
      </c>
      <c r="F112" s="4" t="s">
        <v>466</v>
      </c>
      <c r="G112" s="5" t="s">
        <v>61</v>
      </c>
      <c r="H112" s="5" t="s">
        <v>467</v>
      </c>
      <c r="I112" s="5" t="s">
        <v>54</v>
      </c>
      <c r="J112" s="9">
        <v>1</v>
      </c>
      <c r="K112" s="5" t="s">
        <v>48</v>
      </c>
      <c r="L112" s="5" t="s">
        <v>54</v>
      </c>
      <c r="M112" s="10">
        <v>45181</v>
      </c>
      <c r="N112" s="11">
        <v>30</v>
      </c>
      <c r="O112" s="12">
        <v>0</v>
      </c>
      <c r="P112" s="13">
        <v>1.68758</v>
      </c>
      <c r="Q112" s="20">
        <v>1.68758</v>
      </c>
      <c r="R112" s="21">
        <f>S122</f>
        <v>17.3298090425055</v>
      </c>
      <c r="S112" s="22">
        <f t="shared" si="7"/>
        <v>17.3298090425055</v>
      </c>
      <c r="T112" s="10"/>
      <c r="U112" s="5" t="s">
        <v>54</v>
      </c>
    </row>
    <row r="113" s="1" customFormat="1" spans="1:21">
      <c r="A113" s="6" t="s">
        <v>46</v>
      </c>
      <c r="B113" s="6" t="s">
        <v>428</v>
      </c>
      <c r="C113" s="7" t="s">
        <v>48</v>
      </c>
      <c r="D113" s="6" t="s">
        <v>300</v>
      </c>
      <c r="E113" s="7" t="s">
        <v>151</v>
      </c>
      <c r="F113" s="6" t="s">
        <v>246</v>
      </c>
      <c r="G113" s="7" t="s">
        <v>61</v>
      </c>
      <c r="H113" s="7" t="s">
        <v>247</v>
      </c>
      <c r="I113" s="7" t="s">
        <v>54</v>
      </c>
      <c r="J113" s="14">
        <v>1.7857</v>
      </c>
      <c r="K113" s="7" t="s">
        <v>132</v>
      </c>
      <c r="L113" s="7" t="s">
        <v>54</v>
      </c>
      <c r="M113" s="15">
        <v>45475</v>
      </c>
      <c r="N113" s="16">
        <v>30</v>
      </c>
      <c r="O113" s="17">
        <v>0</v>
      </c>
      <c r="P113" s="18">
        <v>17.26983</v>
      </c>
      <c r="Q113" s="23">
        <v>30.83873</v>
      </c>
      <c r="R113" s="21">
        <f>VLOOKUP(F:F,LZ161251000621!F:R,13,0)</f>
        <v>10.835149733</v>
      </c>
      <c r="S113" s="22">
        <f>R113*J113</f>
        <v>19.3483268782181</v>
      </c>
      <c r="T113" s="15"/>
      <c r="U113" s="7" t="s">
        <v>54</v>
      </c>
    </row>
    <row r="114" s="1" customFormat="1" spans="1:21">
      <c r="A114" s="4" t="s">
        <v>46</v>
      </c>
      <c r="B114" s="4" t="s">
        <v>428</v>
      </c>
      <c r="C114" s="5" t="s">
        <v>48</v>
      </c>
      <c r="D114" s="4" t="s">
        <v>300</v>
      </c>
      <c r="E114" s="5" t="s">
        <v>151</v>
      </c>
      <c r="F114" s="4" t="s">
        <v>364</v>
      </c>
      <c r="G114" s="5" t="s">
        <v>51</v>
      </c>
      <c r="H114" s="5" t="s">
        <v>365</v>
      </c>
      <c r="I114" s="5" t="s">
        <v>281</v>
      </c>
      <c r="J114" s="9">
        <v>1</v>
      </c>
      <c r="K114" s="5" t="s">
        <v>48</v>
      </c>
      <c r="L114" s="5" t="s">
        <v>54</v>
      </c>
      <c r="M114" s="10">
        <v>44499</v>
      </c>
      <c r="N114" s="11">
        <v>30</v>
      </c>
      <c r="O114" s="12">
        <v>0</v>
      </c>
      <c r="P114" s="13">
        <v>1.8</v>
      </c>
      <c r="Q114" s="20">
        <v>1.8</v>
      </c>
      <c r="R114" s="21">
        <f>VLOOKUP(F:F,LZ161251000621!F:R,13,0)</f>
        <v>1.8</v>
      </c>
      <c r="S114" s="22">
        <f t="shared" si="7"/>
        <v>1.8</v>
      </c>
      <c r="T114" s="10"/>
      <c r="U114" s="5" t="s">
        <v>54</v>
      </c>
    </row>
    <row r="115" s="1" customFormat="1" spans="1:21">
      <c r="A115" s="6" t="s">
        <v>46</v>
      </c>
      <c r="B115" s="6" t="s">
        <v>428</v>
      </c>
      <c r="C115" s="7" t="s">
        <v>48</v>
      </c>
      <c r="D115" s="6" t="s">
        <v>300</v>
      </c>
      <c r="E115" s="7" t="s">
        <v>151</v>
      </c>
      <c r="F115" s="6" t="s">
        <v>360</v>
      </c>
      <c r="G115" s="7" t="s">
        <v>51</v>
      </c>
      <c r="H115" s="7" t="s">
        <v>361</v>
      </c>
      <c r="I115" s="7" t="s">
        <v>54</v>
      </c>
      <c r="J115" s="14">
        <v>7</v>
      </c>
      <c r="K115" s="7" t="s">
        <v>48</v>
      </c>
      <c r="L115" s="7" t="s">
        <v>54</v>
      </c>
      <c r="M115" s="15">
        <v>45352</v>
      </c>
      <c r="N115" s="16">
        <v>30</v>
      </c>
      <c r="O115" s="17">
        <v>0</v>
      </c>
      <c r="P115" s="18">
        <v>0.1111</v>
      </c>
      <c r="Q115" s="23">
        <v>0.7777</v>
      </c>
      <c r="R115" s="21">
        <f>VLOOKUP(F:F,LZ161251000621!F:R,13,0)</f>
        <v>0.1111</v>
      </c>
      <c r="S115" s="22">
        <f t="shared" si="7"/>
        <v>0.7777</v>
      </c>
      <c r="T115" s="15"/>
      <c r="U115" s="7" t="s">
        <v>54</v>
      </c>
    </row>
    <row r="116" s="1" customFormat="1" spans="1:21">
      <c r="A116" s="4" t="s">
        <v>46</v>
      </c>
      <c r="B116" s="4" t="s">
        <v>428</v>
      </c>
      <c r="C116" s="5" t="s">
        <v>48</v>
      </c>
      <c r="D116" s="4" t="s">
        <v>300</v>
      </c>
      <c r="E116" s="5" t="s">
        <v>151</v>
      </c>
      <c r="F116" s="4" t="s">
        <v>241</v>
      </c>
      <c r="G116" s="5" t="s">
        <v>51</v>
      </c>
      <c r="H116" s="5" t="s">
        <v>242</v>
      </c>
      <c r="I116" s="5" t="s">
        <v>54</v>
      </c>
      <c r="J116" s="9">
        <v>0.9142</v>
      </c>
      <c r="K116" s="5" t="s">
        <v>132</v>
      </c>
      <c r="L116" s="5" t="s">
        <v>54</v>
      </c>
      <c r="M116" s="10">
        <v>45475</v>
      </c>
      <c r="N116" s="11">
        <v>30</v>
      </c>
      <c r="O116" s="12">
        <v>0</v>
      </c>
      <c r="P116" s="13">
        <v>18.056</v>
      </c>
      <c r="Q116" s="20">
        <v>16.5068</v>
      </c>
      <c r="R116" s="21">
        <f>VLOOKUP(F:F,LZ161251000621!F:R,13,0)</f>
        <v>17.4779</v>
      </c>
      <c r="S116" s="22">
        <f t="shared" si="7"/>
        <v>15.97829618</v>
      </c>
      <c r="T116" s="10"/>
      <c r="U116" s="5" t="s">
        <v>54</v>
      </c>
    </row>
    <row r="117" spans="19:19">
      <c r="S117" s="2">
        <f>SUM(S110:S116)</f>
        <v>56.3715406007236</v>
      </c>
    </row>
    <row r="119" s="1" customFormat="1" ht="18" customHeight="1" spans="1:21">
      <c r="A119" s="3" t="s">
        <v>25</v>
      </c>
      <c r="B119" s="3" t="s">
        <v>26</v>
      </c>
      <c r="C119" s="3" t="s">
        <v>27</v>
      </c>
      <c r="D119" s="3" t="s">
        <v>28</v>
      </c>
      <c r="E119" s="3" t="s">
        <v>29</v>
      </c>
      <c r="F119" s="3" t="s">
        <v>30</v>
      </c>
      <c r="G119" s="3" t="s">
        <v>31</v>
      </c>
      <c r="H119" s="3" t="s">
        <v>32</v>
      </c>
      <c r="I119" s="3" t="s">
        <v>33</v>
      </c>
      <c r="J119" s="8" t="s">
        <v>34</v>
      </c>
      <c r="K119" s="3" t="s">
        <v>35</v>
      </c>
      <c r="L119" s="3" t="s">
        <v>36</v>
      </c>
      <c r="M119" s="8" t="s">
        <v>37</v>
      </c>
      <c r="N119" s="8" t="s">
        <v>38</v>
      </c>
      <c r="O119" s="8" t="s">
        <v>39</v>
      </c>
      <c r="P119" s="8" t="s">
        <v>40</v>
      </c>
      <c r="Q119" s="8" t="s">
        <v>41</v>
      </c>
      <c r="R119" s="19" t="s">
        <v>42</v>
      </c>
      <c r="S119" s="19" t="s">
        <v>43</v>
      </c>
      <c r="T119" s="8" t="s">
        <v>44</v>
      </c>
      <c r="U119" s="3" t="s">
        <v>45</v>
      </c>
    </row>
    <row r="120" s="1" customFormat="1" spans="1:21">
      <c r="A120" s="4" t="s">
        <v>123</v>
      </c>
      <c r="B120" s="4" t="s">
        <v>466</v>
      </c>
      <c r="C120" s="5" t="s">
        <v>48</v>
      </c>
      <c r="D120" s="4" t="s">
        <v>467</v>
      </c>
      <c r="E120" s="5" t="s">
        <v>54</v>
      </c>
      <c r="F120" s="4" t="s">
        <v>468</v>
      </c>
      <c r="G120" s="5" t="s">
        <v>51</v>
      </c>
      <c r="H120" s="5" t="s">
        <v>369</v>
      </c>
      <c r="I120" s="5" t="s">
        <v>378</v>
      </c>
      <c r="J120" s="9">
        <v>1</v>
      </c>
      <c r="K120" s="5" t="s">
        <v>48</v>
      </c>
      <c r="L120" s="5" t="s">
        <v>54</v>
      </c>
      <c r="M120" s="10">
        <v>45176</v>
      </c>
      <c r="N120" s="11">
        <v>70</v>
      </c>
      <c r="O120" s="12">
        <v>0</v>
      </c>
      <c r="P120" s="13">
        <v>16.55</v>
      </c>
      <c r="Q120" s="20">
        <v>16.55</v>
      </c>
      <c r="R120" s="21">
        <v>16.55</v>
      </c>
      <c r="S120" s="22">
        <f>R120*J120</f>
        <v>16.55</v>
      </c>
      <c r="T120" s="10"/>
      <c r="U120" s="5" t="s">
        <v>54</v>
      </c>
    </row>
    <row r="121" s="1" customFormat="1" spans="1:21">
      <c r="A121" s="6" t="s">
        <v>123</v>
      </c>
      <c r="B121" s="6" t="s">
        <v>466</v>
      </c>
      <c r="C121" s="7" t="s">
        <v>48</v>
      </c>
      <c r="D121" s="6" t="s">
        <v>467</v>
      </c>
      <c r="E121" s="7" t="s">
        <v>54</v>
      </c>
      <c r="F121" s="6" t="s">
        <v>127</v>
      </c>
      <c r="G121" s="7" t="s">
        <v>61</v>
      </c>
      <c r="H121" s="7" t="s">
        <v>128</v>
      </c>
      <c r="I121" s="7" t="s">
        <v>54</v>
      </c>
      <c r="J121" s="14">
        <v>0.133</v>
      </c>
      <c r="K121" s="7" t="s">
        <v>129</v>
      </c>
      <c r="L121" s="7" t="s">
        <v>54</v>
      </c>
      <c r="M121" s="15">
        <v>45176</v>
      </c>
      <c r="N121" s="16">
        <v>70</v>
      </c>
      <c r="O121" s="17">
        <v>0</v>
      </c>
      <c r="P121" s="18">
        <v>7.55336</v>
      </c>
      <c r="Q121" s="23">
        <v>1.0046</v>
      </c>
      <c r="R121" s="21">
        <f>R48</f>
        <v>5.8632258835</v>
      </c>
      <c r="S121" s="22">
        <f>R121*J121</f>
        <v>0.7798090425055</v>
      </c>
      <c r="T121" s="15"/>
      <c r="U121" s="7" t="s">
        <v>54</v>
      </c>
    </row>
    <row r="122" spans="19:19">
      <c r="S122" s="2">
        <f>SUM(S120:S121)</f>
        <v>17.3298090425055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R4" sqref="R4"/>
    </sheetView>
  </sheetViews>
  <sheetFormatPr defaultColWidth="8.72727272727273" defaultRowHeight="14"/>
  <cols>
    <col min="1" max="1" width="4.45454545454545" customWidth="1"/>
    <col min="2" max="2" width="9.90909090909091" customWidth="1"/>
    <col min="3" max="3" width="7.36363636363636" customWidth="1"/>
    <col min="4" max="4" width="12.3636363636364" customWidth="1"/>
    <col min="5" max="5" width="13.5454545454545" customWidth="1"/>
    <col min="6" max="6" width="10.3636363636364" customWidth="1"/>
    <col min="7" max="7" width="7.72727272727273" customWidth="1"/>
    <col min="8" max="8" width="20.1818181818182" customWidth="1"/>
    <col min="9" max="9" width="8.18181818181818" customWidth="1"/>
    <col min="10" max="10" width="8.81818181818182" customWidth="1"/>
    <col min="11" max="13" width="7.36363636363636" customWidth="1"/>
    <col min="14" max="14" width="4.45454545454545" customWidth="1"/>
    <col min="15" max="15" width="5.63636363636364" customWidth="1"/>
    <col min="16" max="17" width="7.63636363636364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25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8" t="s">
        <v>34</v>
      </c>
      <c r="K1" s="3" t="s">
        <v>35</v>
      </c>
      <c r="L1" s="3" t="s">
        <v>36</v>
      </c>
      <c r="M1" s="8" t="s">
        <v>37</v>
      </c>
      <c r="N1" s="8" t="s">
        <v>38</v>
      </c>
      <c r="O1" s="8" t="s">
        <v>39</v>
      </c>
      <c r="P1" s="8" t="s">
        <v>40</v>
      </c>
      <c r="Q1" s="8" t="s">
        <v>41</v>
      </c>
      <c r="R1" s="19" t="s">
        <v>42</v>
      </c>
      <c r="S1" s="19" t="s">
        <v>43</v>
      </c>
      <c r="T1" s="8" t="s">
        <v>44</v>
      </c>
      <c r="U1" s="3" t="s">
        <v>45</v>
      </c>
    </row>
    <row r="2" s="1" customFormat="1" spans="1:21">
      <c r="A2" s="4" t="s">
        <v>46</v>
      </c>
      <c r="B2" s="4" t="s">
        <v>469</v>
      </c>
      <c r="C2" s="5" t="s">
        <v>48</v>
      </c>
      <c r="D2" s="4" t="s">
        <v>278</v>
      </c>
      <c r="E2" s="5" t="s">
        <v>23</v>
      </c>
      <c r="F2" s="4" t="s">
        <v>299</v>
      </c>
      <c r="G2" s="5" t="s">
        <v>61</v>
      </c>
      <c r="H2" s="5" t="s">
        <v>300</v>
      </c>
      <c r="I2" s="5" t="s">
        <v>108</v>
      </c>
      <c r="J2" s="9">
        <v>1</v>
      </c>
      <c r="K2" s="5" t="s">
        <v>48</v>
      </c>
      <c r="L2" s="5" t="s">
        <v>54</v>
      </c>
      <c r="M2" s="10">
        <v>45327</v>
      </c>
      <c r="N2" s="11">
        <v>10</v>
      </c>
      <c r="O2" s="12">
        <v>0</v>
      </c>
      <c r="P2" s="13">
        <v>49.8573</v>
      </c>
      <c r="Q2" s="20">
        <v>49.8573</v>
      </c>
      <c r="R2" s="21">
        <f>VLOOKUP(F:F,LZ161251000621!F:R,13,0)</f>
        <v>50.8219227992203</v>
      </c>
      <c r="S2" s="22">
        <f t="shared" ref="S2:S14" si="0">R2*J2</f>
        <v>50.8219227992203</v>
      </c>
      <c r="T2" s="10"/>
      <c r="U2" s="5" t="s">
        <v>54</v>
      </c>
    </row>
    <row r="3" s="1" customFormat="1" spans="1:21">
      <c r="A3" s="6" t="s">
        <v>46</v>
      </c>
      <c r="B3" s="6" t="s">
        <v>469</v>
      </c>
      <c r="C3" s="7" t="s">
        <v>48</v>
      </c>
      <c r="D3" s="6" t="s">
        <v>278</v>
      </c>
      <c r="E3" s="7" t="s">
        <v>23</v>
      </c>
      <c r="F3" s="6" t="s">
        <v>470</v>
      </c>
      <c r="G3" s="7" t="s">
        <v>51</v>
      </c>
      <c r="H3" s="7" t="s">
        <v>432</v>
      </c>
      <c r="I3" s="7" t="s">
        <v>54</v>
      </c>
      <c r="J3" s="14">
        <v>1</v>
      </c>
      <c r="K3" s="7" t="s">
        <v>48</v>
      </c>
      <c r="L3" s="7" t="s">
        <v>54</v>
      </c>
      <c r="M3" s="15">
        <v>45327</v>
      </c>
      <c r="N3" s="16">
        <v>10</v>
      </c>
      <c r="O3" s="17">
        <v>0</v>
      </c>
      <c r="P3" s="18">
        <v>0</v>
      </c>
      <c r="Q3" s="23">
        <v>0</v>
      </c>
      <c r="R3" s="24">
        <v>92.8</v>
      </c>
      <c r="S3" s="22">
        <f t="shared" si="0"/>
        <v>92.8</v>
      </c>
      <c r="T3" s="15"/>
      <c r="U3" s="7" t="s">
        <v>54</v>
      </c>
    </row>
    <row r="4" s="1" customFormat="1" spans="1:21">
      <c r="A4" s="4" t="s">
        <v>46</v>
      </c>
      <c r="B4" s="4" t="s">
        <v>469</v>
      </c>
      <c r="C4" s="5" t="s">
        <v>48</v>
      </c>
      <c r="D4" s="4" t="s">
        <v>278</v>
      </c>
      <c r="E4" s="5" t="s">
        <v>23</v>
      </c>
      <c r="F4" s="4" t="s">
        <v>295</v>
      </c>
      <c r="G4" s="5" t="s">
        <v>51</v>
      </c>
      <c r="H4" s="5" t="s">
        <v>296</v>
      </c>
      <c r="I4" s="5" t="s">
        <v>108</v>
      </c>
      <c r="J4" s="9">
        <v>1</v>
      </c>
      <c r="K4" s="5" t="s">
        <v>48</v>
      </c>
      <c r="L4" s="5" t="s">
        <v>54</v>
      </c>
      <c r="M4" s="10">
        <v>45327</v>
      </c>
      <c r="N4" s="11">
        <v>10</v>
      </c>
      <c r="O4" s="12">
        <v>0</v>
      </c>
      <c r="P4" s="13">
        <v>2.046</v>
      </c>
      <c r="Q4" s="20">
        <v>2.046</v>
      </c>
      <c r="R4" s="21">
        <f>VLOOKUP(F:F,LZ161251000621!F:R,13,0)</f>
        <v>2.046</v>
      </c>
      <c r="S4" s="22">
        <f t="shared" si="0"/>
        <v>2.046</v>
      </c>
      <c r="T4" s="10"/>
      <c r="U4" s="5" t="s">
        <v>54</v>
      </c>
    </row>
    <row r="5" s="1" customFormat="1" spans="1:21">
      <c r="A5" s="6" t="s">
        <v>46</v>
      </c>
      <c r="B5" s="6" t="s">
        <v>469</v>
      </c>
      <c r="C5" s="7" t="s">
        <v>48</v>
      </c>
      <c r="D5" s="6" t="s">
        <v>278</v>
      </c>
      <c r="E5" s="7" t="s">
        <v>23</v>
      </c>
      <c r="F5" s="6" t="s">
        <v>116</v>
      </c>
      <c r="G5" s="7" t="s">
        <v>51</v>
      </c>
      <c r="H5" s="7" t="s">
        <v>117</v>
      </c>
      <c r="I5" s="7" t="s">
        <v>54</v>
      </c>
      <c r="J5" s="14">
        <v>71</v>
      </c>
      <c r="K5" s="7" t="s">
        <v>48</v>
      </c>
      <c r="L5" s="7" t="s">
        <v>54</v>
      </c>
      <c r="M5" s="15">
        <v>45327</v>
      </c>
      <c r="N5" s="16">
        <v>10</v>
      </c>
      <c r="O5" s="17">
        <v>0</v>
      </c>
      <c r="P5" s="18">
        <v>0.0058</v>
      </c>
      <c r="Q5" s="23">
        <v>0.4118</v>
      </c>
      <c r="R5" s="21">
        <f>VLOOKUP(F:F,LZ161251000621!F:R,13,0)</f>
        <v>0.00569</v>
      </c>
      <c r="S5" s="22">
        <f t="shared" si="0"/>
        <v>0.40399</v>
      </c>
      <c r="T5" s="15"/>
      <c r="U5" s="7" t="s">
        <v>54</v>
      </c>
    </row>
    <row r="6" s="1" customFormat="1" spans="1:21">
      <c r="A6" s="4" t="s">
        <v>46</v>
      </c>
      <c r="B6" s="4" t="s">
        <v>469</v>
      </c>
      <c r="C6" s="5" t="s">
        <v>48</v>
      </c>
      <c r="D6" s="4" t="s">
        <v>278</v>
      </c>
      <c r="E6" s="5" t="s">
        <v>23</v>
      </c>
      <c r="F6" s="4" t="s">
        <v>109</v>
      </c>
      <c r="G6" s="5" t="s">
        <v>51</v>
      </c>
      <c r="H6" s="5" t="s">
        <v>110</v>
      </c>
      <c r="I6" s="5" t="s">
        <v>111</v>
      </c>
      <c r="J6" s="9">
        <v>2</v>
      </c>
      <c r="K6" s="5" t="s">
        <v>98</v>
      </c>
      <c r="L6" s="5" t="s">
        <v>99</v>
      </c>
      <c r="M6" s="10">
        <v>45327</v>
      </c>
      <c r="N6" s="11">
        <v>10</v>
      </c>
      <c r="O6" s="12">
        <v>0</v>
      </c>
      <c r="P6" s="13">
        <v>0.0276</v>
      </c>
      <c r="Q6" s="20">
        <v>0.0552</v>
      </c>
      <c r="R6" s="21">
        <f>VLOOKUP(F:F,LZ161251000621!F:R,13,0)</f>
        <v>0.0276</v>
      </c>
      <c r="S6" s="22">
        <f t="shared" si="0"/>
        <v>0.0552</v>
      </c>
      <c r="T6" s="10"/>
      <c r="U6" s="5" t="s">
        <v>54</v>
      </c>
    </row>
    <row r="7" s="1" customFormat="1" spans="1:21">
      <c r="A7" s="6" t="s">
        <v>46</v>
      </c>
      <c r="B7" s="6" t="s">
        <v>469</v>
      </c>
      <c r="C7" s="7" t="s">
        <v>48</v>
      </c>
      <c r="D7" s="6" t="s">
        <v>278</v>
      </c>
      <c r="E7" s="7" t="s">
        <v>23</v>
      </c>
      <c r="F7" s="6" t="s">
        <v>293</v>
      </c>
      <c r="G7" s="7" t="s">
        <v>51</v>
      </c>
      <c r="H7" s="7" t="s">
        <v>294</v>
      </c>
      <c r="I7" s="7" t="s">
        <v>108</v>
      </c>
      <c r="J7" s="14">
        <v>1</v>
      </c>
      <c r="K7" s="7" t="s">
        <v>48</v>
      </c>
      <c r="L7" s="7" t="s">
        <v>54</v>
      </c>
      <c r="M7" s="15">
        <v>45327</v>
      </c>
      <c r="N7" s="16">
        <v>10</v>
      </c>
      <c r="O7" s="17">
        <v>0</v>
      </c>
      <c r="P7" s="18">
        <v>1.8</v>
      </c>
      <c r="Q7" s="23">
        <v>1.8</v>
      </c>
      <c r="R7" s="21">
        <f>VLOOKUP(F:F,LZ161251000621!F:R,13,0)</f>
        <v>1.8</v>
      </c>
      <c r="S7" s="22">
        <f t="shared" si="0"/>
        <v>1.8</v>
      </c>
      <c r="T7" s="15"/>
      <c r="U7" s="7" t="s">
        <v>54</v>
      </c>
    </row>
    <row r="8" s="1" customFormat="1" spans="1:21">
      <c r="A8" s="4" t="s">
        <v>46</v>
      </c>
      <c r="B8" s="4" t="s">
        <v>469</v>
      </c>
      <c r="C8" s="5" t="s">
        <v>48</v>
      </c>
      <c r="D8" s="4" t="s">
        <v>278</v>
      </c>
      <c r="E8" s="5" t="s">
        <v>23</v>
      </c>
      <c r="F8" s="4" t="s">
        <v>291</v>
      </c>
      <c r="G8" s="5" t="s">
        <v>61</v>
      </c>
      <c r="H8" s="5" t="s">
        <v>292</v>
      </c>
      <c r="I8" s="5" t="s">
        <v>108</v>
      </c>
      <c r="J8" s="9">
        <v>1</v>
      </c>
      <c r="K8" s="5" t="s">
        <v>48</v>
      </c>
      <c r="L8" s="5" t="s">
        <v>54</v>
      </c>
      <c r="M8" s="10">
        <v>45327</v>
      </c>
      <c r="N8" s="11">
        <v>10</v>
      </c>
      <c r="O8" s="12">
        <v>0</v>
      </c>
      <c r="P8" s="13">
        <v>35.66568</v>
      </c>
      <c r="Q8" s="20">
        <v>35.66568</v>
      </c>
      <c r="R8" s="21">
        <f>VLOOKUP(F:F,LZ161251000621!F:R,13,0)</f>
        <v>26.5234514156234</v>
      </c>
      <c r="S8" s="22">
        <f t="shared" si="0"/>
        <v>26.5234514156234</v>
      </c>
      <c r="T8" s="10"/>
      <c r="U8" s="5" t="s">
        <v>54</v>
      </c>
    </row>
    <row r="9" s="1" customFormat="1" spans="1:21">
      <c r="A9" s="6" t="s">
        <v>46</v>
      </c>
      <c r="B9" s="6" t="s">
        <v>469</v>
      </c>
      <c r="C9" s="7" t="s">
        <v>48</v>
      </c>
      <c r="D9" s="6" t="s">
        <v>278</v>
      </c>
      <c r="E9" s="7" t="s">
        <v>23</v>
      </c>
      <c r="F9" s="6" t="s">
        <v>288</v>
      </c>
      <c r="G9" s="7" t="s">
        <v>51</v>
      </c>
      <c r="H9" s="7" t="s">
        <v>289</v>
      </c>
      <c r="I9" s="7" t="s">
        <v>290</v>
      </c>
      <c r="J9" s="14">
        <v>1</v>
      </c>
      <c r="K9" s="7" t="s">
        <v>48</v>
      </c>
      <c r="L9" s="7" t="s">
        <v>54</v>
      </c>
      <c r="M9" s="15">
        <v>45327</v>
      </c>
      <c r="N9" s="16">
        <v>10</v>
      </c>
      <c r="O9" s="17">
        <v>0</v>
      </c>
      <c r="P9" s="18">
        <v>1.4235</v>
      </c>
      <c r="Q9" s="23">
        <v>1.4235</v>
      </c>
      <c r="R9" s="21">
        <f>VLOOKUP(F:F,LZ161251000621!F:R,13,0)</f>
        <v>1.4235</v>
      </c>
      <c r="S9" s="22">
        <f t="shared" si="0"/>
        <v>1.4235</v>
      </c>
      <c r="T9" s="15"/>
      <c r="U9" s="7" t="s">
        <v>54</v>
      </c>
    </row>
    <row r="10" s="1" customFormat="1" spans="1:21">
      <c r="A10" s="4" t="s">
        <v>46</v>
      </c>
      <c r="B10" s="4" t="s">
        <v>469</v>
      </c>
      <c r="C10" s="5" t="s">
        <v>48</v>
      </c>
      <c r="D10" s="4" t="s">
        <v>278</v>
      </c>
      <c r="E10" s="5" t="s">
        <v>23</v>
      </c>
      <c r="F10" s="4" t="s">
        <v>57</v>
      </c>
      <c r="G10" s="5" t="s">
        <v>51</v>
      </c>
      <c r="H10" s="5" t="s">
        <v>58</v>
      </c>
      <c r="I10" s="5" t="s">
        <v>59</v>
      </c>
      <c r="J10" s="9">
        <v>4</v>
      </c>
      <c r="K10" s="5" t="s">
        <v>48</v>
      </c>
      <c r="L10" s="5" t="s">
        <v>54</v>
      </c>
      <c r="M10" s="10">
        <v>45327</v>
      </c>
      <c r="N10" s="11">
        <v>10</v>
      </c>
      <c r="O10" s="12">
        <v>0</v>
      </c>
      <c r="P10" s="13">
        <v>0.046</v>
      </c>
      <c r="Q10" s="20">
        <v>0.184</v>
      </c>
      <c r="R10" s="21">
        <f>VLOOKUP(F:F,LZ161251000621!F:R,13,0)</f>
        <v>0.046</v>
      </c>
      <c r="S10" s="22">
        <f t="shared" si="0"/>
        <v>0.184</v>
      </c>
      <c r="T10" s="10"/>
      <c r="U10" s="5" t="s">
        <v>54</v>
      </c>
    </row>
    <row r="11" s="1" customFormat="1" spans="1:21">
      <c r="A11" s="6" t="s">
        <v>46</v>
      </c>
      <c r="B11" s="6" t="s">
        <v>469</v>
      </c>
      <c r="C11" s="7" t="s">
        <v>48</v>
      </c>
      <c r="D11" s="6" t="s">
        <v>278</v>
      </c>
      <c r="E11" s="7" t="s">
        <v>23</v>
      </c>
      <c r="F11" s="6" t="s">
        <v>471</v>
      </c>
      <c r="G11" s="7" t="s">
        <v>51</v>
      </c>
      <c r="H11" s="7" t="s">
        <v>414</v>
      </c>
      <c r="I11" s="7" t="s">
        <v>54</v>
      </c>
      <c r="J11" s="14">
        <v>1</v>
      </c>
      <c r="K11" s="7" t="s">
        <v>48</v>
      </c>
      <c r="L11" s="7" t="s">
        <v>54</v>
      </c>
      <c r="M11" s="15">
        <v>45327</v>
      </c>
      <c r="N11" s="16">
        <v>10</v>
      </c>
      <c r="O11" s="17">
        <v>0</v>
      </c>
      <c r="P11" s="18">
        <v>0</v>
      </c>
      <c r="Q11" s="23">
        <v>0</v>
      </c>
      <c r="R11" s="24">
        <v>52.57</v>
      </c>
      <c r="S11" s="22">
        <f t="shared" si="0"/>
        <v>52.57</v>
      </c>
      <c r="T11" s="15"/>
      <c r="U11" s="7" t="s">
        <v>54</v>
      </c>
    </row>
    <row r="12" s="1" customFormat="1" spans="1:21">
      <c r="A12" s="4" t="s">
        <v>46</v>
      </c>
      <c r="B12" s="4" t="s">
        <v>469</v>
      </c>
      <c r="C12" s="5" t="s">
        <v>48</v>
      </c>
      <c r="D12" s="4" t="s">
        <v>278</v>
      </c>
      <c r="E12" s="5" t="s">
        <v>23</v>
      </c>
      <c r="F12" s="4" t="s">
        <v>284</v>
      </c>
      <c r="G12" s="5" t="s">
        <v>61</v>
      </c>
      <c r="H12" s="5" t="s">
        <v>285</v>
      </c>
      <c r="I12" s="5" t="s">
        <v>108</v>
      </c>
      <c r="J12" s="9">
        <v>1</v>
      </c>
      <c r="K12" s="5" t="s">
        <v>48</v>
      </c>
      <c r="L12" s="5" t="s">
        <v>54</v>
      </c>
      <c r="M12" s="10">
        <v>45327</v>
      </c>
      <c r="N12" s="11">
        <v>10</v>
      </c>
      <c r="O12" s="12">
        <v>0</v>
      </c>
      <c r="P12" s="13">
        <v>73.82012</v>
      </c>
      <c r="Q12" s="20">
        <v>73.82012</v>
      </c>
      <c r="R12" s="21">
        <f>VLOOKUP(F:F,LZ161251000621!F:R,13,0)</f>
        <v>63.5286249733097</v>
      </c>
      <c r="S12" s="22">
        <f t="shared" si="0"/>
        <v>63.5286249733097</v>
      </c>
      <c r="T12" s="10"/>
      <c r="U12" s="5" t="s">
        <v>54</v>
      </c>
    </row>
    <row r="13" s="1" customFormat="1" spans="1:21">
      <c r="A13" s="6" t="s">
        <v>46</v>
      </c>
      <c r="B13" s="6" t="s">
        <v>469</v>
      </c>
      <c r="C13" s="7" t="s">
        <v>48</v>
      </c>
      <c r="D13" s="6" t="s">
        <v>278</v>
      </c>
      <c r="E13" s="7" t="s">
        <v>23</v>
      </c>
      <c r="F13" s="6" t="s">
        <v>282</v>
      </c>
      <c r="G13" s="7" t="s">
        <v>51</v>
      </c>
      <c r="H13" s="7" t="s">
        <v>283</v>
      </c>
      <c r="I13" s="7" t="s">
        <v>65</v>
      </c>
      <c r="J13" s="14">
        <v>1</v>
      </c>
      <c r="K13" s="7" t="s">
        <v>48</v>
      </c>
      <c r="L13" s="7" t="s">
        <v>54</v>
      </c>
      <c r="M13" s="15">
        <v>45327</v>
      </c>
      <c r="N13" s="16">
        <v>10</v>
      </c>
      <c r="O13" s="17">
        <v>0</v>
      </c>
      <c r="P13" s="18">
        <v>1.7319</v>
      </c>
      <c r="Q13" s="23">
        <v>1.7319</v>
      </c>
      <c r="R13" s="21">
        <f>VLOOKUP(F:F,LZ161251000621!F:R,13,0)</f>
        <v>1.7319</v>
      </c>
      <c r="S13" s="22">
        <f t="shared" si="0"/>
        <v>1.7319</v>
      </c>
      <c r="T13" s="15"/>
      <c r="U13" s="7" t="s">
        <v>54</v>
      </c>
    </row>
    <row r="14" s="1" customFormat="1" spans="1:21">
      <c r="A14" s="4" t="s">
        <v>46</v>
      </c>
      <c r="B14" s="4" t="s">
        <v>469</v>
      </c>
      <c r="C14" s="5" t="s">
        <v>48</v>
      </c>
      <c r="D14" s="4" t="s">
        <v>278</v>
      </c>
      <c r="E14" s="5" t="s">
        <v>23</v>
      </c>
      <c r="F14" s="4" t="s">
        <v>279</v>
      </c>
      <c r="G14" s="5" t="s">
        <v>51</v>
      </c>
      <c r="H14" s="5" t="s">
        <v>280</v>
      </c>
      <c r="I14" s="5" t="s">
        <v>281</v>
      </c>
      <c r="J14" s="9">
        <v>1</v>
      </c>
      <c r="K14" s="5" t="s">
        <v>48</v>
      </c>
      <c r="L14" s="5" t="s">
        <v>54</v>
      </c>
      <c r="M14" s="10">
        <v>45327</v>
      </c>
      <c r="N14" s="11">
        <v>10</v>
      </c>
      <c r="O14" s="12">
        <v>0</v>
      </c>
      <c r="P14" s="13">
        <v>1.32</v>
      </c>
      <c r="Q14" s="20">
        <v>1.32</v>
      </c>
      <c r="R14" s="21">
        <f>VLOOKUP(F:F,LZ161251000621!F:R,13,0)</f>
        <v>1.3154</v>
      </c>
      <c r="S14" s="22">
        <f t="shared" si="0"/>
        <v>1.3154</v>
      </c>
      <c r="T14" s="10"/>
      <c r="U14" s="5" t="s">
        <v>54</v>
      </c>
    </row>
    <row r="15" spans="19:19">
      <c r="S15" s="2">
        <f>SUM(S2:S14)</f>
        <v>295.203989188153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附加值汇总表</vt:lpstr>
      <vt:lpstr>LZ161251000601</vt:lpstr>
      <vt:lpstr>LZ161251000621</vt:lpstr>
      <vt:lpstr>LZ161351000601</vt:lpstr>
      <vt:lpstr>LZ161351000621</vt:lpstr>
      <vt:lpstr>LZ161251000622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哿 偉</cp:lastModifiedBy>
  <dcterms:created xsi:type="dcterms:W3CDTF">2023-05-12T11:15:00Z</dcterms:created>
  <dcterms:modified xsi:type="dcterms:W3CDTF">2024-07-12T05:19:19Z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AC7AB5B776BA44BCBF2D1318F5C23D48_12</vt:lpwstr>
  </property>
</Properties>
</file>