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32" firstSheet="1" activeTab="2"/>
  </bookViews>
  <sheets>
    <sheet name="KING" sheetId="6" state="veryHidden" r:id="rId1"/>
    <sheet name="订单" sheetId="13" r:id="rId2"/>
    <sheet name="销量" sheetId="15" r:id="rId3"/>
  </sheets>
  <definedNames>
    <definedName name="_xlnm._FilterDatabase" localSheetId="1" hidden="1">订单!$B$1:$F$21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<sst xmlns="http://schemas.openxmlformats.org/spreadsheetml/2006/main" count="119" uniqueCount="78">
  <si>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QAD</t>
  </si>
  <si>
    <t>件号</t>
  </si>
  <si>
    <t>名称</t>
  </si>
  <si>
    <t>配置</t>
  </si>
  <si>
    <t>车型</t>
  </si>
  <si>
    <t>年产量</t>
  </si>
  <si>
    <t>宽车：中宽车=50：50</t>
  </si>
  <si>
    <t>A668100000004</t>
  </si>
  <si>
    <t>驾驶员座椅总成</t>
  </si>
  <si>
    <t>经济型标准</t>
  </si>
  <si>
    <t>宽车</t>
  </si>
  <si>
    <t>带右扶手</t>
  </si>
  <si>
    <t>A668100000006</t>
  </si>
  <si>
    <t>副驾驶员座椅总成</t>
  </si>
  <si>
    <t>经济型标准/翻折</t>
  </si>
  <si>
    <t>A668100000010</t>
  </si>
  <si>
    <t>经济型舒适</t>
  </si>
  <si>
    <t>A668100000011</t>
  </si>
  <si>
    <t>经济型舒适带滑轨</t>
  </si>
  <si>
    <t>带左扶手</t>
  </si>
  <si>
    <t>A668100000023</t>
  </si>
  <si>
    <t>中宽车</t>
  </si>
  <si>
    <t>A668100000025</t>
  </si>
  <si>
    <t>A668100000026</t>
  </si>
  <si>
    <t>SHT0016629</t>
  </si>
  <si>
    <t>A668100000007</t>
  </si>
  <si>
    <t>副驾驶座椅安装支架</t>
  </si>
  <si>
    <t>经济型</t>
  </si>
  <si>
    <t>SHT0016628</t>
  </si>
  <si>
    <t>A668100000022</t>
  </si>
  <si>
    <t>SHT0016014</t>
  </si>
  <si>
    <t>宽车主驾驶底部支架焊接总成</t>
  </si>
  <si>
    <t>SHT0015987</t>
  </si>
  <si>
    <t>中宽车主驾驶底部支架焊接总成</t>
  </si>
  <si>
    <t>SHT0017242</t>
  </si>
  <si>
    <t>宽车副司机底座焊接总成</t>
  </si>
  <si>
    <t>SHT0016803</t>
  </si>
  <si>
    <t>中宽车副司机底座焊接总成</t>
  </si>
  <si>
    <t>SHT0016093</t>
  </si>
  <si>
    <t>主驾驶靠背骨架装配总成</t>
  </si>
  <si>
    <t>装配分总成</t>
  </si>
  <si>
    <t>SHT0016691</t>
  </si>
  <si>
    <t>副司机靠背骨架装配总成</t>
  </si>
  <si>
    <t>无侧翼钢丝，配合翻折座椅</t>
  </si>
  <si>
    <t>SHT0016626</t>
  </si>
  <si>
    <t>有侧翼钢丝，滑动座椅</t>
  </si>
  <si>
    <t>SHT0016687</t>
  </si>
  <si>
    <t>滑轨支架总成</t>
  </si>
  <si>
    <t>SHT0016211</t>
  </si>
  <si>
    <t>宽车副驾驶坐垫骨架焊接总成</t>
  </si>
  <si>
    <t>A6项目产品量价规划</t>
  </si>
  <si>
    <t>一、销量、售价、生命周期</t>
  </si>
  <si>
    <t>10年</t>
  </si>
  <si>
    <t xml:space="preserve">项目名称：               </t>
  </si>
  <si>
    <t>合计</t>
  </si>
  <si>
    <t>产品名称</t>
  </si>
  <si>
    <t>产品图号</t>
  </si>
  <si>
    <t>2024年</t>
  </si>
  <si>
    <t>2025年</t>
  </si>
  <si>
    <t>2026年</t>
  </si>
  <si>
    <t>2027年</t>
  </si>
  <si>
    <t>2028年</t>
  </si>
  <si>
    <t>2029年</t>
  </si>
  <si>
    <t>2030年</t>
  </si>
  <si>
    <t>驾驶员座椅</t>
  </si>
  <si>
    <t>A668100000004/26</t>
  </si>
  <si>
    <t>宽车/中宽车</t>
  </si>
  <si>
    <t>标准：空气悬浮减震（匹配空气高度调
节），悬浮高度记忆功能，减震器阻尼可
调，速降功能 手动靠背角度可调，手动
空气高度调节，手动短滑轨前后可调，手动
坐垫倾角可调，手动座深可调，空气腰部支
撑，靠背两侧空气腰托，内侧扶手，集成三
点式安全带，安全带未系报警（只有带
扣），PVC 包覆</t>
  </si>
  <si>
    <t>副驾驶员座椅</t>
  </si>
  <si>
    <t>A668100000006/25</t>
  </si>
  <si>
    <t>标准：分体式无减震，手动靠背角度可调，
手动坐垫翻转，集成三点式安全带，安全带
未系报警（带扣+压力传感器），PVC 包覆</t>
  </si>
  <si>
    <t>A6681000000010/23</t>
  </si>
  <si>
    <t>舒适：空气悬浮减震（匹配空气高度调
节），悬浮高度记忆功能，减震器阻尼可
调，速降功能，手动靠背角度可调，手动空
气高度调节，手动短滑轨前后可调，手动坐
垫倾角可调，手动座深可调，空气腰部支
撑，靠背两侧空气腰托，内侧扶手，靠背坐
垫电加热，通风（吸风式），集成三点式安
全带，安全带未系报警（只有带扣，PVC包覆</t>
  </si>
  <si>
    <t>A6681000000011/24</t>
  </si>
  <si>
    <t>舒适：手动靠背角度可调，手动短滑轨前后
可调，内侧扶手，集成三点式安全带，PVC
包覆，安全带
未系报警（带扣+压力传感器）</t>
  </si>
  <si>
    <t>副驾驶员座椅安装支架</t>
  </si>
  <si>
    <t>预计销价年降</t>
  </si>
  <si>
    <t>涂红色处为必填项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</si>
</sst>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8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000000"/>
      <name val="微软雅黑"/>
      <charset val="134"/>
    </font>
    <font>
      <b/>
      <sz val="11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color indexed="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u/>
      <sz val="14.3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7" fillId="0" borderId="0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0" borderId="0"/>
    <xf numFmtId="0" fontId="41" fillId="0" borderId="0" applyNumberFormat="0" applyBorder="0" applyProtection="0">
      <alignment vertical="center"/>
    </xf>
    <xf numFmtId="0" fontId="36" fillId="0" borderId="0"/>
    <xf numFmtId="0" fontId="11" fillId="0" borderId="0">
      <alignment vertical="center"/>
    </xf>
    <xf numFmtId="0" fontId="42" fillId="0" borderId="0">
      <alignment vertical="center"/>
    </xf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36" fillId="0" borderId="0"/>
    <xf numFmtId="0" fontId="11" fillId="0" borderId="0">
      <alignment vertical="center"/>
    </xf>
    <xf numFmtId="0" fontId="44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7" fillId="39" borderId="15" applyNumberFormat="0" applyFont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1" fillId="0" borderId="0" xfId="1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176" fontId="5" fillId="2" borderId="1" xfId="1" applyNumberFormat="1" applyFont="1" applyFill="1" applyBorder="1" applyAlignment="1" applyProtection="1">
      <alignment horizontal="center" vertical="center" wrapText="1" readingOrder="1"/>
    </xf>
    <xf numFmtId="0" fontId="1" fillId="2" borderId="5" xfId="0" applyFont="1" applyFill="1" applyBorder="1" applyAlignment="1">
      <alignment horizontal="left" wrapText="1" readingOrder="1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43" fontId="1" fillId="0" borderId="0" xfId="0" applyNumberFormat="1" applyFont="1" applyFill="1" applyAlignment="1">
      <alignment vertical="center"/>
    </xf>
    <xf numFmtId="43" fontId="1" fillId="0" borderId="0" xfId="1" applyFont="1" applyFill="1" applyBorder="1" applyAlignment="1" applyProtection="1">
      <alignment vertical="center"/>
    </xf>
    <xf numFmtId="9" fontId="5" fillId="5" borderId="1" xfId="0" applyNumberFormat="1" applyFont="1" applyFill="1" applyBorder="1" applyAlignment="1">
      <alignment horizontal="center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2" fillId="0" borderId="1" xfId="0" applyNumberFormat="1" applyFont="1" applyFill="1" applyBorder="1" applyAlignment="1">
      <alignment horizontal="center" wrapText="1" readingOrder="1"/>
    </xf>
    <xf numFmtId="176" fontId="1" fillId="2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wrapText="1" readingOrder="1"/>
    </xf>
    <xf numFmtId="0" fontId="11" fillId="0" borderId="0" xfId="63" applyAlignment="1">
      <alignment horizontal="center" vertical="center"/>
    </xf>
    <xf numFmtId="0" fontId="11" fillId="0" borderId="0" xfId="63" applyAlignment="1">
      <alignment horizontal="center"/>
    </xf>
    <xf numFmtId="0" fontId="11" fillId="0" borderId="0" xfId="63" applyFill="1" applyAlignment="1">
      <alignment horizontal="center"/>
    </xf>
    <xf numFmtId="0" fontId="12" fillId="0" borderId="1" xfId="63" applyNumberFormat="1" applyFont="1" applyFill="1" applyBorder="1" applyAlignment="1">
      <alignment horizontal="center" vertical="center"/>
    </xf>
    <xf numFmtId="58" fontId="12" fillId="5" borderId="1" xfId="63" applyNumberFormat="1" applyFont="1" applyFill="1" applyBorder="1" applyAlignment="1">
      <alignment horizontal="center" vertical="center"/>
    </xf>
    <xf numFmtId="0" fontId="11" fillId="5" borderId="0" xfId="63" applyFill="1" applyAlignment="1">
      <alignment horizontal="center" vertical="center"/>
    </xf>
    <xf numFmtId="0" fontId="13" fillId="0" borderId="1" xfId="63" applyFont="1" applyBorder="1" applyAlignment="1">
      <alignment horizontal="center" vertical="center"/>
    </xf>
    <xf numFmtId="0" fontId="14" fillId="0" borderId="1" xfId="63" applyNumberFormat="1" applyFont="1" applyFill="1" applyBorder="1" applyAlignment="1">
      <alignment horizontal="center" vertical="center"/>
    </xf>
    <xf numFmtId="0" fontId="13" fillId="0" borderId="1" xfId="63" applyFont="1" applyFill="1" applyBorder="1" applyAlignment="1">
      <alignment horizontal="center" vertical="center"/>
    </xf>
    <xf numFmtId="0" fontId="13" fillId="0" borderId="0" xfId="63" applyFont="1" applyAlignment="1">
      <alignment horizontal="center" vertical="center"/>
    </xf>
    <xf numFmtId="0" fontId="14" fillId="0" borderId="0" xfId="63" applyNumberFormat="1" applyFont="1" applyFill="1" applyAlignment="1">
      <alignment horizontal="center" vertical="center"/>
    </xf>
    <xf numFmtId="0" fontId="15" fillId="0" borderId="1" xfId="70" applyFont="1" applyFill="1" applyBorder="1" applyAlignment="1" applyProtection="1">
      <alignment horizontal="center" vertical="center" wrapText="1"/>
      <protection locked="0"/>
    </xf>
    <xf numFmtId="0" fontId="15" fillId="0" borderId="1" xfId="58" applyFont="1" applyFill="1" applyBorder="1" applyAlignment="1">
      <alignment horizontal="center" vertical="center" wrapText="1"/>
    </xf>
    <xf numFmtId="49" fontId="15" fillId="0" borderId="1" xfId="58" applyNumberFormat="1" applyFont="1" applyFill="1" applyBorder="1" applyAlignment="1">
      <alignment horizontal="center" vertical="center" wrapText="1"/>
    </xf>
    <xf numFmtId="0" fontId="16" fillId="0" borderId="1" xfId="6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5" borderId="1" xfId="58" applyFont="1" applyFill="1" applyBorder="1" applyAlignment="1">
      <alignment horizontal="center" vertical="center" wrapText="1"/>
    </xf>
    <xf numFmtId="0" fontId="11" fillId="0" borderId="0" xfId="63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70" applyFont="1" applyFill="1" applyBorder="1" applyAlignment="1" applyProtection="1">
      <alignment horizontal="center" vertical="center" wrapText="1"/>
      <protection locked="0"/>
    </xf>
    <xf numFmtId="0" fontId="16" fillId="0" borderId="1" xfId="70" applyFont="1" applyFill="1" applyBorder="1" applyAlignment="1" applyProtection="1">
      <alignment horizontal="center" vertical="center" wrapText="1"/>
      <protection locked="0"/>
    </xf>
    <xf numFmtId="0" fontId="16" fillId="5" borderId="1" xfId="58" applyFont="1" applyFill="1" applyBorder="1" applyAlignment="1">
      <alignment horizontal="center" vertical="center" wrapText="1"/>
    </xf>
    <xf numFmtId="0" fontId="16" fillId="0" borderId="1" xfId="58" applyFont="1" applyFill="1" applyBorder="1" applyAlignment="1">
      <alignment horizontal="center" vertical="center" wrapText="1"/>
    </xf>
    <xf numFmtId="0" fontId="1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70" applyFont="1" applyFill="1" applyAlignment="1" applyProtection="1">
      <alignment horizontal="center" vertical="center" wrapText="1"/>
      <protection locked="0"/>
    </xf>
    <xf numFmtId="0" fontId="16" fillId="0" borderId="0" xfId="58" applyFont="1" applyFill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1" xfId="50"/>
    <cellStyle name="BOM_Level_Below3 3" xfId="51"/>
    <cellStyle name="RowLevel_1" xfId="52"/>
    <cellStyle name="百分比 2" xfId="53"/>
    <cellStyle name="差_KING" xfId="54"/>
    <cellStyle name="常规 10" xfId="55"/>
    <cellStyle name="常规 2" xfId="56"/>
    <cellStyle name="常规 2 2" xfId="57"/>
    <cellStyle name="常规 2 27" xfId="58"/>
    <cellStyle name="常规 2 28 2" xfId="59"/>
    <cellStyle name="常规 3" xfId="60"/>
    <cellStyle name="常规 3 29" xfId="61"/>
    <cellStyle name="常规 3 30" xfId="62"/>
    <cellStyle name="常规 4" xfId="63"/>
    <cellStyle name="常规 4 2" xfId="64"/>
    <cellStyle name="常规 40" xfId="65"/>
    <cellStyle name="常规 5 2" xfId="66"/>
    <cellStyle name="常规 5 2 2" xfId="67"/>
    <cellStyle name="超链接 2" xfId="68"/>
    <cellStyle name="好_KING" xfId="69"/>
    <cellStyle name="样式 1" xfId="70"/>
    <cellStyle name="样式 1 10" xfId="71"/>
    <cellStyle name="注释 10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B1" workbookViewId="0">
      <selection activeCell="G11" sqref="G11:G21"/>
    </sheetView>
  </sheetViews>
  <sheetFormatPr defaultColWidth="9" defaultRowHeight="13.5" outlineLevelCol="7"/>
  <cols>
    <col min="1" max="1" width="12.875" style="36" customWidth="1"/>
    <col min="2" max="2" width="15.875" style="36" customWidth="1"/>
    <col min="3" max="3" width="27.875" style="36" customWidth="1"/>
    <col min="4" max="4" width="16.25" style="36" customWidth="1"/>
    <col min="5" max="5" width="8.875" style="36" customWidth="1"/>
    <col min="6" max="6" width="10.125" style="37" customWidth="1"/>
    <col min="7" max="7" width="17.375" style="36" customWidth="1"/>
    <col min="8" max="8" width="30.75" style="36" customWidth="1"/>
    <col min="9" max="16372" width="8.75" style="36"/>
    <col min="16373" max="16384" width="9" style="36"/>
  </cols>
  <sheetData>
    <row r="1" s="35" customFormat="1" ht="39.95" customHeight="1" spans="1:8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9" t="s">
        <v>5</v>
      </c>
      <c r="H1" s="40" t="s">
        <v>6</v>
      </c>
    </row>
    <row r="2" s="35" customFormat="1" ht="20.1" customHeight="1" spans="1:7">
      <c r="A2" s="41"/>
      <c r="B2" s="41" t="s">
        <v>7</v>
      </c>
      <c r="C2" s="41" t="s">
        <v>8</v>
      </c>
      <c r="D2" s="41" t="s">
        <v>9</v>
      </c>
      <c r="E2" s="42" t="s">
        <v>10</v>
      </c>
      <c r="F2" s="42">
        <v>6000</v>
      </c>
      <c r="G2" s="35" t="s">
        <v>11</v>
      </c>
    </row>
    <row r="3" s="35" customFormat="1" ht="20.1" customHeight="1" spans="1:6">
      <c r="A3" s="43"/>
      <c r="B3" s="43" t="s">
        <v>12</v>
      </c>
      <c r="C3" s="43" t="s">
        <v>13</v>
      </c>
      <c r="D3" s="41" t="s">
        <v>14</v>
      </c>
      <c r="E3" s="42" t="s">
        <v>10</v>
      </c>
      <c r="F3" s="42">
        <v>6000</v>
      </c>
    </row>
    <row r="4" s="35" customFormat="1" ht="20.1" customHeight="1" spans="1:7">
      <c r="A4" s="41"/>
      <c r="B4" s="41" t="s">
        <v>15</v>
      </c>
      <c r="C4" s="41" t="s">
        <v>8</v>
      </c>
      <c r="D4" s="43" t="s">
        <v>16</v>
      </c>
      <c r="E4" s="42" t="s">
        <v>10</v>
      </c>
      <c r="F4" s="42">
        <v>6000</v>
      </c>
      <c r="G4" s="35" t="s">
        <v>11</v>
      </c>
    </row>
    <row r="5" s="35" customFormat="1" ht="20.1" customHeight="1" spans="1:7">
      <c r="A5" s="43"/>
      <c r="B5" s="43" t="s">
        <v>17</v>
      </c>
      <c r="C5" s="43" t="s">
        <v>13</v>
      </c>
      <c r="D5" s="43" t="s">
        <v>18</v>
      </c>
      <c r="E5" s="42" t="s">
        <v>10</v>
      </c>
      <c r="F5" s="42">
        <v>6000</v>
      </c>
      <c r="G5" s="35" t="s">
        <v>19</v>
      </c>
    </row>
    <row r="6" s="35" customFormat="1" ht="20.1" customHeight="1" spans="1:7">
      <c r="A6" s="41"/>
      <c r="B6" s="41" t="s">
        <v>20</v>
      </c>
      <c r="C6" s="41" t="s">
        <v>8</v>
      </c>
      <c r="D6" s="41" t="s">
        <v>9</v>
      </c>
      <c r="E6" s="42" t="s">
        <v>21</v>
      </c>
      <c r="F6" s="42">
        <v>6000</v>
      </c>
      <c r="G6" s="35" t="s">
        <v>11</v>
      </c>
    </row>
    <row r="7" s="35" customFormat="1" ht="18.95" customHeight="1" spans="1:6">
      <c r="A7" s="41"/>
      <c r="B7" s="41" t="s">
        <v>22</v>
      </c>
      <c r="C7" s="41" t="s">
        <v>13</v>
      </c>
      <c r="D7" s="41" t="s">
        <v>14</v>
      </c>
      <c r="E7" s="42" t="s">
        <v>21</v>
      </c>
      <c r="F7" s="42">
        <v>12000</v>
      </c>
    </row>
    <row r="8" s="35" customFormat="1" ht="20.1" customHeight="1" spans="1:7">
      <c r="A8" s="41"/>
      <c r="B8" s="41" t="s">
        <v>23</v>
      </c>
      <c r="C8" s="41" t="s">
        <v>8</v>
      </c>
      <c r="D8" s="41" t="s">
        <v>16</v>
      </c>
      <c r="E8" s="42" t="s">
        <v>21</v>
      </c>
      <c r="F8" s="42">
        <v>6000</v>
      </c>
      <c r="G8" s="35" t="s">
        <v>11</v>
      </c>
    </row>
    <row r="9" s="35" customFormat="1" ht="20.1" customHeight="1" spans="1:6">
      <c r="A9" s="44"/>
      <c r="B9" s="44"/>
      <c r="C9" s="44"/>
      <c r="D9" s="44"/>
      <c r="E9" s="45"/>
      <c r="F9" s="45">
        <f>SUM(F2:F8)</f>
        <v>48000</v>
      </c>
    </row>
    <row r="10" s="35" customFormat="1" spans="1:6">
      <c r="A10" s="36"/>
      <c r="B10" s="36"/>
      <c r="C10" s="36"/>
      <c r="D10" s="36"/>
      <c r="E10" s="36"/>
      <c r="F10" s="37"/>
    </row>
    <row r="11" s="35" customFormat="1" ht="20.1" customHeight="1" spans="1:7">
      <c r="A11" s="46" t="s">
        <v>24</v>
      </c>
      <c r="B11" s="43" t="s">
        <v>25</v>
      </c>
      <c r="C11" s="43" t="s">
        <v>26</v>
      </c>
      <c r="D11" s="43" t="s">
        <v>27</v>
      </c>
      <c r="E11" s="42" t="s">
        <v>10</v>
      </c>
      <c r="F11" s="42">
        <f>F3</f>
        <v>6000</v>
      </c>
      <c r="G11" s="35">
        <f>F11/12</f>
        <v>500</v>
      </c>
    </row>
    <row r="12" s="35" customFormat="1" ht="20.1" customHeight="1" spans="1:7">
      <c r="A12" s="46" t="s">
        <v>28</v>
      </c>
      <c r="B12" s="43" t="s">
        <v>29</v>
      </c>
      <c r="C12" s="43" t="s">
        <v>26</v>
      </c>
      <c r="D12" s="43" t="s">
        <v>27</v>
      </c>
      <c r="E12" s="42" t="s">
        <v>21</v>
      </c>
      <c r="F12" s="42">
        <f>F7</f>
        <v>12000</v>
      </c>
      <c r="G12" s="35">
        <f t="shared" ref="G12:G21" si="0">F12/12</f>
        <v>1000</v>
      </c>
    </row>
    <row r="13" s="35" customFormat="1" ht="20.1" customHeight="1" spans="1:7">
      <c r="A13" s="47" t="s">
        <v>30</v>
      </c>
      <c r="B13" s="47" t="s">
        <v>30</v>
      </c>
      <c r="C13" s="48" t="s">
        <v>31</v>
      </c>
      <c r="D13" s="43"/>
      <c r="E13" s="42"/>
      <c r="F13" s="42">
        <f>F2+F4+F5</f>
        <v>18000</v>
      </c>
      <c r="G13" s="35">
        <f t="shared" si="0"/>
        <v>1500</v>
      </c>
    </row>
    <row r="14" s="35" customFormat="1" ht="20.1" customHeight="1" spans="1:7">
      <c r="A14" s="49" t="s">
        <v>32</v>
      </c>
      <c r="B14" s="49" t="s">
        <v>32</v>
      </c>
      <c r="C14" s="50" t="s">
        <v>33</v>
      </c>
      <c r="D14" s="43"/>
      <c r="E14" s="42"/>
      <c r="F14" s="42">
        <f>F6+F8</f>
        <v>12000</v>
      </c>
      <c r="G14" s="35">
        <f t="shared" si="0"/>
        <v>1000</v>
      </c>
    </row>
    <row r="15" s="35" customFormat="1" ht="20.1" customHeight="1" spans="1:7">
      <c r="A15" s="51" t="s">
        <v>34</v>
      </c>
      <c r="B15" s="47" t="s">
        <v>34</v>
      </c>
      <c r="C15" s="47" t="s">
        <v>35</v>
      </c>
      <c r="D15" s="43"/>
      <c r="E15" s="42"/>
      <c r="F15" s="42">
        <f>F3</f>
        <v>6000</v>
      </c>
      <c r="G15" s="35">
        <f t="shared" si="0"/>
        <v>500</v>
      </c>
    </row>
    <row r="16" s="35" customFormat="1" ht="20.1" customHeight="1" spans="1:8">
      <c r="A16" s="51" t="s">
        <v>36</v>
      </c>
      <c r="B16" s="47" t="s">
        <v>36</v>
      </c>
      <c r="C16" s="47" t="s">
        <v>37</v>
      </c>
      <c r="D16" s="43"/>
      <c r="E16" s="42"/>
      <c r="F16" s="42">
        <f>F7</f>
        <v>12000</v>
      </c>
      <c r="G16" s="35">
        <f t="shared" si="0"/>
        <v>1000</v>
      </c>
      <c r="H16" s="52"/>
    </row>
    <row r="17" s="35" customFormat="1" ht="20.1" customHeight="1" spans="1:7">
      <c r="A17" s="53" t="s">
        <v>38</v>
      </c>
      <c r="B17" s="54" t="s">
        <v>38</v>
      </c>
      <c r="C17" s="55" t="s">
        <v>39</v>
      </c>
      <c r="D17" s="56" t="s">
        <v>40</v>
      </c>
      <c r="E17" s="42"/>
      <c r="F17" s="42">
        <f>F2+F4+F6+F8</f>
        <v>24000</v>
      </c>
      <c r="G17" s="35">
        <f t="shared" si="0"/>
        <v>2000</v>
      </c>
    </row>
    <row r="18" s="35" customFormat="1" ht="20.1" customHeight="1" spans="1:7">
      <c r="A18" s="57" t="s">
        <v>41</v>
      </c>
      <c r="B18" s="58" t="s">
        <v>41</v>
      </c>
      <c r="C18" s="59" t="s">
        <v>42</v>
      </c>
      <c r="D18" s="58" t="s">
        <v>43</v>
      </c>
      <c r="E18" s="42"/>
      <c r="F18" s="42">
        <f>F3+F7</f>
        <v>18000</v>
      </c>
      <c r="G18" s="35">
        <f t="shared" si="0"/>
        <v>1500</v>
      </c>
    </row>
    <row r="19" s="35" customFormat="1" ht="20.1" customHeight="1" spans="1:7">
      <c r="A19" s="57" t="s">
        <v>44</v>
      </c>
      <c r="B19" s="58" t="s">
        <v>44</v>
      </c>
      <c r="C19" s="59" t="s">
        <v>42</v>
      </c>
      <c r="D19" s="58" t="s">
        <v>45</v>
      </c>
      <c r="E19" s="42"/>
      <c r="F19" s="42">
        <f>F5</f>
        <v>6000</v>
      </c>
      <c r="G19" s="35">
        <f t="shared" si="0"/>
        <v>500</v>
      </c>
    </row>
    <row r="20" s="35" customFormat="1" ht="20.1" customHeight="1" spans="1:7">
      <c r="A20" s="47" t="s">
        <v>46</v>
      </c>
      <c r="B20" s="47" t="s">
        <v>46</v>
      </c>
      <c r="C20" s="47" t="s">
        <v>47</v>
      </c>
      <c r="D20" s="43"/>
      <c r="E20" s="42"/>
      <c r="F20" s="42">
        <f>F5</f>
        <v>6000</v>
      </c>
      <c r="G20" s="35">
        <f t="shared" si="0"/>
        <v>500</v>
      </c>
    </row>
    <row r="21" s="35" customFormat="1" ht="20.1" customHeight="1" spans="1:7">
      <c r="A21" s="47" t="s">
        <v>48</v>
      </c>
      <c r="B21" s="47" t="s">
        <v>48</v>
      </c>
      <c r="C21" s="48" t="s">
        <v>49</v>
      </c>
      <c r="D21" s="43"/>
      <c r="E21" s="42"/>
      <c r="F21" s="42">
        <f>F5</f>
        <v>6000</v>
      </c>
      <c r="G21" s="35">
        <f t="shared" si="0"/>
        <v>500</v>
      </c>
    </row>
    <row r="22" ht="20.1" customHeight="1" spans="1:6">
      <c r="A22" s="60"/>
      <c r="B22" s="60"/>
      <c r="C22" s="60"/>
      <c r="D22" s="61"/>
      <c r="E22" s="45"/>
      <c r="F22" s="45"/>
    </row>
    <row r="23" ht="20.1" customHeight="1" spans="1:6">
      <c r="A23" s="60"/>
      <c r="B23" s="60"/>
      <c r="C23" s="60"/>
      <c r="D23" s="61"/>
      <c r="E23" s="45"/>
      <c r="F23" s="45"/>
    </row>
    <row r="24" ht="20.1" customHeight="1" spans="1:6">
      <c r="A24" s="60"/>
      <c r="B24" s="60"/>
      <c r="C24" s="60"/>
      <c r="D24" s="61"/>
      <c r="E24" s="45"/>
      <c r="F24" s="45"/>
    </row>
    <row r="25" ht="20.1" customHeight="1" spans="1:6">
      <c r="A25" s="60"/>
      <c r="B25" s="60"/>
      <c r="C25" s="60"/>
      <c r="D25" s="61"/>
      <c r="E25" s="45"/>
      <c r="F25" s="45"/>
    </row>
    <row r="26" ht="20.1" customHeight="1"/>
  </sheetData>
  <autoFilter xmlns:etc="http://www.wps.cn/officeDocument/2017/etCustomData" ref="B1:F21" etc:filterBottomFollowUsedRange="0">
    <extLst/>
  </autoFilter>
  <conditionalFormatting sqref="A17:A19">
    <cfRule type="duplicateValues" dxfId="0" priority="46"/>
  </conditionalFormatting>
  <conditionalFormatting sqref="A22:A25">
    <cfRule type="duplicateValues" dxfId="0" priority="26"/>
    <cfRule type="duplicateValues" dxfId="0" priority="27"/>
    <cfRule type="duplicateValues" dxfId="0" priority="28"/>
  </conditionalFormatting>
  <conditionalFormatting sqref="B$1:B$1048576">
    <cfRule type="duplicateValues" dxfId="0" priority="22"/>
  </conditionalFormatting>
  <conditionalFormatting sqref="B17:B19">
    <cfRule type="duplicateValues" dxfId="0" priority="44"/>
    <cfRule type="duplicateValues" dxfId="0" priority="45"/>
    <cfRule type="duplicateValues" dxfId="0" priority="47"/>
  </conditionalFormatting>
  <conditionalFormatting sqref="B22:B25">
    <cfRule type="duplicateValues" dxfId="0" priority="32"/>
    <cfRule type="duplicateValues" dxfId="0" priority="33"/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2" workbookViewId="0">
      <selection activeCell="J9" sqref="J9"/>
    </sheetView>
  </sheetViews>
  <sheetFormatPr defaultColWidth="9" defaultRowHeight="16.5"/>
  <cols>
    <col min="1" max="1" width="21.5" style="4" customWidth="1"/>
    <col min="2" max="2" width="25.25" style="4" customWidth="1"/>
    <col min="3" max="3" width="17.75" style="4" customWidth="1"/>
    <col min="4" max="4" width="37.375" style="4" customWidth="1"/>
    <col min="5" max="6" width="9.25" style="4" customWidth="1"/>
    <col min="7" max="7" width="10.875" style="4" customWidth="1"/>
    <col min="8" max="9" width="11.625" style="4" customWidth="1"/>
    <col min="10" max="13" width="9.25" style="4" customWidth="1"/>
    <col min="14" max="14" width="12.875" style="4" customWidth="1"/>
    <col min="15" max="15" width="15.625" style="4" customWidth="1"/>
    <col min="16" max="16384" width="9" style="4"/>
  </cols>
  <sheetData>
    <row r="1" ht="29.25" customHeight="1" spans="1:14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3">
      <c r="A2" s="6" t="s">
        <v>51</v>
      </c>
      <c r="D2" s="4" t="s">
        <v>52</v>
      </c>
      <c r="E2" s="7"/>
      <c r="F2" s="7"/>
      <c r="G2" s="7"/>
      <c r="H2" s="7"/>
      <c r="I2" s="7"/>
      <c r="J2" s="7"/>
      <c r="K2" s="7"/>
      <c r="L2" s="7"/>
      <c r="M2" s="7"/>
    </row>
    <row r="3" ht="18" customHeight="1" spans="1:14">
      <c r="A3" s="8" t="s">
        <v>53</v>
      </c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2" t="s">
        <v>54</v>
      </c>
    </row>
    <row r="4" s="1" customFormat="1" ht="17.25" spans="1:14">
      <c r="A4" s="10" t="s">
        <v>55</v>
      </c>
      <c r="B4" s="10" t="s">
        <v>56</v>
      </c>
      <c r="C4" s="10"/>
      <c r="D4" s="11" t="s">
        <v>3</v>
      </c>
      <c r="E4" s="12" t="s">
        <v>57</v>
      </c>
      <c r="F4" s="12" t="s">
        <v>58</v>
      </c>
      <c r="G4" s="12" t="s">
        <v>59</v>
      </c>
      <c r="H4" s="12" t="s">
        <v>59</v>
      </c>
      <c r="I4" s="30">
        <v>0.6</v>
      </c>
      <c r="J4" s="12" t="s">
        <v>60</v>
      </c>
      <c r="K4" s="12" t="s">
        <v>61</v>
      </c>
      <c r="L4" s="12" t="s">
        <v>62</v>
      </c>
      <c r="M4" s="12" t="s">
        <v>63</v>
      </c>
      <c r="N4" s="12"/>
    </row>
    <row r="5" s="2" customFormat="1" ht="35.1" customHeight="1" spans="1:14">
      <c r="A5" s="13" t="s">
        <v>64</v>
      </c>
      <c r="B5" s="14" t="s">
        <v>65</v>
      </c>
      <c r="C5" s="14" t="s">
        <v>66</v>
      </c>
      <c r="D5" s="15" t="s">
        <v>67</v>
      </c>
      <c r="E5" s="16">
        <v>500</v>
      </c>
      <c r="F5" s="16">
        <v>10000</v>
      </c>
      <c r="G5" s="16">
        <v>20000</v>
      </c>
      <c r="H5" s="16">
        <v>20000</v>
      </c>
      <c r="I5" s="16">
        <f t="shared" ref="I5:I11" si="0">H5*0.6</f>
        <v>12000</v>
      </c>
      <c r="J5" s="16"/>
      <c r="K5" s="16"/>
      <c r="L5" s="16"/>
      <c r="M5" s="16"/>
      <c r="N5" s="31">
        <f t="shared" ref="N5:N11" si="1">SUM(E5:M5)</f>
        <v>62500</v>
      </c>
    </row>
    <row r="6" s="2" customFormat="1" ht="105" customHeight="1" spans="1:14">
      <c r="A6" s="13" t="s">
        <v>68</v>
      </c>
      <c r="B6" s="14" t="s">
        <v>69</v>
      </c>
      <c r="C6" s="14" t="s">
        <v>66</v>
      </c>
      <c r="D6" s="14" t="s">
        <v>70</v>
      </c>
      <c r="E6" s="17">
        <v>500</v>
      </c>
      <c r="F6" s="17">
        <v>10000</v>
      </c>
      <c r="G6" s="17">
        <v>20000</v>
      </c>
      <c r="H6" s="17">
        <v>20000</v>
      </c>
      <c r="I6" s="16">
        <f t="shared" si="0"/>
        <v>12000</v>
      </c>
      <c r="J6" s="17">
        <v>18000</v>
      </c>
      <c r="K6" s="17"/>
      <c r="L6" s="17"/>
      <c r="M6" s="17"/>
      <c r="N6" s="32">
        <f t="shared" si="1"/>
        <v>80500</v>
      </c>
    </row>
    <row r="7" s="2" customFormat="1" ht="35.1" customHeight="1" spans="1:14">
      <c r="A7" s="13" t="s">
        <v>64</v>
      </c>
      <c r="B7" s="14" t="s">
        <v>71</v>
      </c>
      <c r="C7" s="14" t="s">
        <v>66</v>
      </c>
      <c r="D7" s="18" t="s">
        <v>72</v>
      </c>
      <c r="E7" s="17">
        <v>500</v>
      </c>
      <c r="F7" s="17">
        <v>10000</v>
      </c>
      <c r="G7" s="17">
        <v>20000</v>
      </c>
      <c r="H7" s="17">
        <v>20000</v>
      </c>
      <c r="I7" s="16">
        <f t="shared" si="0"/>
        <v>12000</v>
      </c>
      <c r="J7" s="17"/>
      <c r="K7" s="17"/>
      <c r="L7" s="17"/>
      <c r="M7" s="17"/>
      <c r="N7" s="32">
        <f t="shared" si="1"/>
        <v>62500</v>
      </c>
    </row>
    <row r="8" s="1" customFormat="1" ht="108.75" customHeight="1" spans="1:14">
      <c r="A8" s="13" t="s">
        <v>68</v>
      </c>
      <c r="B8" s="14" t="s">
        <v>73</v>
      </c>
      <c r="C8" s="14" t="s">
        <v>10</v>
      </c>
      <c r="D8" s="14" t="s">
        <v>74</v>
      </c>
      <c r="E8" s="12">
        <v>500</v>
      </c>
      <c r="F8" s="12">
        <v>10000</v>
      </c>
      <c r="G8" s="12">
        <v>20000</v>
      </c>
      <c r="H8" s="12">
        <v>20000</v>
      </c>
      <c r="I8" s="16">
        <f t="shared" si="0"/>
        <v>12000</v>
      </c>
      <c r="J8" s="12">
        <v>6000</v>
      </c>
      <c r="K8" s="12"/>
      <c r="L8" s="12"/>
      <c r="M8" s="12"/>
      <c r="N8" s="32">
        <f t="shared" si="1"/>
        <v>68500</v>
      </c>
    </row>
    <row r="9" s="1" customFormat="1" ht="35.1" customHeight="1" spans="1:14">
      <c r="A9" s="19" t="s">
        <v>75</v>
      </c>
      <c r="B9" s="19" t="s">
        <v>25</v>
      </c>
      <c r="C9" s="19"/>
      <c r="D9" s="14"/>
      <c r="E9" s="12">
        <v>500</v>
      </c>
      <c r="F9" s="12">
        <v>10000</v>
      </c>
      <c r="G9" s="12">
        <v>20000</v>
      </c>
      <c r="H9" s="12">
        <v>20000</v>
      </c>
      <c r="I9" s="16">
        <f t="shared" si="0"/>
        <v>12000</v>
      </c>
      <c r="J9" s="12"/>
      <c r="K9" s="12"/>
      <c r="L9" s="12"/>
      <c r="M9" s="12"/>
      <c r="N9" s="32">
        <f t="shared" si="1"/>
        <v>62500</v>
      </c>
    </row>
    <row r="10" s="3" customFormat="1" ht="35.1" customHeight="1" spans="1:15">
      <c r="A10" s="19" t="s">
        <v>75</v>
      </c>
      <c r="B10" s="20" t="s">
        <v>29</v>
      </c>
      <c r="C10" s="20"/>
      <c r="D10" s="21"/>
      <c r="E10" s="22">
        <v>500</v>
      </c>
      <c r="F10" s="22">
        <v>10000</v>
      </c>
      <c r="G10" s="22">
        <v>20000</v>
      </c>
      <c r="H10" s="22">
        <v>20000</v>
      </c>
      <c r="I10" s="16">
        <f t="shared" si="0"/>
        <v>12000</v>
      </c>
      <c r="J10" s="22"/>
      <c r="K10" s="22"/>
      <c r="L10" s="22"/>
      <c r="M10" s="22"/>
      <c r="N10" s="32">
        <f t="shared" si="1"/>
        <v>62500</v>
      </c>
      <c r="O10" s="33"/>
    </row>
    <row r="11" s="3" customFormat="1" ht="37.15" customHeight="1" spans="1:15">
      <c r="A11" s="23" t="s">
        <v>54</v>
      </c>
      <c r="B11" s="23"/>
      <c r="C11" s="23"/>
      <c r="D11" s="23"/>
      <c r="E11" s="24">
        <f t="shared" ref="E11:H11" si="2">SUM(E5:E10)</f>
        <v>3000</v>
      </c>
      <c r="F11" s="24">
        <f t="shared" si="2"/>
        <v>60000</v>
      </c>
      <c r="G11" s="24">
        <f t="shared" si="2"/>
        <v>120000</v>
      </c>
      <c r="H11" s="24">
        <f t="shared" si="2"/>
        <v>120000</v>
      </c>
      <c r="I11" s="16">
        <f t="shared" si="0"/>
        <v>72000</v>
      </c>
      <c r="J11" s="24">
        <f t="shared" ref="J11:M11" si="3">SUM(J5:J10)</f>
        <v>24000</v>
      </c>
      <c r="K11" s="24">
        <f t="shared" si="3"/>
        <v>0</v>
      </c>
      <c r="L11" s="24">
        <f t="shared" si="3"/>
        <v>0</v>
      </c>
      <c r="M11" s="24">
        <f t="shared" si="3"/>
        <v>0</v>
      </c>
      <c r="N11" s="34">
        <f t="shared" si="1"/>
        <v>399000</v>
      </c>
      <c r="O11" s="33"/>
    </row>
    <row r="12" s="3" customFormat="1" customHeight="1" spans="1:1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4:4">
      <c r="D13" s="4" t="s">
        <v>76</v>
      </c>
    </row>
    <row r="15" spans="1:3">
      <c r="A15" s="26" t="s">
        <v>77</v>
      </c>
      <c r="B15" s="27"/>
      <c r="C15" s="27"/>
    </row>
    <row r="16" spans="2:3">
      <c r="B16" s="27"/>
      <c r="C16" s="27"/>
    </row>
    <row r="17" spans="2:3">
      <c r="B17" s="28"/>
      <c r="C17" s="28"/>
    </row>
    <row r="25" spans="1:4">
      <c r="A25" s="29"/>
      <c r="B25" s="29"/>
      <c r="C25" s="29"/>
      <c r="D25" s="29"/>
    </row>
  </sheetData>
  <mergeCells count="6">
    <mergeCell ref="A1:N1"/>
    <mergeCell ref="A3:D3"/>
    <mergeCell ref="E3:M3"/>
    <mergeCell ref="A11:D11"/>
    <mergeCell ref="A12:M12"/>
    <mergeCell ref="N3:N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订单</vt:lpstr>
      <vt:lpstr>销量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fanya</cp:lastModifiedBy>
  <dcterms:created xsi:type="dcterms:W3CDTF">2006-09-13T11:21:00Z</dcterms:created>
  <cp:lastPrinted>2024-03-30T06:21:00Z</cp:lastPrinted>
  <dcterms:modified xsi:type="dcterms:W3CDTF">2024-07-18T09:31:53Z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CD8142A6815D421A8CF0E7C374AB4CC6</vt:lpwstr>
  </property>
</Properties>
</file>