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<sst xmlns="http://schemas.openxmlformats.org/spreadsheetml/2006/main" count="73" uniqueCount="59">
  <si>
    <r>
      <rPr>
        <b/>
        <sz val="18"/>
        <rFont val="宋体"/>
        <charset val="134"/>
      </rPr>
      <t>A</t>
    </r>
    <r>
      <rPr>
        <b/>
        <sz val="18"/>
        <rFont val="宋体"/>
        <charset val="134"/>
      </rPr>
      <t>6焊胎</t>
    </r>
    <r>
      <rPr>
        <b/>
        <sz val="18"/>
        <rFont val="宋体"/>
        <charset val="134"/>
      </rPr>
      <t>采购价格审批表</t>
    </r>
  </si>
  <si>
    <t>采购工厂：河北工厂</t>
  </si>
  <si>
    <t>注明：
1、此价格审批仅适用于研发阶段，SOP后价格由工厂进行最终定价；
2、此价格审批同时适用于研发阶段结算使用（可做为样件价格协议签订依据）。</t>
  </si>
  <si>
    <t>序号</t>
  </si>
  <si>
    <t>产品图号</t>
  </si>
  <si>
    <t>产品名称</t>
  </si>
  <si>
    <t>(设备、夹具、检具)编号</t>
  </si>
  <si>
    <t>单位</t>
  </si>
  <si>
    <t>数量</t>
  </si>
  <si>
    <t>增值税率%</t>
  </si>
  <si>
    <t>工艺预估价格</t>
  </si>
  <si>
    <t>德恒</t>
  </si>
  <si>
    <t>德博</t>
  </si>
  <si>
    <t>熙锐</t>
  </si>
  <si>
    <t>朗力</t>
  </si>
  <si>
    <t>审批价格</t>
  </si>
  <si>
    <t>供应商全称</t>
  </si>
  <si>
    <t>备注</t>
  </si>
  <si>
    <t>含税价格</t>
  </si>
  <si>
    <t>价格</t>
  </si>
  <si>
    <t>SHT0016112</t>
  </si>
  <si>
    <t>主驾驶靠背骨架焊接总成一序</t>
  </si>
  <si>
    <t>SHT0016112-JJ-01</t>
  </si>
  <si>
    <t>套</t>
  </si>
  <si>
    <t>主驾驶靠背骨架焊接总成二序</t>
  </si>
  <si>
    <t>SHT0016112-JJ-02</t>
  </si>
  <si>
    <t>SHT0016156&amp;SHT0016624</t>
  </si>
  <si>
    <t>副驾驶靠背骨架焊接总成一序</t>
  </si>
  <si>
    <t>SHT0016156&amp;SHT0016624-JJ-01</t>
  </si>
  <si>
    <t>副驾驶靠背骨架焊接总成二序</t>
  </si>
  <si>
    <t>SHT0016156&amp;SHT0016624-JJ-02</t>
  </si>
  <si>
    <t>SHT0016211</t>
  </si>
  <si>
    <t>宽车副驾驶坐垫骨架焊接总成</t>
  </si>
  <si>
    <t>SHT0016211-JJ-01</t>
  </si>
  <si>
    <t>SHT0016803</t>
  </si>
  <si>
    <t>中宽车副司机底座焊接总成</t>
  </si>
  <si>
    <t>SHT0016803-JJ-01</t>
  </si>
  <si>
    <t>SHT0017242</t>
  </si>
  <si>
    <t>副司机底座焊接总成</t>
  </si>
  <si>
    <t>SHT0017242-JJ-01</t>
  </si>
  <si>
    <t>翻转架</t>
  </si>
  <si>
    <t>合计</t>
  </si>
  <si>
    <t>二次报价</t>
  </si>
  <si>
    <t>现场报价</t>
  </si>
  <si>
    <t>周期</t>
  </si>
  <si>
    <t>45天</t>
  </si>
  <si>
    <t>1.方案德博，德恒，熙瑞都通过，工艺优选熙锐；
2.定点后设计方案确认后，支付预付款；
3.东明总，葛总，苏总，冯总投票德博。</t>
  </si>
  <si>
    <t>说明： 以上所有价格均为未税价格。</t>
  </si>
  <si>
    <t>开发情况</t>
  </si>
  <si>
    <r>
      <rPr>
        <sz val="10"/>
        <rFont val="宋体"/>
        <charset val="134"/>
      </rPr>
      <t>A</t>
    </r>
    <r>
      <rPr>
        <sz val="10"/>
        <rFont val="宋体"/>
        <charset val="134"/>
      </rPr>
      <t>6新开焊胎</t>
    </r>
  </si>
  <si>
    <t>产品价格</t>
  </si>
  <si>
    <t>无</t>
  </si>
  <si>
    <t>模具价格</t>
  </si>
  <si>
    <t>开发周期</t>
  </si>
  <si>
    <t>年降情况</t>
  </si>
  <si>
    <t>结算方式</t>
  </si>
  <si>
    <t xml:space="preserve">
总经理
日期：
</t>
  </si>
  <si>
    <t xml:space="preserve">
副总经理
日期：</t>
  </si>
  <si>
    <t xml:space="preserve">
采购工程师
日期：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</si>
</sst>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;\¥\-#,##0"/>
    <numFmt numFmtId="177" formatCode="0_);[Red]\(0\)"/>
    <numFmt numFmtId="178" formatCode="\¥#,##0.00;\¥\-#,##0.00"/>
    <numFmt numFmtId="179" formatCode="0_ "/>
    <numFmt numFmtId="180" formatCode="0.0000_ "/>
  </numFmts>
  <fonts count="31">
    <font>
      <sz val="11"/>
      <color theme="1"/>
      <name val="等线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b/>
      <sz val="11"/>
      <name val="等线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</font>
    <font>
      <sz val="12"/>
      <color rgb="FF000000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name val="宋体"/>
      <charset val="134"/>
    </font>
    <font>
      <b/>
      <sz val="10"/>
      <color indexed="8"/>
      <name val="Arial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40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4" fontId="9" fillId="0" borderId="2" xfId="49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4" fontId="9" fillId="0" borderId="7" xfId="49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79" fontId="4" fillId="0" borderId="2" xfId="0" applyNumberFormat="1" applyFont="1" applyFill="1" applyBorder="1" applyAlignment="1">
      <alignment horizontal="center" vertical="center"/>
    </xf>
    <xf numFmtId="177" fontId="7" fillId="0" borderId="5" xfId="0" applyNumberFormat="1" applyFont="1" applyFill="1" applyBorder="1" applyAlignment="1">
      <alignment horizontal="center" vertical="center" wrapText="1"/>
    </xf>
    <xf numFmtId="180" fontId="4" fillId="0" borderId="1" xfId="0" applyNumberFormat="1" applyFont="1" applyFill="1" applyBorder="1" applyAlignment="1">
      <alignment horizontal="center" vertical="center"/>
    </xf>
    <xf numFmtId="180" fontId="4" fillId="0" borderId="2" xfId="0" applyNumberFormat="1" applyFont="1" applyFill="1" applyBorder="1" applyAlignment="1">
      <alignment horizontal="center" vertical="center"/>
    </xf>
    <xf numFmtId="177" fontId="7" fillId="0" borderId="5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5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tabSelected="1" zoomScale="130" zoomScaleNormal="130" topLeftCell="A8" workbookViewId="0">
      <selection activeCell="A18" sqref="A18:M18"/>
    </sheetView>
  </sheetViews>
  <sheetFormatPr defaultColWidth="9" defaultRowHeight="14.25"/>
  <cols>
    <col min="2" max="2" width="11.375" customWidth="1"/>
    <col min="3" max="3" width="17.125" customWidth="1"/>
    <col min="4" max="4" width="17.375" customWidth="1"/>
    <col min="5" max="6" width="6.625" customWidth="1"/>
    <col min="7" max="7" width="8.25" customWidth="1"/>
    <col min="8" max="8" width="11.75" customWidth="1"/>
    <col min="9" max="9" width="11.625" customWidth="1"/>
    <col min="10" max="10" width="12.75" customWidth="1"/>
    <col min="11" max="11" width="10.375" customWidth="1"/>
    <col min="12" max="13" width="13.125" customWidth="1"/>
    <col min="14" max="14" width="13.5" customWidth="1"/>
    <col min="15" max="15" width="16.125" customWidth="1"/>
  </cols>
  <sheetData>
    <row r="1" ht="22.5" spans="1: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26.25" customHeight="1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58.5" customHeight="1" spans="1:1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25"/>
    </row>
    <row r="4" customHeight="1" spans="1:15">
      <c r="A4" s="6" t="s">
        <v>3</v>
      </c>
      <c r="B4" s="7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8" t="s">
        <v>10</v>
      </c>
      <c r="I4" s="26" t="s">
        <v>11</v>
      </c>
      <c r="J4" s="26" t="s">
        <v>12</v>
      </c>
      <c r="K4" s="26" t="s">
        <v>13</v>
      </c>
      <c r="L4" s="6" t="s">
        <v>14</v>
      </c>
      <c r="M4" s="6" t="s">
        <v>15</v>
      </c>
      <c r="N4" s="6" t="s">
        <v>16</v>
      </c>
      <c r="O4" s="6" t="s">
        <v>17</v>
      </c>
    </row>
    <row r="5" spans="1:15">
      <c r="A5" s="6"/>
      <c r="B5" s="7"/>
      <c r="C5" s="7"/>
      <c r="D5" s="7"/>
      <c r="E5" s="6"/>
      <c r="F5" s="9"/>
      <c r="G5" s="6"/>
      <c r="H5" s="9"/>
      <c r="I5" s="27" t="s">
        <v>18</v>
      </c>
      <c r="J5" s="27" t="s">
        <v>18</v>
      </c>
      <c r="K5" s="27" t="s">
        <v>18</v>
      </c>
      <c r="L5" s="27" t="s">
        <v>18</v>
      </c>
      <c r="M5" s="6" t="s">
        <v>19</v>
      </c>
      <c r="N5" s="6"/>
      <c r="O5" s="6"/>
    </row>
    <row r="6" ht="33" customHeight="1" spans="1:15">
      <c r="A6" s="6">
        <v>1</v>
      </c>
      <c r="B6" s="10" t="s">
        <v>20</v>
      </c>
      <c r="C6" s="11" t="s">
        <v>21</v>
      </c>
      <c r="D6" s="7" t="s">
        <v>22</v>
      </c>
      <c r="E6" s="12" t="s">
        <v>23</v>
      </c>
      <c r="F6" s="12">
        <v>1</v>
      </c>
      <c r="G6" s="13">
        <v>0.13</v>
      </c>
      <c r="H6" s="14">
        <v>80000</v>
      </c>
      <c r="I6" s="14">
        <v>49000</v>
      </c>
      <c r="J6" s="14">
        <v>52800</v>
      </c>
      <c r="K6" s="28">
        <f>52207.73*1.13</f>
        <v>58994.7349</v>
      </c>
      <c r="L6" s="14">
        <v>65000</v>
      </c>
      <c r="M6" s="29"/>
      <c r="N6" s="30"/>
      <c r="O6" s="30"/>
    </row>
    <row r="7" ht="33" customHeight="1" spans="1:15">
      <c r="A7" s="6">
        <v>2</v>
      </c>
      <c r="B7" s="15"/>
      <c r="C7" s="11" t="s">
        <v>24</v>
      </c>
      <c r="D7" s="7" t="s">
        <v>25</v>
      </c>
      <c r="E7" s="12" t="s">
        <v>23</v>
      </c>
      <c r="F7" s="12">
        <v>1</v>
      </c>
      <c r="G7" s="13">
        <v>0.13</v>
      </c>
      <c r="H7" s="14">
        <v>60000</v>
      </c>
      <c r="I7" s="14">
        <v>53000</v>
      </c>
      <c r="J7" s="14">
        <v>46200</v>
      </c>
      <c r="K7" s="28">
        <f>56888.45*1.13</f>
        <v>64283.9485</v>
      </c>
      <c r="L7" s="14">
        <v>65000</v>
      </c>
      <c r="M7" s="31"/>
      <c r="N7" s="30"/>
      <c r="O7" s="30"/>
    </row>
    <row r="8" ht="33" customHeight="1" spans="1:15">
      <c r="A8" s="6">
        <v>3</v>
      </c>
      <c r="B8" s="10" t="s">
        <v>26</v>
      </c>
      <c r="C8" s="11" t="s">
        <v>27</v>
      </c>
      <c r="D8" s="7" t="s">
        <v>28</v>
      </c>
      <c r="E8" s="12" t="s">
        <v>23</v>
      </c>
      <c r="F8" s="12">
        <v>1</v>
      </c>
      <c r="G8" s="13">
        <v>0.13</v>
      </c>
      <c r="H8" s="14">
        <v>80000</v>
      </c>
      <c r="I8" s="14">
        <v>49000</v>
      </c>
      <c r="J8" s="14">
        <v>52800</v>
      </c>
      <c r="K8" s="28">
        <f>50203.38*1.13</f>
        <v>56729.8194</v>
      </c>
      <c r="L8" s="14">
        <v>65000</v>
      </c>
      <c r="M8" s="31"/>
      <c r="N8" s="30"/>
      <c r="O8" s="30"/>
    </row>
    <row r="9" ht="33" customHeight="1" spans="1:15">
      <c r="A9" s="6">
        <v>4</v>
      </c>
      <c r="B9" s="15"/>
      <c r="C9" s="11" t="s">
        <v>29</v>
      </c>
      <c r="D9" s="7" t="s">
        <v>30</v>
      </c>
      <c r="E9" s="12" t="s">
        <v>23</v>
      </c>
      <c r="F9" s="12">
        <v>1</v>
      </c>
      <c r="G9" s="13">
        <v>0.13</v>
      </c>
      <c r="H9" s="14">
        <v>60000</v>
      </c>
      <c r="I9" s="14">
        <v>53000</v>
      </c>
      <c r="J9" s="14">
        <v>46200</v>
      </c>
      <c r="K9" s="28">
        <f>54112.42*1.13</f>
        <v>61147.0346</v>
      </c>
      <c r="L9" s="14">
        <v>65000</v>
      </c>
      <c r="M9" s="31"/>
      <c r="N9" s="30"/>
      <c r="O9" s="30"/>
    </row>
    <row r="10" ht="33" customHeight="1" spans="1:15">
      <c r="A10" s="6">
        <v>5</v>
      </c>
      <c r="B10" s="7" t="s">
        <v>31</v>
      </c>
      <c r="C10" s="11" t="s">
        <v>32</v>
      </c>
      <c r="D10" s="7" t="s">
        <v>33</v>
      </c>
      <c r="E10" s="12" t="s">
        <v>23</v>
      </c>
      <c r="F10" s="12">
        <v>1</v>
      </c>
      <c r="G10" s="13">
        <v>0.13</v>
      </c>
      <c r="H10" s="14">
        <v>70000</v>
      </c>
      <c r="I10" s="14">
        <v>86000</v>
      </c>
      <c r="J10" s="14">
        <v>70600</v>
      </c>
      <c r="K10" s="28">
        <f>74145.85*1.13</f>
        <v>83784.8105</v>
      </c>
      <c r="L10" s="14">
        <v>65000</v>
      </c>
      <c r="M10" s="31"/>
      <c r="N10" s="30"/>
      <c r="O10" s="30"/>
    </row>
    <row r="11" ht="33" customHeight="1" spans="1:15">
      <c r="A11" s="16">
        <v>6</v>
      </c>
      <c r="B11" s="7" t="s">
        <v>34</v>
      </c>
      <c r="C11" s="11" t="s">
        <v>35</v>
      </c>
      <c r="D11" s="7" t="s">
        <v>36</v>
      </c>
      <c r="E11" s="12" t="s">
        <v>23</v>
      </c>
      <c r="F11" s="12">
        <v>1</v>
      </c>
      <c r="G11" s="13">
        <v>0.13</v>
      </c>
      <c r="H11" s="14">
        <v>70000</v>
      </c>
      <c r="I11" s="14">
        <v>78000</v>
      </c>
      <c r="J11" s="14">
        <v>59400</v>
      </c>
      <c r="K11" s="28">
        <f>64211.72*1.13</f>
        <v>72559.2436</v>
      </c>
      <c r="L11" s="14">
        <v>65000</v>
      </c>
      <c r="M11" s="31"/>
      <c r="N11" s="30"/>
      <c r="O11" s="30"/>
    </row>
    <row r="12" ht="33" customHeight="1" spans="1:15">
      <c r="A12" s="16">
        <v>7</v>
      </c>
      <c r="B12" s="7" t="s">
        <v>37</v>
      </c>
      <c r="C12" s="11" t="s">
        <v>38</v>
      </c>
      <c r="D12" s="7" t="s">
        <v>39</v>
      </c>
      <c r="E12" s="12" t="s">
        <v>23</v>
      </c>
      <c r="F12" s="12">
        <v>1</v>
      </c>
      <c r="G12" s="13">
        <v>0.13</v>
      </c>
      <c r="H12" s="14">
        <v>15000</v>
      </c>
      <c r="I12" s="14">
        <v>21000</v>
      </c>
      <c r="J12" s="14">
        <v>7500</v>
      </c>
      <c r="K12" s="28">
        <f>19911.87*1.13</f>
        <v>22500.4131</v>
      </c>
      <c r="L12" s="14">
        <v>12000</v>
      </c>
      <c r="M12" s="31"/>
      <c r="N12" s="30"/>
      <c r="O12" s="32"/>
    </row>
    <row r="13" ht="33" customHeight="1" spans="1:15">
      <c r="A13" s="16"/>
      <c r="B13" s="7"/>
      <c r="C13" s="11" t="s">
        <v>40</v>
      </c>
      <c r="D13" s="7"/>
      <c r="E13" s="12" t="s">
        <v>23</v>
      </c>
      <c r="F13" s="12">
        <v>6</v>
      </c>
      <c r="G13" s="13">
        <v>0.13</v>
      </c>
      <c r="H13" s="14">
        <v>18000</v>
      </c>
      <c r="I13" s="14">
        <v>108000</v>
      </c>
      <c r="J13" s="14">
        <v>17500</v>
      </c>
      <c r="K13" s="28"/>
      <c r="L13" s="14">
        <v>36000</v>
      </c>
      <c r="M13" s="31"/>
      <c r="N13" s="30"/>
      <c r="O13" s="32"/>
    </row>
    <row r="14" ht="33" customHeight="1" spans="1:15">
      <c r="A14" s="16" t="s">
        <v>41</v>
      </c>
      <c r="B14" s="7"/>
      <c r="C14" s="11"/>
      <c r="D14" s="7"/>
      <c r="E14" s="12"/>
      <c r="F14" s="12"/>
      <c r="G14" s="13"/>
      <c r="H14" s="17">
        <f>SUM(H6:H13)</f>
        <v>453000</v>
      </c>
      <c r="I14" s="17">
        <f>SUM(I6:I13)</f>
        <v>497000</v>
      </c>
      <c r="J14" s="17">
        <f>SUM(J6:J13)</f>
        <v>353000</v>
      </c>
      <c r="K14" s="17">
        <f t="shared" ref="K14:L14" si="0">SUM(K6:K13)</f>
        <v>420000.0046</v>
      </c>
      <c r="L14" s="17">
        <f t="shared" si="0"/>
        <v>438000</v>
      </c>
      <c r="M14" s="33"/>
      <c r="N14" s="30"/>
      <c r="O14" s="6"/>
    </row>
    <row r="15" ht="33" customHeight="1" spans="1:15">
      <c r="A15" s="16" t="s">
        <v>42</v>
      </c>
      <c r="B15" s="7"/>
      <c r="C15" s="11"/>
      <c r="D15" s="7"/>
      <c r="E15" s="12"/>
      <c r="F15" s="12"/>
      <c r="G15" s="13"/>
      <c r="H15" s="17"/>
      <c r="I15" s="17">
        <v>425000</v>
      </c>
      <c r="J15" s="17">
        <v>350000</v>
      </c>
      <c r="K15" s="34">
        <v>400000</v>
      </c>
      <c r="L15" s="35"/>
      <c r="M15" s="36"/>
      <c r="N15" s="30"/>
      <c r="O15" s="6"/>
    </row>
    <row r="16" ht="33" customHeight="1" spans="1:15">
      <c r="A16" s="16" t="s">
        <v>43</v>
      </c>
      <c r="B16" s="7"/>
      <c r="C16" s="11"/>
      <c r="D16" s="7"/>
      <c r="E16" s="12"/>
      <c r="F16" s="12"/>
      <c r="G16" s="13"/>
      <c r="H16" s="17"/>
      <c r="I16" s="17">
        <v>380000</v>
      </c>
      <c r="J16" s="17">
        <v>342000</v>
      </c>
      <c r="K16" s="37">
        <v>395000</v>
      </c>
      <c r="L16" s="35"/>
      <c r="M16" s="36"/>
      <c r="N16" s="30"/>
      <c r="O16" s="6"/>
    </row>
    <row r="17" ht="33" customHeight="1" spans="1:15">
      <c r="A17" s="16" t="s">
        <v>44</v>
      </c>
      <c r="B17" s="7"/>
      <c r="C17" s="11"/>
      <c r="D17" s="7"/>
      <c r="E17" s="12"/>
      <c r="F17" s="12"/>
      <c r="G17" s="13"/>
      <c r="H17" s="14"/>
      <c r="I17" s="14" t="s">
        <v>45</v>
      </c>
      <c r="J17" s="14" t="s">
        <v>45</v>
      </c>
      <c r="K17" s="14" t="s">
        <v>45</v>
      </c>
      <c r="L17" s="14" t="s">
        <v>45</v>
      </c>
      <c r="M17" s="36"/>
      <c r="N17" s="30"/>
      <c r="O17" s="16"/>
    </row>
    <row r="18" ht="42.75" customHeight="1" spans="1:15">
      <c r="A18" s="18" t="s">
        <v>46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38"/>
      <c r="O18" s="20"/>
    </row>
    <row r="19" ht="42.75" customHeight="1" spans="1:15">
      <c r="A19" s="20" t="s">
        <v>47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</row>
    <row r="20" ht="20.1" customHeight="1" spans="1:15">
      <c r="A20" s="21">
        <v>1</v>
      </c>
      <c r="B20" s="21" t="s">
        <v>48</v>
      </c>
      <c r="C20" s="21" t="s">
        <v>49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</row>
    <row r="21" ht="20.1" customHeight="1" spans="1:15">
      <c r="A21" s="21">
        <v>2</v>
      </c>
      <c r="B21" s="21" t="s">
        <v>50</v>
      </c>
      <c r="C21" s="21" t="s">
        <v>51</v>
      </c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</row>
    <row r="22" ht="20.1" customHeight="1" spans="1:15">
      <c r="A22" s="21">
        <v>3</v>
      </c>
      <c r="B22" s="21" t="s">
        <v>52</v>
      </c>
      <c r="C22" s="22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39"/>
    </row>
    <row r="23" ht="20.1" customHeight="1" spans="1:15">
      <c r="A23" s="21">
        <v>4</v>
      </c>
      <c r="B23" s="21" t="s">
        <v>53</v>
      </c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</row>
    <row r="24" ht="20.1" customHeight="1" spans="1:15">
      <c r="A24" s="21">
        <v>5</v>
      </c>
      <c r="B24" s="21" t="s">
        <v>54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</row>
    <row r="25" ht="20.1" customHeight="1" spans="1:15">
      <c r="A25" s="21">
        <v>6</v>
      </c>
      <c r="B25" s="21" t="s">
        <v>55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</row>
    <row r="26" ht="20.1" customHeight="1" spans="1:15">
      <c r="A26" s="21">
        <v>7</v>
      </c>
      <c r="B26" s="21" t="s">
        <v>17</v>
      </c>
      <c r="C26" s="22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39"/>
    </row>
    <row r="27" ht="76.5" customHeight="1" spans="1:15">
      <c r="A27" s="24" t="s">
        <v>56</v>
      </c>
      <c r="B27" s="24"/>
      <c r="C27" s="24"/>
      <c r="D27" s="24"/>
      <c r="E27" s="24" t="s">
        <v>57</v>
      </c>
      <c r="F27" s="24"/>
      <c r="G27" s="24"/>
      <c r="H27" s="24"/>
      <c r="I27" s="24"/>
      <c r="J27" s="24"/>
      <c r="K27" s="24"/>
      <c r="L27" s="24"/>
      <c r="M27" s="24"/>
      <c r="N27" s="24" t="s">
        <v>58</v>
      </c>
      <c r="O27" s="24"/>
    </row>
  </sheetData>
  <mergeCells count="28">
    <mergeCell ref="A1:O1"/>
    <mergeCell ref="A2:O2"/>
    <mergeCell ref="A3:O3"/>
    <mergeCell ref="A18:M18"/>
    <mergeCell ref="A19:O19"/>
    <mergeCell ref="C20:O20"/>
    <mergeCell ref="C21:O21"/>
    <mergeCell ref="C22:O22"/>
    <mergeCell ref="C23:O23"/>
    <mergeCell ref="C24:O24"/>
    <mergeCell ref="C25:O25"/>
    <mergeCell ref="C26:O26"/>
    <mergeCell ref="A27:C27"/>
    <mergeCell ref="E27:J27"/>
    <mergeCell ref="K27:L27"/>
    <mergeCell ref="N27:O27"/>
    <mergeCell ref="A4:A5"/>
    <mergeCell ref="B4:B5"/>
    <mergeCell ref="B6:B7"/>
    <mergeCell ref="B8:B9"/>
    <mergeCell ref="C4:C5"/>
    <mergeCell ref="D4:D5"/>
    <mergeCell ref="E4:E5"/>
    <mergeCell ref="F4:F5"/>
    <mergeCell ref="G4:G5"/>
    <mergeCell ref="H4:H5"/>
    <mergeCell ref="N4:N5"/>
    <mergeCell ref="O4:O5"/>
  </mergeCells>
  <pageMargins left="0.7" right="0.7" top="0.75" bottom="0.75" header="0.3" footer="0.3"/>
  <pageSetup paperSize="9" scale="8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2023-08-14T00:34:00Z</dcterms:created>
  <cp:lastPrinted>2023-08-14T00:46:00Z</cp:lastPrinted>
  <dcterms:modified xsi:type="dcterms:W3CDTF">2024-07-19T09:45:28Z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6F8AA42CBED74140B80906DB1E39312B_12</vt:lpwstr>
  </property>
  <property fmtid="{D5CDD505-2E9C-101B-9397-08002B2CF9AE}" pid="3" name="KSOProductBuildVer">
    <vt:lpwstr>2052-12.1.0.16120</vt:lpwstr>
  </property>
</Properties>
</file>