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90" tabRatio="815"/>
  </bookViews>
  <sheets>
    <sheet name="河北" sheetId="8" r:id="rId1"/>
    <sheet name="西安" sheetId="1" r:id="rId2"/>
    <sheet name="SHT0011353" sheetId="5" state="hidden" r:id="rId3"/>
    <sheet name="SHT0011354" sheetId="6" state="hidden" r:id="rId4"/>
    <sheet name="SHT0010512" sheetId="7" state="hidden" r:id="rId5"/>
    <sheet name="安路普原材料采购价格" sheetId="11" state="hidden" r:id="rId6"/>
    <sheet name="BPC0000008" sheetId="13" state="hidden" r:id="rId7"/>
    <sheet name="BPC0000046" sheetId="14" state="hidden" r:id="rId8"/>
    <sheet name="BPC0000047" sheetId="15" state="hidden" r:id="rId9"/>
    <sheet name="BPC0010077" sheetId="38" state="hidden" r:id="rId10"/>
    <sheet name="SHT0000098" sheetId="36" state="hidden" r:id="rId11"/>
    <sheet name="SHT0000144" sheetId="16" state="hidden" r:id="rId12"/>
    <sheet name="SHT0000456" sheetId="17" state="hidden" r:id="rId13"/>
    <sheet name="SHT0000505" sheetId="18" state="hidden" r:id="rId14"/>
    <sheet name="SHT0000701" sheetId="19" state="hidden" r:id="rId15"/>
    <sheet name="SHT0001071" sheetId="20" state="hidden" r:id="rId16"/>
    <sheet name="SHT0001641" sheetId="21" state="hidden" r:id="rId17"/>
    <sheet name="SHT0010941" sheetId="37" state="hidden" r:id="rId18"/>
    <sheet name="SHT0011046" sheetId="23" state="hidden" r:id="rId19"/>
    <sheet name="SHT0011982" sheetId="22" state="hidden" r:id="rId20"/>
    <sheet name="SHT0012022" sheetId="24" state="hidden" r:id="rId21"/>
    <sheet name="SHT0012130" sheetId="25" state="hidden" r:id="rId22"/>
    <sheet name="SHT0012131" sheetId="28" state="hidden" r:id="rId23"/>
    <sheet name="SHT0012191" sheetId="29" state="hidden" r:id="rId24"/>
    <sheet name="SHT0012447" sheetId="26" state="hidden" r:id="rId25"/>
    <sheet name="SHT0013134" sheetId="27" state="hidden" r:id="rId26"/>
    <sheet name="SHT0013261" sheetId="30" state="hidden" r:id="rId27"/>
    <sheet name="BPC0010177" sheetId="31" state="hidden" r:id="rId28"/>
    <sheet name="SHT0013264" sheetId="33" state="hidden" r:id="rId29"/>
    <sheet name="SHT0013271" sheetId="32" state="hidden" r:id="rId30"/>
    <sheet name="SHT0013272" sheetId="35" state="hidden" r:id="rId31"/>
    <sheet name="SHT0013273" sheetId="34" state="hidden" r:id="rId32"/>
    <sheet name="长春" sheetId="39" r:id="rId33"/>
    <sheet name="湖南" sheetId="48" r:id="rId34"/>
    <sheet name="BPC0000002" sheetId="10" state="hidden" r:id="rId35"/>
    <sheet name="SHT0011480" sheetId="40" state="hidden" r:id="rId36"/>
    <sheet name="SLT0010277" sheetId="41" state="hidden" r:id="rId37"/>
    <sheet name="SHT0014803" sheetId="42" state="hidden" r:id="rId38"/>
    <sheet name="SHT0014645" sheetId="43" state="hidden" r:id="rId39"/>
    <sheet name="BEC0010159" sheetId="44" state="hidden" r:id="rId40"/>
    <sheet name="SHT0014721" sheetId="45" state="hidden" r:id="rId41"/>
    <sheet name="SHT0014777" sheetId="46" state="hidden" r:id="rId42"/>
    <sheet name="SHT0014832" sheetId="47" state="hidden" r:id="rId43"/>
    <sheet name="SHT0014571" sheetId="49" state="hidden" r:id="rId44"/>
    <sheet name="BEC0010221" sheetId="50" state="hidden" r:id="rId45"/>
    <sheet name="SHT0012393" sheetId="51" state="hidden" r:id="rId46"/>
    <sheet name="SHT0012401" sheetId="52" state="hidden" r:id="rId47"/>
    <sheet name="SHT0015002" sheetId="53" state="hidden" r:id="rId48"/>
    <sheet name="SHT0014603" sheetId="54" state="hidden" r:id="rId49"/>
    <sheet name="SHT0015089" sheetId="55" state="hidden" r:id="rId50"/>
  </sheets>
  <externalReferences>
    <externalReference r:id="rId51"/>
    <externalReference r:id="rId52"/>
  </externalReferences>
  <definedNames>
    <definedName name="_xlnm._FilterDatabase" localSheetId="0" hidden="1">河北!$A$1:$S$74</definedName>
    <definedName name="_xlnm._FilterDatabase" localSheetId="1" hidden="1">西安!$A$1:$S$36</definedName>
    <definedName name="_xlnm._FilterDatabase" localSheetId="5" hidden="1">安路普原材料采购价格!$A$2:$L$237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<sst xmlns="http://schemas.openxmlformats.org/spreadsheetml/2006/main" count="5978" uniqueCount="989">
  <si>
    <t>序号</t>
  </si>
  <si>
    <t>客户号</t>
  </si>
  <si>
    <t>采购方</t>
  </si>
  <si>
    <t>主机厂编码</t>
  </si>
  <si>
    <t>超链接表格</t>
  </si>
  <si>
    <t>销售方</t>
  </si>
  <si>
    <r>
      <rPr>
        <b/>
        <sz val="10"/>
        <rFont val="宋体"/>
        <charset val="134"/>
      </rPr>
      <t>自制</t>
    </r>
    <r>
      <rPr>
        <b/>
        <sz val="10"/>
        <rFont val="DengXian"/>
        <charset val="134"/>
      </rPr>
      <t>/</t>
    </r>
    <r>
      <rPr>
        <b/>
        <sz val="10"/>
        <rFont val="宋体"/>
        <charset val="134"/>
      </rPr>
      <t>外购</t>
    </r>
  </si>
  <si>
    <t>产品类别</t>
  </si>
  <si>
    <r>
      <rPr>
        <b/>
        <sz val="9"/>
        <rFont val="宋体"/>
        <charset val="134"/>
      </rPr>
      <t>QAD</t>
    </r>
    <r>
      <rPr>
        <b/>
        <sz val="9"/>
        <rFont val="DengXian"/>
        <charset val="134"/>
      </rPr>
      <t>编码</t>
    </r>
  </si>
  <si>
    <t>名称</t>
  </si>
  <si>
    <r>
      <rPr>
        <b/>
        <sz val="12"/>
        <color theme="1"/>
        <rFont val="宋体"/>
        <charset val="134"/>
      </rPr>
      <t>定价资料</t>
    </r>
  </si>
  <si>
    <t>合同主要内容</t>
  </si>
  <si>
    <t>定价日期</t>
  </si>
  <si>
    <t>供应商</t>
  </si>
  <si>
    <t>备注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</si>
  <si>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材料成本</t>
    </r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</si>
  <si>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年河北</t>
    </r>
  </si>
  <si>
    <t>合同编号</t>
  </si>
  <si>
    <r>
      <rPr>
        <b/>
        <sz val="10"/>
        <rFont val="宋体"/>
        <charset val="134"/>
      </rPr>
      <t>合同有效期</t>
    </r>
  </si>
  <si>
    <r>
      <rPr>
        <b/>
        <sz val="10"/>
        <rFont val="宋体"/>
        <charset val="134"/>
      </rPr>
      <t>售价</t>
    </r>
    <r>
      <rPr>
        <b/>
        <sz val="10"/>
        <rFont val="DengXian"/>
        <charset val="134"/>
      </rPr>
      <t>(</t>
    </r>
    <r>
      <rPr>
        <b/>
        <sz val="10"/>
        <rFont val="宋体"/>
        <charset val="134"/>
      </rPr>
      <t>未税）</t>
    </r>
  </si>
  <si>
    <t>附加值</t>
  </si>
  <si>
    <t>附加值率</t>
  </si>
  <si>
    <t>河北</t>
  </si>
  <si>
    <t>安路普昌分/总公司</t>
  </si>
  <si>
    <t>自制</t>
  </si>
  <si>
    <t>气囊类</t>
  </si>
  <si>
    <t>SHT0013298</t>
  </si>
  <si>
    <t>1.0升级气囊总成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</si>
  <si>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31</t>
    </r>
    <r>
      <rPr>
        <sz val="9"/>
        <color theme="1"/>
        <rFont val="宋体"/>
        <charset val="134"/>
      </rPr>
      <t>日</t>
    </r>
  </si>
  <si>
    <t>BPC0000008</t>
  </si>
  <si>
    <t>欧曼气阀气管总成新</t>
  </si>
  <si>
    <t>BPC0000002</t>
  </si>
  <si>
    <t>座椅气囊新</t>
  </si>
  <si>
    <t>BPC0000047</t>
  </si>
  <si>
    <t>H3升级气囊</t>
  </si>
  <si>
    <t>SHT0013134</t>
  </si>
  <si>
    <t>2.0气囊总成</t>
  </si>
  <si>
    <t>SHT0013662</t>
  </si>
  <si>
    <t>2.2气囊总成</t>
  </si>
  <si>
    <t>SLT0010277</t>
  </si>
  <si>
    <t>轻卡气囊总成</t>
  </si>
  <si>
    <t>SHT0015934</t>
  </si>
  <si>
    <t>J6L气囊总成</t>
  </si>
  <si>
    <t>SHT0016099</t>
  </si>
  <si>
    <t>气囊总成</t>
  </si>
  <si>
    <t>SHT0017083</t>
  </si>
  <si>
    <t>2.1D 气囊总成</t>
  </si>
  <si>
    <t>SHT0016953</t>
  </si>
  <si>
    <t>3.1C 气囊总成</t>
  </si>
  <si>
    <t>气悬浮</t>
  </si>
  <si>
    <t>SHT0012024</t>
  </si>
  <si>
    <t>1.0升级悬浮阀总成</t>
  </si>
  <si>
    <t>SHT0012022</t>
  </si>
  <si>
    <t>悬浮气路总成</t>
  </si>
  <si>
    <t>SHT0013365</t>
  </si>
  <si>
    <t>SHT0015090</t>
  </si>
  <si>
    <t>J6L低配悬浮气路总成</t>
  </si>
  <si>
    <t>SHT0014832</t>
  </si>
  <si>
    <t>VDC气阀</t>
  </si>
  <si>
    <t>SHT0013655</t>
  </si>
  <si>
    <t>VDC气阀气路总成</t>
  </si>
  <si>
    <t>SHT0014169</t>
  </si>
  <si>
    <t>H4-2.2VDC气阀气路总成</t>
  </si>
  <si>
    <t>SHT0014722</t>
  </si>
  <si>
    <t>X5000SVDC气阀气路总成</t>
  </si>
  <si>
    <t>SHT0016950</t>
  </si>
  <si>
    <t>2.1D低配  VDC气阀气路总成</t>
  </si>
  <si>
    <t>SHT0017132</t>
  </si>
  <si>
    <t>2.1D带腰托 VDC气阀气路总成</t>
  </si>
  <si>
    <t>SHT0017154</t>
  </si>
  <si>
    <t xml:space="preserve"> VDC气阀气路总成</t>
  </si>
  <si>
    <t>SHT0015973</t>
  </si>
  <si>
    <t>G3 VDC气阀气路总成</t>
  </si>
  <si>
    <t>SHT0014831</t>
  </si>
  <si>
    <t>SHT0016965</t>
  </si>
  <si>
    <t>3.1C 自适应VDC气阀总成</t>
  </si>
  <si>
    <t>SHT0017359</t>
  </si>
  <si>
    <t>A6 VDC气阀气路总成</t>
  </si>
  <si>
    <t>阻尼机构</t>
  </si>
  <si>
    <t>SHT0016966</t>
  </si>
  <si>
    <t>3.1C 补偿气罐总成</t>
  </si>
  <si>
    <t>SHT0016241</t>
  </si>
  <si>
    <t>3.1C 自适应阻尼调节机构总成</t>
  </si>
  <si>
    <t>轻卡气阀</t>
  </si>
  <si>
    <t>BPC0010161</t>
  </si>
  <si>
    <t>轻卡座椅悬浮气阀总成（带腰托）</t>
  </si>
  <si>
    <t>SHT0014803</t>
  </si>
  <si>
    <t>轻卡座椅悬浮气阀总成（无腰托）</t>
  </si>
  <si>
    <t>SLT0012154</t>
  </si>
  <si>
    <t>轻卡悬浮阀总成-售后专用</t>
  </si>
  <si>
    <t>SLT0012155</t>
  </si>
  <si>
    <t>轻卡悬浮阀总成无腰托-售后专用</t>
  </si>
  <si>
    <t>气囊</t>
  </si>
  <si>
    <t>SHT0010230</t>
  </si>
  <si>
    <t>主驾驾气囊总成</t>
  </si>
  <si>
    <t>SHT0012172</t>
  </si>
  <si>
    <t>主驾驾VDC气阀总成</t>
  </si>
  <si>
    <t>气阀</t>
  </si>
  <si>
    <t>BPC0010060</t>
  </si>
  <si>
    <t>座椅速升速降阀</t>
  </si>
  <si>
    <t>SHT0011480</t>
  </si>
  <si>
    <t>驾驶员四孔腰托开关总成</t>
  </si>
  <si>
    <t>SHT0011481</t>
  </si>
  <si>
    <t>驾驶员六孔腰托开关总成</t>
  </si>
  <si>
    <t>SHT0011506</t>
  </si>
  <si>
    <t>副驾驶四孔腰托开关总成</t>
  </si>
  <si>
    <t>调节机构</t>
  </si>
  <si>
    <t>SHT0010251</t>
  </si>
  <si>
    <t>主驾高度调节机构总成</t>
  </si>
  <si>
    <t>SHT0011509</t>
  </si>
  <si>
    <t>副驾高度调节机构总成</t>
  </si>
  <si>
    <t>SHT0010907</t>
  </si>
  <si>
    <t>阻尼调节机构总成</t>
  </si>
  <si>
    <t>电器件</t>
  </si>
  <si>
    <t>BEC0010024</t>
  </si>
  <si>
    <t>ECU总成</t>
  </si>
  <si>
    <t>气阀气路</t>
  </si>
  <si>
    <t>SHT0000505</t>
  </si>
  <si>
    <t>升降开关总成</t>
  </si>
  <si>
    <t>SHT0000144</t>
  </si>
  <si>
    <t>H3000气阀总成</t>
  </si>
  <si>
    <t>SHT0012447</t>
  </si>
  <si>
    <t>升降速降开关气路总成（H3)</t>
  </si>
  <si>
    <t>SHT0011982</t>
  </si>
  <si>
    <t>升降速降开关气路总成（H4)</t>
  </si>
  <si>
    <t>SHT0016059</t>
  </si>
  <si>
    <t>侧置速降开关气路总成</t>
  </si>
  <si>
    <t>BPC0010177</t>
  </si>
  <si>
    <t>速降调节机构总成</t>
  </si>
  <si>
    <t>SHT0017182</t>
  </si>
  <si>
    <t>速升速降气路总成</t>
  </si>
  <si>
    <t>SHT0014013</t>
  </si>
  <si>
    <t>装车小接头总成新</t>
  </si>
  <si>
    <t>SHT0014571</t>
  </si>
  <si>
    <t>司机六孔腰脱开关</t>
  </si>
  <si>
    <t>BPC0010220</t>
  </si>
  <si>
    <t>腰托二连阀开关总成</t>
  </si>
  <si>
    <t>SLT0012023</t>
  </si>
  <si>
    <t>SHT0015241</t>
  </si>
  <si>
    <t>SHT0015536</t>
  </si>
  <si>
    <t>塑料件</t>
  </si>
  <si>
    <t>SHT0000098</t>
  </si>
  <si>
    <t>新气囊主驾驶座升降把手</t>
  </si>
  <si>
    <t>SHT0011046</t>
  </si>
  <si>
    <t>阻尼器调节机构</t>
  </si>
  <si>
    <t>SHT0013272</t>
  </si>
  <si>
    <t>升降调节机构总成</t>
  </si>
  <si>
    <t>SHT0015237</t>
  </si>
  <si>
    <t>SHT0015238</t>
  </si>
  <si>
    <t>SHT0014645</t>
  </si>
  <si>
    <t>BEC0010122</t>
  </si>
  <si>
    <t>通风加热控制器ECU</t>
  </si>
  <si>
    <t>BEC0010086</t>
  </si>
  <si>
    <t>BEC0010087</t>
  </si>
  <si>
    <t>BEC0010039</t>
  </si>
  <si>
    <t>换挡扶手</t>
  </si>
  <si>
    <t>SHT0012401</t>
  </si>
  <si>
    <t>扶手本体</t>
  </si>
  <si>
    <t>SHT0012393</t>
  </si>
  <si>
    <t>扶手上盖</t>
  </si>
  <si>
    <t>外购</t>
  </si>
  <si>
    <t>SHT0000097</t>
  </si>
  <si>
    <t>新气囊气控升降手柄总成</t>
  </si>
  <si>
    <t>BEC0010040</t>
  </si>
  <si>
    <t>靠背风扇总成</t>
  </si>
  <si>
    <t>BEC0010041</t>
  </si>
  <si>
    <t>坐垫风扇总成</t>
  </si>
  <si>
    <t>BEC0010159</t>
  </si>
  <si>
    <t>SHT0011011</t>
  </si>
  <si>
    <t>通风加热盖板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</si>
  <si>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年西安</t>
    </r>
  </si>
  <si>
    <t>西安</t>
  </si>
  <si>
    <t>安路普昌平分公司</t>
  </si>
  <si>
    <t>SHT0012130</t>
  </si>
  <si>
    <t>升降速降开关气路总成（新）</t>
  </si>
  <si>
    <t>SHT0012131</t>
  </si>
  <si>
    <t>升降调节开关总成（新）</t>
  </si>
  <si>
    <t>SHT0013736</t>
  </si>
  <si>
    <t>X5000升降调节开关总成（新）</t>
  </si>
  <si>
    <t>SHT0012989</t>
  </si>
  <si>
    <t>升降速降调节开关总成</t>
  </si>
  <si>
    <t>SHT0014603</t>
  </si>
  <si>
    <t>按压速降阀气路总成</t>
  </si>
  <si>
    <t>SHT0017152</t>
  </si>
  <si>
    <t>黑色-速降开关气路总成</t>
  </si>
  <si>
    <t>SHT0017153</t>
  </si>
  <si>
    <t>灰色-速降开关气路总成</t>
  </si>
  <si>
    <t>BPC0010251</t>
  </si>
  <si>
    <t>翘板速降阀总成</t>
  </si>
  <si>
    <t>SHT0013737</t>
  </si>
  <si>
    <t>SHT0013955</t>
  </si>
  <si>
    <t>X5000装车接头总成</t>
  </si>
  <si>
    <t>SHT0014721</t>
  </si>
  <si>
    <t>X5000-S装车接头</t>
  </si>
  <si>
    <t>SHT0014777</t>
  </si>
  <si>
    <t>速降气路开关总成</t>
  </si>
  <si>
    <t>SHT0014778</t>
  </si>
  <si>
    <t>升降开关气路总成</t>
  </si>
  <si>
    <t>SHT0014790</t>
  </si>
  <si>
    <t>升降调节开关总成</t>
  </si>
  <si>
    <t>BPC0010181</t>
  </si>
  <si>
    <t>按压速降阀按钮总成</t>
  </si>
  <si>
    <t>SHT0001641</t>
  </si>
  <si>
    <t>SHT0012191</t>
  </si>
  <si>
    <t>SHT0012958</t>
  </si>
  <si>
    <t>阻尼调节手柄总成</t>
  </si>
  <si>
    <t>SHT0016487</t>
  </si>
  <si>
    <t>SHT0016985</t>
  </si>
  <si>
    <t>3.1C调高手柄总成</t>
  </si>
  <si>
    <t>配件</t>
  </si>
  <si>
    <t>SHT0000141</t>
  </si>
  <si>
    <t>调仰角手柄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</si>
  <si>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等级</t>
    </r>
  </si>
  <si>
    <r>
      <rPr>
        <b/>
        <sz val="10"/>
        <rFont val="DengXian"/>
        <charset val="134"/>
      </rPr>
      <t>父级物料</t>
    </r>
  </si>
  <si>
    <t>父级描述</t>
  </si>
  <si>
    <r>
      <rPr>
        <b/>
        <sz val="10"/>
        <rFont val="DengXian"/>
        <charset val="134"/>
      </rPr>
      <t>QAD</t>
    </r>
    <r>
      <rPr>
        <b/>
        <sz val="10"/>
        <rFont val="DengXian"/>
        <charset val="134"/>
      </rPr>
      <t>编码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</si>
  <si>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1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</si>
  <si>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2</t>
    </r>
  </si>
  <si>
    <r>
      <rPr>
        <b/>
        <sz val="10"/>
        <rFont val="DengXian"/>
        <charset val="134"/>
      </rPr>
      <t>采购</t>
    </r>
    <r>
      <rPr>
        <b/>
        <sz val="10"/>
        <rFont val="DengXian"/>
        <charset val="134"/>
      </rPr>
      <t xml:space="preserve">P
</t>
    </r>
    <r>
      <rPr>
        <b/>
        <sz val="10"/>
        <rFont val="DengXian"/>
        <charset val="134"/>
      </rPr>
      <t>制造</t>
    </r>
    <r>
      <rPr>
        <b/>
        <sz val="10"/>
        <rFont val="DengXian"/>
        <charset val="134"/>
      </rPr>
      <t>L</t>
    </r>
  </si>
  <si>
    <r>
      <rPr>
        <b/>
        <sz val="10"/>
        <rFont val="DengXian"/>
        <charset val="134"/>
      </rPr>
      <t>单位</t>
    </r>
  </si>
  <si>
    <t>每件需求量</t>
  </si>
  <si>
    <r>
      <rPr>
        <b/>
        <sz val="10"/>
        <rFont val="DengXian"/>
        <charset val="134"/>
      </rPr>
      <t>2019</t>
    </r>
    <r>
      <rPr>
        <b/>
        <sz val="10"/>
        <rFont val="FangSong"/>
        <charset val="134"/>
      </rPr>
      <t>年</t>
    </r>
  </si>
  <si>
    <r>
      <rPr>
        <b/>
        <sz val="10"/>
        <rFont val="DengXian"/>
        <charset val="134"/>
      </rPr>
      <t>成本选取</t>
    </r>
  </si>
  <si>
    <r>
      <rPr>
        <b/>
        <sz val="10"/>
        <rFont val="DengXian"/>
        <charset val="134"/>
      </rPr>
      <t>供应商名称</t>
    </r>
  </si>
  <si>
    <r>
      <rPr>
        <b/>
        <sz val="10"/>
        <rFont val="DengXian"/>
        <charset val="134"/>
      </rPr>
      <t>备注</t>
    </r>
  </si>
  <si>
    <r>
      <rPr>
        <b/>
        <sz val="10"/>
        <rFont val="DengXian"/>
        <charset val="134"/>
      </rPr>
      <t>A</t>
    </r>
    <r>
      <rPr>
        <b/>
        <sz val="10"/>
        <rFont val="DengXian"/>
        <charset val="134"/>
      </rPr>
      <t>标准成本</t>
    </r>
  </si>
  <si>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采购合同成本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</si>
  <si>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发票实际成本</t>
    </r>
  </si>
  <si>
    <t>返回主表</t>
  </si>
  <si>
    <r>
      <rPr>
        <b/>
        <sz val="10"/>
        <rFont val="DengXian"/>
        <charset val="134"/>
      </rPr>
      <t>单价</t>
    </r>
  </si>
  <si>
    <r>
      <rPr>
        <b/>
        <sz val="10"/>
        <rFont val="DengXian"/>
        <charset val="134"/>
      </rPr>
      <t>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</si>
  <si>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A</t>
    </r>
  </si>
  <si>
    <t>SHT0011353</t>
  </si>
  <si>
    <t>升降调节开关气管总成</t>
  </si>
  <si>
    <t>BFA0000284</t>
  </si>
  <si>
    <t>自攻钉2</t>
  </si>
  <si>
    <t>M2.6*10</t>
  </si>
  <si>
    <t>P</t>
  </si>
  <si>
    <t>BPC0000019</t>
  </si>
  <si>
    <t>黑色防护胶管φ12mm</t>
  </si>
  <si>
    <t/>
  </si>
  <si>
    <t>BFA0000285</t>
  </si>
  <si>
    <t>开口挡圈</t>
  </si>
  <si>
    <t>Φ4镀黑锌</t>
  </si>
  <si>
    <t>BPC0000027</t>
  </si>
  <si>
    <t>快插接头</t>
  </si>
  <si>
    <t>Φ4-Φ6</t>
  </si>
  <si>
    <t>SHT0010967</t>
  </si>
  <si>
    <t>气管防护短弹簧</t>
  </si>
  <si>
    <t>BPC0000016</t>
  </si>
  <si>
    <t>红色气管</t>
  </si>
  <si>
    <t>PUΦ4*2.5</t>
  </si>
  <si>
    <t>BPC0000011</t>
  </si>
  <si>
    <t>四孔进口气阀</t>
  </si>
  <si>
    <t>进口</t>
  </si>
  <si>
    <t>SHT0010537</t>
  </si>
  <si>
    <t>升级气阀固定座</t>
  </si>
  <si>
    <t>编号变更(新状态)</t>
  </si>
  <si>
    <t>BPC0000012</t>
  </si>
  <si>
    <t>三通4-4-4</t>
  </si>
  <si>
    <t>SHT0010465</t>
  </si>
  <si>
    <t>气管防护长弹簧</t>
  </si>
  <si>
    <t>BPC0000013</t>
  </si>
  <si>
    <t>紧固箍4</t>
  </si>
  <si>
    <t>BPC0000014</t>
  </si>
  <si>
    <t>两通4-6</t>
  </si>
  <si>
    <t>BPC0000020</t>
  </si>
  <si>
    <t>气路防护波纹管</t>
  </si>
  <si>
    <t>BPC0000015</t>
  </si>
  <si>
    <t>透明气管</t>
  </si>
  <si>
    <t>SHT0001740</t>
  </si>
  <si>
    <t>升级气动升降手柄</t>
  </si>
  <si>
    <t>灰色X3000</t>
  </si>
  <si>
    <t>BPC0000018</t>
  </si>
  <si>
    <t>黑色气管</t>
  </si>
  <si>
    <t>BPC0000017</t>
  </si>
  <si>
    <t>蓝色气管</t>
  </si>
  <si>
    <t>合计</t>
  </si>
  <si>
    <t>SHT0011354</t>
  </si>
  <si>
    <t>SHT0000453</t>
  </si>
  <si>
    <t>安装底座</t>
  </si>
  <si>
    <t>降低凸台高度</t>
  </si>
  <si>
    <t>BPC0000010</t>
  </si>
  <si>
    <t>速降气阀</t>
  </si>
  <si>
    <t>BPC0000022</t>
  </si>
  <si>
    <t>速降气阀配套塑料件</t>
  </si>
  <si>
    <t>白色</t>
  </si>
  <si>
    <t>SHT0010984</t>
  </si>
  <si>
    <t>速降按钮</t>
  </si>
  <si>
    <t>内部凸点有2增至4</t>
  </si>
  <si>
    <t>SHT0010512</t>
  </si>
  <si>
    <t>BSP0000030</t>
  </si>
  <si>
    <t>气管防护弹簧</t>
  </si>
  <si>
    <t>SHT0010942</t>
  </si>
  <si>
    <t>黑色H4</t>
  </si>
  <si>
    <t>QAD编码</t>
  </si>
  <si>
    <t>物料描述</t>
  </si>
  <si>
    <t>供应商编码</t>
  </si>
  <si>
    <t>最新协议截止期</t>
  </si>
  <si>
    <t>结算方式</t>
  </si>
  <si>
    <t>规格型号</t>
  </si>
  <si>
    <t>数量单位</t>
  </si>
  <si>
    <t>2021执行价格</t>
  </si>
  <si>
    <t xml:space="preserve"> 标准单价 </t>
  </si>
  <si>
    <t xml:space="preserve"> 合同采购未税单价 </t>
  </si>
  <si>
    <t>发票单价</t>
  </si>
  <si>
    <t>EA</t>
  </si>
  <si>
    <t>BPC0000021</t>
  </si>
  <si>
    <t>紧固箍6</t>
  </si>
  <si>
    <t>BPC0000060</t>
  </si>
  <si>
    <t>升降两孔气阀</t>
  </si>
  <si>
    <t>BPC0000066</t>
  </si>
  <si>
    <t>三通接头（白）</t>
  </si>
  <si>
    <r>
      <rPr>
        <sz val="11"/>
        <color theme="1"/>
        <rFont val="宋体"/>
        <charset val="134"/>
        <scheme val="minor"/>
      </rPr>
      <t>SHT00016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</t>
    </r>
  </si>
  <si>
    <t>黑色双联阀</t>
  </si>
  <si>
    <t>SHT0012349</t>
  </si>
  <si>
    <t>腰托二联阀开关总成</t>
  </si>
  <si>
    <t>BPC0010123</t>
  </si>
  <si>
    <t>四孔腰托气阀总成</t>
  </si>
  <si>
    <t>BPC0010124</t>
  </si>
  <si>
    <t>六孔腰托气阀总成</t>
  </si>
  <si>
    <t>BPC0012427</t>
  </si>
  <si>
    <t>座椅调节气阀</t>
  </si>
  <si>
    <r>
      <rPr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A</t>
    </r>
  </si>
  <si>
    <t>M</t>
  </si>
  <si>
    <t>BPC0000055</t>
  </si>
  <si>
    <t>6-6快插接头</t>
  </si>
  <si>
    <t>BPC0000056</t>
  </si>
  <si>
    <t>BPC0000072</t>
  </si>
  <si>
    <t>BCL0010006</t>
  </si>
  <si>
    <t>气管卡扣（2*4mm）</t>
  </si>
  <si>
    <t>BMM0000024</t>
  </si>
  <si>
    <t>6486手动调整机构</t>
  </si>
  <si>
    <t>BPC0000082</t>
  </si>
  <si>
    <t>禁锢箍（锁圈）Φ4</t>
  </si>
  <si>
    <t>BPC0010011</t>
  </si>
  <si>
    <t>三通接头</t>
  </si>
  <si>
    <t>BPC0010012</t>
  </si>
  <si>
    <t>4mm卡箍</t>
  </si>
  <si>
    <t>BPC0010058</t>
  </si>
  <si>
    <t>升降气阀安装座</t>
  </si>
  <si>
    <t>BPC0010059</t>
  </si>
  <si>
    <t>升降气阀手柄</t>
  </si>
  <si>
    <t>BPC0010091</t>
  </si>
  <si>
    <t>4mm接头底座</t>
  </si>
  <si>
    <t>BPC0010093</t>
  </si>
  <si>
    <t>4mm气管插件</t>
  </si>
  <si>
    <t>BPC0010098</t>
  </si>
  <si>
    <t>4-6变径接头</t>
  </si>
  <si>
    <t>BPC0010099</t>
  </si>
  <si>
    <t>4-4变径接头</t>
  </si>
  <si>
    <t>BPC0010100</t>
  </si>
  <si>
    <t>6mm卡箍</t>
  </si>
  <si>
    <t>BPC0010061</t>
  </si>
  <si>
    <t>阀体外壳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</si>
  <si>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</si>
  <si>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</si>
  <si>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</si>
  <si>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</si>
  <si>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</si>
  <si>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</si>
  <si>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</si>
  <si>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</si>
  <si>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</si>
  <si>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</si>
  <si>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BPC0010070</t>
  </si>
  <si>
    <t>后盖</t>
  </si>
  <si>
    <t>BPC0010078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</si>
  <si>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</si>
  <si>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</si>
  <si>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</si>
  <si>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</si>
  <si>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</si>
  <si>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</si>
  <si>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BPC0010139</t>
  </si>
  <si>
    <t>阀体旋拧端盖</t>
  </si>
  <si>
    <t>BPC0010083</t>
  </si>
  <si>
    <t>BPC0010084</t>
  </si>
  <si>
    <t>行程补偿气缸缸体</t>
  </si>
  <si>
    <t>BPC0010140</t>
  </si>
  <si>
    <t>气缸旋拧端盖</t>
  </si>
  <si>
    <t>BPC0010141</t>
  </si>
  <si>
    <t>堵盖</t>
  </si>
  <si>
    <t>BPC0010087</t>
  </si>
  <si>
    <t>气缸活塞</t>
  </si>
  <si>
    <t>BPC0010088</t>
  </si>
  <si>
    <t>导向杆</t>
  </si>
  <si>
    <t>BPC0010024</t>
  </si>
  <si>
    <t>气管固定板</t>
  </si>
  <si>
    <t>RCA0000040</t>
  </si>
  <si>
    <t>左前支柱扶手</t>
  </si>
  <si>
    <t>RCA0000041</t>
  </si>
  <si>
    <t>右前支柱扶手</t>
  </si>
  <si>
    <t>M4仰角手柄</t>
  </si>
  <si>
    <t>H3A仰角手柄</t>
  </si>
  <si>
    <t>SHT0000354</t>
  </si>
  <si>
    <t>塑料旋转块</t>
  </si>
  <si>
    <t>SHT0000521</t>
  </si>
  <si>
    <t>重卡腰部调节手柄(带卡簧)</t>
  </si>
  <si>
    <t>SHT0001741</t>
  </si>
  <si>
    <t>底座</t>
  </si>
  <si>
    <t>SHT0001742</t>
  </si>
  <si>
    <t>旋转块</t>
  </si>
  <si>
    <t>SHT0001743</t>
  </si>
  <si>
    <t>阻尼器调节手柄</t>
  </si>
  <si>
    <t>SHT0001747</t>
  </si>
  <si>
    <t>升降手柄(M3000)</t>
  </si>
  <si>
    <t>SHT0001748</t>
  </si>
  <si>
    <t>升降手柄座(M3000)</t>
  </si>
  <si>
    <t>SHT0001749</t>
  </si>
  <si>
    <t>变阻尼调节机构机构固定座</t>
  </si>
  <si>
    <t>SHT0001750</t>
  </si>
  <si>
    <t>变阻尼调节机构旋转轮</t>
  </si>
  <si>
    <t>SHT0001751</t>
  </si>
  <si>
    <t>变阻尼调节机构手柄</t>
  </si>
  <si>
    <t>SHT0002188</t>
  </si>
  <si>
    <t>H4气囊上盖</t>
  </si>
  <si>
    <t>SHT0002189</t>
  </si>
  <si>
    <t>H4气囊下盖</t>
  </si>
  <si>
    <t>SHT0002193</t>
  </si>
  <si>
    <t>H3A气阀手柄</t>
  </si>
  <si>
    <t>SHT0002195</t>
  </si>
  <si>
    <t>M4气阀手柄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</si>
  <si>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</si>
  <si>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</si>
  <si>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</si>
  <si>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</si>
  <si>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</si>
  <si>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</si>
  <si>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</si>
  <si>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</si>
  <si>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</si>
  <si>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</si>
  <si>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</si>
  <si>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</si>
  <si>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</si>
  <si>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</si>
  <si>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SHT0002215</t>
  </si>
  <si>
    <t>摆动杆</t>
  </si>
  <si>
    <t>SHT0002217</t>
  </si>
  <si>
    <t>蝴蝶压轮</t>
  </si>
  <si>
    <t>SHT0002219</t>
  </si>
  <si>
    <t>摆轮滚轮</t>
  </si>
  <si>
    <t>SHT0002222</t>
  </si>
  <si>
    <t>气阀固定板(小)</t>
  </si>
  <si>
    <t>SHT0002223</t>
  </si>
  <si>
    <t>小剪刀摆轮</t>
  </si>
  <si>
    <t>SHT0002224</t>
  </si>
  <si>
    <t>变阻尼手柄</t>
  </si>
  <si>
    <t>SHT0002225</t>
  </si>
  <si>
    <t>调节机构底座</t>
  </si>
  <si>
    <t>SHT0002226</t>
  </si>
  <si>
    <t>弹簧固定座</t>
  </si>
  <si>
    <t>SHT0002227</t>
  </si>
  <si>
    <t>卡接齿轮 (卡轮)</t>
  </si>
  <si>
    <t>SHT0002228</t>
  </si>
  <si>
    <t>拉线限位盖板(护盖)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</si>
  <si>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</si>
  <si>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</si>
  <si>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</si>
  <si>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</si>
  <si>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</si>
  <si>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</si>
  <si>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</si>
  <si>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</si>
  <si>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</si>
  <si>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</si>
  <si>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SHT0002234</t>
  </si>
  <si>
    <t>SHT0002235</t>
  </si>
  <si>
    <t>SHT0002243</t>
  </si>
  <si>
    <t>手柄支撑垫圈</t>
  </si>
  <si>
    <t>SHT0010349</t>
  </si>
  <si>
    <t>主驾驶座椅高度调节手柄</t>
  </si>
  <si>
    <t>SHT0010362</t>
  </si>
  <si>
    <t>升降可回位机构底座</t>
  </si>
  <si>
    <t>SHT0010363</t>
  </si>
  <si>
    <t>升降可回位机构卡轮</t>
  </si>
  <si>
    <t>SHT0010663</t>
  </si>
  <si>
    <t>阻尼调节底座</t>
  </si>
  <si>
    <t>SHT0010664</t>
  </si>
  <si>
    <t>阻尼调节旋转块</t>
  </si>
  <si>
    <t>SHT0010665</t>
  </si>
  <si>
    <t>阻尼调节手柄</t>
  </si>
  <si>
    <t>SHT0010679</t>
  </si>
  <si>
    <t>H3二孔阀底座</t>
  </si>
  <si>
    <t>SHT0010683</t>
  </si>
  <si>
    <t>腰托调节开关面板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</si>
  <si>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</si>
  <si>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</si>
  <si>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</si>
  <si>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</si>
  <si>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</si>
  <si>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</si>
  <si>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SHT0011047</t>
  </si>
  <si>
    <t>SHT0011210</t>
  </si>
  <si>
    <t>气囊上盖</t>
  </si>
  <si>
    <t>SHT0011211</t>
  </si>
  <si>
    <t>气囊下盖</t>
  </si>
  <si>
    <t>SHT0011464</t>
  </si>
  <si>
    <t>腰托开关按钮堵盖</t>
  </si>
  <si>
    <t>SHT0011473</t>
  </si>
  <si>
    <t>水平减震调节底座</t>
  </si>
  <si>
    <t>SHT0011510</t>
  </si>
  <si>
    <t>副驾驶座椅高度调节手柄</t>
  </si>
  <si>
    <t>SHT0011866</t>
  </si>
  <si>
    <t>悬浮活塞</t>
  </si>
  <si>
    <t>SHT0011868</t>
  </si>
  <si>
    <t>气缸固定板</t>
  </si>
  <si>
    <t>SHT0011965</t>
  </si>
  <si>
    <t>升降调节手柄</t>
  </si>
  <si>
    <t>SHT0011966</t>
  </si>
  <si>
    <t>SHT0011969</t>
  </si>
  <si>
    <t>速降开关按钮</t>
  </si>
  <si>
    <t>SHT0011970</t>
  </si>
  <si>
    <t>速降开关底座</t>
  </si>
  <si>
    <t>SHT0012139</t>
  </si>
  <si>
    <t>SHT0012189</t>
  </si>
  <si>
    <t>SHT0012190</t>
  </si>
  <si>
    <t>SHT0012892</t>
  </si>
  <si>
    <t>主驾升降调节手柄底座</t>
  </si>
  <si>
    <t>SHT0012893</t>
  </si>
  <si>
    <t>主驾可回位机构卡轮</t>
  </si>
  <si>
    <t>SHT0012897</t>
  </si>
  <si>
    <t>副驾升降调节手柄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</si>
  <si>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</si>
  <si>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</si>
  <si>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</si>
  <si>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</si>
  <si>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</si>
  <si>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</si>
  <si>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</si>
  <si>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</si>
  <si>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SHT0013003</t>
  </si>
  <si>
    <t>副驾外部棘爪滚轮</t>
  </si>
  <si>
    <t>SHT0013004</t>
  </si>
  <si>
    <t>副驾外部棘爪盖板</t>
  </si>
  <si>
    <t>SHT0012900</t>
  </si>
  <si>
    <t>副驾阻尼调节手柄</t>
  </si>
  <si>
    <t>SHT0012901</t>
  </si>
  <si>
    <t>副驾阻尼调节底座</t>
  </si>
  <si>
    <t>SHT0013068</t>
  </si>
  <si>
    <t>SHT0013138</t>
  </si>
  <si>
    <t>SHT0013139</t>
  </si>
  <si>
    <t>H3A升降手柄座</t>
  </si>
  <si>
    <t>BPC0010108</t>
  </si>
  <si>
    <t>气管BU蓝色</t>
  </si>
  <si>
    <t>BPC0010118</t>
  </si>
  <si>
    <t>气管BK黑色</t>
  </si>
  <si>
    <t>BPC0010119</t>
  </si>
  <si>
    <t>气管GE橙色</t>
  </si>
  <si>
    <t>BPC0010120</t>
  </si>
  <si>
    <t>气管N本色</t>
  </si>
  <si>
    <t>SHT0001745</t>
  </si>
  <si>
    <t>弹簧片</t>
  </si>
  <si>
    <t>SHT0002192</t>
  </si>
  <si>
    <t>卡环</t>
  </si>
  <si>
    <t>SHT0002200</t>
  </si>
  <si>
    <t>BSP0010028</t>
  </si>
  <si>
    <t>复位扭簧</t>
  </si>
  <si>
    <t>BSP0010021</t>
  </si>
  <si>
    <t>φ5弹簧</t>
  </si>
  <si>
    <t>BFA0000004</t>
  </si>
  <si>
    <t>重卡扎带</t>
  </si>
  <si>
    <t>SHT0002282</t>
  </si>
  <si>
    <t>SHT0000452</t>
  </si>
  <si>
    <t>SHT0000454</t>
  </si>
  <si>
    <t>气动升降手柄</t>
  </si>
  <si>
    <t>SHT0000455</t>
  </si>
  <si>
    <t>SHT0002237</t>
  </si>
  <si>
    <t>印字五层纸箱</t>
  </si>
  <si>
    <t>SHT0002238</t>
  </si>
  <si>
    <t>无字五层纸箱</t>
  </si>
  <si>
    <t>SHT0002239</t>
  </si>
  <si>
    <t>SHT0002241</t>
  </si>
  <si>
    <t>三层纸垫板</t>
  </si>
  <si>
    <t>SHT0002242</t>
  </si>
  <si>
    <t>BPC0010187</t>
  </si>
  <si>
    <t>10mm黑色防护胶管</t>
  </si>
  <si>
    <t>SHT0002208</t>
  </si>
  <si>
    <t>胶垫</t>
  </si>
  <si>
    <t>SHT0002209</t>
  </si>
  <si>
    <t>大密封圈</t>
  </si>
  <si>
    <t>BPC0000070</t>
  </si>
  <si>
    <t>BPC0000071</t>
  </si>
  <si>
    <t>BPC0000073</t>
  </si>
  <si>
    <t>BFA0000372</t>
  </si>
  <si>
    <t>M10*1螺母</t>
  </si>
  <si>
    <t>BFA0000757</t>
  </si>
  <si>
    <t>销轴</t>
  </si>
  <si>
    <t>SHT0002199</t>
  </si>
  <si>
    <t>宝塔接头</t>
  </si>
  <si>
    <t>SHT0002206</t>
  </si>
  <si>
    <t>不锈钢插杆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</si>
  <si>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</si>
  <si>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</si>
  <si>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</si>
  <si>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</si>
  <si>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</si>
  <si>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</si>
  <si>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</si>
  <si>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</si>
  <si>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</si>
  <si>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</si>
  <si>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</si>
  <si>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</si>
  <si>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</si>
  <si>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</si>
  <si>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BSP0010031</t>
  </si>
  <si>
    <t>压缩弹簧</t>
  </si>
  <si>
    <t>BSP0000101</t>
  </si>
  <si>
    <t>不锈钢弹簧</t>
  </si>
  <si>
    <t>BSP0000102</t>
  </si>
  <si>
    <t>拉簧</t>
  </si>
  <si>
    <t>BSP0000103</t>
  </si>
  <si>
    <t>可回位机构弹簧1</t>
  </si>
  <si>
    <t>BSP0000104</t>
  </si>
  <si>
    <t>外部棘爪回位簧</t>
  </si>
  <si>
    <t>BSP0000105</t>
  </si>
  <si>
    <t>内部棘爪回位簧</t>
  </si>
  <si>
    <t>SHT0011580</t>
  </si>
  <si>
    <t>2.0囊皮</t>
  </si>
  <si>
    <t>BPC0010172</t>
  </si>
  <si>
    <t>消音器</t>
  </si>
  <si>
    <t>BPC0010089</t>
  </si>
  <si>
    <t>SHT0002190</t>
  </si>
  <si>
    <t>150囊皮</t>
  </si>
  <si>
    <t>SHT0002198</t>
  </si>
  <si>
    <t>165囊皮</t>
  </si>
  <si>
    <t>SHT0011595</t>
  </si>
  <si>
    <t>气囊卡箍</t>
  </si>
  <si>
    <t>SHT0010518</t>
  </si>
  <si>
    <t>变阻尼拉线总成</t>
  </si>
  <si>
    <t>BPC0010047</t>
  </si>
  <si>
    <t>升降气阀总成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</si>
  <si>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3167</t>
    </r>
  </si>
  <si>
    <t>BPC0010176</t>
  </si>
  <si>
    <t>按压式速降阀芯总成</t>
  </si>
  <si>
    <t>BPC0000046</t>
  </si>
  <si>
    <t>座椅气阀(国产)</t>
  </si>
  <si>
    <r>
      <rPr>
        <sz val="11"/>
        <color theme="1"/>
        <rFont val="宋体"/>
        <charset val="134"/>
        <scheme val="minor"/>
      </rPr>
      <t>BPC001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077</t>
    </r>
  </si>
  <si>
    <t>VDC气阀分总成</t>
  </si>
  <si>
    <t>SHT0002220</t>
  </si>
  <si>
    <t>套筒</t>
  </si>
  <si>
    <t>L4064</t>
  </si>
  <si>
    <t>L4094</t>
  </si>
  <si>
    <t>BFA0000755</t>
  </si>
  <si>
    <t>钢珠</t>
  </si>
  <si>
    <t>BFA0000756</t>
  </si>
  <si>
    <t>内六角螺钉</t>
  </si>
  <si>
    <t>BFA0000758</t>
  </si>
  <si>
    <t>华丝尖尾自攻钉</t>
  </si>
  <si>
    <t>BPC0010183</t>
  </si>
  <si>
    <t>4mm玻纤管</t>
  </si>
  <si>
    <t>SHT0002207</t>
  </si>
  <si>
    <t>小密封圈</t>
  </si>
  <si>
    <t>L4357</t>
  </si>
  <si>
    <t>SHT0002211</t>
  </si>
  <si>
    <t>消音片</t>
  </si>
  <si>
    <t>L4358</t>
  </si>
  <si>
    <t>L4595</t>
  </si>
  <si>
    <t>BFA0000754</t>
  </si>
  <si>
    <t>H4气嘴螺母</t>
  </si>
  <si>
    <t>SHT0002191</t>
  </si>
  <si>
    <t>H4气嘴</t>
  </si>
  <si>
    <t>BPC0010185</t>
  </si>
  <si>
    <t>4-6直通铜接头</t>
  </si>
  <si>
    <t>BPC0010090</t>
  </si>
  <si>
    <t>O型密封圈（2.8*1.8）</t>
  </si>
  <si>
    <t>L4596</t>
  </si>
  <si>
    <t>BPC0010074</t>
  </si>
  <si>
    <t>O形圈φ8*φ1.8</t>
  </si>
  <si>
    <t>SHT0002236</t>
  </si>
  <si>
    <t>EPE包装膜</t>
  </si>
  <si>
    <t>L4600</t>
  </si>
  <si>
    <t>KG</t>
  </si>
  <si>
    <t>SHT0001744</t>
  </si>
  <si>
    <t>L4601</t>
  </si>
  <si>
    <t>BPC0010056</t>
  </si>
  <si>
    <t>O形圈φ10×φ1.2</t>
  </si>
  <si>
    <t>L4911</t>
  </si>
  <si>
    <t>BPC0010136</t>
  </si>
  <si>
    <t>O形圈4.8x1.6</t>
  </si>
  <si>
    <t>L4962</t>
  </si>
  <si>
    <t>BPC0010137</t>
  </si>
  <si>
    <t>O形圈φ7.8*φ1.6</t>
  </si>
  <si>
    <t>BPC0010026</t>
  </si>
  <si>
    <t>O形圈φ16*φ1.8</t>
  </si>
  <si>
    <t>BPC0010142</t>
  </si>
  <si>
    <t>活塞杆防尘密封圈</t>
  </si>
  <si>
    <t>BPC0010143</t>
  </si>
  <si>
    <t>活塞密封圈（MYA-7）</t>
  </si>
  <si>
    <t>L4936</t>
  </si>
  <si>
    <t>L4820</t>
  </si>
  <si>
    <t>SHT0011867</t>
  </si>
  <si>
    <t>唇形密封圈</t>
  </si>
  <si>
    <t>SHT0011475</t>
  </si>
  <si>
    <t>升降调节拉线总成</t>
  </si>
  <si>
    <t>河北亿泽汽车零部件科技有限公司</t>
  </si>
  <si>
    <r>
      <rPr>
        <b/>
        <sz val="10"/>
        <rFont val="DengXian"/>
        <charset val="134"/>
      </rPr>
      <t>2021</t>
    </r>
    <r>
      <rPr>
        <b/>
        <sz val="10"/>
        <rFont val="FangSong"/>
        <charset val="134"/>
      </rPr>
      <t>年</t>
    </r>
  </si>
  <si>
    <t>M10*1.0</t>
  </si>
  <si>
    <t>返回原表</t>
  </si>
  <si>
    <t>SRΦ2.8</t>
  </si>
  <si>
    <t>尼龙Φ6*4*550mm</t>
  </si>
  <si>
    <t>0.6*8</t>
  </si>
  <si>
    <t>φ7.6*φ0.4*12</t>
  </si>
  <si>
    <t>H8.0*M6*22</t>
  </si>
  <si>
    <t>4.6*21.5</t>
  </si>
  <si>
    <t>5*2.0*1.5</t>
  </si>
  <si>
    <t>Φ7.5*Φ2.3*1.7</t>
  </si>
  <si>
    <t>Φ9*Φ1.65</t>
  </si>
  <si>
    <t>D8.5*H3</t>
  </si>
  <si>
    <t>540*360*250</t>
  </si>
  <si>
    <t>520*340*325</t>
  </si>
  <si>
    <t>尼龙Φ6*4*150mm</t>
  </si>
  <si>
    <t>1/8</t>
  </si>
  <si>
    <t>Φ84*Φ80*10</t>
  </si>
  <si>
    <t>490*395*245</t>
  </si>
  <si>
    <t>490*310</t>
  </si>
  <si>
    <t>BPC0001077</t>
  </si>
  <si>
    <t>Ea</t>
  </si>
  <si>
    <t>φ19.8*10.4</t>
  </si>
  <si>
    <t>φ19.9*12.5</t>
  </si>
  <si>
    <t>φ20*10.8</t>
  </si>
  <si>
    <t>φ9.6*6</t>
  </si>
  <si>
    <t>8*4*4.4*3</t>
  </si>
  <si>
    <t>φ7*φ10</t>
  </si>
  <si>
    <t>4*200</t>
  </si>
  <si>
    <r>
      <rPr>
        <sz val="8.25"/>
        <color indexed="4"/>
        <rFont val="Microsoft Sans Serif"/>
        <charset val="134"/>
      </rPr>
      <t>M4</t>
    </r>
    <r>
      <rPr>
        <sz val="8.25"/>
        <color indexed="4"/>
        <rFont val="宋体"/>
        <charset val="134"/>
      </rPr>
      <t>气阀手柄</t>
    </r>
  </si>
  <si>
    <t>灰色</t>
  </si>
  <si>
    <t>SHT0000456</t>
  </si>
  <si>
    <t>M2.3*8-6</t>
  </si>
  <si>
    <t>Φ1.6*1.9</t>
  </si>
  <si>
    <t>Φ0.8*Φ4.2*16*1.5</t>
  </si>
  <si>
    <t>Φ0.5*Φ3.5*11*1.5</t>
  </si>
  <si>
    <t>可回位机构手柄</t>
  </si>
  <si>
    <t>手柄固定座</t>
  </si>
  <si>
    <t>0.08M</t>
  </si>
  <si>
    <t>SHT0000701</t>
  </si>
  <si>
    <t>4-4-4</t>
  </si>
  <si>
    <t>H4 老状态</t>
  </si>
  <si>
    <t>H4A-6806006</t>
  </si>
  <si>
    <t>SHT0001071</t>
  </si>
  <si>
    <t>φ95.3×φ91.3×10</t>
  </si>
  <si>
    <t>SHT0010941</t>
  </si>
  <si>
    <t>国产</t>
  </si>
  <si>
    <t>2.0平台</t>
  </si>
  <si>
    <t>L</t>
  </si>
  <si>
    <t>PAΦ4*2.5</t>
  </si>
  <si>
    <t>PAφ4*2.5</t>
  </si>
  <si>
    <t>4-4-4 国产</t>
  </si>
  <si>
    <t>HPB59-1</t>
  </si>
  <si>
    <t>SHT0012023</t>
  </si>
  <si>
    <t>SHT0012025</t>
  </si>
  <si>
    <t>M6*20镀黑锌</t>
  </si>
  <si>
    <t>SHT0012026</t>
  </si>
  <si>
    <t>SHT0012027</t>
  </si>
  <si>
    <t>SHT0012028</t>
  </si>
  <si>
    <t>PUΦ6*4</t>
  </si>
  <si>
    <t>SHT0012029</t>
  </si>
  <si>
    <t>SHT0012030</t>
  </si>
  <si>
    <t>0.7*5.9*23.5</t>
  </si>
  <si>
    <t>SHT0012031</t>
  </si>
  <si>
    <t>SHT0012032</t>
  </si>
  <si>
    <t>SHT0012033</t>
  </si>
  <si>
    <t>SHT0012034</t>
  </si>
  <si>
    <t>16*47.5</t>
  </si>
  <si>
    <t>SHT0012035</t>
  </si>
  <si>
    <t>SHT0012036</t>
  </si>
  <si>
    <t>SHT0012037</t>
  </si>
  <si>
    <t>SHT0012038</t>
  </si>
  <si>
    <t>SHT0012039</t>
  </si>
  <si>
    <t>X3000浅灰色</t>
  </si>
  <si>
    <t>80×55×50</t>
  </si>
  <si>
    <t>45*75*45</t>
  </si>
  <si>
    <t>34*50*40</t>
  </si>
  <si>
    <t>160mm</t>
  </si>
  <si>
    <t>SHT0013261</t>
  </si>
  <si>
    <t>BPC0010077</t>
  </si>
  <si>
    <r>
      <rPr>
        <sz val="8.25"/>
        <color indexed="4"/>
        <rFont val="Microsoft Sans Serif"/>
        <charset val="134"/>
      </rPr>
      <t>VDC</t>
    </r>
    <r>
      <rPr>
        <sz val="8.25"/>
        <color indexed="4"/>
        <rFont val="宋体"/>
        <charset val="134"/>
      </rPr>
      <t>气阀分总成</t>
    </r>
  </si>
  <si>
    <t>三通接头(4-4-4)</t>
  </si>
  <si>
    <t>H6</t>
  </si>
  <si>
    <t>SHT0013264</t>
  </si>
  <si>
    <t>SHT0013271</t>
  </si>
  <si>
    <t>变阻尼拉线</t>
  </si>
  <si>
    <t>主驾升降调节手柄</t>
  </si>
  <si>
    <t>SHT0013273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</si>
  <si>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年长春</t>
    </r>
  </si>
  <si>
    <t>长春</t>
  </si>
  <si>
    <t>SHT0015047</t>
  </si>
  <si>
    <t>SHT0015961</t>
  </si>
  <si>
    <t>转盘开关气路总成</t>
  </si>
  <si>
    <t>SHT0016060</t>
  </si>
  <si>
    <t>侧置升降开关气路总成</t>
  </si>
  <si>
    <t>SHT0014570</t>
  </si>
  <si>
    <t>单加热控制器ECU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</si>
  <si>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年成都</t>
    </r>
  </si>
  <si>
    <t>成都</t>
  </si>
  <si>
    <t>腰托气阀</t>
  </si>
  <si>
    <t>尼龙Φ6*4*240mm</t>
  </si>
  <si>
    <t>父级物料</t>
  </si>
  <si>
    <t>父级物料名称</t>
  </si>
  <si>
    <t>组件</t>
  </si>
  <si>
    <t xml:space="preserve">描述 </t>
  </si>
  <si>
    <t>采购/制造</t>
  </si>
  <si>
    <t>采购单价未税</t>
  </si>
  <si>
    <t>2.0按压速降阀总成</t>
  </si>
  <si>
    <t>采购</t>
  </si>
  <si>
    <t>司机四孔腰托开关总成</t>
  </si>
  <si>
    <t>SHT0014543</t>
  </si>
  <si>
    <t>TAT0010093</t>
  </si>
  <si>
    <t>200*250mm平口袋</t>
  </si>
  <si>
    <t>主驾升降调节手柄总成</t>
  </si>
  <si>
    <t>BSP0010036</t>
  </si>
  <si>
    <t>SHT0012891</t>
  </si>
  <si>
    <t>SHT0013185</t>
  </si>
  <si>
    <t>BEC0010108</t>
  </si>
  <si>
    <t>通风加热集成线束总成</t>
  </si>
  <si>
    <t>检测</t>
  </si>
  <si>
    <t>DESC</t>
  </si>
  <si>
    <t>描述</t>
  </si>
  <si>
    <t>采购自制</t>
  </si>
  <si>
    <t>用量</t>
  </si>
  <si>
    <t>未税单价</t>
  </si>
  <si>
    <t>轻卡座椅气囊总成</t>
  </si>
  <si>
    <t>BPC0010203</t>
  </si>
  <si>
    <t>4mm直角接头</t>
  </si>
  <si>
    <t>BPC0010236</t>
  </si>
  <si>
    <t>管接头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</si>
  <si>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</si>
  <si>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</si>
  <si>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</si>
  <si>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</si>
  <si>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</si>
  <si>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</si>
  <si>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</si>
  <si>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</si>
  <si>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</si>
  <si>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</si>
  <si>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合计金额</t>
  </si>
  <si>
    <t>轻卡座椅悬浮阀总成无腰托</t>
  </si>
  <si>
    <t>BPC0010163</t>
  </si>
  <si>
    <t>橡胶防尘罩</t>
  </si>
  <si>
    <t>BPC0010229</t>
  </si>
  <si>
    <t>轻卡悬浮阀总成</t>
  </si>
  <si>
    <t>BSP0010042</t>
  </si>
  <si>
    <t>180mm防护弹簧</t>
  </si>
  <si>
    <t>BSP0010047</t>
  </si>
  <si>
    <t>金额合计</t>
  </si>
  <si>
    <t>变阻尼调节手柄</t>
  </si>
  <si>
    <t>黑色</t>
  </si>
  <si>
    <t>客户</t>
  </si>
  <si>
    <t>X5000S装车接头总成</t>
  </si>
  <si>
    <t>BPC0010138</t>
  </si>
  <si>
    <t>黑色气管PAΦ6*4*450mm</t>
  </si>
  <si>
    <t>4-6直通铜接头HPB59-1</t>
  </si>
  <si>
    <t>速降开关气路总成</t>
  </si>
  <si>
    <t>自攻钉2M2.6*10</t>
  </si>
  <si>
    <t>速降气阀进口</t>
  </si>
  <si>
    <t>速降气阀配套塑料件白色</t>
  </si>
  <si>
    <t>4mm卡箍国产</t>
  </si>
  <si>
    <t>气管N本色PAΦ4*2.5</t>
  </si>
  <si>
    <t>安装底座降低凸台高度</t>
  </si>
  <si>
    <t>速降按钮内部凸点有2增至4</t>
  </si>
  <si>
    <t>鱼阀气路总成解放J6L低配</t>
  </si>
  <si>
    <t>开口挡圈Φ4镀黑锌</t>
  </si>
  <si>
    <t>M10*1螺母M10*1.0</t>
  </si>
  <si>
    <t>内六角螺钉M6*20镀黑锌</t>
  </si>
  <si>
    <t>三通接头4-4-4 国产</t>
  </si>
  <si>
    <t>4-6变径接头国产</t>
  </si>
  <si>
    <t>6mm卡箍国产</t>
  </si>
  <si>
    <t>气管BU蓝色PAφ4*2.5</t>
  </si>
  <si>
    <t>BPC0010109</t>
  </si>
  <si>
    <t>气管N本色PAφ6*4</t>
  </si>
  <si>
    <t>气管BK黑色PAΦ4*2.5</t>
  </si>
  <si>
    <t>BPC0010121</t>
  </si>
  <si>
    <t>气管BK黑色PAφ6*4</t>
  </si>
  <si>
    <t>拉簧0.7*5.9*23.5</t>
  </si>
  <si>
    <t>套筒16*47.5</t>
  </si>
  <si>
    <t>SHT0014847</t>
  </si>
  <si>
    <t>J6L装管螺母接头总成</t>
  </si>
  <si>
    <t>类别</t>
  </si>
  <si>
    <t>河北/北京</t>
  </si>
  <si>
    <t>BPC0010211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</si>
  <si>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</si>
  <si>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</si>
  <si>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</si>
  <si>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</si>
  <si>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</si>
  <si>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</si>
  <si>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BEC0010221</t>
  </si>
  <si>
    <t>坐垫加热垫总成</t>
  </si>
  <si>
    <r>
      <rPr>
        <sz val="8.25"/>
        <color indexed="0"/>
        <rFont val="宋体"/>
        <charset val="134"/>
      </rPr>
      <t>采购</t>
    </r>
    <r>
      <rPr>
        <sz val="8.25"/>
        <color indexed="0"/>
        <rFont val="Microsoft Sans Serif"/>
        <charset val="134"/>
      </rPr>
      <t>/</t>
    </r>
    <r>
      <rPr>
        <sz val="8.25"/>
        <color indexed="0"/>
        <rFont val="宋体"/>
        <charset val="134"/>
      </rPr>
      <t>制造</t>
    </r>
  </si>
  <si>
    <t>采购价格未税</t>
  </si>
  <si>
    <t>成本合计</t>
  </si>
  <si>
    <t>TMA0000185</t>
  </si>
  <si>
    <t>济南轻卡条形码</t>
  </si>
  <si>
    <t>辅料</t>
  </si>
  <si>
    <t>TAT0010066</t>
  </si>
  <si>
    <t>肘枕总成包装箱</t>
  </si>
  <si>
    <t>TAT0010067</t>
  </si>
  <si>
    <t>气泡袋</t>
  </si>
  <si>
    <t>BFA0010038</t>
  </si>
  <si>
    <t>内梅花盘头带介自攻螺钉</t>
  </si>
  <si>
    <t>SHT0012399</t>
  </si>
  <si>
    <t>上盖板含嵌件</t>
  </si>
  <si>
    <t>TAT0010083</t>
  </si>
  <si>
    <t>肘枕总成包装箱纸板</t>
  </si>
  <si>
    <t>TAT0010082</t>
  </si>
  <si>
    <t>肘枕总成包装箱内衬</t>
  </si>
  <si>
    <t>SHT0012400</t>
  </si>
  <si>
    <t>发泡包覆总成</t>
  </si>
  <si>
    <t>SHT0014586</t>
  </si>
  <si>
    <t>消音垫C</t>
  </si>
  <si>
    <t>BFA0010079</t>
  </si>
  <si>
    <t>内六角圆柱头螺钉</t>
  </si>
  <si>
    <t>M8*12</t>
  </si>
  <si>
    <t>SHT0012406</t>
  </si>
  <si>
    <t>扶手底支架</t>
  </si>
  <si>
    <t>SHT0012409</t>
  </si>
  <si>
    <t>扶手安装支架焊接总成</t>
  </si>
  <si>
    <t>BFA0000018</t>
  </si>
  <si>
    <t>M8*16</t>
  </si>
  <si>
    <t>BAS0010028</t>
  </si>
  <si>
    <t>阻尼O型圈</t>
  </si>
  <si>
    <t>φ59.95*3.53</t>
  </si>
  <si>
    <t>SHT0012420</t>
  </si>
  <si>
    <t>棘爪</t>
  </si>
  <si>
    <t>SHT0012421</t>
  </si>
  <si>
    <t>支撑圈</t>
  </si>
  <si>
    <t>SHT0012422</t>
  </si>
  <si>
    <t>不锈钢球Sφ5</t>
  </si>
  <si>
    <t>TAT0000093</t>
  </si>
  <si>
    <t>工业润滑脂</t>
  </si>
  <si>
    <t>EM-30L  品牌Molykote</t>
  </si>
  <si>
    <t>TAT0010065</t>
  </si>
  <si>
    <t>扶手底支架安装总成包装箱</t>
  </si>
  <si>
    <t>SHT0012419</t>
  </si>
  <si>
    <t>棘爪座</t>
  </si>
  <si>
    <t>SHT0012418</t>
  </si>
  <si>
    <t>外棘轮</t>
  </si>
  <si>
    <t>TAT0010081</t>
  </si>
  <si>
    <t>扶手底支架包装箱内衬</t>
  </si>
  <si>
    <t>BTM0010001</t>
  </si>
  <si>
    <t>键C 6*6*20</t>
  </si>
  <si>
    <t>BSP0010033</t>
  </si>
  <si>
    <t>压簧</t>
  </si>
  <si>
    <t>TAT0010092</t>
  </si>
  <si>
    <t>扶手底支架包装箱侧内衬</t>
  </si>
  <si>
    <t>TAT0010104</t>
  </si>
  <si>
    <t>锂基润滑脂</t>
  </si>
  <si>
    <t>TAT0010105</t>
  </si>
  <si>
    <t>乐泰243螺纹防松胶</t>
  </si>
  <si>
    <t>BAS0010027</t>
  </si>
  <si>
    <t>深沟球轴承6207</t>
  </si>
  <si>
    <t>采购单价</t>
  </si>
  <si>
    <t>SHT0015002</t>
  </si>
  <si>
    <t>BCL0010015</t>
  </si>
  <si>
    <t>卡口扎带</t>
  </si>
  <si>
    <t>PAφ6*4</t>
  </si>
  <si>
    <t>调节摆轮滚轮</t>
  </si>
  <si>
    <t>升级气阀固定板</t>
  </si>
  <si>
    <t>1.0平台</t>
  </si>
  <si>
    <t>调节摆轮</t>
  </si>
  <si>
    <t>父级名称</t>
  </si>
  <si>
    <t>材料价格</t>
  </si>
  <si>
    <t>按压式速降阀气路分总成</t>
  </si>
  <si>
    <t>TAT0010055</t>
  </si>
  <si>
    <t>6*8塑料自封袋</t>
  </si>
  <si>
    <t>材料PE厚度12丝</t>
  </si>
  <si>
    <t>前盖</t>
  </si>
  <si>
    <t>自制件/气阀类</t>
  </si>
  <si>
    <t>金额</t>
  </si>
  <si>
    <t>SHT0015089</t>
  </si>
  <si>
    <t>VDC阀气路总成-X5000S</t>
  </si>
  <si>
    <t>河北光华荣昌汽车部件有限公司</t>
  </si>
  <si>
    <t>河北宏广橡塑金属制品有限公司</t>
  </si>
  <si>
    <t>北京东方华康自动化设备</t>
  </si>
  <si>
    <t>北京瑞隆祥模具有限公司</t>
  </si>
  <si>
    <t>上海铂率科技发展有限公司</t>
  </si>
  <si>
    <t>SMC自动化有限公司北京分公司</t>
  </si>
  <si>
    <t>BPC0010178</t>
  </si>
  <si>
    <t>气管盖板</t>
  </si>
  <si>
    <t>天津市勃辉模具有限公司</t>
  </si>
  <si>
    <t>海兴中盛弹簧有限公司</t>
  </si>
  <si>
    <t>黄骅市常郭镇街西纸箱厂</t>
  </si>
  <si>
    <t>厦门市京宝工贸有限公司</t>
  </si>
  <si>
    <t>BPC0010028</t>
  </si>
  <si>
    <t>北京爱力北方液压密封技术有限</t>
  </si>
  <si>
    <t>河北科力汽车装备股份有限公司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</si>
</sst>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##,###,##0.0########"/>
    <numFmt numFmtId="178" formatCode="0.00_);[Red]\(0.00\)"/>
    <numFmt numFmtId="179" formatCode="0_);[Red]\(0\)"/>
    <numFmt numFmtId="180" formatCode="yyyy&quot;年&quot;m&quot;月&quot;;@"/>
  </numFmts>
  <fonts count="10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8.25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8.25"/>
      <color indexed="0"/>
      <name val="Microsoft Sans Serif"/>
      <charset val="134"/>
    </font>
    <font>
      <sz val="10"/>
      <color indexed="0"/>
      <name val="宋体"/>
      <charset val="134"/>
    </font>
    <font>
      <sz val="8.25"/>
      <color indexed="4"/>
      <name val="Microsoft Sans Serif"/>
      <charset val="134"/>
    </font>
    <font>
      <sz val="8.25"/>
      <color indexed="0"/>
      <name val="宋体"/>
      <charset val="134"/>
    </font>
    <font>
      <sz val="8.25"/>
      <name val="Microsoft Sans Serif"/>
      <charset val="134"/>
    </font>
    <font>
      <sz val="8.25"/>
      <color indexed="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DengXian"/>
      <charset val="134"/>
    </font>
    <font>
      <b/>
      <sz val="10"/>
      <name val="宋体"/>
      <charset val="134"/>
    </font>
    <font>
      <sz val="10"/>
      <name val="DengXian"/>
      <charset val="134"/>
    </font>
    <font>
      <sz val="9"/>
      <name val="DengXian"/>
      <charset val="134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b/>
      <sz val="9"/>
      <name val="宋体"/>
      <charset val="134"/>
    </font>
    <font>
      <b/>
      <sz val="12"/>
      <color theme="1"/>
      <name val="DengXian"/>
      <charset val="134"/>
    </font>
    <font>
      <b/>
      <sz val="11"/>
      <color theme="1"/>
      <name val="宋体"/>
      <charset val="134"/>
    </font>
    <font>
      <b/>
      <sz val="11"/>
      <color theme="1"/>
      <name val="DengXian"/>
      <charset val="134"/>
    </font>
    <font>
      <sz val="9"/>
      <color theme="1"/>
      <name val="DengXian"/>
      <charset val="134"/>
    </font>
    <font>
      <sz val="9"/>
      <color indexed="0"/>
      <name val="宋体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name val="DengXian"/>
      <charset val="134"/>
    </font>
    <font>
      <sz val="8"/>
      <name val="DengXian"/>
      <charset val="134"/>
    </font>
    <font>
      <sz val="8"/>
      <name val="宋体"/>
      <charset val="134"/>
    </font>
    <font>
      <u/>
      <sz val="8"/>
      <color rgb="FF800080"/>
      <name val="宋体"/>
      <charset val="134"/>
      <scheme val="minor"/>
    </font>
    <font>
      <sz val="8"/>
      <color indexed="0"/>
      <name val="Microsoft Sans Serif"/>
      <charset val="134"/>
    </font>
    <font>
      <sz val="8"/>
      <color theme="1"/>
      <name val="DengXian"/>
      <charset val="134"/>
    </font>
    <font>
      <b/>
      <sz val="9"/>
      <color theme="1"/>
      <name val="宋体"/>
      <charset val="134"/>
      <scheme val="minor"/>
    </font>
    <font>
      <b/>
      <sz val="11"/>
      <name val="DengXian"/>
      <charset val="134"/>
    </font>
    <font>
      <u/>
      <sz val="12"/>
      <color theme="10"/>
      <name val="宋体"/>
      <charset val="134"/>
    </font>
    <font>
      <b/>
      <sz val="9"/>
      <name val="DengXian"/>
      <charset val="134"/>
    </font>
    <font>
      <u/>
      <sz val="9"/>
      <color rgb="FF80008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DengXian"/>
      <charset val="134"/>
    </font>
    <font>
      <u/>
      <sz val="8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2"/>
      <name val="新細明體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Tahoma"/>
      <charset val="134"/>
    </font>
    <font>
      <b/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b/>
      <sz val="10"/>
      <name val="FangSong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2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indexed="22"/>
      </left>
      <right style="medium">
        <color auto="1"/>
      </right>
      <top/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indexed="22"/>
      </left>
      <right/>
      <top style="hair">
        <color auto="1"/>
      </top>
      <bottom/>
      <diagonal/>
    </border>
    <border>
      <left style="thin">
        <color indexed="22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22"/>
      </right>
      <top/>
      <bottom style="medium">
        <color auto="1"/>
      </bottom>
      <diagonal/>
    </border>
    <border>
      <left style="thin">
        <color indexed="22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6" borderId="101" applyNumberFormat="0" applyFont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47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0" borderId="102" applyNumberFormat="0" applyFill="0" applyAlignment="0" applyProtection="0">
      <alignment vertical="center"/>
    </xf>
    <xf numFmtId="176" fontId="50" fillId="0" borderId="103" applyNumberFormat="0" applyFill="0" applyAlignment="0" applyProtection="0">
      <alignment vertical="center"/>
    </xf>
    <xf numFmtId="176" fontId="51" fillId="0" borderId="104" applyNumberFormat="0" applyFill="0" applyAlignment="0" applyProtection="0">
      <alignment vertical="center"/>
    </xf>
    <xf numFmtId="176" fontId="51" fillId="0" borderId="0" applyNumberFormat="0" applyFill="0" applyBorder="0" applyAlignment="0" applyProtection="0">
      <alignment vertical="center"/>
    </xf>
    <xf numFmtId="176" fontId="52" fillId="7" borderId="105" applyNumberFormat="0" applyAlignment="0" applyProtection="0">
      <alignment vertical="center"/>
    </xf>
    <xf numFmtId="176" fontId="53" fillId="8" borderId="106" applyNumberFormat="0" applyAlignment="0" applyProtection="0">
      <alignment vertical="center"/>
    </xf>
    <xf numFmtId="176" fontId="54" fillId="8" borderId="105" applyNumberFormat="0" applyAlignment="0" applyProtection="0">
      <alignment vertical="center"/>
    </xf>
    <xf numFmtId="176" fontId="55" fillId="9" borderId="107" applyNumberFormat="0" applyAlignment="0" applyProtection="0">
      <alignment vertical="center"/>
    </xf>
    <xf numFmtId="176" fontId="56" fillId="0" borderId="108" applyNumberFormat="0" applyFill="0" applyAlignment="0" applyProtection="0">
      <alignment vertical="center"/>
    </xf>
    <xf numFmtId="176" fontId="4" fillId="0" borderId="109" applyNumberFormat="0" applyFill="0" applyAlignment="0" applyProtection="0">
      <alignment vertical="center"/>
    </xf>
    <xf numFmtId="176" fontId="57" fillId="10" borderId="0" applyNumberFormat="0" applyBorder="0" applyAlignment="0" applyProtection="0">
      <alignment vertical="center"/>
    </xf>
    <xf numFmtId="176" fontId="58" fillId="11" borderId="0" applyNumberFormat="0" applyBorder="0" applyAlignment="0" applyProtection="0">
      <alignment vertical="center"/>
    </xf>
    <xf numFmtId="176" fontId="59" fillId="12" borderId="0" applyNumberFormat="0" applyBorder="0" applyAlignment="0" applyProtection="0">
      <alignment vertical="center"/>
    </xf>
    <xf numFmtId="176" fontId="60" fillId="1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0" fillId="16" borderId="0" applyNumberFormat="0" applyBorder="0" applyAlignment="0" applyProtection="0">
      <alignment vertical="center"/>
    </xf>
    <xf numFmtId="176" fontId="60" fillId="1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0" fillId="20" borderId="0" applyNumberFormat="0" applyBorder="0" applyAlignment="0" applyProtection="0">
      <alignment vertical="center"/>
    </xf>
    <xf numFmtId="176" fontId="60" fillId="21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0" fillId="24" borderId="0" applyNumberFormat="0" applyBorder="0" applyAlignment="0" applyProtection="0">
      <alignment vertical="center"/>
    </xf>
    <xf numFmtId="176" fontId="60" fillId="25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0" fillId="28" borderId="0" applyNumberFormat="0" applyBorder="0" applyAlignment="0" applyProtection="0">
      <alignment vertical="center"/>
    </xf>
    <xf numFmtId="176" fontId="60" fillId="29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0" fillId="32" borderId="0" applyNumberFormat="0" applyBorder="0" applyAlignment="0" applyProtection="0">
      <alignment vertical="center"/>
    </xf>
    <xf numFmtId="176" fontId="60" fillId="33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0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/>
    <xf numFmtId="176" fontId="61" fillId="37" borderId="0" applyNumberFormat="0" applyBorder="0" applyAlignment="0" applyProtection="0">
      <alignment vertical="center"/>
    </xf>
    <xf numFmtId="176" fontId="62" fillId="0" borderId="110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/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6" fillId="0" borderId="0"/>
    <xf numFmtId="176" fontId="61" fillId="40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/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4" fillId="0" borderId="0">
      <alignment vertical="center"/>
    </xf>
    <xf numFmtId="176" fontId="68" fillId="0" borderId="112" applyNumberFormat="0" applyFill="0" applyAlignment="0" applyProtection="0">
      <alignment vertical="center"/>
    </xf>
    <xf numFmtId="176" fontId="63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/>
    <xf numFmtId="176" fontId="64" fillId="0" borderId="0"/>
    <xf numFmtId="176" fontId="69" fillId="0" borderId="113" applyNumberFormat="0" applyFill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8" fillId="0" borderId="112" applyNumberFormat="0" applyFill="0" applyAlignment="0" applyProtection="0">
      <alignment vertical="center"/>
    </xf>
    <xf numFmtId="176" fontId="63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3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73" fillId="0" borderId="115" applyNumberFormat="0" applyFill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74" fillId="38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74" fillId="38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64" fillId="0" borderId="0"/>
    <xf numFmtId="176" fontId="64" fillId="0" borderId="0"/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/>
    <xf numFmtId="176" fontId="63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2" fillId="0" borderId="110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6" fillId="4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6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0" borderId="0"/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4" fillId="53" borderId="0" applyNumberFormat="0" applyBorder="0" applyAlignment="0" applyProtection="0">
      <alignment vertical="center"/>
    </xf>
    <xf numFmtId="176" fontId="74" fillId="5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53" borderId="0" applyNumberFormat="0" applyBorder="0" applyAlignment="0" applyProtection="0">
      <alignment vertical="center"/>
    </xf>
    <xf numFmtId="176" fontId="77" fillId="0" borderId="0"/>
    <xf numFmtId="176" fontId="63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74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74" fillId="4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3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78" fillId="0" borderId="0" applyNumberFormat="0" applyFill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9" fillId="0" borderId="115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9" fillId="0" borderId="115" applyNumberFormat="0" applyFill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/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0" fillId="0" borderId="0" applyNumberFormat="0" applyBorder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82" fillId="54" borderId="116" applyNumberFormat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76" fillId="40" borderId="0" applyNumberFormat="0" applyBorder="0" applyAlignment="0" applyProtection="0">
      <alignment vertical="center"/>
    </xf>
    <xf numFmtId="176" fontId="5" fillId="0" borderId="0"/>
    <xf numFmtId="176" fontId="63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80" fillId="0" borderId="0" applyNumberFormat="0" applyBorder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4" fillId="55" borderId="0" applyNumberFormat="0" applyBorder="0" applyAlignment="0" applyProtection="0">
      <alignment vertical="center"/>
    </xf>
    <xf numFmtId="176" fontId="74" fillId="55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85" fillId="0" borderId="112" applyNumberFormat="0" applyFill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41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5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74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74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76" fillId="45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46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0" fillId="0" borderId="0"/>
    <xf numFmtId="176" fontId="63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5" fillId="0" borderId="0"/>
    <xf numFmtId="176" fontId="63" fillId="0" borderId="0">
      <alignment vertical="center"/>
    </xf>
    <xf numFmtId="176" fontId="63" fillId="47" borderId="0" applyNumberFormat="0" applyBorder="0" applyAlignment="0" applyProtection="0">
      <alignment vertical="center"/>
    </xf>
    <xf numFmtId="0" fontId="5" fillId="0" borderId="0"/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74" fillId="40" borderId="0" applyNumberFormat="0" applyBorder="0" applyAlignment="0" applyProtection="0">
      <alignment vertical="center"/>
    </xf>
    <xf numFmtId="176" fontId="74" fillId="40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74" fillId="41" borderId="0" applyNumberFormat="0" applyBorder="0" applyAlignment="0" applyProtection="0">
      <alignment vertical="center"/>
    </xf>
    <xf numFmtId="176" fontId="74" fillId="41" borderId="0" applyNumberFormat="0" applyBorder="0" applyAlignment="0" applyProtection="0">
      <alignment vertical="center"/>
    </xf>
    <xf numFmtId="176" fontId="86" fillId="0" borderId="0" applyNumberFormat="0" applyFill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79" fillId="0" borderId="115" applyNumberFormat="0" applyFill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39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/>
    <xf numFmtId="176" fontId="0" fillId="31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88" fillId="4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84" fillId="51" borderId="111" applyNumberFormat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74" fillId="48" borderId="0" applyNumberFormat="0" applyBorder="0" applyAlignment="0" applyProtection="0">
      <alignment vertical="center"/>
    </xf>
    <xf numFmtId="176" fontId="74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90" fillId="0" borderId="113" applyNumberFormat="0" applyFill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4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37" borderId="0" applyNumberFormat="0" applyBorder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7" fillId="46" borderId="111" applyNumberFormat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76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7" fillId="46" borderId="111" applyNumberFormat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>
      <alignment vertical="center"/>
    </xf>
    <xf numFmtId="176" fontId="91" fillId="0" borderId="0" applyNumberFormat="0" applyFill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92" fillId="0" borderId="0"/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7" fillId="46" borderId="111" applyNumberFormat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84" fillId="51" borderId="111" applyNumberFormat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76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7" fillId="0" borderId="0" applyNumberFormat="0" applyFill="0" applyBorder="0" applyAlignment="0" applyProtection="0"/>
    <xf numFmtId="176" fontId="72" fillId="51" borderId="114" applyNumberFormat="0" applyAlignment="0" applyProtection="0">
      <alignment vertical="center"/>
    </xf>
    <xf numFmtId="176" fontId="79" fillId="0" borderId="115" applyNumberFormat="0" applyFill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9" fillId="0" borderId="115" applyNumberFormat="0" applyFill="0" applyAlignment="0" applyProtection="0">
      <alignment vertical="center"/>
    </xf>
    <xf numFmtId="176" fontId="64" fillId="0" borderId="0"/>
    <xf numFmtId="176" fontId="73" fillId="0" borderId="115" applyNumberFormat="0" applyFill="0" applyAlignment="0" applyProtection="0">
      <alignment vertical="center"/>
    </xf>
    <xf numFmtId="176" fontId="64" fillId="0" borderId="0"/>
    <xf numFmtId="176" fontId="79" fillId="0" borderId="115" applyNumberFormat="0" applyFill="0" applyAlignment="0" applyProtection="0">
      <alignment vertical="center"/>
    </xf>
    <xf numFmtId="176" fontId="64" fillId="0" borderId="0"/>
    <xf numFmtId="176" fontId="79" fillId="0" borderId="115" applyNumberFormat="0" applyFill="0" applyAlignment="0" applyProtection="0">
      <alignment vertical="center"/>
    </xf>
    <xf numFmtId="176" fontId="79" fillId="0" borderId="115" applyNumberFormat="0" applyFill="0" applyAlignment="0" applyProtection="0">
      <alignment vertical="center"/>
    </xf>
    <xf numFmtId="176" fontId="64" fillId="0" borderId="0"/>
    <xf numFmtId="176" fontId="79" fillId="0" borderId="115" applyNumberFormat="0" applyFill="0" applyAlignment="0" applyProtection="0">
      <alignment vertical="center"/>
    </xf>
    <xf numFmtId="176" fontId="64" fillId="0" borderId="0"/>
    <xf numFmtId="176" fontId="79" fillId="0" borderId="115" applyNumberFormat="0" applyFill="0" applyAlignment="0" applyProtection="0">
      <alignment vertical="center"/>
    </xf>
    <xf numFmtId="176" fontId="64" fillId="0" borderId="0"/>
    <xf numFmtId="176" fontId="64" fillId="0" borderId="0">
      <alignment vertical="center"/>
    </xf>
    <xf numFmtId="176" fontId="79" fillId="0" borderId="115" applyNumberFormat="0" applyFill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79" fillId="0" borderId="115" applyNumberFormat="0" applyFill="0" applyAlignment="0" applyProtection="0">
      <alignment vertical="center"/>
    </xf>
    <xf numFmtId="176" fontId="63" fillId="0" borderId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90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2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91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2" fillId="0" borderId="110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91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43" fontId="64" fillId="0" borderId="0" applyFon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91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93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93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/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43" fontId="63" fillId="0" borderId="0" applyFont="0" applyFill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1" fillId="58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3" fillId="0" borderId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5" fillId="0" borderId="0" applyNumberFormat="0" applyFill="0" applyBorder="0" applyAlignment="0" applyProtection="0">
      <alignment vertical="center"/>
    </xf>
    <xf numFmtId="176" fontId="64" fillId="0" borderId="0"/>
    <xf numFmtId="176" fontId="83" fillId="0" borderId="117" applyNumberFormat="0" applyFill="0" applyAlignment="0" applyProtection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94" fillId="46" borderId="111" applyNumberFormat="0" applyAlignment="0" applyProtection="0">
      <alignment vertical="center"/>
    </xf>
    <xf numFmtId="176" fontId="64" fillId="0" borderId="0">
      <alignment vertical="center"/>
    </xf>
    <xf numFmtId="176" fontId="67" fillId="46" borderId="111" applyNumberFormat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0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0" fillId="0" borderId="0"/>
    <xf numFmtId="176" fontId="63" fillId="0" borderId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7" fillId="46" borderId="111" applyNumberFormat="0" applyAlignment="0" applyProtection="0">
      <alignment vertical="center"/>
    </xf>
    <xf numFmtId="176" fontId="64" fillId="0" borderId="0">
      <alignment vertical="center"/>
    </xf>
    <xf numFmtId="176" fontId="67" fillId="46" borderId="111" applyNumberFormat="0" applyAlignment="0" applyProtection="0">
      <alignment vertical="center"/>
    </xf>
    <xf numFmtId="176" fontId="64" fillId="0" borderId="0">
      <alignment vertical="center"/>
    </xf>
    <xf numFmtId="176" fontId="94" fillId="46" borderId="111" applyNumberFormat="0" applyAlignment="0" applyProtection="0">
      <alignment vertical="center"/>
    </xf>
    <xf numFmtId="176" fontId="63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95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0" borderId="112" applyNumberFormat="0" applyFill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6" borderId="101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7" fillId="46" borderId="111" applyNumberForma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88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96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2" fillId="54" borderId="116" applyNumberFormat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96" fillId="0" borderId="117" applyNumberFormat="0" applyFill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96" fillId="0" borderId="117" applyNumberFormat="0" applyFill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97" fillId="51" borderId="111" applyNumberFormat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97" fillId="51" borderId="111" applyNumberFormat="0" applyAlignment="0" applyProtection="0">
      <alignment vertical="center"/>
    </xf>
    <xf numFmtId="176" fontId="97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98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98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64" fillId="0" borderId="0"/>
    <xf numFmtId="176" fontId="95" fillId="0" borderId="0" applyNumberFormat="0" applyFill="0" applyBorder="0" applyAlignment="0" applyProtection="0">
      <alignment vertical="center"/>
    </xf>
    <xf numFmtId="176" fontId="64" fillId="0" borderId="0"/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85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76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6" fillId="57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99" fillId="50" borderId="0" applyNumberFormat="0" applyBorder="0" applyAlignment="0" applyProtection="0">
      <alignment vertical="center"/>
    </xf>
    <xf numFmtId="176" fontId="76" fillId="57" borderId="0" applyNumberFormat="0" applyBorder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6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6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99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100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100" fillId="51" borderId="114" applyNumberFormat="0" applyAlignment="0" applyProtection="0">
      <alignment vertical="center"/>
    </xf>
    <xf numFmtId="176" fontId="100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94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0" fontId="0" fillId="0" borderId="0">
      <alignment vertical="center"/>
    </xf>
  </cellStyleXfs>
  <cellXfs count="593">
    <xf numFmtId="176" fontId="0" fillId="0" borderId="0" xfId="0"/>
    <xf numFmtId="0" fontId="1" fillId="0" borderId="1" xfId="506" applyFont="1" applyBorder="1" applyAlignment="1">
      <alignment horizontal="center" vertical="center"/>
    </xf>
    <xf numFmtId="0" fontId="2" fillId="0" borderId="1" xfId="506" applyFont="1" applyBorder="1" applyAlignment="1">
      <alignment horizontal="center" vertical="center"/>
    </xf>
    <xf numFmtId="0" fontId="2" fillId="0" borderId="2" xfId="506" applyFont="1" applyBorder="1" applyAlignment="1">
      <alignment horizontal="center" vertical="center"/>
    </xf>
    <xf numFmtId="0" fontId="3" fillId="0" borderId="1" xfId="506" applyFont="1" applyBorder="1" applyAlignment="1">
      <alignment horizontal="center" vertical="center"/>
    </xf>
    <xf numFmtId="177" fontId="2" fillId="0" borderId="2" xfId="506" applyNumberFormat="1" applyFont="1" applyBorder="1" applyAlignment="1">
      <alignment horizontal="center" vertical="center"/>
    </xf>
    <xf numFmtId="0" fontId="2" fillId="2" borderId="1" xfId="506" applyFont="1" applyFill="1" applyBorder="1" applyAlignment="1">
      <alignment horizontal="center" vertical="center"/>
    </xf>
    <xf numFmtId="177" fontId="2" fillId="2" borderId="2" xfId="506" applyNumberFormat="1" applyFont="1" applyFill="1" applyBorder="1" applyAlignment="1">
      <alignment horizontal="center" vertical="center"/>
    </xf>
    <xf numFmtId="0" fontId="2" fillId="0" borderId="1" xfId="506" applyFont="1" applyBorder="1" applyAlignment="1">
      <alignment horizontal="left" vertical="center"/>
    </xf>
    <xf numFmtId="177" fontId="2" fillId="0" borderId="1" xfId="506" applyNumberFormat="1" applyFont="1" applyBorder="1" applyAlignment="1">
      <alignment horizontal="right" vertical="center"/>
    </xf>
    <xf numFmtId="0" fontId="3" fillId="0" borderId="2" xfId="506" applyFont="1" applyBorder="1" applyAlignment="1">
      <alignment horizontal="center" vertical="center"/>
    </xf>
    <xf numFmtId="0" fontId="0" fillId="0" borderId="1" xfId="52" applyBorder="1" applyAlignment="1">
      <alignment horizontal="center"/>
    </xf>
    <xf numFmtId="0" fontId="0" fillId="0" borderId="1" xfId="52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0" fillId="0" borderId="1" xfId="52" applyBorder="1"/>
    <xf numFmtId="0" fontId="4" fillId="0" borderId="1" xfId="52" applyFont="1" applyFill="1" applyBorder="1" applyAlignment="1">
      <alignment horizontal="center" vertical="center"/>
    </xf>
    <xf numFmtId="0" fontId="3" fillId="0" borderId="3" xfId="506" applyFont="1" applyBorder="1" applyAlignment="1">
      <alignment horizontal="center" vertical="center"/>
    </xf>
    <xf numFmtId="0" fontId="3" fillId="0" borderId="0" xfId="506" applyFont="1" applyAlignment="1">
      <alignment horizontal="center"/>
    </xf>
    <xf numFmtId="0" fontId="3" fillId="0" borderId="4" xfId="506" applyFont="1" applyBorder="1" applyAlignment="1">
      <alignment horizontal="center" vertical="center"/>
    </xf>
    <xf numFmtId="177" fontId="3" fillId="0" borderId="4" xfId="506" applyNumberFormat="1" applyFont="1" applyBorder="1" applyAlignment="1">
      <alignment horizontal="center" vertical="center"/>
    </xf>
    <xf numFmtId="0" fontId="3" fillId="2" borderId="4" xfId="506" applyFont="1" applyFill="1" applyBorder="1" applyAlignment="1">
      <alignment horizontal="center" vertical="center"/>
    </xf>
    <xf numFmtId="177" fontId="3" fillId="2" borderId="4" xfId="506" applyNumberFormat="1" applyFont="1" applyFill="1" applyBorder="1" applyAlignment="1">
      <alignment horizontal="center" vertical="center"/>
    </xf>
    <xf numFmtId="0" fontId="5" fillId="0" borderId="0" xfId="506" applyFont="1"/>
    <xf numFmtId="176" fontId="6" fillId="0" borderId="1" xfId="0" applyFont="1" applyBorder="1" applyAlignment="1">
      <alignment horizontal="left" vertical="center"/>
    </xf>
    <xf numFmtId="176" fontId="6" fillId="0" borderId="1" xfId="0" applyFont="1" applyBorder="1" applyAlignment="1">
      <alignment horizontal="right" vertical="center"/>
    </xf>
    <xf numFmtId="176" fontId="7" fillId="0" borderId="1" xfId="0" applyFont="1" applyBorder="1"/>
    <xf numFmtId="176" fontId="8" fillId="2" borderId="1" xfId="0" applyFont="1" applyFill="1" applyBorder="1" applyAlignment="1">
      <alignment horizontal="left" vertical="center"/>
    </xf>
    <xf numFmtId="176" fontId="6" fillId="2" borderId="1" xfId="0" applyFont="1" applyFill="1" applyBorder="1" applyAlignment="1">
      <alignment horizontal="left" vertical="center"/>
    </xf>
    <xf numFmtId="176" fontId="9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Border="1"/>
    <xf numFmtId="176" fontId="8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right" vertical="center"/>
    </xf>
    <xf numFmtId="176" fontId="10" fillId="0" borderId="1" xfId="0" applyFont="1" applyBorder="1" applyAlignment="1">
      <alignment horizontal="left" vertical="center"/>
    </xf>
    <xf numFmtId="176" fontId="10" fillId="2" borderId="1" xfId="0" applyFont="1" applyFill="1" applyBorder="1" applyAlignment="1">
      <alignment horizontal="left" vertical="center"/>
    </xf>
    <xf numFmtId="176" fontId="11" fillId="0" borderId="1" xfId="0" applyFont="1" applyBorder="1" applyAlignment="1">
      <alignment horizontal="left" vertical="center"/>
    </xf>
    <xf numFmtId="176" fontId="5" fillId="0" borderId="1" xfId="0" applyFont="1" applyBorder="1"/>
    <xf numFmtId="176" fontId="12" fillId="0" borderId="1" xfId="503" applyFont="1" applyFill="1" applyBorder="1" applyAlignment="1">
      <alignment vertical="center"/>
    </xf>
    <xf numFmtId="176" fontId="12" fillId="0" borderId="2" xfId="503" applyFont="1" applyFill="1" applyBorder="1" applyAlignment="1">
      <alignment vertical="center"/>
    </xf>
    <xf numFmtId="176" fontId="12" fillId="0" borderId="1" xfId="503" applyFont="1" applyFill="1" applyBorder="1" applyAlignment="1">
      <alignment horizontal="center" vertical="center"/>
    </xf>
    <xf numFmtId="176" fontId="7" fillId="0" borderId="1" xfId="503" applyFont="1" applyBorder="1" applyAlignment="1">
      <alignment horizontal="left" vertical="center"/>
    </xf>
    <xf numFmtId="176" fontId="7" fillId="0" borderId="1" xfId="503" applyFont="1" applyBorder="1" applyAlignment="1">
      <alignment horizontal="center" vertical="center"/>
    </xf>
    <xf numFmtId="176" fontId="5" fillId="0" borderId="1" xfId="503" applyFont="1" applyBorder="1" applyAlignment="1">
      <alignment horizontal="center" vertical="center"/>
    </xf>
    <xf numFmtId="176" fontId="7" fillId="0" borderId="1" xfId="503" applyFont="1" applyBorder="1" applyAlignment="1">
      <alignment horizontal="center"/>
    </xf>
    <xf numFmtId="176" fontId="13" fillId="0" borderId="1" xfId="503" applyNumberFormat="1" applyFont="1" applyFill="1" applyBorder="1" applyAlignment="1">
      <alignment horizontal="center" vertical="center"/>
    </xf>
    <xf numFmtId="176" fontId="5" fillId="0" borderId="2" xfId="503" applyFont="1" applyBorder="1" applyAlignment="1">
      <alignment horizontal="center" vertical="center"/>
    </xf>
    <xf numFmtId="176" fontId="5" fillId="0" borderId="1" xfId="503" applyFont="1" applyBorder="1" applyAlignment="1">
      <alignment vertical="center"/>
    </xf>
    <xf numFmtId="176" fontId="5" fillId="0" borderId="1" xfId="503" applyFont="1" applyBorder="1" applyAlignment="1">
      <alignment horizontal="center"/>
    </xf>
    <xf numFmtId="176" fontId="5" fillId="0" borderId="0" xfId="503" applyFont="1"/>
    <xf numFmtId="178" fontId="12" fillId="0" borderId="1" xfId="503" applyNumberFormat="1" applyFont="1" applyFill="1" applyBorder="1" applyAlignment="1">
      <alignment vertical="center"/>
    </xf>
    <xf numFmtId="178" fontId="5" fillId="0" borderId="1" xfId="503" applyNumberFormat="1" applyFont="1" applyBorder="1" applyAlignment="1">
      <alignment vertical="center"/>
    </xf>
    <xf numFmtId="178" fontId="5" fillId="0" borderId="2" xfId="503" applyNumberFormat="1" applyFont="1" applyBorder="1" applyAlignment="1">
      <alignment vertical="center"/>
    </xf>
    <xf numFmtId="176" fontId="5" fillId="0" borderId="1" xfId="503" applyFont="1" applyBorder="1"/>
    <xf numFmtId="178" fontId="5" fillId="0" borderId="1" xfId="503" applyNumberFormat="1" applyFont="1" applyBorder="1"/>
    <xf numFmtId="178" fontId="5" fillId="0" borderId="2" xfId="503" applyNumberFormat="1" applyFont="1" applyFill="1" applyBorder="1" applyAlignment="1">
      <alignment vertical="center"/>
    </xf>
    <xf numFmtId="178" fontId="0" fillId="0" borderId="0" xfId="0" applyNumberFormat="1"/>
    <xf numFmtId="176" fontId="5" fillId="0" borderId="2" xfId="503" applyFont="1" applyBorder="1" applyAlignment="1">
      <alignment vertical="center"/>
    </xf>
    <xf numFmtId="176" fontId="7" fillId="0" borderId="1" xfId="503" applyFont="1" applyBorder="1" applyAlignment="1">
      <alignment vertical="center"/>
    </xf>
    <xf numFmtId="176" fontId="5" fillId="0" borderId="2" xfId="503" applyFont="1" applyFill="1" applyBorder="1" applyAlignment="1">
      <alignment vertical="center"/>
    </xf>
    <xf numFmtId="176" fontId="3" fillId="0" borderId="1" xfId="351" applyFont="1" applyBorder="1" applyAlignment="1">
      <alignment horizontal="center" vertical="center"/>
    </xf>
    <xf numFmtId="176" fontId="3" fillId="0" borderId="1" xfId="351" applyFont="1" applyBorder="1" applyAlignment="1">
      <alignment horizontal="center"/>
    </xf>
    <xf numFmtId="177" fontId="3" fillId="0" borderId="1" xfId="351" applyNumberFormat="1" applyFont="1" applyBorder="1" applyAlignment="1">
      <alignment horizontal="center" vertical="center"/>
    </xf>
    <xf numFmtId="176" fontId="3" fillId="2" borderId="1" xfId="351" applyFont="1" applyFill="1" applyBorder="1" applyAlignment="1">
      <alignment horizontal="center" vertical="center"/>
    </xf>
    <xf numFmtId="177" fontId="3" fillId="2" borderId="1" xfId="351" applyNumberFormat="1" applyFont="1" applyFill="1" applyBorder="1" applyAlignment="1">
      <alignment horizontal="center" vertical="center"/>
    </xf>
    <xf numFmtId="176" fontId="7" fillId="0" borderId="1" xfId="351" applyFont="1" applyBorder="1" applyAlignment="1">
      <alignment horizontal="center" vertical="center"/>
    </xf>
    <xf numFmtId="176" fontId="5" fillId="0" borderId="1" xfId="351" applyFont="1" applyBorder="1" applyAlignment="1">
      <alignment horizontal="center" vertical="center"/>
    </xf>
    <xf numFmtId="176" fontId="6" fillId="0" borderId="1" xfId="351" applyFont="1" applyBorder="1" applyAlignment="1">
      <alignment horizontal="center" vertical="center"/>
    </xf>
    <xf numFmtId="176" fontId="9" fillId="0" borderId="1" xfId="351" applyFont="1" applyBorder="1" applyAlignment="1">
      <alignment horizontal="center" vertical="center"/>
    </xf>
    <xf numFmtId="176" fontId="5" fillId="0" borderId="0" xfId="351" applyFont="1"/>
    <xf numFmtId="176" fontId="6" fillId="0" borderId="5" xfId="351" applyFont="1" applyFill="1" applyBorder="1" applyAlignment="1">
      <alignment horizontal="center" vertical="center"/>
    </xf>
    <xf numFmtId="176" fontId="0" fillId="0" borderId="1" xfId="998" applyBorder="1" applyAlignment="1">
      <alignment horizontal="center"/>
    </xf>
    <xf numFmtId="176" fontId="0" fillId="0" borderId="1" xfId="998" applyFill="1" applyBorder="1" applyAlignment="1">
      <alignment horizontal="center" vertical="center"/>
    </xf>
    <xf numFmtId="176" fontId="12" fillId="0" borderId="1" xfId="351" applyFont="1" applyFill="1" applyBorder="1" applyAlignment="1">
      <alignment vertical="center"/>
    </xf>
    <xf numFmtId="176" fontId="5" fillId="0" borderId="1" xfId="351" applyFont="1" applyBorder="1" applyAlignment="1">
      <alignment vertical="center"/>
    </xf>
    <xf numFmtId="176" fontId="5" fillId="0" borderId="1" xfId="351" applyFont="1" applyBorder="1"/>
    <xf numFmtId="176" fontId="5" fillId="0" borderId="1" xfId="351" applyFont="1" applyFill="1" applyBorder="1" applyAlignment="1">
      <alignment vertical="center"/>
    </xf>
    <xf numFmtId="176" fontId="12" fillId="0" borderId="1" xfId="351" applyFont="1" applyFill="1" applyBorder="1" applyAlignment="1">
      <alignment horizontal="center" vertical="center"/>
    </xf>
    <xf numFmtId="176" fontId="7" fillId="0" borderId="1" xfId="351" applyFont="1" applyBorder="1" applyAlignment="1">
      <alignment vertical="center"/>
    </xf>
    <xf numFmtId="176" fontId="0" fillId="0" borderId="0" xfId="0" applyNumberFormat="1"/>
    <xf numFmtId="43" fontId="0" fillId="0" borderId="0" xfId="1" applyFont="1" applyAlignment="1"/>
    <xf numFmtId="176" fontId="14" fillId="0" borderId="6" xfId="0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176" fontId="14" fillId="0" borderId="9" xfId="0" applyFont="1" applyFill="1" applyBorder="1" applyAlignment="1">
      <alignment horizontal="center" vertical="center"/>
    </xf>
    <xf numFmtId="176" fontId="14" fillId="0" borderId="10" xfId="0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 wrapText="1"/>
    </xf>
    <xf numFmtId="43" fontId="14" fillId="0" borderId="12" xfId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 wrapText="1"/>
    </xf>
    <xf numFmtId="176" fontId="8" fillId="0" borderId="14" xfId="0" applyFont="1" applyBorder="1" applyAlignment="1">
      <alignment horizontal="left" vertical="center"/>
    </xf>
    <xf numFmtId="176" fontId="8" fillId="0" borderId="15" xfId="0" applyFont="1" applyBorder="1" applyAlignment="1">
      <alignment horizontal="left" vertical="center"/>
    </xf>
    <xf numFmtId="1" fontId="16" fillId="0" borderId="16" xfId="0" applyNumberFormat="1" applyFont="1" applyFill="1" applyBorder="1" applyAlignment="1">
      <alignment horizontal="center" vertical="center"/>
    </xf>
    <xf numFmtId="176" fontId="16" fillId="0" borderId="16" xfId="0" applyFont="1" applyFill="1" applyBorder="1" applyAlignment="1">
      <alignment horizontal="center" vertical="center"/>
    </xf>
    <xf numFmtId="176" fontId="16" fillId="0" borderId="17" xfId="1" applyNumberFormat="1" applyFont="1" applyFill="1" applyBorder="1" applyAlignment="1">
      <alignment horizontal="center" vertical="center"/>
    </xf>
    <xf numFmtId="43" fontId="16" fillId="0" borderId="9" xfId="1" applyFont="1" applyFill="1" applyBorder="1" applyAlignment="1">
      <alignment horizontal="center" vertical="center"/>
    </xf>
    <xf numFmtId="176" fontId="8" fillId="2" borderId="18" xfId="0" applyFont="1" applyFill="1" applyBorder="1" applyAlignment="1">
      <alignment horizontal="left" vertical="center"/>
    </xf>
    <xf numFmtId="176" fontId="8" fillId="2" borderId="4" xfId="0" applyFont="1" applyFill="1" applyBorder="1" applyAlignment="1">
      <alignment horizontal="left" vertical="center"/>
    </xf>
    <xf numFmtId="1" fontId="16" fillId="0" borderId="19" xfId="0" applyNumberFormat="1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43" fontId="16" fillId="0" borderId="21" xfId="1" applyFont="1" applyFill="1" applyBorder="1" applyAlignment="1">
      <alignment horizontal="center" vertical="center"/>
    </xf>
    <xf numFmtId="176" fontId="8" fillId="0" borderId="18" xfId="0" applyFont="1" applyBorder="1" applyAlignment="1">
      <alignment horizontal="left" vertical="center"/>
    </xf>
    <xf numFmtId="176" fontId="8" fillId="0" borderId="4" xfId="0" applyFont="1" applyBorder="1" applyAlignment="1">
      <alignment horizontal="left" vertical="center"/>
    </xf>
    <xf numFmtId="1" fontId="16" fillId="0" borderId="10" xfId="0" applyNumberFormat="1" applyFont="1" applyFill="1" applyBorder="1" applyAlignment="1">
      <alignment horizontal="center" vertical="center"/>
    </xf>
    <xf numFmtId="179" fontId="15" fillId="0" borderId="22" xfId="0" applyNumberFormat="1" applyFont="1" applyFill="1" applyBorder="1" applyAlignment="1">
      <alignment horizontal="center" vertical="center"/>
    </xf>
    <xf numFmtId="1" fontId="17" fillId="0" borderId="23" xfId="0" applyNumberFormat="1" applyFont="1" applyFill="1" applyBorder="1" applyAlignment="1">
      <alignment horizontal="center" vertical="center"/>
    </xf>
    <xf numFmtId="179" fontId="14" fillId="0" borderId="23" xfId="0" applyNumberFormat="1" applyFont="1" applyFill="1" applyBorder="1" applyAlignment="1">
      <alignment horizontal="center" vertical="center"/>
    </xf>
    <xf numFmtId="1" fontId="14" fillId="0" borderId="23" xfId="0" applyNumberFormat="1" applyFont="1" applyFill="1" applyBorder="1" applyAlignment="1">
      <alignment horizontal="center" vertical="center"/>
    </xf>
    <xf numFmtId="176" fontId="14" fillId="0" borderId="23" xfId="0" applyFont="1" applyFill="1" applyBorder="1" applyAlignment="1">
      <alignment horizontal="center" vertical="center"/>
    </xf>
    <xf numFmtId="176" fontId="14" fillId="0" borderId="24" xfId="1" applyNumberFormat="1" applyFont="1" applyFill="1" applyBorder="1" applyAlignment="1">
      <alignment horizontal="center" vertical="center"/>
    </xf>
    <xf numFmtId="43" fontId="14" fillId="0" borderId="25" xfId="1" applyFont="1" applyFill="1" applyBorder="1" applyAlignment="1">
      <alignment horizontal="center" vertical="center"/>
    </xf>
    <xf numFmtId="176" fontId="14" fillId="0" borderId="16" xfId="0" applyFont="1" applyFill="1" applyBorder="1" applyAlignment="1">
      <alignment horizontal="center" vertical="center"/>
    </xf>
    <xf numFmtId="176" fontId="14" fillId="0" borderId="17" xfId="0" applyFont="1" applyFill="1" applyBorder="1" applyAlignment="1">
      <alignment horizontal="center" vertical="center"/>
    </xf>
    <xf numFmtId="176" fontId="14" fillId="0" borderId="26" xfId="0" applyFont="1" applyFill="1" applyBorder="1" applyAlignment="1">
      <alignment horizontal="center" vertical="center"/>
    </xf>
    <xf numFmtId="43" fontId="14" fillId="0" borderId="27" xfId="1" applyFont="1" applyFill="1" applyBorder="1" applyAlignment="1">
      <alignment horizontal="center" vertical="center"/>
    </xf>
    <xf numFmtId="43" fontId="14" fillId="0" borderId="7" xfId="1" applyFont="1" applyFill="1" applyBorder="1" applyAlignment="1">
      <alignment horizontal="center" vertical="center" wrapText="1"/>
    </xf>
    <xf numFmtId="176" fontId="14" fillId="0" borderId="28" xfId="0" applyFont="1" applyFill="1" applyBorder="1" applyAlignment="1">
      <alignment horizontal="center" vertical="center" wrapText="1"/>
    </xf>
    <xf numFmtId="176" fontId="14" fillId="0" borderId="29" xfId="0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 wrapText="1"/>
    </xf>
    <xf numFmtId="176" fontId="14" fillId="0" borderId="6" xfId="0" applyFont="1" applyFill="1" applyBorder="1" applyAlignment="1">
      <alignment horizontal="center" vertical="center" wrapText="1"/>
    </xf>
    <xf numFmtId="176" fontId="14" fillId="0" borderId="8" xfId="0" applyFont="1" applyFill="1" applyBorder="1" applyAlignment="1">
      <alignment horizontal="center" vertical="center" wrapText="1"/>
    </xf>
    <xf numFmtId="176" fontId="14" fillId="0" borderId="30" xfId="0" applyFont="1" applyFill="1" applyBorder="1" applyAlignment="1">
      <alignment horizontal="center" vertical="center" wrapText="1"/>
    </xf>
    <xf numFmtId="43" fontId="14" fillId="0" borderId="31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right" vertical="center"/>
    </xf>
    <xf numFmtId="43" fontId="16" fillId="0" borderId="16" xfId="0" applyNumberFormat="1" applyFont="1" applyFill="1" applyBorder="1" applyAlignment="1">
      <alignment horizontal="center" vertical="center"/>
    </xf>
    <xf numFmtId="43" fontId="16" fillId="0" borderId="32" xfId="0" applyNumberFormat="1" applyFont="1" applyFill="1" applyBorder="1" applyAlignment="1">
      <alignment horizontal="center" vertical="center"/>
    </xf>
    <xf numFmtId="43" fontId="16" fillId="0" borderId="26" xfId="0" applyNumberFormat="1" applyFont="1" applyFill="1" applyBorder="1" applyAlignment="1">
      <alignment horizontal="center" vertical="center"/>
    </xf>
    <xf numFmtId="43" fontId="16" fillId="0" borderId="33" xfId="1" applyFont="1" applyFill="1" applyBorder="1" applyAlignment="1">
      <alignment horizontal="center" vertical="center"/>
    </xf>
    <xf numFmtId="176" fontId="16" fillId="0" borderId="17" xfId="0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right" vertical="center"/>
    </xf>
    <xf numFmtId="43" fontId="16" fillId="0" borderId="19" xfId="0" applyNumberFormat="1" applyFont="1" applyFill="1" applyBorder="1" applyAlignment="1">
      <alignment horizontal="center" vertical="center"/>
    </xf>
    <xf numFmtId="43" fontId="16" fillId="0" borderId="34" xfId="0" applyNumberFormat="1" applyFont="1" applyFill="1" applyBorder="1" applyAlignment="1">
      <alignment horizontal="center" vertical="center"/>
    </xf>
    <xf numFmtId="43" fontId="16" fillId="0" borderId="35" xfId="0" applyNumberFormat="1" applyFont="1" applyFill="1" applyBorder="1" applyAlignment="1">
      <alignment horizontal="center" vertical="center"/>
    </xf>
    <xf numFmtId="43" fontId="16" fillId="0" borderId="36" xfId="1" applyFont="1" applyFill="1" applyBorder="1" applyAlignment="1">
      <alignment horizontal="center" vertical="center"/>
    </xf>
    <xf numFmtId="176" fontId="16" fillId="0" borderId="20" xfId="0" applyFont="1" applyFill="1" applyBorder="1" applyAlignment="1">
      <alignment horizontal="center" vertical="center"/>
    </xf>
    <xf numFmtId="43" fontId="14" fillId="0" borderId="37" xfId="1" applyFont="1" applyFill="1" applyBorder="1" applyAlignment="1">
      <alignment horizontal="center" vertical="center"/>
    </xf>
    <xf numFmtId="43" fontId="14" fillId="0" borderId="38" xfId="1" applyFont="1" applyFill="1" applyBorder="1" applyAlignment="1">
      <alignment horizontal="center" vertical="center"/>
    </xf>
    <xf numFmtId="43" fontId="14" fillId="0" borderId="39" xfId="1" applyFont="1" applyFill="1" applyBorder="1" applyAlignment="1">
      <alignment horizontal="center" vertical="center"/>
    </xf>
    <xf numFmtId="43" fontId="14" fillId="0" borderId="40" xfId="1" applyFont="1" applyFill="1" applyBorder="1" applyAlignment="1">
      <alignment horizontal="center" vertical="center"/>
    </xf>
    <xf numFmtId="176" fontId="14" fillId="0" borderId="41" xfId="0" applyFont="1" applyFill="1" applyBorder="1" applyAlignment="1">
      <alignment horizontal="center" vertical="center"/>
    </xf>
    <xf numFmtId="176" fontId="18" fillId="0" borderId="0" xfId="6" applyAlignment="1"/>
    <xf numFmtId="176" fontId="0" fillId="0" borderId="0" xfId="0" applyFill="1"/>
    <xf numFmtId="176" fontId="0" fillId="0" borderId="0" xfId="0" applyFill="1" applyAlignment="1">
      <alignment vertical="center"/>
    </xf>
    <xf numFmtId="176" fontId="19" fillId="0" borderId="0" xfId="0" applyFont="1"/>
    <xf numFmtId="176" fontId="14" fillId="0" borderId="42" xfId="0" applyNumberFormat="1" applyFont="1" applyFill="1" applyBorder="1" applyAlignment="1">
      <alignment horizontal="center" vertical="center" wrapText="1"/>
    </xf>
    <xf numFmtId="176" fontId="20" fillId="0" borderId="42" xfId="1" applyNumberFormat="1" applyFont="1" applyFill="1" applyBorder="1" applyAlignment="1">
      <alignment horizontal="center" vertical="center" wrapText="1"/>
    </xf>
    <xf numFmtId="176" fontId="15" fillId="0" borderId="42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176" fontId="20" fillId="0" borderId="10" xfId="1" applyNumberFormat="1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20" fillId="0" borderId="23" xfId="1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176" fontId="0" fillId="0" borderId="43" xfId="0" applyFill="1" applyBorder="1"/>
    <xf numFmtId="176" fontId="21" fillId="0" borderId="43" xfId="0" applyFont="1" applyFill="1" applyBorder="1"/>
    <xf numFmtId="176" fontId="22" fillId="0" borderId="33" xfId="6" applyFont="1" applyFill="1" applyBorder="1" applyAlignment="1">
      <alignment vertical="center"/>
    </xf>
    <xf numFmtId="176" fontId="17" fillId="0" borderId="6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76" fontId="21" fillId="0" borderId="0" xfId="0" applyFont="1" applyFill="1"/>
    <xf numFmtId="176" fontId="22" fillId="0" borderId="0" xfId="6" applyFont="1" applyFill="1" applyAlignment="1"/>
    <xf numFmtId="176" fontId="19" fillId="0" borderId="0" xfId="0" applyFont="1" applyFill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176" fontId="0" fillId="0" borderId="44" xfId="0" applyFill="1" applyBorder="1"/>
    <xf numFmtId="176" fontId="21" fillId="0" borderId="45" xfId="0" applyFont="1" applyFill="1" applyBorder="1"/>
    <xf numFmtId="176" fontId="0" fillId="0" borderId="45" xfId="0" applyFill="1" applyBorder="1"/>
    <xf numFmtId="176" fontId="22" fillId="0" borderId="31" xfId="6" applyFont="1" applyFill="1" applyBorder="1" applyAlignment="1"/>
    <xf numFmtId="176" fontId="19" fillId="0" borderId="34" xfId="0" applyFont="1" applyFill="1" applyBorder="1" applyAlignment="1">
      <alignment horizontal="center" vertical="center"/>
    </xf>
    <xf numFmtId="176" fontId="19" fillId="0" borderId="46" xfId="0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176" fontId="0" fillId="0" borderId="46" xfId="0" applyFill="1" applyBorder="1"/>
    <xf numFmtId="176" fontId="21" fillId="0" borderId="47" xfId="0" applyFont="1" applyFill="1" applyBorder="1"/>
    <xf numFmtId="176" fontId="0" fillId="0" borderId="47" xfId="0" applyFill="1" applyBorder="1"/>
    <xf numFmtId="176" fontId="0" fillId="0" borderId="27" xfId="0" applyFill="1" applyBorder="1"/>
    <xf numFmtId="176" fontId="0" fillId="0" borderId="48" xfId="0" applyFill="1" applyBorder="1"/>
    <xf numFmtId="176" fontId="21" fillId="0" borderId="0" xfId="0" applyFont="1" applyFill="1" applyBorder="1"/>
    <xf numFmtId="176" fontId="0" fillId="0" borderId="0" xfId="0" applyFill="1" applyBorder="1"/>
    <xf numFmtId="176" fontId="0" fillId="0" borderId="49" xfId="0" applyFill="1" applyBorder="1"/>
    <xf numFmtId="176" fontId="0" fillId="0" borderId="34" xfId="0" applyFill="1" applyBorder="1"/>
    <xf numFmtId="176" fontId="21" fillId="0" borderId="50" xfId="0" applyFont="1" applyFill="1" applyBorder="1"/>
    <xf numFmtId="176" fontId="0" fillId="0" borderId="50" xfId="0" applyFill="1" applyBorder="1"/>
    <xf numFmtId="176" fontId="0" fillId="0" borderId="36" xfId="0" applyFill="1" applyBorder="1"/>
    <xf numFmtId="0" fontId="0" fillId="0" borderId="25" xfId="0" applyNumberFormat="1" applyFill="1" applyBorder="1" applyAlignment="1">
      <alignment horizontal="center" vertical="center"/>
    </xf>
    <xf numFmtId="176" fontId="0" fillId="0" borderId="51" xfId="0" applyFill="1" applyBorder="1"/>
    <xf numFmtId="176" fontId="21" fillId="0" borderId="51" xfId="0" applyFont="1" applyFill="1" applyBorder="1"/>
    <xf numFmtId="176" fontId="17" fillId="0" borderId="37" xfId="0" applyNumberFormat="1" applyFon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176" fontId="0" fillId="0" borderId="32" xfId="0" applyFill="1" applyBorder="1" applyAlignment="1">
      <alignment vertical="center"/>
    </xf>
    <xf numFmtId="176" fontId="21" fillId="0" borderId="43" xfId="0" applyFont="1" applyFill="1" applyBorder="1" applyAlignment="1">
      <alignment vertical="center"/>
    </xf>
    <xf numFmtId="176" fontId="0" fillId="0" borderId="43" xfId="0" applyFill="1" applyBorder="1" applyAlignment="1">
      <alignment vertical="center"/>
    </xf>
    <xf numFmtId="176" fontId="17" fillId="0" borderId="16" xfId="0" applyNumberFormat="1" applyFont="1" applyFill="1" applyBorder="1" applyAlignment="1">
      <alignment horizontal="center" vertical="center"/>
    </xf>
    <xf numFmtId="176" fontId="17" fillId="0" borderId="19" xfId="0" applyNumberFormat="1" applyFont="1" applyFill="1" applyBorder="1" applyAlignment="1">
      <alignment horizontal="center" vertical="center"/>
    </xf>
    <xf numFmtId="176" fontId="19" fillId="0" borderId="32" xfId="0" applyFont="1" applyFill="1" applyBorder="1" applyAlignment="1">
      <alignment horizontal="center" vertical="center"/>
    </xf>
    <xf numFmtId="176" fontId="21" fillId="0" borderId="0" xfId="0" applyFont="1" applyFill="1" applyAlignment="1">
      <alignment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0" fillId="0" borderId="44" xfId="0" applyFill="1" applyBorder="1" applyAlignment="1">
      <alignment vertical="center"/>
    </xf>
    <xf numFmtId="176" fontId="21" fillId="0" borderId="45" xfId="0" applyFont="1" applyFill="1" applyBorder="1" applyAlignment="1">
      <alignment vertical="center"/>
    </xf>
    <xf numFmtId="176" fontId="0" fillId="0" borderId="45" xfId="0" applyFill="1" applyBorder="1" applyAlignment="1">
      <alignment vertical="center"/>
    </xf>
    <xf numFmtId="176" fontId="0" fillId="0" borderId="46" xfId="0" applyFill="1" applyBorder="1" applyAlignment="1">
      <alignment vertical="center"/>
    </xf>
    <xf numFmtId="176" fontId="21" fillId="0" borderId="47" xfId="0" applyFont="1" applyFill="1" applyBorder="1" applyAlignment="1">
      <alignment vertical="center"/>
    </xf>
    <xf numFmtId="176" fontId="0" fillId="0" borderId="47" xfId="0" applyFill="1" applyBorder="1" applyAlignment="1">
      <alignment vertical="center"/>
    </xf>
    <xf numFmtId="176" fontId="0" fillId="0" borderId="27" xfId="0" applyFill="1" applyBorder="1" applyAlignment="1">
      <alignment vertical="center"/>
    </xf>
    <xf numFmtId="176" fontId="0" fillId="0" borderId="34" xfId="0" applyFill="1" applyBorder="1" applyAlignment="1">
      <alignment vertical="center"/>
    </xf>
    <xf numFmtId="176" fontId="21" fillId="0" borderId="50" xfId="0" applyFont="1" applyFill="1" applyBorder="1" applyAlignment="1">
      <alignment vertical="center"/>
    </xf>
    <xf numFmtId="176" fontId="0" fillId="0" borderId="50" xfId="0" applyFill="1" applyBorder="1" applyAlignment="1">
      <alignment vertical="center"/>
    </xf>
    <xf numFmtId="176" fontId="0" fillId="0" borderId="36" xfId="0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center" vertical="center"/>
    </xf>
    <xf numFmtId="176" fontId="19" fillId="0" borderId="34" xfId="0" applyFont="1" applyBorder="1"/>
    <xf numFmtId="176" fontId="19" fillId="0" borderId="50" xfId="0" applyFont="1" applyBorder="1"/>
    <xf numFmtId="176" fontId="19" fillId="0" borderId="36" xfId="0" applyFont="1" applyBorder="1"/>
    <xf numFmtId="176" fontId="23" fillId="0" borderId="42" xfId="0" applyNumberFormat="1" applyFont="1" applyFill="1" applyBorder="1" applyAlignment="1">
      <alignment horizontal="center" vertical="center" wrapText="1"/>
    </xf>
    <xf numFmtId="176" fontId="14" fillId="0" borderId="52" xfId="1" applyNumberFormat="1" applyFont="1" applyFill="1" applyBorder="1" applyAlignment="1">
      <alignment horizontal="center" vertical="center" wrapText="1"/>
    </xf>
    <xf numFmtId="176" fontId="24" fillId="0" borderId="51" xfId="0" applyNumberFormat="1" applyFont="1" applyFill="1" applyBorder="1" applyAlignment="1">
      <alignment horizontal="center" vertical="center"/>
    </xf>
    <xf numFmtId="176" fontId="24" fillId="0" borderId="53" xfId="0" applyNumberFormat="1" applyFont="1" applyFill="1" applyBorder="1" applyAlignment="1">
      <alignment horizontal="center" vertical="center"/>
    </xf>
    <xf numFmtId="176" fontId="25" fillId="0" borderId="54" xfId="0" applyNumberFormat="1" applyFont="1" applyFill="1" applyBorder="1" applyAlignment="1">
      <alignment horizontal="center" vertical="center"/>
    </xf>
    <xf numFmtId="176" fontId="26" fillId="0" borderId="55" xfId="0" applyNumberFormat="1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 wrapText="1"/>
    </xf>
    <xf numFmtId="176" fontId="14" fillId="0" borderId="11" xfId="1" applyNumberFormat="1" applyFont="1" applyFill="1" applyBorder="1" applyAlignment="1">
      <alignment horizontal="center" vertical="center" wrapText="1"/>
    </xf>
    <xf numFmtId="43" fontId="14" fillId="0" borderId="56" xfId="1" applyFont="1" applyFill="1" applyBorder="1" applyAlignment="1">
      <alignment horizontal="center" vertical="center" wrapText="1"/>
    </xf>
    <xf numFmtId="176" fontId="24" fillId="0" borderId="33" xfId="0" applyNumberFormat="1" applyFont="1" applyFill="1" applyBorder="1" applyAlignment="1">
      <alignment horizontal="center" vertical="center"/>
    </xf>
    <xf numFmtId="176" fontId="24" fillId="0" borderId="16" xfId="0" applyNumberFormat="1" applyFont="1" applyFill="1" applyBorder="1" applyAlignment="1">
      <alignment horizontal="center" vertical="center"/>
    </xf>
    <xf numFmtId="176" fontId="24" fillId="0" borderId="17" xfId="0" applyNumberFormat="1" applyFont="1" applyFill="1" applyBorder="1" applyAlignment="1">
      <alignment horizontal="center" vertical="center"/>
    </xf>
    <xf numFmtId="176" fontId="15" fillId="0" borderId="57" xfId="1" applyNumberFormat="1" applyFont="1" applyFill="1" applyBorder="1" applyAlignment="1">
      <alignment horizontal="center" vertical="center" wrapText="1"/>
    </xf>
    <xf numFmtId="176" fontId="14" fillId="0" borderId="58" xfId="1" applyNumberFormat="1" applyFont="1" applyFill="1" applyBorder="1" applyAlignment="1">
      <alignment horizontal="center" vertical="center" wrapText="1"/>
    </xf>
    <xf numFmtId="176" fontId="23" fillId="0" borderId="23" xfId="0" applyNumberFormat="1" applyFont="1" applyFill="1" applyBorder="1" applyAlignment="1">
      <alignment horizontal="center" vertical="center" wrapText="1"/>
    </xf>
    <xf numFmtId="176" fontId="14" fillId="0" borderId="24" xfId="1" applyNumberFormat="1" applyFont="1" applyFill="1" applyBorder="1" applyAlignment="1">
      <alignment horizontal="center" vertical="center" wrapText="1"/>
    </xf>
    <xf numFmtId="43" fontId="14" fillId="0" borderId="59" xfId="1" applyFont="1" applyFill="1" applyBorder="1" applyAlignment="1">
      <alignment horizontal="center" vertical="center" wrapText="1"/>
    </xf>
    <xf numFmtId="43" fontId="14" fillId="0" borderId="40" xfId="1" applyFont="1" applyFill="1" applyBorder="1" applyAlignment="1">
      <alignment horizontal="center" vertical="center" wrapText="1"/>
    </xf>
    <xf numFmtId="43" fontId="15" fillId="0" borderId="37" xfId="1" applyFont="1" applyFill="1" applyBorder="1" applyAlignment="1">
      <alignment horizontal="center" vertical="center" wrapText="1"/>
    </xf>
    <xf numFmtId="9" fontId="15" fillId="0" borderId="41" xfId="3" applyNumberFormat="1" applyFont="1" applyFill="1" applyBorder="1" applyAlignment="1">
      <alignment horizontal="center" vertical="center" wrapText="1"/>
    </xf>
    <xf numFmtId="176" fontId="15" fillId="0" borderId="60" xfId="1" applyNumberFormat="1" applyFont="1" applyFill="1" applyBorder="1" applyAlignment="1">
      <alignment horizontal="center" vertical="center" wrapText="1"/>
    </xf>
    <xf numFmtId="176" fontId="14" fillId="0" borderId="53" xfId="1" applyNumberFormat="1" applyFont="1" applyFill="1" applyBorder="1" applyAlignment="1">
      <alignment horizontal="center" vertical="center" wrapText="1"/>
    </xf>
    <xf numFmtId="176" fontId="13" fillId="0" borderId="16" xfId="0" applyNumberFormat="1" applyFont="1" applyFill="1" applyBorder="1" applyAlignment="1">
      <alignment horizontal="left" vertical="center"/>
    </xf>
    <xf numFmtId="176" fontId="6" fillId="0" borderId="56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horizontal="center" vertical="center" wrapText="1"/>
    </xf>
    <xf numFmtId="9" fontId="17" fillId="0" borderId="28" xfId="3" applyNumberFormat="1" applyFont="1" applyFill="1" applyBorder="1" applyAlignment="1">
      <alignment horizontal="center" vertical="center"/>
    </xf>
    <xf numFmtId="176" fontId="27" fillId="0" borderId="28" xfId="68" applyNumberFormat="1" applyFont="1" applyFill="1" applyBorder="1" applyAlignment="1">
      <alignment horizontal="center" vertical="center"/>
    </xf>
    <xf numFmtId="176" fontId="19" fillId="0" borderId="47" xfId="0" applyFont="1" applyFill="1" applyBorder="1" applyAlignment="1">
      <alignment vertical="center"/>
    </xf>
    <xf numFmtId="176" fontId="19" fillId="0" borderId="61" xfId="0" applyFont="1" applyFill="1" applyBorder="1" applyAlignment="1">
      <alignment vertical="center"/>
    </xf>
    <xf numFmtId="176" fontId="19" fillId="0" borderId="50" xfId="0" applyFont="1" applyFill="1" applyBorder="1" applyAlignment="1">
      <alignment vertical="center"/>
    </xf>
    <xf numFmtId="176" fontId="19" fillId="0" borderId="62" xfId="0" applyFont="1" applyFill="1" applyBorder="1" applyAlignment="1">
      <alignment vertical="center"/>
    </xf>
    <xf numFmtId="43" fontId="17" fillId="0" borderId="50" xfId="1" applyFont="1" applyFill="1" applyBorder="1" applyAlignment="1">
      <alignment horizontal="center" vertical="center" wrapText="1"/>
    </xf>
    <xf numFmtId="9" fontId="17" fillId="0" borderId="20" xfId="3" applyNumberFormat="1" applyFont="1" applyFill="1" applyBorder="1" applyAlignment="1">
      <alignment horizontal="center" vertical="center"/>
    </xf>
    <xf numFmtId="43" fontId="17" fillId="0" borderId="29" xfId="1" applyFont="1" applyFill="1" applyBorder="1" applyAlignment="1">
      <alignment horizontal="center" vertical="center"/>
    </xf>
    <xf numFmtId="176" fontId="0" fillId="0" borderId="63" xfId="0" applyFill="1" applyBorder="1"/>
    <xf numFmtId="176" fontId="0" fillId="0" borderId="30" xfId="0" applyFill="1" applyBorder="1"/>
    <xf numFmtId="176" fontId="0" fillId="0" borderId="53" xfId="0" applyFill="1" applyBorder="1"/>
    <xf numFmtId="176" fontId="0" fillId="0" borderId="64" xfId="0" applyFill="1" applyBorder="1"/>
    <xf numFmtId="176" fontId="27" fillId="0" borderId="41" xfId="68" applyNumberFormat="1" applyFont="1" applyFill="1" applyBorder="1" applyAlignment="1">
      <alignment horizontal="center" vertical="center"/>
    </xf>
    <xf numFmtId="176" fontId="19" fillId="0" borderId="43" xfId="0" applyFont="1" applyFill="1" applyBorder="1" applyAlignment="1">
      <alignment vertical="center"/>
    </xf>
    <xf numFmtId="43" fontId="17" fillId="0" borderId="26" xfId="1" applyFont="1" applyFill="1" applyBorder="1" applyAlignment="1">
      <alignment horizontal="center" vertical="center"/>
    </xf>
    <xf numFmtId="176" fontId="27" fillId="0" borderId="20" xfId="68" applyNumberFormat="1" applyFont="1" applyFill="1" applyBorder="1" applyAlignment="1">
      <alignment horizontal="center" vertical="center"/>
    </xf>
    <xf numFmtId="43" fontId="17" fillId="0" borderId="65" xfId="1" applyFont="1" applyFill="1" applyBorder="1" applyAlignment="1">
      <alignment horizontal="center" vertical="center"/>
    </xf>
    <xf numFmtId="43" fontId="17" fillId="0" borderId="45" xfId="1" applyFont="1" applyFill="1" applyBorder="1" applyAlignment="1">
      <alignment horizontal="center" vertical="center" wrapText="1"/>
    </xf>
    <xf numFmtId="9" fontId="17" fillId="0" borderId="8" xfId="3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28" fillId="0" borderId="66" xfId="0" applyNumberFormat="1" applyFont="1" applyFill="1" applyBorder="1" applyAlignment="1">
      <alignment horizontal="left" vertical="center"/>
    </xf>
    <xf numFmtId="43" fontId="17" fillId="0" borderId="29" xfId="1" applyFont="1" applyFill="1" applyBorder="1" applyAlignment="1">
      <alignment vertical="center"/>
    </xf>
    <xf numFmtId="176" fontId="29" fillId="0" borderId="12" xfId="0" applyNumberFormat="1" applyFont="1" applyFill="1" applyBorder="1" applyAlignment="1">
      <alignment horizontal="center"/>
    </xf>
    <xf numFmtId="180" fontId="15" fillId="0" borderId="67" xfId="1" applyNumberFormat="1" applyFont="1" applyFill="1" applyBorder="1" applyAlignment="1">
      <alignment horizontal="center" vertical="center" wrapText="1"/>
    </xf>
    <xf numFmtId="176" fontId="23" fillId="0" borderId="67" xfId="1" applyNumberFormat="1" applyFont="1" applyFill="1" applyBorder="1" applyAlignment="1">
      <alignment horizontal="center" vertical="center" wrapText="1"/>
    </xf>
    <xf numFmtId="180" fontId="15" fillId="0" borderId="65" xfId="1" applyNumberFormat="1" applyFont="1" applyFill="1" applyBorder="1" applyAlignment="1">
      <alignment horizontal="center" vertical="center" wrapText="1"/>
    </xf>
    <xf numFmtId="176" fontId="23" fillId="0" borderId="65" xfId="1" applyNumberFormat="1" applyFont="1" applyFill="1" applyBorder="1" applyAlignment="1">
      <alignment horizontal="center" vertical="center" wrapText="1"/>
    </xf>
    <xf numFmtId="180" fontId="15" fillId="0" borderId="64" xfId="1" applyNumberFormat="1" applyFont="1" applyFill="1" applyBorder="1" applyAlignment="1">
      <alignment horizontal="center" vertical="center" wrapText="1"/>
    </xf>
    <xf numFmtId="176" fontId="23" fillId="0" borderId="64" xfId="1" applyNumberFormat="1" applyFont="1" applyFill="1" applyBorder="1" applyAlignment="1">
      <alignment horizontal="center" vertical="center" wrapText="1"/>
    </xf>
    <xf numFmtId="180" fontId="27" fillId="0" borderId="68" xfId="68" applyNumberFormat="1" applyFont="1" applyFill="1" applyBorder="1" applyAlignment="1">
      <alignment horizontal="center" vertical="center"/>
    </xf>
    <xf numFmtId="176" fontId="0" fillId="0" borderId="67" xfId="0" applyFill="1" applyBorder="1"/>
    <xf numFmtId="176" fontId="0" fillId="0" borderId="65" xfId="0" applyFill="1" applyBorder="1"/>
    <xf numFmtId="180" fontId="27" fillId="0" borderId="53" xfId="68" applyNumberFormat="1" applyFont="1" applyFill="1" applyBorder="1" applyAlignment="1">
      <alignment horizontal="center" vertical="center"/>
    </xf>
    <xf numFmtId="176" fontId="0" fillId="0" borderId="65" xfId="0" applyFill="1" applyBorder="1" applyAlignment="1">
      <alignment vertical="center"/>
    </xf>
    <xf numFmtId="180" fontId="27" fillId="0" borderId="29" xfId="68" applyNumberFormat="1" applyFont="1" applyFill="1" applyBorder="1" applyAlignment="1">
      <alignment horizontal="center" vertical="center"/>
    </xf>
    <xf numFmtId="176" fontId="19" fillId="0" borderId="65" xfId="0" applyFont="1" applyBorder="1"/>
    <xf numFmtId="176" fontId="19" fillId="0" borderId="68" xfId="0" applyFont="1" applyBorder="1"/>
    <xf numFmtId="176" fontId="19" fillId="0" borderId="0" xfId="0" applyFont="1" applyFill="1"/>
    <xf numFmtId="176" fontId="30" fillId="0" borderId="0" xfId="0" applyNumberFormat="1" applyFont="1"/>
    <xf numFmtId="176" fontId="19" fillId="0" borderId="34" xfId="0" applyFont="1" applyFill="1" applyBorder="1"/>
    <xf numFmtId="176" fontId="19" fillId="0" borderId="20" xfId="0" applyNumberFormat="1" applyFont="1" applyFill="1" applyBorder="1" applyAlignment="1">
      <alignment horizontal="center"/>
    </xf>
    <xf numFmtId="176" fontId="19" fillId="0" borderId="44" xfId="0" applyFont="1" applyFill="1" applyBorder="1"/>
    <xf numFmtId="176" fontId="19" fillId="0" borderId="8" xfId="0" applyNumberFormat="1" applyFont="1" applyFill="1" applyBorder="1" applyAlignment="1">
      <alignment horizontal="center"/>
    </xf>
    <xf numFmtId="176" fontId="19" fillId="0" borderId="45" xfId="0" applyFont="1" applyFill="1" applyBorder="1"/>
    <xf numFmtId="176" fontId="19" fillId="0" borderId="31" xfId="0" applyFont="1" applyFill="1" applyBorder="1"/>
    <xf numFmtId="0" fontId="31" fillId="0" borderId="25" xfId="0" applyNumberFormat="1" applyFont="1" applyFill="1" applyBorder="1" applyAlignment="1">
      <alignment horizontal="center" vertical="center"/>
    </xf>
    <xf numFmtId="176" fontId="32" fillId="0" borderId="37" xfId="0" applyNumberFormat="1" applyFont="1" applyFill="1" applyBorder="1" applyAlignment="1">
      <alignment horizontal="center" vertical="center"/>
    </xf>
    <xf numFmtId="176" fontId="33" fillId="0" borderId="41" xfId="0" applyNumberFormat="1" applyFont="1" applyFill="1" applyBorder="1" applyAlignment="1">
      <alignment horizontal="center" vertical="center"/>
    </xf>
    <xf numFmtId="176" fontId="30" fillId="0" borderId="69" xfId="0" applyNumberFormat="1" applyFont="1" applyFill="1" applyBorder="1" applyAlignment="1"/>
    <xf numFmtId="176" fontId="34" fillId="0" borderId="70" xfId="6" applyNumberFormat="1" applyFont="1" applyFill="1" applyBorder="1" applyAlignment="1">
      <alignment horizontal="center" vertical="center"/>
    </xf>
    <xf numFmtId="176" fontId="32" fillId="0" borderId="70" xfId="0" applyNumberFormat="1" applyFont="1" applyFill="1" applyBorder="1" applyAlignment="1">
      <alignment horizontal="center" vertical="center"/>
    </xf>
    <xf numFmtId="176" fontId="33" fillId="0" borderId="70" xfId="0" applyNumberFormat="1" applyFont="1" applyFill="1" applyBorder="1" applyAlignment="1">
      <alignment horizontal="center" vertical="center"/>
    </xf>
    <xf numFmtId="176" fontId="19" fillId="0" borderId="44" xfId="0" applyFont="1" applyBorder="1"/>
    <xf numFmtId="176" fontId="19" fillId="0" borderId="45" xfId="0" applyFont="1" applyBorder="1"/>
    <xf numFmtId="176" fontId="19" fillId="0" borderId="31" xfId="0" applyFont="1" applyBorder="1"/>
    <xf numFmtId="176" fontId="19" fillId="0" borderId="46" xfId="0" applyFont="1" applyBorder="1"/>
    <xf numFmtId="176" fontId="19" fillId="0" borderId="28" xfId="0" applyNumberFormat="1" applyFont="1" applyFill="1" applyBorder="1" applyAlignment="1">
      <alignment horizontal="center"/>
    </xf>
    <xf numFmtId="176" fontId="19" fillId="0" borderId="47" xfId="0" applyFont="1" applyBorder="1"/>
    <xf numFmtId="176" fontId="19" fillId="0" borderId="27" xfId="0" applyFont="1" applyBorder="1"/>
    <xf numFmtId="176" fontId="28" fillId="0" borderId="71" xfId="0" applyNumberFormat="1" applyFont="1" applyFill="1" applyBorder="1" applyAlignment="1">
      <alignment horizontal="left" vertical="center"/>
    </xf>
    <xf numFmtId="2" fontId="17" fillId="0" borderId="29" xfId="3" applyNumberFormat="1" applyFont="1" applyFill="1" applyBorder="1" applyAlignment="1">
      <alignment vertical="center"/>
    </xf>
    <xf numFmtId="176" fontId="35" fillId="0" borderId="72" xfId="0" applyFont="1" applyFill="1" applyBorder="1" applyAlignment="1">
      <alignment horizontal="center" vertical="center"/>
    </xf>
    <xf numFmtId="43" fontId="32" fillId="0" borderId="64" xfId="1" applyFont="1" applyFill="1" applyBorder="1" applyAlignment="1">
      <alignment horizontal="center" vertical="center"/>
    </xf>
    <xf numFmtId="0" fontId="32" fillId="0" borderId="73" xfId="0" applyNumberFormat="1" applyFont="1" applyFill="1" applyBorder="1" applyAlignment="1">
      <alignment horizontal="center" vertical="center" wrapText="1"/>
    </xf>
    <xf numFmtId="43" fontId="32" fillId="0" borderId="73" xfId="1" applyFont="1" applyFill="1" applyBorder="1" applyAlignment="1">
      <alignment horizontal="center" vertical="center" wrapText="1"/>
    </xf>
    <xf numFmtId="9" fontId="32" fillId="0" borderId="74" xfId="3" applyFont="1" applyFill="1" applyBorder="1" applyAlignment="1">
      <alignment horizontal="center" vertical="center"/>
    </xf>
    <xf numFmtId="176" fontId="30" fillId="0" borderId="75" xfId="0" applyNumberFormat="1" applyFont="1" applyFill="1" applyBorder="1" applyAlignment="1">
      <alignment horizontal="center"/>
    </xf>
    <xf numFmtId="176" fontId="36" fillId="0" borderId="76" xfId="0" applyNumberFormat="1" applyFont="1" applyFill="1" applyBorder="1" applyAlignment="1">
      <alignment horizontal="center" vertical="center"/>
    </xf>
    <xf numFmtId="176" fontId="28" fillId="0" borderId="77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vertical="center"/>
    </xf>
    <xf numFmtId="176" fontId="0" fillId="0" borderId="0" xfId="0" applyBorder="1"/>
    <xf numFmtId="176" fontId="19" fillId="0" borderId="65" xfId="0" applyFont="1" applyFill="1" applyBorder="1"/>
    <xf numFmtId="176" fontId="19" fillId="0" borderId="68" xfId="0" applyFont="1" applyFill="1" applyBorder="1"/>
    <xf numFmtId="180" fontId="36" fillId="0" borderId="78" xfId="1" applyNumberFormat="1" applyFont="1" applyFill="1" applyBorder="1" applyAlignment="1">
      <alignment horizontal="center" vertical="center"/>
    </xf>
    <xf numFmtId="176" fontId="30" fillId="0" borderId="79" xfId="0" applyNumberFormat="1" applyFont="1" applyFill="1" applyBorder="1" applyAlignment="1"/>
    <xf numFmtId="176" fontId="30" fillId="0" borderId="79" xfId="1" applyNumberFormat="1" applyFont="1" applyFill="1" applyBorder="1" applyAlignment="1"/>
    <xf numFmtId="176" fontId="30" fillId="0" borderId="0" xfId="1" applyNumberFormat="1" applyFont="1" applyFill="1" applyBorder="1" applyAlignment="1"/>
    <xf numFmtId="176" fontId="6" fillId="0" borderId="15" xfId="0" applyFont="1" applyBorder="1" applyAlignment="1">
      <alignment horizontal="left" vertical="center"/>
    </xf>
    <xf numFmtId="177" fontId="6" fillId="0" borderId="80" xfId="0" applyNumberFormat="1" applyFont="1" applyBorder="1" applyAlignment="1">
      <alignment horizontal="right" vertical="center"/>
    </xf>
    <xf numFmtId="176" fontId="6" fillId="2" borderId="4" xfId="0" applyFont="1" applyFill="1" applyBorder="1" applyAlignment="1">
      <alignment horizontal="left" vertical="center"/>
    </xf>
    <xf numFmtId="176" fontId="6" fillId="0" borderId="4" xfId="0" applyFont="1" applyBorder="1" applyAlignment="1">
      <alignment horizontal="left" vertical="center"/>
    </xf>
    <xf numFmtId="177" fontId="6" fillId="2" borderId="81" xfId="0" applyNumberFormat="1" applyFont="1" applyFill="1" applyBorder="1" applyAlignment="1">
      <alignment horizontal="right" vertical="center"/>
    </xf>
    <xf numFmtId="177" fontId="6" fillId="0" borderId="81" xfId="0" applyNumberFormat="1" applyFont="1" applyBorder="1" applyAlignment="1">
      <alignment horizontal="right" vertical="center"/>
    </xf>
    <xf numFmtId="43" fontId="16" fillId="0" borderId="17" xfId="0" applyNumberFormat="1" applyFont="1" applyFill="1" applyBorder="1" applyAlignment="1">
      <alignment horizontal="center" vertical="center"/>
    </xf>
    <xf numFmtId="43" fontId="16" fillId="0" borderId="20" xfId="0" applyNumberFormat="1" applyFont="1" applyFill="1" applyBorder="1" applyAlignment="1">
      <alignment horizontal="center" vertical="center"/>
    </xf>
    <xf numFmtId="43" fontId="14" fillId="0" borderId="41" xfId="1" applyFont="1" applyFill="1" applyBorder="1" applyAlignment="1">
      <alignment horizontal="center" vertical="center"/>
    </xf>
    <xf numFmtId="176" fontId="6" fillId="2" borderId="15" xfId="0" applyFont="1" applyFill="1" applyBorder="1" applyAlignment="1">
      <alignment horizontal="left" vertical="center"/>
    </xf>
    <xf numFmtId="178" fontId="16" fillId="0" borderId="17" xfId="1" applyNumberFormat="1" applyFont="1" applyFill="1" applyBorder="1" applyAlignment="1">
      <alignment horizontal="center" vertical="center"/>
    </xf>
    <xf numFmtId="43" fontId="16" fillId="0" borderId="9" xfId="1" applyNumberFormat="1" applyFont="1" applyFill="1" applyBorder="1" applyAlignment="1">
      <alignment horizontal="center" vertical="center"/>
    </xf>
    <xf numFmtId="178" fontId="16" fillId="0" borderId="20" xfId="1" applyNumberFormat="1" applyFont="1" applyFill="1" applyBorder="1" applyAlignment="1">
      <alignment horizontal="center" vertical="center"/>
    </xf>
    <xf numFmtId="43" fontId="16" fillId="0" borderId="21" xfId="1" applyNumberFormat="1" applyFont="1" applyFill="1" applyBorder="1" applyAlignment="1">
      <alignment horizontal="center" vertical="center"/>
    </xf>
    <xf numFmtId="43" fontId="16" fillId="0" borderId="16" xfId="1" applyNumberFormat="1" applyFont="1" applyFill="1" applyBorder="1" applyAlignment="1">
      <alignment horizontal="center" vertical="center"/>
    </xf>
    <xf numFmtId="43" fontId="16" fillId="0" borderId="19" xfId="1" applyNumberFormat="1" applyFont="1" applyFill="1" applyBorder="1" applyAlignment="1">
      <alignment horizontal="center" vertical="center"/>
    </xf>
    <xf numFmtId="43" fontId="14" fillId="0" borderId="37" xfId="1" applyNumberFormat="1" applyFont="1" applyFill="1" applyBorder="1" applyAlignment="1">
      <alignment horizontal="center" vertical="center"/>
    </xf>
    <xf numFmtId="176" fontId="37" fillId="0" borderId="82" xfId="0" applyNumberFormat="1" applyFont="1" applyFill="1" applyBorder="1" applyAlignment="1">
      <alignment horizontal="center" vertical="center" wrapText="1"/>
    </xf>
    <xf numFmtId="176" fontId="37" fillId="0" borderId="83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Font="1"/>
    <xf numFmtId="176" fontId="0" fillId="0" borderId="0" xfId="0" applyFont="1" applyAlignment="1">
      <alignment vertical="center"/>
    </xf>
    <xf numFmtId="176" fontId="37" fillId="3" borderId="84" xfId="0" applyNumberFormat="1" applyFont="1" applyFill="1" applyBorder="1" applyAlignment="1">
      <alignment vertical="center"/>
    </xf>
    <xf numFmtId="176" fontId="0" fillId="0" borderId="85" xfId="0" applyNumberFormat="1" applyBorder="1"/>
    <xf numFmtId="176" fontId="0" fillId="0" borderId="86" xfId="0" applyNumberFormat="1" applyBorder="1"/>
    <xf numFmtId="176" fontId="37" fillId="3" borderId="87" xfId="0" applyNumberFormat="1" applyFont="1" applyFill="1" applyBorder="1" applyAlignment="1">
      <alignment horizontal="center" vertical="center" wrapText="1"/>
    </xf>
    <xf numFmtId="176" fontId="37" fillId="0" borderId="70" xfId="0" applyNumberFormat="1" applyFont="1" applyFill="1" applyBorder="1" applyAlignment="1">
      <alignment horizontal="center" vertical="center" wrapText="1"/>
    </xf>
    <xf numFmtId="176" fontId="37" fillId="0" borderId="88" xfId="0" applyNumberFormat="1" applyFont="1" applyFill="1" applyBorder="1" applyAlignment="1">
      <alignment horizontal="center" vertical="center" wrapText="1"/>
    </xf>
    <xf numFmtId="176" fontId="0" fillId="0" borderId="0" xfId="0" applyNumberFormat="1" applyFont="1"/>
    <xf numFmtId="176" fontId="0" fillId="4" borderId="0" xfId="0" applyNumberFormat="1" applyFill="1" applyAlignment="1">
      <alignment horizontal="center" vertical="center"/>
    </xf>
    <xf numFmtId="176" fontId="0" fillId="4" borderId="0" xfId="0" applyFill="1" applyAlignment="1">
      <alignment vertical="center"/>
    </xf>
    <xf numFmtId="176" fontId="0" fillId="4" borderId="0" xfId="0" applyNumberFormat="1" applyFill="1" applyAlignment="1">
      <alignment vertical="center"/>
    </xf>
    <xf numFmtId="14" fontId="0" fillId="4" borderId="0" xfId="0" applyNumberFormat="1" applyFont="1" applyFill="1"/>
    <xf numFmtId="176" fontId="0" fillId="4" borderId="0" xfId="0" applyNumberFormat="1" applyFill="1"/>
    <xf numFmtId="176" fontId="0" fillId="5" borderId="0" xfId="0" applyNumberFormat="1" applyFill="1"/>
    <xf numFmtId="176" fontId="0" fillId="0" borderId="0" xfId="0" applyNumberFormat="1" applyFont="1" applyAlignment="1">
      <alignment vertical="center"/>
    </xf>
    <xf numFmtId="176" fontId="0" fillId="0" borderId="0" xfId="0" applyNumberFormat="1" applyFill="1" applyBorder="1"/>
    <xf numFmtId="176" fontId="14" fillId="0" borderId="6" xfId="0" applyNumberFormat="1" applyFont="1" applyFill="1" applyBorder="1" applyAlignment="1">
      <alignment horizontal="center" vertical="center"/>
    </xf>
    <xf numFmtId="176" fontId="14" fillId="0" borderId="44" xfId="0" applyNumberFormat="1" applyFont="1" applyFill="1" applyBorder="1" applyAlignment="1">
      <alignment horizontal="center" vertical="center" wrapText="1"/>
    </xf>
    <xf numFmtId="176" fontId="14" fillId="0" borderId="45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48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6" fontId="14" fillId="0" borderId="49" xfId="0" applyNumberFormat="1" applyFont="1" applyFill="1" applyBorder="1" applyAlignment="1">
      <alignment horizontal="center" vertical="center" wrapText="1"/>
    </xf>
    <xf numFmtId="176" fontId="14" fillId="0" borderId="89" xfId="0" applyNumberFormat="1" applyFont="1" applyFill="1" applyBorder="1" applyAlignment="1">
      <alignment horizontal="center" vertical="center" wrapText="1"/>
    </xf>
    <xf numFmtId="176" fontId="14" fillId="0" borderId="51" xfId="0" applyNumberFormat="1" applyFont="1" applyFill="1" applyBorder="1" applyAlignment="1">
      <alignment horizontal="center" vertical="center" wrapText="1"/>
    </xf>
    <xf numFmtId="176" fontId="14" fillId="0" borderId="90" xfId="0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>
      <alignment horizontal="center" vertical="center"/>
    </xf>
    <xf numFmtId="176" fontId="16" fillId="0" borderId="16" xfId="0" applyNumberFormat="1" applyFont="1" applyFill="1" applyBorder="1" applyAlignment="1">
      <alignment horizontal="center" vertical="center"/>
    </xf>
    <xf numFmtId="176" fontId="16" fillId="0" borderId="12" xfId="1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4" fillId="0" borderId="22" xfId="0" applyNumberFormat="1" applyFont="1" applyFill="1" applyBorder="1" applyAlignment="1">
      <alignment horizontal="center" vertical="center"/>
    </xf>
    <xf numFmtId="176" fontId="38" fillId="0" borderId="23" xfId="0" applyNumberFormat="1" applyFont="1" applyFill="1" applyBorder="1" applyAlignment="1">
      <alignment horizontal="center" vertical="center"/>
    </xf>
    <xf numFmtId="179" fontId="15" fillId="0" borderId="23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176" fontId="16" fillId="0" borderId="32" xfId="1" applyNumberFormat="1" applyFont="1" applyFill="1" applyBorder="1" applyAlignment="1">
      <alignment horizontal="center" vertical="center"/>
    </xf>
    <xf numFmtId="43" fontId="16" fillId="0" borderId="91" xfId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center" vertical="center"/>
    </xf>
    <xf numFmtId="176" fontId="16" fillId="0" borderId="28" xfId="1" applyNumberFormat="1" applyFont="1" applyFill="1" applyBorder="1" applyAlignment="1">
      <alignment horizontal="center" vertical="center"/>
    </xf>
    <xf numFmtId="43" fontId="16" fillId="0" borderId="12" xfId="1" applyFont="1" applyFill="1" applyBorder="1" applyAlignment="1">
      <alignment horizontal="center" vertical="center"/>
    </xf>
    <xf numFmtId="43" fontId="16" fillId="0" borderId="7" xfId="1" applyFont="1" applyFill="1" applyBorder="1" applyAlignment="1">
      <alignment horizontal="center" vertical="center"/>
    </xf>
    <xf numFmtId="176" fontId="16" fillId="3" borderId="7" xfId="0" applyNumberFormat="1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176" fontId="14" fillId="0" borderId="89" xfId="1" applyNumberFormat="1" applyFont="1" applyFill="1" applyBorder="1" applyAlignment="1">
      <alignment horizontal="center" vertical="center"/>
    </xf>
    <xf numFmtId="43" fontId="14" fillId="0" borderId="22" xfId="1" applyFont="1" applyFill="1" applyBorder="1" applyAlignment="1">
      <alignment horizontal="center" vertical="center"/>
    </xf>
    <xf numFmtId="43" fontId="14" fillId="0" borderId="23" xfId="1" applyFont="1" applyFill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center" vertical="center"/>
    </xf>
    <xf numFmtId="176" fontId="14" fillId="0" borderId="26" xfId="0" applyNumberFormat="1" applyFont="1" applyFill="1" applyBorder="1" applyAlignment="1">
      <alignment horizontal="center" vertical="center"/>
    </xf>
    <xf numFmtId="176" fontId="14" fillId="0" borderId="27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/>
    <xf numFmtId="176" fontId="14" fillId="0" borderId="28" xfId="0" applyNumberFormat="1" applyFont="1" applyFill="1" applyBorder="1" applyAlignment="1">
      <alignment horizontal="center" vertical="center" wrapText="1"/>
    </xf>
    <xf numFmtId="176" fontId="14" fillId="0" borderId="29" xfId="0" applyNumberFormat="1" applyFont="1" applyFill="1" applyBorder="1" applyAlignment="1">
      <alignment horizontal="center" vertical="center"/>
    </xf>
    <xf numFmtId="176" fontId="39" fillId="0" borderId="0" xfId="6" applyNumberFormat="1" applyFont="1" applyAlignment="1"/>
    <xf numFmtId="176" fontId="14" fillId="0" borderId="6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176" fontId="14" fillId="0" borderId="30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right" vertical="center"/>
    </xf>
    <xf numFmtId="43" fontId="16" fillId="0" borderId="52" xfId="1" applyFont="1" applyFill="1" applyBorder="1" applyAlignment="1">
      <alignment horizontal="center" vertical="center"/>
    </xf>
    <xf numFmtId="43" fontId="0" fillId="0" borderId="0" xfId="1" applyFont="1" applyFill="1" applyAlignment="1"/>
    <xf numFmtId="43" fontId="16" fillId="0" borderId="7" xfId="1" applyFont="1" applyFill="1" applyBorder="1" applyAlignment="1">
      <alignment horizontal="right" vertical="center"/>
    </xf>
    <xf numFmtId="43" fontId="16" fillId="0" borderId="61" xfId="1" applyFont="1" applyFill="1" applyBorder="1" applyAlignment="1">
      <alignment horizontal="center" vertical="center"/>
    </xf>
    <xf numFmtId="43" fontId="16" fillId="0" borderId="27" xfId="1" applyFont="1" applyFill="1" applyBorder="1" applyAlignment="1">
      <alignment horizontal="center" vertical="center"/>
    </xf>
    <xf numFmtId="43" fontId="16" fillId="0" borderId="28" xfId="1" applyFont="1" applyFill="1" applyBorder="1" applyAlignment="1">
      <alignment horizontal="center" vertical="center"/>
    </xf>
    <xf numFmtId="43" fontId="14" fillId="0" borderId="53" xfId="1" applyFont="1" applyFill="1" applyBorder="1" applyAlignment="1">
      <alignment horizontal="center" vertical="center"/>
    </xf>
    <xf numFmtId="43" fontId="16" fillId="0" borderId="25" xfId="1" applyFont="1" applyFill="1" applyBorder="1" applyAlignment="1">
      <alignment horizontal="center" vertical="center"/>
    </xf>
    <xf numFmtId="43" fontId="16" fillId="0" borderId="41" xfId="1" applyFont="1" applyFill="1" applyBorder="1" applyAlignment="1">
      <alignment horizontal="center" vertical="center"/>
    </xf>
    <xf numFmtId="176" fontId="0" fillId="0" borderId="0" xfId="0" applyAlignment="1">
      <alignment horizontal="left"/>
    </xf>
    <xf numFmtId="176" fontId="14" fillId="0" borderId="7" xfId="0" applyNumberFormat="1" applyFont="1" applyFill="1" applyBorder="1" applyAlignment="1">
      <alignment horizontal="left" vertical="center"/>
    </xf>
    <xf numFmtId="1" fontId="14" fillId="0" borderId="7" xfId="0" applyNumberFormat="1" applyFont="1" applyFill="1" applyBorder="1" applyAlignment="1">
      <alignment horizontal="left" vertical="center"/>
    </xf>
    <xf numFmtId="176" fontId="14" fillId="0" borderId="6" xfId="0" applyNumberFormat="1" applyFont="1" applyFill="1" applyBorder="1" applyAlignment="1">
      <alignment horizontal="left" vertical="center"/>
    </xf>
    <xf numFmtId="1" fontId="14" fillId="0" borderId="6" xfId="0" applyNumberFormat="1" applyFont="1" applyFill="1" applyBorder="1" applyAlignment="1">
      <alignment horizontal="left" vertical="center"/>
    </xf>
    <xf numFmtId="176" fontId="16" fillId="0" borderId="16" xfId="0" applyNumberFormat="1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>
      <alignment horizontal="left" vertical="center"/>
    </xf>
    <xf numFmtId="179" fontId="15" fillId="0" borderId="23" xfId="0" applyNumberFormat="1" applyFont="1" applyFill="1" applyBorder="1" applyAlignment="1">
      <alignment horizontal="left" vertical="center"/>
    </xf>
    <xf numFmtId="1" fontId="14" fillId="0" borderId="23" xfId="0" applyNumberFormat="1" applyFont="1" applyFill="1" applyBorder="1" applyAlignment="1">
      <alignment horizontal="left" vertical="center"/>
    </xf>
    <xf numFmtId="176" fontId="14" fillId="0" borderId="90" xfId="0" applyNumberFormat="1" applyFont="1" applyFill="1" applyBorder="1" applyAlignment="1">
      <alignment horizontal="center" vertical="center"/>
    </xf>
    <xf numFmtId="176" fontId="14" fillId="0" borderId="24" xfId="0" applyNumberFormat="1" applyFont="1" applyFill="1" applyBorder="1" applyAlignment="1">
      <alignment horizontal="center" vertical="center"/>
    </xf>
    <xf numFmtId="176" fontId="19" fillId="0" borderId="0" xfId="0" applyNumberFormat="1" applyFont="1"/>
    <xf numFmtId="176" fontId="19" fillId="0" borderId="0" xfId="0" applyNumberFormat="1" applyFont="1" applyFill="1"/>
    <xf numFmtId="176" fontId="30" fillId="0" borderId="0" xfId="0" applyNumberFormat="1" applyFont="1" applyFill="1"/>
    <xf numFmtId="0" fontId="0" fillId="0" borderId="0" xfId="0" applyNumberFormat="1"/>
    <xf numFmtId="176" fontId="0" fillId="0" borderId="0" xfId="0" applyNumberFormat="1" applyAlignment="1">
      <alignment horizontal="center"/>
    </xf>
    <xf numFmtId="14" fontId="0" fillId="0" borderId="0" xfId="1" applyNumberFormat="1" applyFont="1" applyAlignment="1"/>
    <xf numFmtId="0" fontId="14" fillId="0" borderId="42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40" fillId="0" borderId="13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/>
    <xf numFmtId="176" fontId="41" fillId="0" borderId="7" xfId="6" applyNumberFormat="1" applyFont="1" applyFill="1" applyBorder="1" applyAlignment="1">
      <alignment horizontal="center" vertical="center"/>
    </xf>
    <xf numFmtId="176" fontId="17" fillId="0" borderId="92" xfId="499" applyNumberFormat="1" applyFont="1" applyFill="1" applyBorder="1" applyAlignment="1">
      <alignment horizontal="center" vertical="center"/>
    </xf>
    <xf numFmtId="176" fontId="17" fillId="0" borderId="32" xfId="499" applyNumberFormat="1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center" vertical="center"/>
    </xf>
    <xf numFmtId="176" fontId="13" fillId="0" borderId="44" xfId="0" applyNumberFormat="1" applyFont="1" applyFill="1" applyBorder="1" applyAlignment="1">
      <alignment horizontal="center" vertical="center"/>
    </xf>
    <xf numFmtId="176" fontId="17" fillId="0" borderId="7" xfId="499" applyNumberFormat="1" applyFont="1" applyFill="1" applyBorder="1" applyAlignment="1">
      <alignment horizontal="center" vertical="center"/>
    </xf>
    <xf numFmtId="176" fontId="17" fillId="0" borderId="44" xfId="0" applyNumberFormat="1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/>
    <xf numFmtId="176" fontId="17" fillId="0" borderId="46" xfId="0" applyNumberFormat="1" applyFont="1" applyFill="1" applyBorder="1" applyAlignment="1">
      <alignment horizontal="center" vertical="center"/>
    </xf>
    <xf numFmtId="176" fontId="13" fillId="0" borderId="28" xfId="0" applyNumberFormat="1" applyFont="1" applyFill="1" applyBorder="1" applyAlignment="1">
      <alignment horizontal="center" vertical="center"/>
    </xf>
    <xf numFmtId="176" fontId="22" fillId="0" borderId="6" xfId="6" applyNumberFormat="1" applyFont="1" applyFill="1" applyBorder="1" applyAlignment="1">
      <alignment horizontal="center" vertical="center"/>
    </xf>
    <xf numFmtId="176" fontId="41" fillId="0" borderId="6" xfId="6" applyNumberFormat="1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/>
    <xf numFmtId="0" fontId="31" fillId="0" borderId="12" xfId="0" applyNumberFormat="1" applyFont="1" applyFill="1" applyBorder="1" applyAlignment="1">
      <alignment horizontal="center" vertical="center"/>
    </xf>
    <xf numFmtId="176" fontId="32" fillId="0" borderId="19" xfId="0" applyNumberFormat="1" applyFont="1" applyFill="1" applyBorder="1" applyAlignment="1">
      <alignment horizontal="center" vertical="center"/>
    </xf>
    <xf numFmtId="176" fontId="33" fillId="0" borderId="20" xfId="0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/>
    <xf numFmtId="176" fontId="34" fillId="0" borderId="6" xfId="6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176" fontId="30" fillId="0" borderId="27" xfId="0" applyNumberFormat="1" applyFont="1" applyFill="1" applyBorder="1" applyAlignment="1"/>
    <xf numFmtId="176" fontId="32" fillId="0" borderId="10" xfId="0" applyNumberFormat="1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176" fontId="30" fillId="0" borderId="49" xfId="0" applyNumberFormat="1" applyFont="1" applyFill="1" applyBorder="1" applyAlignment="1"/>
    <xf numFmtId="0" fontId="40" fillId="0" borderId="93" xfId="0" applyNumberFormat="1" applyFont="1" applyFill="1" applyBorder="1" applyAlignment="1">
      <alignment horizontal="center" vertical="center"/>
    </xf>
    <xf numFmtId="176" fontId="30" fillId="0" borderId="19" xfId="0" applyNumberFormat="1" applyFont="1" applyFill="1" applyBorder="1" applyAlignment="1"/>
    <xf numFmtId="176" fontId="34" fillId="0" borderId="19" xfId="6" applyNumberFormat="1" applyFont="1" applyFill="1" applyBorder="1" applyAlignment="1">
      <alignment horizontal="center" vertical="center"/>
    </xf>
    <xf numFmtId="176" fontId="32" fillId="0" borderId="34" xfId="0" applyNumberFormat="1" applyFont="1" applyFill="1" applyBorder="1" applyAlignment="1">
      <alignment horizontal="center" vertical="center"/>
    </xf>
    <xf numFmtId="176" fontId="30" fillId="0" borderId="7" xfId="0" applyNumberFormat="1" applyFont="1" applyFill="1" applyBorder="1" applyAlignment="1"/>
    <xf numFmtId="176" fontId="34" fillId="0" borderId="7" xfId="6" applyNumberFormat="1" applyFont="1" applyFill="1" applyBorder="1" applyAlignment="1">
      <alignment horizontal="center" vertical="center"/>
    </xf>
    <xf numFmtId="176" fontId="32" fillId="0" borderId="46" xfId="0" applyNumberFormat="1" applyFont="1" applyFill="1" applyBorder="1" applyAlignment="1">
      <alignment horizontal="center" vertical="center"/>
    </xf>
    <xf numFmtId="176" fontId="14" fillId="0" borderId="56" xfId="1" applyNumberFormat="1" applyFont="1" applyFill="1" applyBorder="1" applyAlignment="1">
      <alignment horizontal="center" vertical="center" wrapText="1"/>
    </xf>
    <xf numFmtId="176" fontId="14" fillId="0" borderId="59" xfId="1" applyNumberFormat="1" applyFont="1" applyFill="1" applyBorder="1" applyAlignment="1">
      <alignment horizontal="center" vertical="center" wrapText="1"/>
    </xf>
    <xf numFmtId="176" fontId="14" fillId="0" borderId="40" xfId="1" applyNumberFormat="1" applyFont="1" applyFill="1" applyBorder="1" applyAlignment="1">
      <alignment horizontal="center" vertical="center" wrapText="1"/>
    </xf>
    <xf numFmtId="176" fontId="15" fillId="0" borderId="37" xfId="1" applyNumberFormat="1" applyFont="1" applyFill="1" applyBorder="1" applyAlignment="1">
      <alignment horizontal="center" vertical="center" wrapText="1"/>
    </xf>
    <xf numFmtId="176" fontId="15" fillId="0" borderId="41" xfId="3" applyNumberFormat="1" applyFont="1" applyFill="1" applyBorder="1" applyAlignment="1">
      <alignment horizontal="center" vertical="center" wrapText="1"/>
    </xf>
    <xf numFmtId="176" fontId="17" fillId="0" borderId="16" xfId="499" applyNumberFormat="1" applyFont="1" applyFill="1" applyBorder="1" applyAlignment="1">
      <alignment horizontal="center" vertical="center"/>
    </xf>
    <xf numFmtId="176" fontId="17" fillId="0" borderId="52" xfId="499" applyNumberFormat="1" applyFont="1" applyFill="1" applyBorder="1" applyAlignment="1">
      <alignment horizontal="center" vertical="center"/>
    </xf>
    <xf numFmtId="2" fontId="17" fillId="0" borderId="67" xfId="3" applyNumberFormat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vertical="center" wrapText="1"/>
    </xf>
    <xf numFmtId="9" fontId="17" fillId="0" borderId="28" xfId="3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/>
    </xf>
    <xf numFmtId="176" fontId="17" fillId="0" borderId="8" xfId="499" applyNumberFormat="1" applyFont="1" applyFill="1" applyBorder="1" applyAlignment="1">
      <alignment horizontal="center" vertical="center"/>
    </xf>
    <xf numFmtId="2" fontId="17" fillId="0" borderId="30" xfId="3" applyNumberFormat="1" applyFont="1" applyFill="1" applyBorder="1" applyAlignment="1">
      <alignment horizontal="center" vertical="center"/>
    </xf>
    <xf numFmtId="176" fontId="17" fillId="0" borderId="28" xfId="499" applyNumberFormat="1" applyFont="1" applyFill="1" applyBorder="1" applyAlignment="1">
      <alignment horizontal="center" vertical="center"/>
    </xf>
    <xf numFmtId="2" fontId="17" fillId="0" borderId="29" xfId="3" applyNumberFormat="1" applyFont="1" applyFill="1" applyBorder="1" applyAlignment="1">
      <alignment horizontal="center" vertical="center"/>
    </xf>
    <xf numFmtId="176" fontId="42" fillId="0" borderId="12" xfId="0" applyNumberFormat="1" applyFont="1" applyFill="1" applyBorder="1" applyAlignment="1">
      <alignment horizontal="center"/>
    </xf>
    <xf numFmtId="176" fontId="17" fillId="0" borderId="0" xfId="499" applyNumberFormat="1" applyFont="1" applyFill="1" applyBorder="1" applyAlignment="1">
      <alignment horizontal="center" vertical="center"/>
    </xf>
    <xf numFmtId="2" fontId="17" fillId="0" borderId="65" xfId="3" applyNumberFormat="1" applyFont="1" applyFill="1" applyBorder="1" applyAlignment="1">
      <alignment horizontal="center" vertical="center"/>
    </xf>
    <xf numFmtId="176" fontId="19" fillId="0" borderId="93" xfId="0" applyNumberFormat="1" applyFont="1" applyFill="1" applyBorder="1" applyAlignment="1">
      <alignment horizontal="center"/>
    </xf>
    <xf numFmtId="176" fontId="19" fillId="0" borderId="13" xfId="0" applyNumberFormat="1" applyFont="1" applyFill="1" applyBorder="1" applyAlignment="1">
      <alignment horizontal="center"/>
    </xf>
    <xf numFmtId="176" fontId="17" fillId="0" borderId="46" xfId="499" applyNumberFormat="1" applyFont="1" applyFill="1" applyBorder="1" applyAlignment="1">
      <alignment horizontal="center" vertical="center"/>
    </xf>
    <xf numFmtId="176" fontId="43" fillId="0" borderId="46" xfId="499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>
      <alignment horizontal="center"/>
    </xf>
    <xf numFmtId="176" fontId="35" fillId="0" borderId="46" xfId="0" applyFont="1" applyFill="1" applyBorder="1" applyAlignment="1">
      <alignment horizontal="center" vertical="center"/>
    </xf>
    <xf numFmtId="43" fontId="32" fillId="0" borderId="29" xfId="1" applyFont="1" applyFill="1" applyBorder="1" applyAlignment="1">
      <alignment horizontal="center" vertical="center"/>
    </xf>
    <xf numFmtId="0" fontId="32" fillId="0" borderId="45" xfId="0" applyNumberFormat="1" applyFont="1" applyFill="1" applyBorder="1" applyAlignment="1">
      <alignment horizontal="center" vertical="center" wrapText="1"/>
    </xf>
    <xf numFmtId="43" fontId="32" fillId="0" borderId="45" xfId="1" applyFont="1" applyFill="1" applyBorder="1" applyAlignment="1">
      <alignment horizontal="center" vertical="center" wrapText="1"/>
    </xf>
    <xf numFmtId="9" fontId="32" fillId="0" borderId="8" xfId="3" applyFont="1" applyFill="1" applyBorder="1" applyAlignment="1">
      <alignment horizontal="center" vertical="center"/>
    </xf>
    <xf numFmtId="176" fontId="35" fillId="0" borderId="34" xfId="0" applyFont="1" applyFill="1" applyBorder="1" applyAlignment="1">
      <alignment horizontal="center" vertical="center"/>
    </xf>
    <xf numFmtId="43" fontId="32" fillId="0" borderId="35" xfId="1" applyFont="1" applyFill="1" applyBorder="1" applyAlignment="1">
      <alignment horizontal="center" vertical="center"/>
    </xf>
    <xf numFmtId="176" fontId="30" fillId="0" borderId="21" xfId="0" applyNumberFormat="1" applyFont="1" applyFill="1" applyBorder="1" applyAlignment="1">
      <alignment horizontal="center"/>
    </xf>
    <xf numFmtId="14" fontId="15" fillId="0" borderId="67" xfId="1" applyNumberFormat="1" applyFont="1" applyFill="1" applyBorder="1" applyAlignment="1">
      <alignment horizontal="center" vertical="center" wrapText="1"/>
    </xf>
    <xf numFmtId="176" fontId="23" fillId="0" borderId="0" xfId="1" applyNumberFormat="1" applyFont="1" applyFill="1" applyBorder="1" applyAlignment="1">
      <alignment horizontal="center" vertical="center" wrapText="1"/>
    </xf>
    <xf numFmtId="14" fontId="15" fillId="0" borderId="65" xfId="1" applyNumberFormat="1" applyFont="1" applyFill="1" applyBorder="1" applyAlignment="1">
      <alignment horizontal="center" vertical="center" wrapText="1"/>
    </xf>
    <xf numFmtId="14" fontId="15" fillId="0" borderId="64" xfId="1" applyNumberFormat="1" applyFont="1" applyFill="1" applyBorder="1" applyAlignment="1">
      <alignment horizontal="center" vertical="center" wrapText="1"/>
    </xf>
    <xf numFmtId="176" fontId="19" fillId="0" borderId="65" xfId="1" applyNumberFormat="1" applyFont="1" applyFill="1" applyBorder="1" applyAlignment="1"/>
    <xf numFmtId="176" fontId="19" fillId="0" borderId="0" xfId="1" applyNumberFormat="1" applyFont="1" applyFill="1" applyBorder="1" applyAlignment="1"/>
    <xf numFmtId="176" fontId="19" fillId="0" borderId="65" xfId="0" applyNumberFormat="1" applyFont="1" applyFill="1" applyBorder="1" applyAlignment="1"/>
    <xf numFmtId="176" fontId="42" fillId="0" borderId="65" xfId="0" applyNumberFormat="1" applyFont="1" applyFill="1" applyBorder="1" applyAlignment="1"/>
    <xf numFmtId="180" fontId="27" fillId="0" borderId="62" xfId="68" applyNumberFormat="1" applyFont="1" applyFill="1" applyBorder="1" applyAlignment="1">
      <alignment horizontal="center" vertical="center"/>
    </xf>
    <xf numFmtId="176" fontId="30" fillId="0" borderId="35" xfId="0" applyNumberFormat="1" applyFont="1" applyFill="1" applyBorder="1" applyAlignment="1"/>
    <xf numFmtId="176" fontId="30" fillId="0" borderId="35" xfId="1" applyNumberFormat="1" applyFont="1" applyFill="1" applyBorder="1" applyAlignment="1"/>
    <xf numFmtId="176" fontId="30" fillId="0" borderId="50" xfId="1" applyNumberFormat="1" applyFont="1" applyFill="1" applyBorder="1" applyAlignment="1"/>
    <xf numFmtId="180" fontId="27" fillId="0" borderId="61" xfId="68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/>
    <xf numFmtId="176" fontId="30" fillId="0" borderId="65" xfId="1" applyNumberFormat="1" applyFont="1" applyFill="1" applyBorder="1" applyAlignment="1"/>
    <xf numFmtId="43" fontId="19" fillId="0" borderId="0" xfId="1" applyFont="1" applyFill="1" applyAlignment="1"/>
    <xf numFmtId="43" fontId="19" fillId="0" borderId="0" xfId="1" applyFont="1" applyAlignment="1"/>
    <xf numFmtId="43" fontId="30" fillId="0" borderId="0" xfId="1" applyFont="1" applyFill="1" applyAlignment="1"/>
    <xf numFmtId="176" fontId="0" fillId="0" borderId="0" xfId="0" applyNumberFormat="1" applyFill="1"/>
    <xf numFmtId="9" fontId="0" fillId="0" borderId="0" xfId="3" applyNumberFormat="1" applyFont="1" applyAlignment="1"/>
    <xf numFmtId="180" fontId="0" fillId="0" borderId="0" xfId="0" applyNumberFormat="1"/>
    <xf numFmtId="0" fontId="0" fillId="0" borderId="93" xfId="0" applyNumberFormat="1" applyBorder="1" applyAlignment="1">
      <alignment horizontal="center" vertical="center"/>
    </xf>
    <xf numFmtId="176" fontId="0" fillId="0" borderId="42" xfId="0" applyNumberFormat="1" applyBorder="1"/>
    <xf numFmtId="176" fontId="0" fillId="0" borderId="52" xfId="0" applyNumberFormat="1" applyFont="1" applyBorder="1"/>
    <xf numFmtId="176" fontId="17" fillId="0" borderId="31" xfId="0" applyNumberFormat="1" applyFont="1" applyFill="1" applyBorder="1" applyAlignment="1">
      <alignment horizontal="center" vertical="center"/>
    </xf>
    <xf numFmtId="176" fontId="17" fillId="0" borderId="42" xfId="499" applyNumberFormat="1" applyFont="1" applyFill="1" applyBorder="1" applyAlignment="1">
      <alignment horizontal="center" vertical="center"/>
    </xf>
    <xf numFmtId="176" fontId="17" fillId="0" borderId="47" xfId="499" applyNumberFormat="1" applyFont="1" applyFill="1" applyBorder="1" applyAlignment="1">
      <alignment horizontal="center" vertical="center"/>
    </xf>
    <xf numFmtId="176" fontId="0" fillId="0" borderId="7" xfId="0" applyNumberFormat="1" applyBorder="1"/>
    <xf numFmtId="176" fontId="0" fillId="0" borderId="28" xfId="0" applyNumberFormat="1" applyFont="1" applyBorder="1"/>
    <xf numFmtId="176" fontId="19" fillId="0" borderId="27" xfId="0" applyNumberFormat="1" applyFont="1" applyFill="1" applyBorder="1" applyAlignment="1"/>
    <xf numFmtId="176" fontId="0" fillId="0" borderId="7" xfId="0" applyNumberFormat="1" applyFill="1" applyBorder="1"/>
    <xf numFmtId="176" fontId="0" fillId="0" borderId="28" xfId="0" applyNumberFormat="1" applyFont="1" applyFill="1" applyBorder="1"/>
    <xf numFmtId="176" fontId="44" fillId="0" borderId="7" xfId="6" applyNumberFormat="1" applyFont="1" applyFill="1" applyBorder="1" applyAlignment="1">
      <alignment horizontal="center" vertical="center"/>
    </xf>
    <xf numFmtId="176" fontId="17" fillId="0" borderId="58" xfId="499" applyNumberFormat="1" applyFont="1" applyFill="1" applyBorder="1" applyAlignment="1">
      <alignment horizontal="center" vertical="center"/>
    </xf>
    <xf numFmtId="176" fontId="17" fillId="0" borderId="61" xfId="499" applyNumberFormat="1" applyFont="1" applyFill="1" applyBorder="1" applyAlignment="1">
      <alignment horizontal="center" vertical="center"/>
    </xf>
    <xf numFmtId="176" fontId="29" fillId="0" borderId="13" xfId="0" applyNumberFormat="1" applyFont="1" applyFill="1" applyBorder="1" applyAlignment="1">
      <alignment horizontal="center"/>
    </xf>
    <xf numFmtId="176" fontId="22" fillId="0" borderId="7" xfId="6" applyNumberFormat="1" applyFont="1" applyFill="1" applyBorder="1" applyAlignment="1">
      <alignment horizontal="center" vertical="center"/>
    </xf>
    <xf numFmtId="176" fontId="19" fillId="0" borderId="49" xfId="0" applyNumberFormat="1" applyFont="1" applyFill="1" applyBorder="1" applyAlignment="1"/>
    <xf numFmtId="176" fontId="22" fillId="0" borderId="19" xfId="6" applyNumberFormat="1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176" fontId="0" fillId="0" borderId="37" xfId="0" applyNumberFormat="1" applyBorder="1"/>
    <xf numFmtId="176" fontId="0" fillId="0" borderId="41" xfId="0" applyNumberFormat="1" applyFont="1" applyBorder="1"/>
    <xf numFmtId="176" fontId="19" fillId="0" borderId="90" xfId="0" applyNumberFormat="1" applyFont="1" applyFill="1" applyBorder="1" applyAlignment="1"/>
    <xf numFmtId="176" fontId="41" fillId="0" borderId="23" xfId="6" applyNumberFormat="1" applyFont="1" applyFill="1" applyBorder="1" applyAlignment="1">
      <alignment horizontal="center" vertical="center"/>
    </xf>
    <xf numFmtId="176" fontId="17" fillId="0" borderId="23" xfId="0" applyNumberFormat="1" applyFont="1" applyFill="1" applyBorder="1" applyAlignment="1">
      <alignment horizontal="center" vertical="center"/>
    </xf>
    <xf numFmtId="176" fontId="13" fillId="0" borderId="23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/>
    <xf numFmtId="176" fontId="0" fillId="0" borderId="11" xfId="0" applyNumberFormat="1" applyFont="1" applyFill="1" applyBorder="1"/>
    <xf numFmtId="176" fontId="17" fillId="0" borderId="49" xfId="0" applyNumberFormat="1" applyFont="1" applyFill="1" applyBorder="1" applyAlignment="1">
      <alignment horizontal="center" vertical="center"/>
    </xf>
    <xf numFmtId="176" fontId="41" fillId="0" borderId="10" xfId="6" applyNumberFormat="1" applyFont="1" applyFill="1" applyBorder="1" applyAlignment="1">
      <alignment horizontal="center" vertical="center"/>
    </xf>
    <xf numFmtId="176" fontId="13" fillId="0" borderId="42" xfId="0" applyNumberFormat="1" applyFont="1" applyFill="1" applyBorder="1" applyAlignment="1">
      <alignment horizontal="center" vertical="center"/>
    </xf>
    <xf numFmtId="176" fontId="17" fillId="0" borderId="48" xfId="0" applyNumberFormat="1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76" fontId="0" fillId="0" borderId="6" xfId="0" applyNumberFormat="1" applyBorder="1"/>
    <xf numFmtId="176" fontId="0" fillId="0" borderId="8" xfId="0" applyNumberFormat="1" applyFont="1" applyBorder="1"/>
    <xf numFmtId="176" fontId="19" fillId="0" borderId="31" xfId="0" applyNumberFormat="1" applyFont="1" applyFill="1" applyBorder="1" applyAlignment="1"/>
    <xf numFmtId="176" fontId="13" fillId="0" borderId="6" xfId="0" applyNumberFormat="1" applyFont="1" applyFill="1" applyBorder="1" applyAlignment="1">
      <alignment horizontal="center" vertical="center"/>
    </xf>
    <xf numFmtId="176" fontId="19" fillId="0" borderId="40" xfId="0" applyNumberFormat="1" applyFont="1" applyFill="1" applyBorder="1" applyAlignment="1"/>
    <xf numFmtId="176" fontId="41" fillId="0" borderId="37" xfId="6" applyNumberFormat="1" applyFont="1" applyFill="1" applyBorder="1" applyAlignment="1">
      <alignment horizontal="center" vertical="center"/>
    </xf>
    <xf numFmtId="176" fontId="13" fillId="0" borderId="37" xfId="0" applyNumberFormat="1" applyFont="1" applyFill="1" applyBorder="1" applyAlignment="1">
      <alignment horizontal="center" vertical="center"/>
    </xf>
    <xf numFmtId="176" fontId="43" fillId="0" borderId="61" xfId="499" applyNumberFormat="1" applyFont="1" applyFill="1" applyBorder="1" applyAlignment="1">
      <alignment horizontal="center" vertical="center"/>
    </xf>
    <xf numFmtId="176" fontId="6" fillId="0" borderId="94" xfId="0" applyNumberFormat="1" applyFont="1" applyFill="1" applyBorder="1" applyAlignment="1">
      <alignment horizontal="left" vertical="center"/>
    </xf>
    <xf numFmtId="176" fontId="6" fillId="0" borderId="77" xfId="0" applyNumberFormat="1" applyFont="1" applyFill="1" applyBorder="1" applyAlignment="1">
      <alignment horizontal="left" vertical="center"/>
    </xf>
    <xf numFmtId="176" fontId="6" fillId="0" borderId="95" xfId="0" applyNumberFormat="1" applyFont="1" applyFill="1" applyBorder="1" applyAlignment="1">
      <alignment horizontal="left" vertical="center"/>
    </xf>
    <xf numFmtId="43" fontId="17" fillId="0" borderId="96" xfId="1" applyFont="1" applyFill="1" applyBorder="1" applyAlignment="1">
      <alignment horizontal="center" vertical="center" wrapText="1"/>
    </xf>
    <xf numFmtId="43" fontId="17" fillId="0" borderId="27" xfId="1" applyFont="1" applyFill="1" applyBorder="1" applyAlignment="1">
      <alignment horizontal="center" vertical="center" wrapText="1"/>
    </xf>
    <xf numFmtId="43" fontId="17" fillId="0" borderId="36" xfId="1" applyFont="1" applyFill="1" applyBorder="1" applyAlignment="1">
      <alignment horizontal="center" vertical="center" wrapText="1"/>
    </xf>
    <xf numFmtId="176" fontId="13" fillId="0" borderId="97" xfId="0" applyNumberFormat="1" applyFont="1" applyFill="1" applyBorder="1" applyAlignment="1">
      <alignment horizontal="center" vertical="center"/>
    </xf>
    <xf numFmtId="176" fontId="6" fillId="0" borderId="98" xfId="0" applyNumberFormat="1" applyFont="1" applyBorder="1" applyAlignment="1">
      <alignment horizontal="left" vertical="center"/>
    </xf>
    <xf numFmtId="176" fontId="29" fillId="0" borderId="93" xfId="0" applyNumberFormat="1" applyFont="1" applyFill="1" applyBorder="1" applyAlignment="1">
      <alignment horizontal="center"/>
    </xf>
    <xf numFmtId="176" fontId="27" fillId="0" borderId="41" xfId="0" applyNumberFormat="1" applyFont="1" applyFill="1" applyBorder="1" applyAlignment="1">
      <alignment horizontal="center" vertical="center"/>
    </xf>
    <xf numFmtId="43" fontId="17" fillId="0" borderId="99" xfId="1" applyFont="1" applyFill="1" applyBorder="1" applyAlignment="1">
      <alignment horizontal="center" vertical="center" wrapText="1"/>
    </xf>
    <xf numFmtId="9" fontId="17" fillId="0" borderId="52" xfId="3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/>
    </xf>
    <xf numFmtId="176" fontId="27" fillId="0" borderId="46" xfId="68" applyNumberFormat="1" applyFont="1" applyFill="1" applyBorder="1" applyAlignment="1">
      <alignment horizontal="center" vertical="center"/>
    </xf>
    <xf numFmtId="176" fontId="0" fillId="0" borderId="46" xfId="0" applyNumberFormat="1" applyFill="1" applyBorder="1"/>
    <xf numFmtId="176" fontId="0" fillId="0" borderId="28" xfId="0" applyNumberFormat="1" applyFill="1" applyBorder="1"/>
    <xf numFmtId="176" fontId="0" fillId="0" borderId="65" xfId="0" applyNumberFormat="1" applyFill="1" applyBorder="1"/>
    <xf numFmtId="176" fontId="27" fillId="0" borderId="8" xfId="68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27" fillId="0" borderId="8" xfId="0" applyNumberFormat="1" applyFont="1" applyFill="1" applyBorder="1" applyAlignment="1">
      <alignment horizontal="center" vertical="center"/>
    </xf>
    <xf numFmtId="176" fontId="17" fillId="0" borderId="38" xfId="1" applyNumberFormat="1" applyFont="1" applyFill="1" applyBorder="1" applyAlignment="1">
      <alignment horizontal="center" vertical="center"/>
    </xf>
    <xf numFmtId="43" fontId="17" fillId="0" borderId="39" xfId="1" applyFont="1" applyFill="1" applyBorder="1" applyAlignment="1">
      <alignment vertical="center"/>
    </xf>
    <xf numFmtId="43" fontId="17" fillId="0" borderId="100" xfId="1" applyFont="1" applyFill="1" applyBorder="1" applyAlignment="1">
      <alignment horizontal="center" vertical="center" wrapText="1"/>
    </xf>
    <xf numFmtId="9" fontId="17" fillId="0" borderId="41" xfId="3" applyNumberFormat="1" applyFont="1" applyFill="1" applyBorder="1" applyAlignment="1">
      <alignment horizontal="center" vertical="center"/>
    </xf>
    <xf numFmtId="176" fontId="29" fillId="0" borderId="25" xfId="0" applyNumberFormat="1" applyFont="1" applyFill="1" applyBorder="1" applyAlignment="1">
      <alignment horizontal="center"/>
    </xf>
    <xf numFmtId="180" fontId="27" fillId="0" borderId="68" xfId="0" applyNumberFormat="1" applyFont="1" applyFill="1" applyBorder="1" applyAlignment="1">
      <alignment horizontal="center" vertical="center"/>
    </xf>
    <xf numFmtId="176" fontId="19" fillId="0" borderId="58" xfId="0" applyNumberFormat="1" applyFont="1" applyFill="1" applyBorder="1" applyAlignment="1"/>
    <xf numFmtId="176" fontId="19" fillId="0" borderId="67" xfId="0" applyNumberFormat="1" applyFont="1" applyFill="1" applyBorder="1" applyAlignment="1"/>
    <xf numFmtId="176" fontId="0" fillId="0" borderId="61" xfId="0" applyBorder="1"/>
    <xf numFmtId="176" fontId="19" fillId="0" borderId="35" xfId="1" applyNumberFormat="1" applyFont="1" applyFill="1" applyBorder="1" applyAlignment="1"/>
    <xf numFmtId="180" fontId="27" fillId="0" borderId="53" xfId="0" applyNumberFormat="1" applyFont="1" applyFill="1" applyBorder="1" applyAlignment="1">
      <alignment horizontal="center" vertical="center"/>
    </xf>
    <xf numFmtId="176" fontId="19" fillId="0" borderId="64" xfId="0" applyNumberFormat="1" applyFont="1" applyFill="1" applyBorder="1" applyAlignment="1"/>
  </cellXfs>
  <cellStyles count="13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7" xfId="49"/>
    <cellStyle name="40% - 强调文字颜色 1 13" xfId="50"/>
    <cellStyle name="常规 39" xfId="51"/>
    <cellStyle name="常规 44" xfId="52"/>
    <cellStyle name="60% - 强调文字颜色 1 11" xfId="53"/>
    <cellStyle name="标题 3 11" xfId="54"/>
    <cellStyle name="20% - 强调文字颜色 1 2" xfId="55"/>
    <cellStyle name="常规 2 2 2 15" xfId="56"/>
    <cellStyle name="常规 2 2 2 20" xfId="57"/>
    <cellStyle name="常规 3 14" xfId="58"/>
    <cellStyle name="常规 2 26" xfId="59"/>
    <cellStyle name="常规 7 3" xfId="60"/>
    <cellStyle name="常规 4 13" xfId="61"/>
    <cellStyle name="40% - 强调文字颜色 2 12" xfId="62"/>
    <cellStyle name="20% - 强调文字颜色 1 11" xfId="63"/>
    <cellStyle name="样式 1 5" xfId="64"/>
    <cellStyle name="20% - 强调文字颜色 4 5" xfId="65"/>
    <cellStyle name="常规 6 13" xfId="66"/>
    <cellStyle name="60% - 强调文字颜色 2 3" xfId="67"/>
    <cellStyle name="常规 6" xfId="68"/>
    <cellStyle name="常规 4 12" xfId="69"/>
    <cellStyle name="40% - 强调文字颜色 3 9" xfId="70"/>
    <cellStyle name="常规 3 27 3" xfId="71"/>
    <cellStyle name="解释性文本 2 2" xfId="72"/>
    <cellStyle name="常规 6 5" xfId="73"/>
    <cellStyle name="常规 4 2 2 3" xfId="74"/>
    <cellStyle name="常规 7 26" xfId="75"/>
    <cellStyle name="注释 5" xfId="76"/>
    <cellStyle name="40% - 强调文字颜色 3 10" xfId="77"/>
    <cellStyle name="60% - 强调文字颜色 4 11" xfId="78"/>
    <cellStyle name="强调文字颜色 1 2 3" xfId="79"/>
    <cellStyle name="常规 5 2" xfId="80"/>
    <cellStyle name="60% - 强调文字颜色 2 2 2" xfId="81"/>
    <cellStyle name="60% - 强调文字颜色 6 8" xfId="82"/>
    <cellStyle name="常规 6 2 10 2" xfId="83"/>
    <cellStyle name="常规 2 2 9 2" xfId="84"/>
    <cellStyle name="常规 4 11" xfId="85"/>
    <cellStyle name="40% - 强调文字颜色 3 8" xfId="86"/>
    <cellStyle name="常规 3 27 2" xfId="87"/>
    <cellStyle name="常规 4 14" xfId="88"/>
    <cellStyle name="常规 4 2 25" xfId="89"/>
    <cellStyle name="40% - 强调文字颜色 4 2" xfId="90"/>
    <cellStyle name="输入 9 2" xfId="91"/>
    <cellStyle name="常规 8 3" xfId="92"/>
    <cellStyle name="链接单元格 8" xfId="93"/>
    <cellStyle name="常规 2 2 2 5" xfId="94"/>
    <cellStyle name="40% - 强调文字颜色 1 2 9" xfId="95"/>
    <cellStyle name="常规 6 2 3" xfId="96"/>
    <cellStyle name="40% - 强调文字颜色 5 7" xfId="97"/>
    <cellStyle name="注释 2 3" xfId="98"/>
    <cellStyle name="常规 2 2 23 2" xfId="99"/>
    <cellStyle name="常规 2 2 18 2" xfId="100"/>
    <cellStyle name="标题 2 11" xfId="101"/>
    <cellStyle name="40% - 强调文字颜色 6 5" xfId="102"/>
    <cellStyle name="60% - 强调文字颜色 4 2 3" xfId="103"/>
    <cellStyle name="40% - 强调文字颜色 4 12 3" xfId="104"/>
    <cellStyle name="常规 3 2 6" xfId="105"/>
    <cellStyle name="20% - 强调文字颜色 3 3" xfId="106"/>
    <cellStyle name="适中 8" xfId="107"/>
    <cellStyle name="20% - 强调文字颜色 5 14" xfId="108"/>
    <cellStyle name="常规 8 2" xfId="109"/>
    <cellStyle name="链接单元格 7" xfId="110"/>
    <cellStyle name="常规 2 2 2 4" xfId="111"/>
    <cellStyle name="40% - 强调文字颜色 1 2 8" xfId="112"/>
    <cellStyle name="标题 5 4" xfId="113"/>
    <cellStyle name="常规 2 2 2 6" xfId="114"/>
    <cellStyle name="常规 3 8 2" xfId="115"/>
    <cellStyle name="常规 2 2 2 7" xfId="116"/>
    <cellStyle name="常规 2 2 2 8" xfId="117"/>
    <cellStyle name="常规 4 20" xfId="118"/>
    <cellStyle name="常规 4 15" xfId="119"/>
    <cellStyle name="常规 2 2 8 2" xfId="120"/>
    <cellStyle name="常规 2 2 2 9" xfId="121"/>
    <cellStyle name="常规 4 21" xfId="122"/>
    <cellStyle name="常规 4 16" xfId="123"/>
    <cellStyle name="40% - 强调文字颜色 2 6" xfId="124"/>
    <cellStyle name="20% - 强调文字颜色 1 2 7" xfId="125"/>
    <cellStyle name="20% - 强调文字颜色 3 12" xfId="126"/>
    <cellStyle name="40% - 强调文字颜色 4 13" xfId="127"/>
    <cellStyle name="20% - 强调文字颜色 1 2 7 2" xfId="128"/>
    <cellStyle name="20% - 强调文字颜色 3 12 2" xfId="129"/>
    <cellStyle name="标题 11" xfId="130"/>
    <cellStyle name="输出 11 2" xfId="131"/>
    <cellStyle name="40% - 强调文字颜色 2 2" xfId="132"/>
    <cellStyle name="20% - 强调文字颜色 1 2 3" xfId="133"/>
    <cellStyle name="40% - 强调文字颜色 2 2 8" xfId="134"/>
    <cellStyle name="60% - 强调文字颜色 5 10" xfId="135"/>
    <cellStyle name="20% - 强调文字颜色 1 13" xfId="136"/>
    <cellStyle name="40% - 强调文字颜色 2 14" xfId="137"/>
    <cellStyle name="20% - 强调文字颜色 1 12 3" xfId="138"/>
    <cellStyle name="常规 3 2 12" xfId="139"/>
    <cellStyle name="60% - 强调文字颜色 3 2 2" xfId="140"/>
    <cellStyle name="20% - 强调文字颜色 1 14" xfId="141"/>
    <cellStyle name="20% - 强调文字颜色 1 10" xfId="142"/>
    <cellStyle name="40% - 强调文字颜色 2 11" xfId="143"/>
    <cellStyle name="常规 2 7 2" xfId="144"/>
    <cellStyle name="60% - 强调文字颜色 1 9" xfId="145"/>
    <cellStyle name="20% - 强调文字颜色 1 12" xfId="146"/>
    <cellStyle name="40% - 强调文字颜色 2 13" xfId="147"/>
    <cellStyle name="20% - 强调文字颜色 1 12 2" xfId="148"/>
    <cellStyle name="常规 3 2 11" xfId="149"/>
    <cellStyle name="40% - 强调文字颜色 4 2 7 3" xfId="150"/>
    <cellStyle name="标题 1 2 5" xfId="151"/>
    <cellStyle name="20% - 强调文字颜色 1 2 2" xfId="152"/>
    <cellStyle name="40% - 强调文字颜色 2 2 7" xfId="153"/>
    <cellStyle name="40% - 强调文字颜色 2 3" xfId="154"/>
    <cellStyle name="20% - 强调文字颜色 1 2 4" xfId="155"/>
    <cellStyle name="40% - 强调文字颜色 2 2 9" xfId="156"/>
    <cellStyle name="40% - 强调文字颜色 4 10" xfId="157"/>
    <cellStyle name="60% - 强调文字颜色 5 11" xfId="158"/>
    <cellStyle name="40% - 强调文字颜色 2 4" xfId="159"/>
    <cellStyle name="20% - 强调文字颜色 1 2 5" xfId="160"/>
    <cellStyle name="20% - 强调文字颜色 3 10" xfId="161"/>
    <cellStyle name="40% - 强调文字颜色 4 11" xfId="162"/>
    <cellStyle name="常规 4 8 2" xfId="163"/>
    <cellStyle name="40% - 强调文字颜色 2 5" xfId="164"/>
    <cellStyle name="20% - 强调文字颜色 1 2 6" xfId="165"/>
    <cellStyle name="20% - 强调文字颜色 3 11" xfId="166"/>
    <cellStyle name="40% - 强调文字颜色 4 12" xfId="167"/>
    <cellStyle name="20% - 强调文字颜色 1 2 7 3" xfId="168"/>
    <cellStyle name="20% - 强调文字颜色 3 12 3" xfId="169"/>
    <cellStyle name="标题 12" xfId="170"/>
    <cellStyle name="常规 2 2 20 2" xfId="171"/>
    <cellStyle name="常规 2 2 15 2" xfId="172"/>
    <cellStyle name="20% - 强调文字颜色 1 2 8" xfId="173"/>
    <cellStyle name="20% - 强调文字颜色 3 13" xfId="174"/>
    <cellStyle name="40% - 强调文字颜色 4 14" xfId="175"/>
    <cellStyle name="40% - 强调文字颜色 2 7" xfId="176"/>
    <cellStyle name="40% - 强调文字颜色 6 2 7 2" xfId="177"/>
    <cellStyle name="20% - 强调文字颜色 1 2 9" xfId="178"/>
    <cellStyle name="20% - 强调文字颜色 3 14" xfId="179"/>
    <cellStyle name="40% - 强调文字颜色 2 8" xfId="180"/>
    <cellStyle name="40% - 强调文字颜色 6 2 7 3" xfId="181"/>
    <cellStyle name="常规 2 2 2 21" xfId="182"/>
    <cellStyle name="常规 2 2 2 16" xfId="183"/>
    <cellStyle name="20% - 强调文字颜色 1 3" xfId="184"/>
    <cellStyle name="常规 2 2 2 22" xfId="185"/>
    <cellStyle name="常规 2 2 2 17" xfId="186"/>
    <cellStyle name="20% - 强调文字颜色 1 4" xfId="187"/>
    <cellStyle name="常规 2 2 2 23" xfId="188"/>
    <cellStyle name="常规 2 2 2 18" xfId="189"/>
    <cellStyle name="20% - 强调文字颜色 1 5" xfId="190"/>
    <cellStyle name="常规 2 2 2 19" xfId="191"/>
    <cellStyle name="20% - 强调文字颜色 1 6" xfId="192"/>
    <cellStyle name="20% - 强调文字颜色 1 7" xfId="193"/>
    <cellStyle name="常规 2 2 2 2 4 2" xfId="194"/>
    <cellStyle name="20% - 强调文字颜色 1 8" xfId="195"/>
    <cellStyle name="常规 7 2 3 2" xfId="196"/>
    <cellStyle name="标题 3 2 2" xfId="197"/>
    <cellStyle name="好 5" xfId="198"/>
    <cellStyle name="20% - 强调文字颜色 1 9" xfId="199"/>
    <cellStyle name="标题 3 2 3" xfId="200"/>
    <cellStyle name="好 6" xfId="201"/>
    <cellStyle name="20% - 强调文字颜色 2 10" xfId="202"/>
    <cellStyle name="40% - 强调文字颜色 3 11" xfId="203"/>
    <cellStyle name="强调文字颜色 1 2 4" xfId="204"/>
    <cellStyle name="输入 11 2" xfId="205"/>
    <cellStyle name="常规 5 3" xfId="206"/>
    <cellStyle name="60% - 强调文字颜色 2 2 3" xfId="207"/>
    <cellStyle name="60% - 强调文字颜色 6 9" xfId="208"/>
    <cellStyle name="输入 6 2" xfId="209"/>
    <cellStyle name="20% - 强调文字颜色 2 11" xfId="210"/>
    <cellStyle name="40% - 强调文字颜色 3 12" xfId="211"/>
    <cellStyle name="强调文字颜色 1 2 5" xfId="212"/>
    <cellStyle name="常规 4 3 2" xfId="213"/>
    <cellStyle name="60% - 强调文字颜色 2 2 4" xfId="214"/>
    <cellStyle name="20% - 强调文字颜色 2 12" xfId="215"/>
    <cellStyle name="40% - 强调文字颜色 3 13" xfId="216"/>
    <cellStyle name="60% - 强调文字颜色 2 2 5" xfId="217"/>
    <cellStyle name="20% - 强调文字颜色 2 12 2" xfId="218"/>
    <cellStyle name="20% - 强调文字颜色 2 12 3" xfId="219"/>
    <cellStyle name="常规 2 2 10 2" xfId="220"/>
    <cellStyle name="20% - 强调文字颜色 2 13" xfId="221"/>
    <cellStyle name="40% - 强调文字颜色 3 14" xfId="222"/>
    <cellStyle name="20% - 强调文字颜色 2 14" xfId="223"/>
    <cellStyle name="40% - 强调文字颜色 1 2 2" xfId="224"/>
    <cellStyle name="20% - 强调文字颜色 2 2" xfId="225"/>
    <cellStyle name="20% - 强调文字颜色 3 2 7" xfId="226"/>
    <cellStyle name="20% - 强调文字颜色 3 2 7 2" xfId="227"/>
    <cellStyle name="20% - 强调文字颜色 2 2 2" xfId="228"/>
    <cellStyle name="40% - 强调文字颜色 3 2 7" xfId="229"/>
    <cellStyle name="20% - 强调文字颜色 3 2 7 3" xfId="230"/>
    <cellStyle name="20% - 强调文字颜色 2 2 3" xfId="231"/>
    <cellStyle name="40% - 强调文字颜色 3 2 8" xfId="232"/>
    <cellStyle name="20% - 强调文字颜色 2 2 4" xfId="233"/>
    <cellStyle name="40% - 强调文字颜色 3 2 9" xfId="234"/>
    <cellStyle name="20% - 强调文字颜色 2 2 5" xfId="235"/>
    <cellStyle name="20% - 强调文字颜色 2 2 6" xfId="236"/>
    <cellStyle name="20% - 强调文字颜色 2 2 7" xfId="237"/>
    <cellStyle name="20% - 强调文字颜色 2 2 7 2" xfId="238"/>
    <cellStyle name="60% - 强调文字颜色 5 4" xfId="239"/>
    <cellStyle name="20% - 强调文字颜色 2 2 7 3" xfId="240"/>
    <cellStyle name="60% - 强调文字颜色 5 5" xfId="241"/>
    <cellStyle name="20% - 强调文字颜色 2 2 8" xfId="242"/>
    <cellStyle name="20% - 强调文字颜色 2 2 9" xfId="243"/>
    <cellStyle name="20% - 强调文字颜色 2 3" xfId="244"/>
    <cellStyle name="20% - 强调文字颜色 3 2 8" xfId="245"/>
    <cellStyle name="20% - 强调文字颜色 2 4" xfId="246"/>
    <cellStyle name="常规 4 10 2" xfId="247"/>
    <cellStyle name="20% - 强调文字颜色 3 2 9" xfId="248"/>
    <cellStyle name="20% - 强调文字颜色 2 5" xfId="249"/>
    <cellStyle name="20% - 强调文字颜色 2 6" xfId="250"/>
    <cellStyle name="40% - 强调文字颜色 3 2 7 2" xfId="251"/>
    <cellStyle name="20% - 强调文字颜色 2 7" xfId="252"/>
    <cellStyle name="40% - 强调文字颜色 3 2 7 3" xfId="253"/>
    <cellStyle name="常规 2 2 2 2 5 2" xfId="254"/>
    <cellStyle name="常规 2 2 2 2 10 2" xfId="255"/>
    <cellStyle name="20% - 强调文字颜色 2 8" xfId="256"/>
    <cellStyle name="样式 1" xfId="257"/>
    <cellStyle name="20% - 强调文字颜色 2 9" xfId="258"/>
    <cellStyle name="常规 3 2 5" xfId="259"/>
    <cellStyle name="20% - 强调文字颜色 3 2" xfId="260"/>
    <cellStyle name="适中 7" xfId="261"/>
    <cellStyle name="20% - 强调文字颜色 5 13" xfId="262"/>
    <cellStyle name="40% - 强调文字颜色 6 14" xfId="263"/>
    <cellStyle name="输出 3 2" xfId="264"/>
    <cellStyle name="20% - 强调文字颜色 3 2 2" xfId="265"/>
    <cellStyle name="40% - 强调文字颜色 4 2 7" xfId="266"/>
    <cellStyle name="标题 4 9" xfId="267"/>
    <cellStyle name="常规 2 14 2" xfId="268"/>
    <cellStyle name="20% - 强调文字颜色 3 2 3" xfId="269"/>
    <cellStyle name="40% - 强调文字颜色 4 2 8" xfId="270"/>
    <cellStyle name="20% - 强调文字颜色 3 2 4" xfId="271"/>
    <cellStyle name="40% - 强调文字颜色 4 2 9" xfId="272"/>
    <cellStyle name="20% - 强调文字颜色 3 2 5" xfId="273"/>
    <cellStyle name="常规 3 12 2" xfId="274"/>
    <cellStyle name="20% - 强调文字颜色 3 2 6" xfId="275"/>
    <cellStyle name="常规 3 2 7" xfId="276"/>
    <cellStyle name="20% - 强调文字颜色 3 4" xfId="277"/>
    <cellStyle name="适中 9" xfId="278"/>
    <cellStyle name="常规 4 11 2" xfId="279"/>
    <cellStyle name="60% - 强调文字颜色 1 2" xfId="280"/>
    <cellStyle name="常规 3 2 8" xfId="281"/>
    <cellStyle name="20% - 强调文字颜色 3 5" xfId="282"/>
    <cellStyle name="60% - 强调文字颜色 1 3" xfId="283"/>
    <cellStyle name="常规 3 2 9" xfId="284"/>
    <cellStyle name="20% - 强调文字颜色 3 6" xfId="285"/>
    <cellStyle name="60% - 强调文字颜色 1 4" xfId="286"/>
    <cellStyle name="20% - 强调文字颜色 3 7" xfId="287"/>
    <cellStyle name="60% - 强调文字颜色 1 5" xfId="288"/>
    <cellStyle name="常规 2 2 2 2 6 2" xfId="289"/>
    <cellStyle name="常规 2 2 2 2 11 2" xfId="290"/>
    <cellStyle name="警告文本 2 3" xfId="291"/>
    <cellStyle name="20% - 强调文字颜色 3 8" xfId="292"/>
    <cellStyle name="常规 7 2 5 2" xfId="293"/>
    <cellStyle name="60% - 强调文字颜色 1 6" xfId="294"/>
    <cellStyle name="60% - 强调文字颜色 1 7" xfId="295"/>
    <cellStyle name="20% - 强调文字颜色 3 9" xfId="296"/>
    <cellStyle name="60% - 强调文字颜色 3 10" xfId="297"/>
    <cellStyle name="20% - 强调文字颜色 4 10" xfId="298"/>
    <cellStyle name="40% - 强调文字颜色 5 11" xfId="299"/>
    <cellStyle name="20% - 强调文字颜色 4 11" xfId="300"/>
    <cellStyle name="40% - 强调文字颜色 5 12" xfId="301"/>
    <cellStyle name="20% - 强调文字颜色 4 12" xfId="302"/>
    <cellStyle name="40% - 强调文字颜色 5 13" xfId="303"/>
    <cellStyle name="20% - 强调文字颜色 4 12 2" xfId="304"/>
    <cellStyle name="常规 6 2 11" xfId="305"/>
    <cellStyle name="标题 1 6" xfId="306"/>
    <cellStyle name="20% - 强调文字颜色 4 12 3" xfId="307"/>
    <cellStyle name="常规 6 2 12" xfId="308"/>
    <cellStyle name="标题 1 7" xfId="309"/>
    <cellStyle name="常规 23" xfId="310"/>
    <cellStyle name="常规 18" xfId="311"/>
    <cellStyle name="20% - 强调文字颜色 5 2 7 2" xfId="312"/>
    <cellStyle name="常规 2 2 25 2" xfId="313"/>
    <cellStyle name="20% - 强调文字颜色 4 13" xfId="314"/>
    <cellStyle name="40% - 强调文字颜色 5 14" xfId="315"/>
    <cellStyle name="20% - 强调文字颜色 4 14" xfId="316"/>
    <cellStyle name="常规 24" xfId="317"/>
    <cellStyle name="常规 19" xfId="318"/>
    <cellStyle name="20% - 强调文字颜色 5 2 7 3" xfId="319"/>
    <cellStyle name="20% - 强调文字颜色 4 2" xfId="320"/>
    <cellStyle name="20% - 强调文字颜色 4 2 2" xfId="321"/>
    <cellStyle name="40% - 强调文字颜色 5 2 7" xfId="322"/>
    <cellStyle name="常规 3 2" xfId="323"/>
    <cellStyle name="注释 10 2" xfId="324"/>
    <cellStyle name="60% - 强调文字颜色 4 8" xfId="325"/>
    <cellStyle name="20% - 强调文字颜色 4 2 3" xfId="326"/>
    <cellStyle name="40% - 强调文字颜色 5 2 8" xfId="327"/>
    <cellStyle name="检查单元格 10" xfId="328"/>
    <cellStyle name="常规 3 3" xfId="329"/>
    <cellStyle name="60% - 强调文字颜色 4 9" xfId="330"/>
    <cellStyle name="输入 4 2" xfId="331"/>
    <cellStyle name="20% - 强调文字颜色 4 2 4" xfId="332"/>
    <cellStyle name="40% - 强调文字颜色 5 2 9" xfId="333"/>
    <cellStyle name="检查单元格 11" xfId="334"/>
    <cellStyle name="20% - 强调文字颜色 4 2 5" xfId="335"/>
    <cellStyle name="20% - 强调文字颜色 4 2 6" xfId="336"/>
    <cellStyle name="20% - 强调文字颜色 4 2 7" xfId="337"/>
    <cellStyle name="20% - 强调文字颜色 4 2 7 2" xfId="338"/>
    <cellStyle name="20% - 强调文字颜色 6 10" xfId="339"/>
    <cellStyle name="检查单元格 2 5" xfId="340"/>
    <cellStyle name="20% - 强调文字颜色 4 2 7 3" xfId="341"/>
    <cellStyle name="20% - 强调文字颜色 6 11" xfId="342"/>
    <cellStyle name="20% - 强调文字颜色 4 2 8" xfId="343"/>
    <cellStyle name="汇总 7 2" xfId="344"/>
    <cellStyle name="20% - 强调文字颜色 4 2 9" xfId="345"/>
    <cellStyle name="20% - 强调文字颜色 4 3" xfId="346"/>
    <cellStyle name="20% - 强调文字颜色 4 4" xfId="347"/>
    <cellStyle name="常规 6 12" xfId="348"/>
    <cellStyle name="常规 4 12 2" xfId="349"/>
    <cellStyle name="60% - 强调文字颜色 2 2" xfId="350"/>
    <cellStyle name="常规 5" xfId="351"/>
    <cellStyle name="20% - 强调文字颜色 4 6" xfId="352"/>
    <cellStyle name="常规 7" xfId="353"/>
    <cellStyle name="常规 6 14" xfId="354"/>
    <cellStyle name="60% - 强调文字颜色 2 4" xfId="355"/>
    <cellStyle name="20% - 强调文字颜色 4 7" xfId="356"/>
    <cellStyle name="常规 8" xfId="357"/>
    <cellStyle name="常规 6 20" xfId="358"/>
    <cellStyle name="常规 6 15" xfId="359"/>
    <cellStyle name="60% - 强调文字颜色 2 5" xfId="360"/>
    <cellStyle name="常规 2 2 2 2 7 2" xfId="361"/>
    <cellStyle name="常规 2 2 2 2 12 2" xfId="362"/>
    <cellStyle name="20% - 强调文字颜色 4 8" xfId="363"/>
    <cellStyle name="常规 9" xfId="364"/>
    <cellStyle name="常规 7 2 6 2" xfId="365"/>
    <cellStyle name="常规 6 21" xfId="366"/>
    <cellStyle name="常规 6 16" xfId="367"/>
    <cellStyle name="60% - 强调文字颜色 2 6" xfId="368"/>
    <cellStyle name="20% - 强调文字颜色 4 9" xfId="369"/>
    <cellStyle name="常规 6 22" xfId="370"/>
    <cellStyle name="常规 6 17" xfId="371"/>
    <cellStyle name="60% - 强调文字颜色 2 7" xfId="372"/>
    <cellStyle name="20% - 强调文字颜色 5 10" xfId="373"/>
    <cellStyle name="40% - 强调文字颜色 6 11" xfId="374"/>
    <cellStyle name="40% - 强调文字颜色 5 2 7 2" xfId="375"/>
    <cellStyle name="常规 3 2 3" xfId="376"/>
    <cellStyle name="适中 5" xfId="377"/>
    <cellStyle name="20% - 强调文字颜色 6 12 2" xfId="378"/>
    <cellStyle name="计算 8" xfId="379"/>
    <cellStyle name="20% - 强调文字颜色 5 11" xfId="380"/>
    <cellStyle name="40% - 强调文字颜色 6 12" xfId="381"/>
    <cellStyle name="40% - 强调文字颜色 5 2 7 3" xfId="382"/>
    <cellStyle name="常规 4 2 2 7 2" xfId="383"/>
    <cellStyle name="常规 3 2 4" xfId="384"/>
    <cellStyle name="适中 6" xfId="385"/>
    <cellStyle name="20% - 强调文字颜色 6 12 3" xfId="386"/>
    <cellStyle name="计算 9" xfId="387"/>
    <cellStyle name="注释 9 2" xfId="388"/>
    <cellStyle name="常规 3 13 2" xfId="389"/>
    <cellStyle name="20% - 强调文字颜色 5 12" xfId="390"/>
    <cellStyle name="40% - 强调文字颜色 6 13" xfId="391"/>
    <cellStyle name="常规 2 2 2 2 21" xfId="392"/>
    <cellStyle name="常规 2 2 2 2 16" xfId="393"/>
    <cellStyle name="常规 2 2 2 10" xfId="394"/>
    <cellStyle name="20% - 强调文字颜色 5 12 2" xfId="395"/>
    <cellStyle name="常规 7 2 11" xfId="396"/>
    <cellStyle name="标题 3 9" xfId="397"/>
    <cellStyle name="计算 9 2" xfId="398"/>
    <cellStyle name="常规 2 2 2 2 22" xfId="399"/>
    <cellStyle name="常规 2 2 2 2 17" xfId="400"/>
    <cellStyle name="常规 2 2 2 11" xfId="401"/>
    <cellStyle name="20% - 强调文字颜色 5 12 3" xfId="402"/>
    <cellStyle name="常规 2 28" xfId="403"/>
    <cellStyle name="20% - 强调文字颜色 5 2" xfId="404"/>
    <cellStyle name="20% - 强调文字颜色 5 2 2" xfId="405"/>
    <cellStyle name="40% - 强调文字颜色 6 2 7" xfId="406"/>
    <cellStyle name="20% - 强调文字颜色 5 2 3" xfId="407"/>
    <cellStyle name="40% - 强调文字颜色 6 2 8" xfId="408"/>
    <cellStyle name="20% - 强调文字颜色 5 2 4" xfId="409"/>
    <cellStyle name="40% - 强调文字颜色 6 2 9" xfId="410"/>
    <cellStyle name="常规 3 26 2" xfId="411"/>
    <cellStyle name="20% - 强调文字颜色 5 2 5" xfId="412"/>
    <cellStyle name="20% - 强调文字颜色 5 2 6" xfId="413"/>
    <cellStyle name="20% - 强调文字颜色 5 2 7" xfId="414"/>
    <cellStyle name="常规 4 24 2" xfId="415"/>
    <cellStyle name="常规 4 19 2" xfId="416"/>
    <cellStyle name="20% - 强调文字颜色 5 2 8" xfId="417"/>
    <cellStyle name="20% - 强调文字颜色 5 2 9" xfId="418"/>
    <cellStyle name="链接单元格 2" xfId="419"/>
    <cellStyle name="20% - 强调文字颜色 5 3" xfId="420"/>
    <cellStyle name="20% - 强调文字颜色 5 4" xfId="421"/>
    <cellStyle name="常规 4 13 2" xfId="422"/>
    <cellStyle name="60% - 强调文字颜色 3 2" xfId="423"/>
    <cellStyle name="强调文字颜色 4 10" xfId="424"/>
    <cellStyle name="20% - 强调文字颜色 5 5" xfId="425"/>
    <cellStyle name="60% - 强调文字颜色 3 3" xfId="426"/>
    <cellStyle name="汇总 10" xfId="427"/>
    <cellStyle name="强调文字颜色 4 11" xfId="428"/>
    <cellStyle name="20% - 强调文字颜色 5 6" xfId="429"/>
    <cellStyle name="60% - 强调文字颜色 3 4" xfId="430"/>
    <cellStyle name="汇总 11" xfId="431"/>
    <cellStyle name="20% - 强调文字颜色 5 7" xfId="432"/>
    <cellStyle name="60% - 强调文字颜色 3 5" xfId="433"/>
    <cellStyle name="常规 2 2 2 2 8 2" xfId="434"/>
    <cellStyle name="常规 2 2 2 2 13 2" xfId="435"/>
    <cellStyle name="20% - 强调文字颜色 5 8" xfId="436"/>
    <cellStyle name="常规 7 2 7 2" xfId="437"/>
    <cellStyle name="60% - 强调文字颜色 3 6" xfId="438"/>
    <cellStyle name="20% - 强调文字颜色 5 9" xfId="439"/>
    <cellStyle name="60% - 强调文字颜色 3 7" xfId="440"/>
    <cellStyle name="常规 3 23 2" xfId="441"/>
    <cellStyle name="常规 3 18 2" xfId="442"/>
    <cellStyle name="20% - 强调文字颜色 6 12" xfId="443"/>
    <cellStyle name="20% - 强调文字颜色 6 13" xfId="444"/>
    <cellStyle name="输出 8 2" xfId="445"/>
    <cellStyle name="20% - 强调文字颜色 6 14" xfId="446"/>
    <cellStyle name="20% - 强调文字颜色 6 2" xfId="447"/>
    <cellStyle name="60% - 强调文字颜色 6 2 4" xfId="448"/>
    <cellStyle name="标题 4 11" xfId="449"/>
    <cellStyle name="强调文字颜色 5 2 5" xfId="450"/>
    <cellStyle name="输出 6 2" xfId="451"/>
    <cellStyle name="20% - 强调文字颜色 6 2 2" xfId="452"/>
    <cellStyle name="40% - 强调文字颜色 4 4" xfId="453"/>
    <cellStyle name="20% - 强调文字颜色 6 2 3" xfId="454"/>
    <cellStyle name="解释性文本 10" xfId="455"/>
    <cellStyle name="40% - 强调文字颜色 4 5" xfId="456"/>
    <cellStyle name="20% - 强调文字颜色 6 2 4" xfId="457"/>
    <cellStyle name="解释性文本 11" xfId="458"/>
    <cellStyle name="40% - 强调文字颜色 4 6" xfId="459"/>
    <cellStyle name="常规 2 2 22 2" xfId="460"/>
    <cellStyle name="常规 2 2 17 2" xfId="461"/>
    <cellStyle name="20% - 强调文字颜色 6 2 5" xfId="462"/>
    <cellStyle name="40% - 强调文字颜色 4 7" xfId="463"/>
    <cellStyle name="20% - 强调文字颜色 6 2 6" xfId="464"/>
    <cellStyle name="40% - 强调文字颜色 4 8" xfId="465"/>
    <cellStyle name="20% - 强调文字颜色 6 2 7" xfId="466"/>
    <cellStyle name="强调文字颜色 2 10" xfId="467"/>
    <cellStyle name="40% - 强调文字颜色 4 9" xfId="468"/>
    <cellStyle name="20% - 强调文字颜色 6 2 7 2" xfId="469"/>
    <cellStyle name="40% - 强调文字颜色 1 2 4" xfId="470"/>
    <cellStyle name="20% - 强调文字颜色 6 2 7 3" xfId="471"/>
    <cellStyle name="40% - 强调文字颜色 1 2 5" xfId="472"/>
    <cellStyle name="20% - 强调文字颜色 6 2 8" xfId="473"/>
    <cellStyle name="强调文字颜色 2 11" xfId="474"/>
    <cellStyle name="20% - 强调文字颜色 6 2 9" xfId="475"/>
    <cellStyle name="20% - 强调文字颜色 6 3" xfId="476"/>
    <cellStyle name="60% - 强调文字颜色 6 2 5" xfId="477"/>
    <cellStyle name="20% - 强调文字颜色 6 4" xfId="478"/>
    <cellStyle name="常规 4 14 2" xfId="479"/>
    <cellStyle name="60% - 强调文字颜色 4 2" xfId="480"/>
    <cellStyle name="20% - 强调文字颜色 6 5" xfId="481"/>
    <cellStyle name="40% - 强调文字颜色 5 2 2" xfId="482"/>
    <cellStyle name="60% - 强调文字颜色 4 3" xfId="483"/>
    <cellStyle name="20% - 强调文字颜色 6 6" xfId="484"/>
    <cellStyle name="40% - 强调文字颜色 5 2 3" xfId="485"/>
    <cellStyle name="60% - 强调文字颜色 4 4" xfId="486"/>
    <cellStyle name="20% - 强调文字颜色 6 7" xfId="487"/>
    <cellStyle name="40% - 强调文字颜色 5 2 4" xfId="488"/>
    <cellStyle name="60% - 强调文字颜色 4 5" xfId="489"/>
    <cellStyle name="常规 2 2 2 2 9 2" xfId="490"/>
    <cellStyle name="常规 2 2 2 2 14 2" xfId="491"/>
    <cellStyle name="20% - 强调文字颜色 6 8" xfId="492"/>
    <cellStyle name="40% - 强调文字颜色 5 2 5" xfId="493"/>
    <cellStyle name="常规 7 2 8 2" xfId="494"/>
    <cellStyle name="60% - 强调文字颜色 4 6" xfId="495"/>
    <cellStyle name="20% - 强调文字颜色 6 9" xfId="496"/>
    <cellStyle name="40% - 强调文字颜色 5 2 6" xfId="497"/>
    <cellStyle name="60% - 强调文字颜色 4 7" xfId="498"/>
    <cellStyle name="常规 41" xfId="499"/>
    <cellStyle name="常规 36" xfId="500"/>
    <cellStyle name="40% - 强调文字颜色 1 10" xfId="501"/>
    <cellStyle name="60% - 强调文字颜色 2 11" xfId="502"/>
    <cellStyle name="常规 42" xfId="503"/>
    <cellStyle name="常规 37" xfId="504"/>
    <cellStyle name="40% - 强调文字颜色 1 11" xfId="505"/>
    <cellStyle name="常规 43" xfId="506"/>
    <cellStyle name="常规 38" xfId="507"/>
    <cellStyle name="40% - 强调文字颜色 1 12" xfId="508"/>
    <cellStyle name="常规 4 2 2 9" xfId="509"/>
    <cellStyle name="40% - 强调文字颜色 1 12 2" xfId="510"/>
    <cellStyle name="常规 38 2" xfId="511"/>
    <cellStyle name="40% - 强调文字颜色 1 12 3" xfId="512"/>
    <cellStyle name="40% - 强调文字颜色 1 14" xfId="513"/>
    <cellStyle name="40% - 强调文字颜色 1 2" xfId="514"/>
    <cellStyle name="40% - 强调文字颜色 1 2 3" xfId="515"/>
    <cellStyle name="40% - 强调文字颜色 1 2 6" xfId="516"/>
    <cellStyle name="40% - 强调文字颜色 1 2 7" xfId="517"/>
    <cellStyle name="60% - 强调文字颜色 5 2 3" xfId="518"/>
    <cellStyle name="40% - 强调文字颜色 1 2 7 2" xfId="519"/>
    <cellStyle name="60% - 强调文字颜色 5 2 4" xfId="520"/>
    <cellStyle name="千位分隔 2" xfId="521"/>
    <cellStyle name="40% - 强调文字颜色 1 2 7 3" xfId="522"/>
    <cellStyle name="常规 7 3 2" xfId="523"/>
    <cellStyle name="40% - 强调文字颜色 1 3" xfId="524"/>
    <cellStyle name="40% - 强调文字颜色 1 4" xfId="525"/>
    <cellStyle name="40% - 强调文字颜色 1 5" xfId="526"/>
    <cellStyle name="常规 4 7 2" xfId="527"/>
    <cellStyle name="40% - 强调文字颜色 1 6" xfId="528"/>
    <cellStyle name="40% - 强调文字颜色 1 7" xfId="529"/>
    <cellStyle name="40% - 强调文字颜色 1 8" xfId="530"/>
    <cellStyle name="40% - 强调文字颜色 1 9" xfId="531"/>
    <cellStyle name="60% - 强调文字颜色 3 11" xfId="532"/>
    <cellStyle name="40% - 强调文字颜色 2 10" xfId="533"/>
    <cellStyle name="60% - 强调文字颜色 1 8" xfId="534"/>
    <cellStyle name="40% - 强调文字颜色 2 12 2" xfId="535"/>
    <cellStyle name="40% - 强调文字颜色 2 12 3" xfId="536"/>
    <cellStyle name="40% - 强调文字颜色 2 2 2" xfId="537"/>
    <cellStyle name="常规 3 2 17" xfId="538"/>
    <cellStyle name="常规 3 2 22" xfId="539"/>
    <cellStyle name="40% - 强调文字颜色 2 2 3" xfId="540"/>
    <cellStyle name="常规 3 2 18" xfId="541"/>
    <cellStyle name="40% - 强调文字颜色 2 2 4" xfId="542"/>
    <cellStyle name="常规 3 2 19" xfId="543"/>
    <cellStyle name="常规 6 2 5 2" xfId="544"/>
    <cellStyle name="40% - 强调文字颜色 2 2 5" xfId="545"/>
    <cellStyle name="40% - 强调文字颜色 2 2 6" xfId="546"/>
    <cellStyle name="标题 5" xfId="547"/>
    <cellStyle name="40% - 强调文字颜色 2 2 7 2" xfId="548"/>
    <cellStyle name="标题 6" xfId="549"/>
    <cellStyle name="40% - 强调文字颜色 2 2 7 3" xfId="550"/>
    <cellStyle name="40% - 强调文字颜色 2 9" xfId="551"/>
    <cellStyle name="40% - 强调文字颜色 3 12 2" xfId="552"/>
    <cellStyle name="40% - 强调文字颜色 3 12 3" xfId="553"/>
    <cellStyle name="40% - 强调文字颜色 3 2" xfId="554"/>
    <cellStyle name="注释 3 5" xfId="555"/>
    <cellStyle name="40% - 强调文字颜色 6 9" xfId="556"/>
    <cellStyle name="40% - 强调文字颜色 3 2 2" xfId="557"/>
    <cellStyle name="注释 3 6" xfId="558"/>
    <cellStyle name="40% - 强调文字颜色 3 2 3" xfId="559"/>
    <cellStyle name="40% - 强调文字颜色 3 2 4" xfId="560"/>
    <cellStyle name="40% - 强调文字颜色 3 2 5" xfId="561"/>
    <cellStyle name="40% - 强调文字颜色 3 2 6" xfId="562"/>
    <cellStyle name="BOM_Level_1" xfId="563"/>
    <cellStyle name="40% - 强调文字颜色 3 3" xfId="564"/>
    <cellStyle name="40% - 强调文字颜色 3 4" xfId="565"/>
    <cellStyle name="40% - 强调文字颜色 3 5" xfId="566"/>
    <cellStyle name="常规 4 9 2" xfId="567"/>
    <cellStyle name="40% - 强调文字颜色 3 6" xfId="568"/>
    <cellStyle name="40% - 强调文字颜色 3 7" xfId="569"/>
    <cellStyle name="差 11" xfId="570"/>
    <cellStyle name="40% - 强调文字颜色 4 12 2" xfId="571"/>
    <cellStyle name="标题 4 4" xfId="572"/>
    <cellStyle name="40% - 强调文字颜色 4 2 2" xfId="573"/>
    <cellStyle name="标题 4 5" xfId="574"/>
    <cellStyle name="40% - 强调文字颜色 4 2 3" xfId="575"/>
    <cellStyle name="标题 4 6" xfId="576"/>
    <cellStyle name="40% - 强调文字颜色 4 2 4" xfId="577"/>
    <cellStyle name="标题 4 7" xfId="578"/>
    <cellStyle name="40% - 强调文字颜色 4 2 5" xfId="579"/>
    <cellStyle name="标题 4 8" xfId="580"/>
    <cellStyle name="40% - 强调文字颜色 4 2 6" xfId="581"/>
    <cellStyle name="标题 1 2 4" xfId="582"/>
    <cellStyle name="40% - 强调文字颜色 4 2 7 2" xfId="583"/>
    <cellStyle name="常规 3 2 10" xfId="584"/>
    <cellStyle name="40% - 强调文字颜色 4 3" xfId="585"/>
    <cellStyle name="60% - 强调文字颜色 6 11" xfId="586"/>
    <cellStyle name="40% - 强调文字颜色 5 10" xfId="587"/>
    <cellStyle name="常规 2 10 2" xfId="588"/>
    <cellStyle name="40% - 强调文字颜色 5 12 2" xfId="589"/>
    <cellStyle name="常规 10" xfId="590"/>
    <cellStyle name="40% - 强调文字颜色 5 12 3" xfId="591"/>
    <cellStyle name="常规 11" xfId="592"/>
    <cellStyle name="40% - 强调文字颜色 5 2" xfId="593"/>
    <cellStyle name="好 2 3" xfId="594"/>
    <cellStyle name="输入 2 3 2" xfId="595"/>
    <cellStyle name="常规 4 2 2 10 2" xfId="596"/>
    <cellStyle name="40% - 强调文字颜色 5 3" xfId="597"/>
    <cellStyle name="好 2 4" xfId="598"/>
    <cellStyle name="40% - 强调文字颜色 5 4" xfId="599"/>
    <cellStyle name="好 2 5" xfId="600"/>
    <cellStyle name="40% - 强调文字颜色 5 5" xfId="601"/>
    <cellStyle name="标题 2 10" xfId="602"/>
    <cellStyle name="注释 2 2" xfId="603"/>
    <cellStyle name="40% - 强调文字颜色 5 6" xfId="604"/>
    <cellStyle name="常规 6 2 2" xfId="605"/>
    <cellStyle name="注释 2 4" xfId="606"/>
    <cellStyle name="40% - 强调文字颜色 5 8" xfId="607"/>
    <cellStyle name="常规 6 2 4" xfId="608"/>
    <cellStyle name="注释 2 5" xfId="609"/>
    <cellStyle name="40% - 强调文字颜色 5 9" xfId="610"/>
    <cellStyle name="常规 6 2 5" xfId="611"/>
    <cellStyle name="40% - 强调文字颜色 6 10" xfId="612"/>
    <cellStyle name="常规 2 15 2" xfId="613"/>
    <cellStyle name="常规 2 20 2" xfId="614"/>
    <cellStyle name="计算 8 2" xfId="615"/>
    <cellStyle name="标题 2 9" xfId="616"/>
    <cellStyle name="40% - 强调文字颜色 6 12 2" xfId="617"/>
    <cellStyle name="40% - 强调文字颜色 6 12 3" xfId="618"/>
    <cellStyle name="标题 2 2 4" xfId="619"/>
    <cellStyle name="40% - 强调文字颜色 6 2" xfId="620"/>
    <cellStyle name="40% - 强调文字颜色 6 2 2" xfId="621"/>
    <cellStyle name="40% - 强调文字颜色 6 2 3" xfId="622"/>
    <cellStyle name="40% - 强调文字颜色 6 2 4" xfId="623"/>
    <cellStyle name="40% - 强调文字颜色 6 2 5" xfId="624"/>
    <cellStyle name="40% - 强调文字颜色 6 2 6" xfId="625"/>
    <cellStyle name="40% - 强调文字颜色 6 3" xfId="626"/>
    <cellStyle name="输入 2 4 2" xfId="627"/>
    <cellStyle name="标题 2 2 5" xfId="628"/>
    <cellStyle name="常规 4 2 2 11 2" xfId="629"/>
    <cellStyle name="60% - 强调文字颜色 4 2 2" xfId="630"/>
    <cellStyle name="40% - 强调文字颜色 6 4" xfId="631"/>
    <cellStyle name="注释 3 2" xfId="632"/>
    <cellStyle name="60% - 强调文字颜色 4 2 4" xfId="633"/>
    <cellStyle name="40% - 强调文字颜色 6 6" xfId="634"/>
    <cellStyle name="常规 6 3 2" xfId="635"/>
    <cellStyle name="注释 3 3" xfId="636"/>
    <cellStyle name="60% - 强调文字颜色 4 2 5" xfId="637"/>
    <cellStyle name="40% - 强调文字颜色 6 7" xfId="638"/>
    <cellStyle name="注释 3 4" xfId="639"/>
    <cellStyle name="40% - 强调文字颜色 6 8" xfId="640"/>
    <cellStyle name="60% - 强调文字颜色 1 10" xfId="641"/>
    <cellStyle name="60% - 强调文字颜色 1 2 2" xfId="642"/>
    <cellStyle name="60% - 强调文字颜色 1 2 3" xfId="643"/>
    <cellStyle name="60% - 强调文字颜色 1 2 4" xfId="644"/>
    <cellStyle name="常规 3 3 2" xfId="645"/>
    <cellStyle name="60% - 强调文字颜色 1 2 5" xfId="646"/>
    <cellStyle name="60% - 强调文字颜色 2 10" xfId="647"/>
    <cellStyle name="常规 35" xfId="648"/>
    <cellStyle name="常规 40" xfId="649"/>
    <cellStyle name="60% - 强调文字颜色 2 8" xfId="650"/>
    <cellStyle name="常规 6 18" xfId="651"/>
    <cellStyle name="常规 6 23" xfId="652"/>
    <cellStyle name="输入 2 2" xfId="653"/>
    <cellStyle name="60% - 强调文字颜色 2 9" xfId="654"/>
    <cellStyle name="常规 2 8 2" xfId="655"/>
    <cellStyle name="常规 6 19" xfId="656"/>
    <cellStyle name="常规 6 24" xfId="657"/>
    <cellStyle name="60% - 强调文字颜色 3 2 3" xfId="658"/>
    <cellStyle name="常规 3 2 13" xfId="659"/>
    <cellStyle name="60% - 强调文字颜色 3 2 4" xfId="660"/>
    <cellStyle name="常规 3 2 14" xfId="661"/>
    <cellStyle name="60% - 强调文字颜色 3 2 5" xfId="662"/>
    <cellStyle name="常规 3 2 15" xfId="663"/>
    <cellStyle name="常规 3 2 20" xfId="664"/>
    <cellStyle name="60% - 强调文字颜色 3 8" xfId="665"/>
    <cellStyle name="常规 2 2" xfId="666"/>
    <cellStyle name="常规 2 3" xfId="667"/>
    <cellStyle name="输入 3 2" xfId="668"/>
    <cellStyle name="60% - 强调文字颜色 3 9" xfId="669"/>
    <cellStyle name="常规 2 9 2" xfId="670"/>
    <cellStyle name="60% - 强调文字颜色 6 7" xfId="671"/>
    <cellStyle name="强调文字颜色 1 2 2" xfId="672"/>
    <cellStyle name="60% - 强调文字颜色 4 10" xfId="673"/>
    <cellStyle name="60% - 强调文字颜色 5 2" xfId="674"/>
    <cellStyle name="常规 4 15 2" xfId="675"/>
    <cellStyle name="常规 4 20 2" xfId="676"/>
    <cellStyle name="60% - 强调文字颜色 5 2 2" xfId="677"/>
    <cellStyle name="千位分隔 3" xfId="678"/>
    <cellStyle name="标题 4 2" xfId="679"/>
    <cellStyle name="60% - 强调文字颜色 5 2 5" xfId="680"/>
    <cellStyle name="Normal_Rag6Idx" xfId="681"/>
    <cellStyle name="60% - 强调文字颜色 5 3" xfId="682"/>
    <cellStyle name="60% - 强调文字颜色 5 6" xfId="683"/>
    <cellStyle name="常规 7 2 10 2" xfId="684"/>
    <cellStyle name="常规 7 2 9 2" xfId="685"/>
    <cellStyle name="60% - 强调文字颜色 5 7" xfId="686"/>
    <cellStyle name="60% - 强调文字颜色 5 8" xfId="687"/>
    <cellStyle name="注释 11 2" xfId="688"/>
    <cellStyle name="常规 4 2" xfId="689"/>
    <cellStyle name="输入 5 2" xfId="690"/>
    <cellStyle name="60% - 强调文字颜色 5 9" xfId="691"/>
    <cellStyle name="常规 4 3" xfId="692"/>
    <cellStyle name="计算 6 2" xfId="693"/>
    <cellStyle name="60% - 强调文字颜色 6 10" xfId="694"/>
    <cellStyle name="60% - 强调文字颜色 6 2" xfId="695"/>
    <cellStyle name="常规 4 16 2" xfId="696"/>
    <cellStyle name="常规 4 21 2" xfId="697"/>
    <cellStyle name="60% - 强调文字颜色 6 2 2" xfId="698"/>
    <cellStyle name="强调文字颜色 5 2 4" xfId="699"/>
    <cellStyle name="标题 4 10" xfId="700"/>
    <cellStyle name="常规 3 16 2" xfId="701"/>
    <cellStyle name="常规 3 21 2" xfId="702"/>
    <cellStyle name="60% - 强调文字颜色 6 2 3" xfId="703"/>
    <cellStyle name="60% - 强调文字颜色 6 3" xfId="704"/>
    <cellStyle name="60% - 强调文字颜色 6 4" xfId="705"/>
    <cellStyle name="60% - 强调文字颜色 6 5" xfId="706"/>
    <cellStyle name="60% - 强调文字颜色 6 6" xfId="707"/>
    <cellStyle name="常规 7 2 11 2" xfId="708"/>
    <cellStyle name="RowLevel_1" xfId="709"/>
    <cellStyle name="输出 8" xfId="710"/>
    <cellStyle name="标题 1 10" xfId="711"/>
    <cellStyle name="输出 9" xfId="712"/>
    <cellStyle name="标题 1 11" xfId="713"/>
    <cellStyle name="常规 2 2 13 2" xfId="714"/>
    <cellStyle name="标题 1 2" xfId="715"/>
    <cellStyle name="常规 2 2 6" xfId="716"/>
    <cellStyle name="标题 1 2 2" xfId="717"/>
    <cellStyle name="常规 2 2 6 2" xfId="718"/>
    <cellStyle name="标题 1 2 3" xfId="719"/>
    <cellStyle name="标题 1 3" xfId="720"/>
    <cellStyle name="常规 2 2 7" xfId="721"/>
    <cellStyle name="标题 1 4" xfId="722"/>
    <cellStyle name="常规 2 2 8" xfId="723"/>
    <cellStyle name="标题 1 5" xfId="724"/>
    <cellStyle name="常规 2 2 9" xfId="725"/>
    <cellStyle name="常规 6 2 10" xfId="726"/>
    <cellStyle name="标题 1 8" xfId="727"/>
    <cellStyle name="计算 7 2" xfId="728"/>
    <cellStyle name="标题 1 9" xfId="729"/>
    <cellStyle name="常规 3 2 2 2" xfId="730"/>
    <cellStyle name="标题 10" xfId="731"/>
    <cellStyle name="标题 13" xfId="732"/>
    <cellStyle name="标题 14" xfId="733"/>
    <cellStyle name="标题 2 2" xfId="734"/>
    <cellStyle name="标题 2 2 2" xfId="735"/>
    <cellStyle name="标题 2 2 3" xfId="736"/>
    <cellStyle name="标题 2 3" xfId="737"/>
    <cellStyle name="标题 2 4" xfId="738"/>
    <cellStyle name="标题 2 5" xfId="739"/>
    <cellStyle name="标题 2 6" xfId="740"/>
    <cellStyle name="标题 2 7" xfId="741"/>
    <cellStyle name="标题 2 8" xfId="742"/>
    <cellStyle name="标题 3 10" xfId="743"/>
    <cellStyle name="常规 3 11 2" xfId="744"/>
    <cellStyle name="标题 3 2" xfId="745"/>
    <cellStyle name="常规 7 2 3" xfId="746"/>
    <cellStyle name="好 7" xfId="747"/>
    <cellStyle name="标题 3 2 4" xfId="748"/>
    <cellStyle name="好 8" xfId="749"/>
    <cellStyle name="标题 3 2 5" xfId="750"/>
    <cellStyle name="常规 2 5 2" xfId="751"/>
    <cellStyle name="标题 3 3" xfId="752"/>
    <cellStyle name="常规 7 2 4" xfId="753"/>
    <cellStyle name="标题 3 4" xfId="754"/>
    <cellStyle name="常规 7 2 5" xfId="755"/>
    <cellStyle name="标题 3 5" xfId="756"/>
    <cellStyle name="常规 7 2 6" xfId="757"/>
    <cellStyle name="标题 3 6" xfId="758"/>
    <cellStyle name="常规 7 2 7" xfId="759"/>
    <cellStyle name="标题 3 7" xfId="760"/>
    <cellStyle name="常规 7 2 8" xfId="761"/>
    <cellStyle name="标题 3 8" xfId="762"/>
    <cellStyle name="常规 7 2 10" xfId="763"/>
    <cellStyle name="常规 7 2 9" xfId="764"/>
    <cellStyle name="千位分隔 3 2" xfId="765"/>
    <cellStyle name="标题 4 2 2" xfId="766"/>
    <cellStyle name="标题 4 2 3" xfId="767"/>
    <cellStyle name="标题 4 2 4" xfId="768"/>
    <cellStyle name="标题 4 2 5" xfId="769"/>
    <cellStyle name="标题 4 3" xfId="770"/>
    <cellStyle name="标题 5 2" xfId="771"/>
    <cellStyle name="标题 5 3" xfId="772"/>
    <cellStyle name="标题 7" xfId="773"/>
    <cellStyle name="标题 8" xfId="774"/>
    <cellStyle name="标题 9" xfId="775"/>
    <cellStyle name="差 10" xfId="776"/>
    <cellStyle name="解释性文本 5" xfId="777"/>
    <cellStyle name="差 2" xfId="778"/>
    <cellStyle name="差 2 2" xfId="779"/>
    <cellStyle name="差 2 3" xfId="780"/>
    <cellStyle name="差 2 4" xfId="781"/>
    <cellStyle name="差 2 5" xfId="782"/>
    <cellStyle name="解释性文本 6" xfId="783"/>
    <cellStyle name="差 3" xfId="784"/>
    <cellStyle name="解释性文本 7" xfId="785"/>
    <cellStyle name="差 4" xfId="786"/>
    <cellStyle name="解释性文本 8" xfId="787"/>
    <cellStyle name="差 5" xfId="788"/>
    <cellStyle name="解释性文本 9" xfId="789"/>
    <cellStyle name="差 6" xfId="790"/>
    <cellStyle name="差 7" xfId="791"/>
    <cellStyle name="常规 5 2 2" xfId="792"/>
    <cellStyle name="差 8" xfId="793"/>
    <cellStyle name="差 9" xfId="794"/>
    <cellStyle name="常规 10 2" xfId="795"/>
    <cellStyle name="常规 10 3" xfId="796"/>
    <cellStyle name="常规 12" xfId="797"/>
    <cellStyle name="常规 13" xfId="798"/>
    <cellStyle name="常规 14" xfId="799"/>
    <cellStyle name="常规 4 2 2 12 2" xfId="800"/>
    <cellStyle name="常规 15" xfId="801"/>
    <cellStyle name="常规 20" xfId="802"/>
    <cellStyle name="常规 16" xfId="803"/>
    <cellStyle name="常规 21" xfId="804"/>
    <cellStyle name="注释 4 2" xfId="805"/>
    <cellStyle name="常规 17" xfId="806"/>
    <cellStyle name="常规 22" xfId="807"/>
    <cellStyle name="常规 4 2 2 2 2" xfId="808"/>
    <cellStyle name="常规 6 4 2" xfId="809"/>
    <cellStyle name="常规 2" xfId="810"/>
    <cellStyle name="常规 3 14 2" xfId="811"/>
    <cellStyle name="好 10" xfId="812"/>
    <cellStyle name="强调文字颜色 3 3" xfId="813"/>
    <cellStyle name="常规 2 10" xfId="814"/>
    <cellStyle name="强调文字颜色 3 4" xfId="815"/>
    <cellStyle name="常规 2 11" xfId="816"/>
    <cellStyle name="常规 2 11 2" xfId="817"/>
    <cellStyle name="常规 3 2 2 3" xfId="818"/>
    <cellStyle name="强调文字颜色 3 5" xfId="819"/>
    <cellStyle name="常规 2 12" xfId="820"/>
    <cellStyle name="常规 2 12 2" xfId="821"/>
    <cellStyle name="强调文字颜色 3 6" xfId="822"/>
    <cellStyle name="常规 2 13" xfId="823"/>
    <cellStyle name="常规 2 13 2" xfId="824"/>
    <cellStyle name="常规 7 2 12" xfId="825"/>
    <cellStyle name="强调文字颜色 3 7" xfId="826"/>
    <cellStyle name="常规 2 14" xfId="827"/>
    <cellStyle name="强调文字颜色 3 8" xfId="828"/>
    <cellStyle name="常规 2 15" xfId="829"/>
    <cellStyle name="常规 2 20" xfId="830"/>
    <cellStyle name="强调文字颜色 3 9" xfId="831"/>
    <cellStyle name="常规 2 16" xfId="832"/>
    <cellStyle name="常规 2 21" xfId="833"/>
    <cellStyle name="常规 2 16 2" xfId="834"/>
    <cellStyle name="常规 2 21 2" xfId="835"/>
    <cellStyle name="千位分隔 2 2" xfId="836"/>
    <cellStyle name="常规 2 17" xfId="837"/>
    <cellStyle name="常规 2 22" xfId="838"/>
    <cellStyle name="常规 2 17 2" xfId="839"/>
    <cellStyle name="常规 2 22 2" xfId="840"/>
    <cellStyle name="常规 2 18" xfId="841"/>
    <cellStyle name="常规 2 23" xfId="842"/>
    <cellStyle name="常规 2 18 2" xfId="843"/>
    <cellStyle name="常规 2 23 2" xfId="844"/>
    <cellStyle name="常规 2 19" xfId="845"/>
    <cellStyle name="常规 2 24" xfId="846"/>
    <cellStyle name="常规 2 19 2" xfId="847"/>
    <cellStyle name="常规 2 24 2" xfId="848"/>
    <cellStyle name="常规 2 2 10" xfId="849"/>
    <cellStyle name="常规 2 2 11" xfId="850"/>
    <cellStyle name="常规 2 2 4 2" xfId="851"/>
    <cellStyle name="常规 2 2 11 2" xfId="852"/>
    <cellStyle name="常规 3 10" xfId="853"/>
    <cellStyle name="常规 2 2 12" xfId="854"/>
    <cellStyle name="强调文字颜色 6 2 4" xfId="855"/>
    <cellStyle name="常规 2 2 12 2" xfId="856"/>
    <cellStyle name="常规 2 2 13" xfId="857"/>
    <cellStyle name="常规 2 2 14" xfId="858"/>
    <cellStyle name="常规 2 2 14 2" xfId="859"/>
    <cellStyle name="常规 2 2 15" xfId="860"/>
    <cellStyle name="常规 2 2 20" xfId="861"/>
    <cellStyle name="常规 2 2 16" xfId="862"/>
    <cellStyle name="常规 2 2 21" xfId="863"/>
    <cellStyle name="常规 2 2 16 2" xfId="864"/>
    <cellStyle name="常规 2 2 21 2" xfId="865"/>
    <cellStyle name="常规 4 10" xfId="866"/>
    <cellStyle name="常规 2 2 17" xfId="867"/>
    <cellStyle name="常规 2 2 22" xfId="868"/>
    <cellStyle name="常规 2 2 18" xfId="869"/>
    <cellStyle name="常规 2 2 23" xfId="870"/>
    <cellStyle name="常规 2 2 19" xfId="871"/>
    <cellStyle name="常规 2 2 24" xfId="872"/>
    <cellStyle name="常规 2 2 19 2" xfId="873"/>
    <cellStyle name="常规 2 2 24 2" xfId="874"/>
    <cellStyle name="常规 2 2 2" xfId="875"/>
    <cellStyle name="常规 2 2 2 12" xfId="876"/>
    <cellStyle name="常规 2 2 2 2 18" xfId="877"/>
    <cellStyle name="常规 2 2 2 2 23" xfId="878"/>
    <cellStyle name="常规 2 2 2 13" xfId="879"/>
    <cellStyle name="常规 2 2 2 2 19" xfId="880"/>
    <cellStyle name="注释 7 2" xfId="881"/>
    <cellStyle name="常规 2 2 2 14" xfId="882"/>
    <cellStyle name="常规 4 2 2 5 2" xfId="883"/>
    <cellStyle name="常规 2 2 2 2" xfId="884"/>
    <cellStyle name="常规 2 2 2 2 10" xfId="885"/>
    <cellStyle name="常规 2 2 2 2 5" xfId="886"/>
    <cellStyle name="常规 2 2 2 2 11" xfId="887"/>
    <cellStyle name="常规 2 2 2 2 6" xfId="888"/>
    <cellStyle name="常规 2 2 2 2 12" xfId="889"/>
    <cellStyle name="常规 2 2 2 2 7" xfId="890"/>
    <cellStyle name="常规 2 2 2 2 13" xfId="891"/>
    <cellStyle name="常规 2 2 2 2 8" xfId="892"/>
    <cellStyle name="常规 2 2 2 2 14" xfId="893"/>
    <cellStyle name="常规 2 2 2 2 9" xfId="894"/>
    <cellStyle name="常规 2 2 2 2 15" xfId="895"/>
    <cellStyle name="常规 2 2 2 2 20" xfId="896"/>
    <cellStyle name="常规 2 2 2 2 15 2" xfId="897"/>
    <cellStyle name="常规 2 2 2 2 20 2" xfId="898"/>
    <cellStyle name="常规 2 2 2 2 16 2" xfId="899"/>
    <cellStyle name="常规 2 2 2 2 21 2" xfId="900"/>
    <cellStyle name="常规 2 2 2 2 17 2" xfId="901"/>
    <cellStyle name="常规 2 2 2 2 22 2" xfId="902"/>
    <cellStyle name="常规 2 2 2 2 18 2" xfId="903"/>
    <cellStyle name="常规 2 2 2 2 19 2" xfId="904"/>
    <cellStyle name="常规 2 2 2 2 2" xfId="905"/>
    <cellStyle name="常规 2 2 2 2 2 2" xfId="906"/>
    <cellStyle name="常规 2 2 2 2 2 2 2" xfId="907"/>
    <cellStyle name="常规 2 2 2 2 3" xfId="908"/>
    <cellStyle name="常规 2 2 2 2 3 2" xfId="909"/>
    <cellStyle name="常规 2 2 2 2 4" xfId="910"/>
    <cellStyle name="常规 2 2 2 3" xfId="911"/>
    <cellStyle name="常规 2 2 25" xfId="912"/>
    <cellStyle name="常规 2 2 26" xfId="913"/>
    <cellStyle name="常规 2 2 26 2" xfId="914"/>
    <cellStyle name="常规 2 2 27" xfId="915"/>
    <cellStyle name="常规 6 2 3 2" xfId="916"/>
    <cellStyle name="常规 2 2 3" xfId="917"/>
    <cellStyle name="常规 2 2 3 2" xfId="918"/>
    <cellStyle name="常规 3 15" xfId="919"/>
    <cellStyle name="常规 3 20" xfId="920"/>
    <cellStyle name="常规 2 2 4" xfId="921"/>
    <cellStyle name="常规 2 2 5" xfId="922"/>
    <cellStyle name="解释性文本 4" xfId="923"/>
    <cellStyle name="常规 2 2 5 2" xfId="924"/>
    <cellStyle name="汇总 3" xfId="925"/>
    <cellStyle name="常规 2 2 7 2" xfId="926"/>
    <cellStyle name="常规 2 25" xfId="927"/>
    <cellStyle name="常规 2 25 2" xfId="928"/>
    <cellStyle name="常规 2 26 2" xfId="929"/>
    <cellStyle name="常规 2 27" xfId="930"/>
    <cellStyle name="常规 4 2 2 9 2" xfId="931"/>
    <cellStyle name="常规 2 3 2" xfId="932"/>
    <cellStyle name="常规 2 3 3" xfId="933"/>
    <cellStyle name="常规 2 4" xfId="934"/>
    <cellStyle name="常规 2 4 2" xfId="935"/>
    <cellStyle name="常规 2 5" xfId="936"/>
    <cellStyle name="常规 2 6" xfId="937"/>
    <cellStyle name="常规 2 6 2" xfId="938"/>
    <cellStyle name="常规 2 7" xfId="939"/>
    <cellStyle name="输入 2" xfId="940"/>
    <cellStyle name="常规 2 8" xfId="941"/>
    <cellStyle name="输入 3" xfId="942"/>
    <cellStyle name="常规 2 9" xfId="943"/>
    <cellStyle name="常规 25" xfId="944"/>
    <cellStyle name="常规 30" xfId="945"/>
    <cellStyle name="常规 26" xfId="946"/>
    <cellStyle name="常规 31" xfId="947"/>
    <cellStyle name="常规 27" xfId="948"/>
    <cellStyle name="常规 32" xfId="949"/>
    <cellStyle name="常规 28" xfId="950"/>
    <cellStyle name="常规 33" xfId="951"/>
    <cellStyle name="常规 29" xfId="952"/>
    <cellStyle name="常规 34" xfId="953"/>
    <cellStyle name="常规 6 10" xfId="954"/>
    <cellStyle name="注释 10" xfId="955"/>
    <cellStyle name="输出 4 2" xfId="956"/>
    <cellStyle name="常规 3" xfId="957"/>
    <cellStyle name="好 11" xfId="958"/>
    <cellStyle name="常规 3 10 2" xfId="959"/>
    <cellStyle name="常规 3 11" xfId="960"/>
    <cellStyle name="常规 3 12" xfId="961"/>
    <cellStyle name="常规 3 13" xfId="962"/>
    <cellStyle name="常规 3 15 2" xfId="963"/>
    <cellStyle name="常规 3 20 2" xfId="964"/>
    <cellStyle name="常规 3 16" xfId="965"/>
    <cellStyle name="常规 3 21" xfId="966"/>
    <cellStyle name="常规 3 17" xfId="967"/>
    <cellStyle name="常规 3 22" xfId="968"/>
    <cellStyle name="常规 3 17 2" xfId="969"/>
    <cellStyle name="常规 3 22 2" xfId="970"/>
    <cellStyle name="常规 3 18" xfId="971"/>
    <cellStyle name="常规 3 23" xfId="972"/>
    <cellStyle name="常规 3 19" xfId="973"/>
    <cellStyle name="常规 3 24" xfId="974"/>
    <cellStyle name="常规 3 19 2" xfId="975"/>
    <cellStyle name="常规 3 24 2" xfId="976"/>
    <cellStyle name="常规 3 2 16" xfId="977"/>
    <cellStyle name="常规 3 2 21" xfId="978"/>
    <cellStyle name="适中 4" xfId="979"/>
    <cellStyle name="常规 3 2 2" xfId="980"/>
    <cellStyle name="常规 3 25" xfId="981"/>
    <cellStyle name="常规 3 30" xfId="982"/>
    <cellStyle name="常规 3 9 2" xfId="983"/>
    <cellStyle name="常规 3 25 2" xfId="984"/>
    <cellStyle name="常规 3 30 2" xfId="985"/>
    <cellStyle name="常规 3 26" xfId="986"/>
    <cellStyle name="常规 3 28" xfId="987"/>
    <cellStyle name="常规 3 28 2" xfId="988"/>
    <cellStyle name="常规 3 29" xfId="989"/>
    <cellStyle name="常规 3 4" xfId="990"/>
    <cellStyle name="常规 3 5" xfId="991"/>
    <cellStyle name="常规 3 6" xfId="992"/>
    <cellStyle name="常规 3 7" xfId="993"/>
    <cellStyle name="常规 3 7 2" xfId="994"/>
    <cellStyle name="常规 3 8" xfId="995"/>
    <cellStyle name="常规 3 9" xfId="996"/>
    <cellStyle name="注释 11" xfId="997"/>
    <cellStyle name="常规 4" xfId="998"/>
    <cellStyle name="常规 6 11" xfId="999"/>
    <cellStyle name="样式 1 10" xfId="1000"/>
    <cellStyle name="常规 4 17" xfId="1001"/>
    <cellStyle name="常规 4 22" xfId="1002"/>
    <cellStyle name="样式 1 10 2" xfId="1003"/>
    <cellStyle name="常规 4 17 2" xfId="1004"/>
    <cellStyle name="常规 4 22 2" xfId="1005"/>
    <cellStyle name="常规 7 12" xfId="1006"/>
    <cellStyle name="常规 4 18" xfId="1007"/>
    <cellStyle name="常规 4 23" xfId="1008"/>
    <cellStyle name="强调文字颜色 5 10" xfId="1009"/>
    <cellStyle name="常规 4 18 2" xfId="1010"/>
    <cellStyle name="常规 4 23 2" xfId="1011"/>
    <cellStyle name="常规 4 19" xfId="1012"/>
    <cellStyle name="常规 4 24" xfId="1013"/>
    <cellStyle name="常规 4 2 10" xfId="1014"/>
    <cellStyle name="常规 4 25" xfId="1015"/>
    <cellStyle name="常规 4 2 11" xfId="1016"/>
    <cellStyle name="常规 4 2 12" xfId="1017"/>
    <cellStyle name="常规 4 2 13" xfId="1018"/>
    <cellStyle name="常规 4 2 14" xfId="1019"/>
    <cellStyle name="常规 4 2 15" xfId="1020"/>
    <cellStyle name="常规 4 2 20" xfId="1021"/>
    <cellStyle name="常规 4 2 16" xfId="1022"/>
    <cellStyle name="常规 4 2 21" xfId="1023"/>
    <cellStyle name="常规 6 2 7 2" xfId="1024"/>
    <cellStyle name="常规 4 2 22" xfId="1025"/>
    <cellStyle name="常规 4 2 17" xfId="1026"/>
    <cellStyle name="常规 4 2 23" xfId="1027"/>
    <cellStyle name="常规 4 2 18" xfId="1028"/>
    <cellStyle name="常规 4 2 24" xfId="1029"/>
    <cellStyle name="常规 4 2 19" xfId="1030"/>
    <cellStyle name="常规 4 4" xfId="1031"/>
    <cellStyle name="常规 4 2 2" xfId="1032"/>
    <cellStyle name="常规 6 25" xfId="1033"/>
    <cellStyle name="常规 4 2 2 10" xfId="1034"/>
    <cellStyle name="输入 2 3" xfId="1035"/>
    <cellStyle name="常规 4 2 2 11" xfId="1036"/>
    <cellStyle name="输入 2 4" xfId="1037"/>
    <cellStyle name="常规 4 2 2 12" xfId="1038"/>
    <cellStyle name="输入 2 5" xfId="1039"/>
    <cellStyle name="常规 7 25" xfId="1040"/>
    <cellStyle name="注释 4" xfId="1041"/>
    <cellStyle name="常规 6 4" xfId="1042"/>
    <cellStyle name="常规 4 4 2" xfId="1043"/>
    <cellStyle name="常规 4 2 2 2" xfId="1044"/>
    <cellStyle name="常规 7 26 2" xfId="1045"/>
    <cellStyle name="注释 5 2" xfId="1046"/>
    <cellStyle name="常规 4 2 2 3 2" xfId="1047"/>
    <cellStyle name="警告文本 2" xfId="1048"/>
    <cellStyle name="常规 7 27" xfId="1049"/>
    <cellStyle name="注释 6" xfId="1050"/>
    <cellStyle name="常规 6 6" xfId="1051"/>
    <cellStyle name="常规 4 2 2 4" xfId="1052"/>
    <cellStyle name="常规 4 2 2 4 2" xfId="1053"/>
    <cellStyle name="常规 7 28" xfId="1054"/>
    <cellStyle name="注释 7" xfId="1055"/>
    <cellStyle name="常规 6 7" xfId="1056"/>
    <cellStyle name="常规 4 2 2 5" xfId="1057"/>
    <cellStyle name="常规 6 8" xfId="1058"/>
    <cellStyle name="常规 4 2 2 6" xfId="1059"/>
    <cellStyle name="常规 4 2 2 6 2" xfId="1060"/>
    <cellStyle name="常规 6 9" xfId="1061"/>
    <cellStyle name="常规 4 2 2 7" xfId="1062"/>
    <cellStyle name="常规 4 2 2 8" xfId="1063"/>
    <cellStyle name="常规 4 2 2 8 2" xfId="1064"/>
    <cellStyle name="常规 4 5" xfId="1065"/>
    <cellStyle name="常规 4 2 3" xfId="1066"/>
    <cellStyle name="常规 7 4" xfId="1067"/>
    <cellStyle name="常规 4 5 2" xfId="1068"/>
    <cellStyle name="常规 4 2 3 2" xfId="1069"/>
    <cellStyle name="常规 4 6" xfId="1070"/>
    <cellStyle name="常规 4 2 4" xfId="1071"/>
    <cellStyle name="常规 8 4" xfId="1072"/>
    <cellStyle name="常规 4 6 2" xfId="1073"/>
    <cellStyle name="常规 4 2 4 2" xfId="1074"/>
    <cellStyle name="链接单元格 9" xfId="1075"/>
    <cellStyle name="常规 4 7" xfId="1076"/>
    <cellStyle name="常规 4 2 5" xfId="1077"/>
    <cellStyle name="常规 4 8" xfId="1078"/>
    <cellStyle name="常规 4 2 6" xfId="1079"/>
    <cellStyle name="常规 4 9" xfId="1080"/>
    <cellStyle name="常规 4 2 7" xfId="1081"/>
    <cellStyle name="常规 4 2 8" xfId="1082"/>
    <cellStyle name="常规 41 2" xfId="1083"/>
    <cellStyle name="常规 4 2 9" xfId="1084"/>
    <cellStyle name="常规 41 3" xfId="1085"/>
    <cellStyle name="常规 7 23" xfId="1086"/>
    <cellStyle name="常规 7 18" xfId="1087"/>
    <cellStyle name="注释 2" xfId="1088"/>
    <cellStyle name="常规 6 2" xfId="1089"/>
    <cellStyle name="常规 6 2 11 2" xfId="1090"/>
    <cellStyle name="常规 6 2 12 2" xfId="1091"/>
    <cellStyle name="常规 6 2 2 2" xfId="1092"/>
    <cellStyle name="常规 6 2 4 2" xfId="1093"/>
    <cellStyle name="常规 6 2 6" xfId="1094"/>
    <cellStyle name="常规 6 2 6 2" xfId="1095"/>
    <cellStyle name="常规 6 2 7" xfId="1096"/>
    <cellStyle name="常规 6 2 8" xfId="1097"/>
    <cellStyle name="常规 6 2 8 2" xfId="1098"/>
    <cellStyle name="常规 6 2 9" xfId="1099"/>
    <cellStyle name="常规 6 2 9 2" xfId="1100"/>
    <cellStyle name="常规 7 24" xfId="1101"/>
    <cellStyle name="常规 7 19" xfId="1102"/>
    <cellStyle name="输入 7 2" xfId="1103"/>
    <cellStyle name="注释 3" xfId="1104"/>
    <cellStyle name="常规 6 3" xfId="1105"/>
    <cellStyle name="常规 7 10" xfId="1106"/>
    <cellStyle name="常规 7 11" xfId="1107"/>
    <cellStyle name="常规 7 13" xfId="1108"/>
    <cellStyle name="常规 7 14" xfId="1109"/>
    <cellStyle name="常规 7 20" xfId="1110"/>
    <cellStyle name="常规 7 15" xfId="1111"/>
    <cellStyle name="常规 7 21" xfId="1112"/>
    <cellStyle name="常规 7 16" xfId="1113"/>
    <cellStyle name="常规 7 2 12 2" xfId="1114"/>
    <cellStyle name="常规 7 22" xfId="1115"/>
    <cellStyle name="常规 7 17" xfId="1116"/>
    <cellStyle name="常规 7 2" xfId="1117"/>
    <cellStyle name="常规 7 2 2" xfId="1118"/>
    <cellStyle name="常规 7 2 2 2" xfId="1119"/>
    <cellStyle name="常规 7 2 4 2" xfId="1120"/>
    <cellStyle name="常规 7 26 3" xfId="1121"/>
    <cellStyle name="常规 7 4 2" xfId="1122"/>
    <cellStyle name="常规 7 5" xfId="1123"/>
    <cellStyle name="常规 7 6" xfId="1124"/>
    <cellStyle name="常规 7 7" xfId="1125"/>
    <cellStyle name="常规 7 8" xfId="1126"/>
    <cellStyle name="常规 7 9" xfId="1127"/>
    <cellStyle name="常规 8 4 2" xfId="1128"/>
    <cellStyle name="常规 8 4 3" xfId="1129"/>
    <cellStyle name="常规 8 5" xfId="1130"/>
    <cellStyle name="常规 8 6" xfId="1131"/>
    <cellStyle name="好 2" xfId="1132"/>
    <cellStyle name="好 2 2" xfId="1133"/>
    <cellStyle name="好 3" xfId="1134"/>
    <cellStyle name="好 4" xfId="1135"/>
    <cellStyle name="好 9" xfId="1136"/>
    <cellStyle name="汇总 10 2" xfId="1137"/>
    <cellStyle name="汇总 7" xfId="1138"/>
    <cellStyle name="汇总 11 2" xfId="1139"/>
    <cellStyle name="汇总 2" xfId="1140"/>
    <cellStyle name="汇总 2 2" xfId="1141"/>
    <cellStyle name="汇总 2 2 2" xfId="1142"/>
    <cellStyle name="汇总 2 3" xfId="1143"/>
    <cellStyle name="检查单元格 2" xfId="1144"/>
    <cellStyle name="汇总 2 3 2" xfId="1145"/>
    <cellStyle name="检查单元格 2 2" xfId="1146"/>
    <cellStyle name="汇总 2 4" xfId="1147"/>
    <cellStyle name="检查单元格 3" xfId="1148"/>
    <cellStyle name="汇总 2 4 2" xfId="1149"/>
    <cellStyle name="汇总 2 5" xfId="1150"/>
    <cellStyle name="检查单元格 4" xfId="1151"/>
    <cellStyle name="汇总 2 6" xfId="1152"/>
    <cellStyle name="检查单元格 5" xfId="1153"/>
    <cellStyle name="汇总 3 2" xfId="1154"/>
    <cellStyle name="汇总 4" xfId="1155"/>
    <cellStyle name="汇总 4 2" xfId="1156"/>
    <cellStyle name="汇总 5" xfId="1157"/>
    <cellStyle name="汇总 5 2" xfId="1158"/>
    <cellStyle name="汇总 6" xfId="1159"/>
    <cellStyle name="汇总 6 2" xfId="1160"/>
    <cellStyle name="汇总 8" xfId="1161"/>
    <cellStyle name="汇总 8 2" xfId="1162"/>
    <cellStyle name="汇总 9" xfId="1163"/>
    <cellStyle name="汇总 9 2" xfId="1164"/>
    <cellStyle name="计算 10" xfId="1165"/>
    <cellStyle name="计算 10 2" xfId="1166"/>
    <cellStyle name="计算 11" xfId="1167"/>
    <cellStyle name="计算 11 2" xfId="1168"/>
    <cellStyle name="计算 2" xfId="1169"/>
    <cellStyle name="强调文字颜色 1 8" xfId="1170"/>
    <cellStyle name="计算 2 2" xfId="1171"/>
    <cellStyle name="计算 2 2 2" xfId="1172"/>
    <cellStyle name="计算 2 3" xfId="1173"/>
    <cellStyle name="计算 2 3 2" xfId="1174"/>
    <cellStyle name="计算 2 4" xfId="1175"/>
    <cellStyle name="计算 2 4 2" xfId="1176"/>
    <cellStyle name="计算 2 5" xfId="1177"/>
    <cellStyle name="计算 2 6" xfId="1178"/>
    <cellStyle name="计算 3" xfId="1179"/>
    <cellStyle name="强调文字颜色 1 9" xfId="1180"/>
    <cellStyle name="计算 3 2" xfId="1181"/>
    <cellStyle name="计算 4" xfId="1182"/>
    <cellStyle name="计算 4 2" xfId="1183"/>
    <cellStyle name="计算 5" xfId="1184"/>
    <cellStyle name="计算 5 2" xfId="1185"/>
    <cellStyle name="计算 6" xfId="1186"/>
    <cellStyle name="计算 7" xfId="1187"/>
    <cellStyle name="检查单元格 2 3" xfId="1188"/>
    <cellStyle name="检查单元格 2 4" xfId="1189"/>
    <cellStyle name="检查单元格 6" xfId="1190"/>
    <cellStyle name="检查单元格 7" xfId="1191"/>
    <cellStyle name="检查单元格 8" xfId="1192"/>
    <cellStyle name="检查单元格 9" xfId="1193"/>
    <cellStyle name="解释性文本 2" xfId="1194"/>
    <cellStyle name="解释性文本 2 3" xfId="1195"/>
    <cellStyle name="解释性文本 2 4" xfId="1196"/>
    <cellStyle name="解释性文本 2 5" xfId="1197"/>
    <cellStyle name="解释性文本 3" xfId="1198"/>
    <cellStyle name="警告文本 10" xfId="1199"/>
    <cellStyle name="警告文本 11" xfId="1200"/>
    <cellStyle name="警告文本 2 2" xfId="1201"/>
    <cellStyle name="警告文本 2 4" xfId="1202"/>
    <cellStyle name="样式 1 2" xfId="1203"/>
    <cellStyle name="警告文本 2 5" xfId="1204"/>
    <cellStyle name="样式 1 3" xfId="1205"/>
    <cellStyle name="警告文本 3" xfId="1206"/>
    <cellStyle name="警告文本 4" xfId="1207"/>
    <cellStyle name="警告文本 5" xfId="1208"/>
    <cellStyle name="警告文本 6" xfId="1209"/>
    <cellStyle name="警告文本 7" xfId="1210"/>
    <cellStyle name="警告文本 8" xfId="1211"/>
    <cellStyle name="警告文本 9" xfId="1212"/>
    <cellStyle name="链接单元格 10" xfId="1213"/>
    <cellStyle name="链接单元格 11" xfId="1214"/>
    <cellStyle name="链接单元格 2 2" xfId="1215"/>
    <cellStyle name="链接单元格 2 3" xfId="1216"/>
    <cellStyle name="链接单元格 2 4" xfId="1217"/>
    <cellStyle name="链接单元格 2 5" xfId="1218"/>
    <cellStyle name="链接单元格 3" xfId="1219"/>
    <cellStyle name="链接单元格 4" xfId="1220"/>
    <cellStyle name="链接单元格 5" xfId="1221"/>
    <cellStyle name="链接单元格 6" xfId="1222"/>
    <cellStyle name="强调文字颜色 1 10" xfId="1223"/>
    <cellStyle name="强调文字颜色 1 11" xfId="1224"/>
    <cellStyle name="强调文字颜色 1 2" xfId="1225"/>
    <cellStyle name="强调文字颜色 1 3" xfId="1226"/>
    <cellStyle name="强调文字颜色 1 4" xfId="1227"/>
    <cellStyle name="强调文字颜色 1 5" xfId="1228"/>
    <cellStyle name="强调文字颜色 1 6" xfId="1229"/>
    <cellStyle name="强调文字颜色 1 7" xfId="1230"/>
    <cellStyle name="强调文字颜色 2 2" xfId="1231"/>
    <cellStyle name="强调文字颜色 2 2 2" xfId="1232"/>
    <cellStyle name="强调文字颜色 2 2 3" xfId="1233"/>
    <cellStyle name="强调文字颜色 2 2 4" xfId="1234"/>
    <cellStyle name="强调文字颜色 2 2 5" xfId="1235"/>
    <cellStyle name="强调文字颜色 2 3" xfId="1236"/>
    <cellStyle name="强调文字颜色 2 4" xfId="1237"/>
    <cellStyle name="强调文字颜色 2 5" xfId="1238"/>
    <cellStyle name="强调文字颜色 2 6" xfId="1239"/>
    <cellStyle name="强调文字颜色 2 7" xfId="1240"/>
    <cellStyle name="强调文字颜色 2 8" xfId="1241"/>
    <cellStyle name="强调文字颜色 2 9" xfId="1242"/>
    <cellStyle name="强调文字颜色 3 10" xfId="1243"/>
    <cellStyle name="强调文字颜色 3 11" xfId="1244"/>
    <cellStyle name="强调文字颜色 3 2" xfId="1245"/>
    <cellStyle name="强调文字颜色 3 2 2" xfId="1246"/>
    <cellStyle name="适中 2 3" xfId="1247"/>
    <cellStyle name="强调文字颜色 3 2 3" xfId="1248"/>
    <cellStyle name="适中 2 4" xfId="1249"/>
    <cellStyle name="强调文字颜色 3 2 4" xfId="1250"/>
    <cellStyle name="适中 2 5" xfId="1251"/>
    <cellStyle name="强调文字颜色 3 2 5" xfId="1252"/>
    <cellStyle name="强调文字颜色 4 2" xfId="1253"/>
    <cellStyle name="强调文字颜色 4 2 2" xfId="1254"/>
    <cellStyle name="强调文字颜色 4 2 3" xfId="1255"/>
    <cellStyle name="强调文字颜色 4 2 4" xfId="1256"/>
    <cellStyle name="强调文字颜色 4 2 5" xfId="1257"/>
    <cellStyle name="强调文字颜色 4 3" xfId="1258"/>
    <cellStyle name="强调文字颜色 4 4" xfId="1259"/>
    <cellStyle name="强调文字颜色 4 5" xfId="1260"/>
    <cellStyle name="强调文字颜色 4 6" xfId="1261"/>
    <cellStyle name="强调文字颜色 4 7" xfId="1262"/>
    <cellStyle name="强调文字颜色 4 8" xfId="1263"/>
    <cellStyle name="输入 10" xfId="1264"/>
    <cellStyle name="强调文字颜色 4 9" xfId="1265"/>
    <cellStyle name="输入 11" xfId="1266"/>
    <cellStyle name="强调文字颜色 5 11" xfId="1267"/>
    <cellStyle name="强调文字颜色 5 2" xfId="1268"/>
    <cellStyle name="强调文字颜色 5 2 2" xfId="1269"/>
    <cellStyle name="强调文字颜色 5 2 3" xfId="1270"/>
    <cellStyle name="强调文字颜色 5 3" xfId="1271"/>
    <cellStyle name="强调文字颜色 5 4" xfId="1272"/>
    <cellStyle name="强调文字颜色 5 5" xfId="1273"/>
    <cellStyle name="强调文字颜色 5 6" xfId="1274"/>
    <cellStyle name="强调文字颜色 5 7" xfId="1275"/>
    <cellStyle name="强调文字颜色 5 8" xfId="1276"/>
    <cellStyle name="强调文字颜色 5 9" xfId="1277"/>
    <cellStyle name="强调文字颜色 6 10" xfId="1278"/>
    <cellStyle name="强调文字颜色 6 11" xfId="1279"/>
    <cellStyle name="强调文字颜色 6 2" xfId="1280"/>
    <cellStyle name="强调文字颜色 6 2 2" xfId="1281"/>
    <cellStyle name="强调文字颜色 6 2 3" xfId="1282"/>
    <cellStyle name="强调文字颜色 6 2 5" xfId="1283"/>
    <cellStyle name="强调文字颜色 6 3" xfId="1284"/>
    <cellStyle name="强调文字颜色 6 4" xfId="1285"/>
    <cellStyle name="强调文字颜色 6 5" xfId="1286"/>
    <cellStyle name="强调文字颜色 6 6" xfId="1287"/>
    <cellStyle name="强调文字颜色 6 7" xfId="1288"/>
    <cellStyle name="强调文字颜色 6 8" xfId="1289"/>
    <cellStyle name="强调文字颜色 6 9" xfId="1290"/>
    <cellStyle name="适中 10" xfId="1291"/>
    <cellStyle name="适中 11" xfId="1292"/>
    <cellStyle name="适中 2" xfId="1293"/>
    <cellStyle name="适中 2 2" xfId="1294"/>
    <cellStyle name="适中 3" xfId="1295"/>
    <cellStyle name="输出 10" xfId="1296"/>
    <cellStyle name="输出 10 2" xfId="1297"/>
    <cellStyle name="输出 11" xfId="1298"/>
    <cellStyle name="输出 2" xfId="1299"/>
    <cellStyle name="输出 2 2" xfId="1300"/>
    <cellStyle name="输出 2 2 2" xfId="1301"/>
    <cellStyle name="输出 2 3" xfId="1302"/>
    <cellStyle name="输出 2 3 2" xfId="1303"/>
    <cellStyle name="输出 2 4" xfId="1304"/>
    <cellStyle name="输出 2 4 2" xfId="1305"/>
    <cellStyle name="输出 2 5" xfId="1306"/>
    <cellStyle name="输出 2 6" xfId="1307"/>
    <cellStyle name="输出 3" xfId="1308"/>
    <cellStyle name="输出 4" xfId="1309"/>
    <cellStyle name="输出 5" xfId="1310"/>
    <cellStyle name="输出 5 2" xfId="1311"/>
    <cellStyle name="输出 6" xfId="1312"/>
    <cellStyle name="输出 7" xfId="1313"/>
    <cellStyle name="输出 7 2" xfId="1314"/>
    <cellStyle name="输出 9 2" xfId="1315"/>
    <cellStyle name="输入 10 2" xfId="1316"/>
    <cellStyle name="输入 2 2 2" xfId="1317"/>
    <cellStyle name="输入 2 6" xfId="1318"/>
    <cellStyle name="输入 4" xfId="1319"/>
    <cellStyle name="输入 5" xfId="1320"/>
    <cellStyle name="输入 6" xfId="1321"/>
    <cellStyle name="输入 7" xfId="1322"/>
    <cellStyle name="输入 8" xfId="1323"/>
    <cellStyle name="输入 8 2" xfId="1324"/>
    <cellStyle name="输入 9" xfId="1325"/>
    <cellStyle name="注释 2 2 2" xfId="1326"/>
    <cellStyle name="注释 2 2 2 2" xfId="1327"/>
    <cellStyle name="注释 2 2 3" xfId="1328"/>
    <cellStyle name="注释 2 3 2" xfId="1329"/>
    <cellStyle name="注释 2 4 2" xfId="1330"/>
    <cellStyle name="注释 2 6" xfId="1331"/>
    <cellStyle name="注释 2 7" xfId="1332"/>
    <cellStyle name="注释 3 4 2" xfId="1333"/>
    <cellStyle name="注释 2 7 2" xfId="1334"/>
    <cellStyle name="注释 2 7 3" xfId="1335"/>
    <cellStyle name="注释 2 8" xfId="1336"/>
    <cellStyle name="注释 3 4 3" xfId="1337"/>
    <cellStyle name="注释 2 9" xfId="1338"/>
    <cellStyle name="注释 6 2" xfId="1339"/>
    <cellStyle name="注释 8" xfId="1340"/>
    <cellStyle name="注释 8 2" xfId="1341"/>
    <cellStyle name="注释 9" xfId="1342"/>
    <cellStyle name="常规 58" xfId="134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9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haredStrings" Target="sharedStrings.xml"/><Relationship Id="rId54" Type="http://schemas.openxmlformats.org/officeDocument/2006/relationships/styles" Target="styles.xml"/><Relationship Id="rId53" Type="http://schemas.openxmlformats.org/officeDocument/2006/relationships/theme" Target="theme/theme1.xml"/><Relationship Id="rId52" Type="http://schemas.openxmlformats.org/officeDocument/2006/relationships/externalLink" Target="externalLinks/externalLink2.xml"/><Relationship Id="rId51" Type="http://schemas.openxmlformats.org/officeDocument/2006/relationships/externalLink" Target="externalLinks/externalLink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20379;&#24212;&#218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38646;&#20214;&#2002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.5供应商"/>
    </sheetNames>
    <sheetDataSet>
      <sheetData sheetId="0">
        <row r="2">
          <cell r="A2">
            <v>1501001</v>
          </cell>
          <cell r="B2" t="str">
            <v>瑞士ASSA公司</v>
          </cell>
        </row>
        <row r="3">
          <cell r="A3">
            <v>1911001</v>
          </cell>
          <cell r="B3" t="str">
            <v>北京金京成条码印刷公司</v>
          </cell>
        </row>
        <row r="4">
          <cell r="A4">
            <v>1911002</v>
          </cell>
          <cell r="B4" t="str">
            <v>北京安能邦泰货运服务有限公司</v>
          </cell>
        </row>
        <row r="5">
          <cell r="A5">
            <v>1911003</v>
          </cell>
          <cell r="B5" t="str">
            <v>北京奥力赫汽车装饰有限公司</v>
          </cell>
        </row>
        <row r="6">
          <cell r="A6">
            <v>1911004</v>
          </cell>
          <cell r="B6" t="str">
            <v>北京首冶新元科技发展有限公司</v>
          </cell>
        </row>
        <row r="7">
          <cell r="A7">
            <v>1911005</v>
          </cell>
          <cell r="B7" t="str">
            <v>北京北方广昊工贸有限公司</v>
          </cell>
        </row>
        <row r="8">
          <cell r="A8">
            <v>1911006</v>
          </cell>
          <cell r="B8" t="str">
            <v>北京承博机械设备有限公司</v>
          </cell>
        </row>
        <row r="9">
          <cell r="A9">
            <v>1911007</v>
          </cell>
          <cell r="B9" t="str">
            <v>北京凡士通空气弹簧有限公司天</v>
          </cell>
        </row>
        <row r="10">
          <cell r="A10">
            <v>1911008</v>
          </cell>
          <cell r="B10" t="str">
            <v>北京海丰顺达机械加工有限公司</v>
          </cell>
        </row>
        <row r="11">
          <cell r="A11">
            <v>1911009</v>
          </cell>
          <cell r="B11" t="str">
            <v>北京弘康同鑫电子设备有限责任</v>
          </cell>
        </row>
        <row r="12">
          <cell r="A12">
            <v>1911010</v>
          </cell>
          <cell r="B12" t="str">
            <v>北京宏泰昱朋包装制品有限公司</v>
          </cell>
        </row>
        <row r="13">
          <cell r="A13">
            <v>1911011</v>
          </cell>
          <cell r="B13" t="str">
            <v>北京金博瑞盛科技有限公司</v>
          </cell>
        </row>
        <row r="14">
          <cell r="A14">
            <v>1911012</v>
          </cell>
          <cell r="B14" t="str">
            <v>北京理工科技大学</v>
          </cell>
        </row>
        <row r="15">
          <cell r="A15">
            <v>1911013</v>
          </cell>
          <cell r="B15" t="str">
            <v>北京联达恒业货架有限公司</v>
          </cell>
        </row>
        <row r="16">
          <cell r="A16">
            <v>1911014</v>
          </cell>
          <cell r="B16" t="str">
            <v>北京欧亚通包装制品有限公司</v>
          </cell>
        </row>
        <row r="17">
          <cell r="A17">
            <v>1911015</v>
          </cell>
          <cell r="B17" t="str">
            <v>北京智博合成电子科技有限公司</v>
          </cell>
        </row>
        <row r="18">
          <cell r="A18">
            <v>1911016</v>
          </cell>
          <cell r="B18" t="str">
            <v>北京跨越速递有限公司</v>
          </cell>
        </row>
        <row r="19">
          <cell r="A19">
            <v>1911017</v>
          </cell>
          <cell r="B19" t="str">
            <v>光大证劵股份有限公司</v>
          </cell>
        </row>
        <row r="20">
          <cell r="A20">
            <v>1911018</v>
          </cell>
          <cell r="B20" t="str">
            <v>中水致远资产评估有限公司</v>
          </cell>
        </row>
        <row r="21">
          <cell r="A21">
            <v>1911019</v>
          </cell>
          <cell r="B21" t="str">
            <v>北京京苑龙安消防器材有限公司</v>
          </cell>
        </row>
        <row r="22">
          <cell r="A22">
            <v>1911020</v>
          </cell>
          <cell r="B22" t="str">
            <v>中国平安财产保险股份有限公司</v>
          </cell>
        </row>
        <row r="23">
          <cell r="A23">
            <v>1911021</v>
          </cell>
          <cell r="B23" t="str">
            <v>中华联合财产保险股份有限公司</v>
          </cell>
        </row>
        <row r="24">
          <cell r="A24">
            <v>1911022</v>
          </cell>
          <cell r="B24" t="str">
            <v>北京昌隆永顺物资有限公司</v>
          </cell>
        </row>
        <row r="25">
          <cell r="A25">
            <v>1911023</v>
          </cell>
          <cell r="B25" t="str">
            <v>北京信恒佳诚商贸有限公司</v>
          </cell>
        </row>
        <row r="26">
          <cell r="A26">
            <v>1911024</v>
          </cell>
          <cell r="B26" t="str">
            <v>北京鲁创伟达商贸有限公司</v>
          </cell>
        </row>
        <row r="27">
          <cell r="A27">
            <v>1911025</v>
          </cell>
          <cell r="B27" t="str">
            <v>北京二商大红门五肉联食品有限</v>
          </cell>
        </row>
        <row r="28">
          <cell r="A28">
            <v>1911037</v>
          </cell>
          <cell r="B28" t="str">
            <v>北京光华荣昌汽车部件有限公司</v>
          </cell>
        </row>
        <row r="29">
          <cell r="A29">
            <v>1911053</v>
          </cell>
          <cell r="B29" t="str">
            <v>北京通利紫悦商贸中心</v>
          </cell>
        </row>
        <row r="30">
          <cell r="A30">
            <v>1911055</v>
          </cell>
          <cell r="B30" t="str">
            <v>北京卉园景绿化工程有限公司</v>
          </cell>
        </row>
        <row r="31">
          <cell r="A31">
            <v>1911056</v>
          </cell>
          <cell r="B31" t="str">
            <v>北京意同创科技有限公司</v>
          </cell>
        </row>
        <row r="32">
          <cell r="A32">
            <v>1911057</v>
          </cell>
          <cell r="B32" t="str">
            <v>中盛永恒（北京）科技有限公司</v>
          </cell>
        </row>
        <row r="33">
          <cell r="A33">
            <v>1911058</v>
          </cell>
          <cell r="B33" t="str">
            <v>北京立功致远科技有限公司</v>
          </cell>
        </row>
        <row r="34">
          <cell r="A34">
            <v>1911097</v>
          </cell>
          <cell r="B34" t="str">
            <v>北京长风仪器仪表公司</v>
          </cell>
        </row>
        <row r="35">
          <cell r="A35">
            <v>1911100</v>
          </cell>
          <cell r="B35" t="str">
            <v>北京唯久科技有限公司</v>
          </cell>
        </row>
        <row r="36">
          <cell r="A36">
            <v>1911101</v>
          </cell>
          <cell r="B36" t="str">
            <v>北京旺博林包装材料有限公司</v>
          </cell>
        </row>
        <row r="37">
          <cell r="A37">
            <v>1911102</v>
          </cell>
          <cell r="B37" t="str">
            <v>北京昌平下店福利喷涂厂</v>
          </cell>
        </row>
        <row r="38">
          <cell r="A38">
            <v>1911103</v>
          </cell>
          <cell r="B38" t="str">
            <v>金鑫龙</v>
          </cell>
        </row>
        <row r="39">
          <cell r="A39">
            <v>1911104</v>
          </cell>
          <cell r="B39" t="str">
            <v>北京伏牛山纸业有限公司</v>
          </cell>
        </row>
        <row r="40">
          <cell r="A40">
            <v>1911107</v>
          </cell>
          <cell r="B40" t="str">
            <v>北京恒通嘉业包装制品有限公司</v>
          </cell>
        </row>
        <row r="41">
          <cell r="A41">
            <v>1911108</v>
          </cell>
          <cell r="B41" t="str">
            <v>北京吉信气弹簧制品有限公司</v>
          </cell>
        </row>
        <row r="42">
          <cell r="A42">
            <v>1911109</v>
          </cell>
          <cell r="B42" t="str">
            <v>北京鑫台都汽车安全装置</v>
          </cell>
        </row>
        <row r="43">
          <cell r="A43">
            <v>1911110</v>
          </cell>
          <cell r="B43" t="str">
            <v>今目标（桐乡）科技有限公司</v>
          </cell>
        </row>
        <row r="44">
          <cell r="A44">
            <v>1911112</v>
          </cell>
          <cell r="B44" t="str">
            <v>北京捷安思丽技术开发有限公司</v>
          </cell>
        </row>
        <row r="45">
          <cell r="A45">
            <v>1911113</v>
          </cell>
          <cell r="B45" t="str">
            <v>北京市京工红旗厂有限公司</v>
          </cell>
        </row>
        <row r="46">
          <cell r="A46">
            <v>1911114</v>
          </cell>
          <cell r="B46" t="str">
            <v>北京艾林禾盛农业科技有限公司</v>
          </cell>
        </row>
        <row r="47">
          <cell r="A47">
            <v>1911117</v>
          </cell>
          <cell r="B47" t="str">
            <v>北京京百合纸制品有限公司</v>
          </cell>
        </row>
        <row r="48">
          <cell r="A48">
            <v>1911118</v>
          </cell>
          <cell r="B48" t="str">
            <v>北京欣龙华成精铸有限公司</v>
          </cell>
        </row>
        <row r="49">
          <cell r="A49">
            <v>1911119</v>
          </cell>
          <cell r="B49" t="str">
            <v>北京康祥塑胶制品有限公司</v>
          </cell>
        </row>
        <row r="50">
          <cell r="A50">
            <v>1911120</v>
          </cell>
          <cell r="B50" t="str">
            <v>北京义广达商贸有限公司</v>
          </cell>
        </row>
        <row r="51">
          <cell r="A51">
            <v>1911121</v>
          </cell>
          <cell r="B51" t="str">
            <v>北京天德硕科技发展有限公司</v>
          </cell>
        </row>
        <row r="52">
          <cell r="A52">
            <v>1911122</v>
          </cell>
          <cell r="B52" t="str">
            <v>华京昌科（北京）信息技术有限</v>
          </cell>
        </row>
        <row r="53">
          <cell r="A53">
            <v>1911123</v>
          </cell>
          <cell r="B53" t="str">
            <v>北京强金旺泡沫制品有限公司</v>
          </cell>
        </row>
        <row r="54">
          <cell r="A54">
            <v>1911124</v>
          </cell>
          <cell r="B54" t="str">
            <v>北京北鸿科技发展有限公司</v>
          </cell>
        </row>
        <row r="55">
          <cell r="A55">
            <v>1911125</v>
          </cell>
          <cell r="B55" t="str">
            <v>北京机床所精密机电有限公司销</v>
          </cell>
        </row>
        <row r="56">
          <cell r="A56">
            <v>1911126</v>
          </cell>
          <cell r="B56" t="str">
            <v>北京航天达盛电子技术有限公司</v>
          </cell>
        </row>
        <row r="57">
          <cell r="A57">
            <v>1911127</v>
          </cell>
          <cell r="B57" t="str">
            <v>北京浦东三浦标准件有限公司</v>
          </cell>
        </row>
        <row r="58">
          <cell r="A58">
            <v>1911128</v>
          </cell>
          <cell r="B58" t="str">
            <v>北京多宾城建筑机械有限公司</v>
          </cell>
        </row>
        <row r="59">
          <cell r="A59">
            <v>1911131</v>
          </cell>
          <cell r="B59" t="str">
            <v>北京特嘉汽车零部件有限公司</v>
          </cell>
        </row>
        <row r="60">
          <cell r="A60">
            <v>1911132</v>
          </cell>
          <cell r="B60" t="str">
            <v>北昌君控（北京）科技有限公司</v>
          </cell>
        </row>
        <row r="61">
          <cell r="A61">
            <v>1911133</v>
          </cell>
          <cell r="B61" t="str">
            <v>北京鑫隆仁景塑胶材料科技有限</v>
          </cell>
        </row>
        <row r="62">
          <cell r="A62">
            <v>1911134</v>
          </cell>
          <cell r="B62" t="str">
            <v>北京市橡塑减震器材厂</v>
          </cell>
        </row>
        <row r="63">
          <cell r="A63">
            <v>1911135</v>
          </cell>
          <cell r="B63" t="str">
            <v>北京东方华康自动化设备</v>
          </cell>
        </row>
        <row r="64">
          <cell r="A64">
            <v>1911136</v>
          </cell>
          <cell r="B64" t="str">
            <v>北京彬彬新雅办公家具有限公司</v>
          </cell>
        </row>
        <row r="65">
          <cell r="A65">
            <v>1911137</v>
          </cell>
          <cell r="B65" t="str">
            <v>北京雪松悦达电器经销中心</v>
          </cell>
        </row>
        <row r="66">
          <cell r="A66">
            <v>1911138</v>
          </cell>
          <cell r="B66" t="str">
            <v>北京瑞隆祥模具有限公司</v>
          </cell>
        </row>
        <row r="67">
          <cell r="A67">
            <v>1911141</v>
          </cell>
          <cell r="B67" t="str">
            <v>北京和昌明汽车内饰件有限公司</v>
          </cell>
        </row>
        <row r="68">
          <cell r="A68">
            <v>1911143</v>
          </cell>
          <cell r="B68" t="str">
            <v>北京百仕特非织造布有限公司</v>
          </cell>
        </row>
        <row r="69">
          <cell r="A69">
            <v>1911148</v>
          </cell>
          <cell r="B69" t="str">
            <v>石家庄市丰泰皮革有限公司</v>
          </cell>
        </row>
        <row r="70">
          <cell r="A70">
            <v>1911149</v>
          </cell>
          <cell r="B70" t="str">
            <v>北京盛奥金华包装有限公司</v>
          </cell>
        </row>
        <row r="71">
          <cell r="A71">
            <v>1911151</v>
          </cell>
          <cell r="B71" t="str">
            <v>北京奇美玉隆商贸有限责任公司</v>
          </cell>
        </row>
        <row r="72">
          <cell r="A72">
            <v>1911152</v>
          </cell>
          <cell r="B72" t="str">
            <v>北京双洋绿野商贸有限公司</v>
          </cell>
        </row>
        <row r="73">
          <cell r="A73">
            <v>1911155</v>
          </cell>
          <cell r="B73" t="str">
            <v>北京流村国富包装有限公司</v>
          </cell>
        </row>
        <row r="74">
          <cell r="A74" t="str">
            <v>1911155A</v>
          </cell>
          <cell r="B74" t="str">
            <v>北京流村国富包装制品有限公司</v>
          </cell>
        </row>
        <row r="75">
          <cell r="A75">
            <v>1911156</v>
          </cell>
          <cell r="B75" t="str">
            <v>北京斯特优机电设备有限公司</v>
          </cell>
        </row>
        <row r="76">
          <cell r="A76">
            <v>1911157</v>
          </cell>
          <cell r="B76" t="str">
            <v>北京嘉威达商贸有限公司</v>
          </cell>
        </row>
        <row r="77">
          <cell r="A77">
            <v>1911158</v>
          </cell>
          <cell r="B77" t="str">
            <v>北京万户明媒科技有限公司</v>
          </cell>
        </row>
        <row r="78">
          <cell r="A78">
            <v>1911159</v>
          </cell>
          <cell r="B78" t="str">
            <v>定国（北京）科技有限公司</v>
          </cell>
        </row>
        <row r="79">
          <cell r="A79">
            <v>1911160</v>
          </cell>
          <cell r="B79" t="str">
            <v>北京诺吉斯科技有限公司</v>
          </cell>
        </row>
        <row r="80">
          <cell r="A80">
            <v>1911161</v>
          </cell>
          <cell r="B80" t="str">
            <v>北京振远立信科技有限公司</v>
          </cell>
        </row>
        <row r="81">
          <cell r="A81">
            <v>1911163</v>
          </cell>
          <cell r="B81" t="str">
            <v>北京百联星纸业有限公司</v>
          </cell>
        </row>
        <row r="82">
          <cell r="A82">
            <v>1911164</v>
          </cell>
          <cell r="B82" t="str">
            <v>北京朝阳隆华电线电缆有限公司</v>
          </cell>
        </row>
        <row r="83">
          <cell r="A83">
            <v>1911166</v>
          </cell>
          <cell r="B83" t="str">
            <v>北京方联包装制品有限公司</v>
          </cell>
        </row>
        <row r="84">
          <cell r="A84">
            <v>1911172</v>
          </cell>
          <cell r="B84" t="str">
            <v>北京广灵精华科技有限公司</v>
          </cell>
        </row>
        <row r="85">
          <cell r="A85" t="str">
            <v>1911172A</v>
          </cell>
          <cell r="B85" t="str">
            <v>北京华北轻合金有限公司</v>
          </cell>
        </row>
        <row r="86">
          <cell r="A86">
            <v>1911175</v>
          </cell>
          <cell r="B86" t="str">
            <v>北京潮淼商贸有限公司</v>
          </cell>
        </row>
        <row r="87">
          <cell r="A87">
            <v>1911177</v>
          </cell>
          <cell r="B87" t="str">
            <v>北京京科兴业科技发展有限公司</v>
          </cell>
        </row>
        <row r="88">
          <cell r="A88">
            <v>1911179</v>
          </cell>
          <cell r="B88" t="str">
            <v>北京机电研究所</v>
          </cell>
        </row>
        <row r="89">
          <cell r="A89">
            <v>1911180</v>
          </cell>
          <cell r="B89" t="str">
            <v>北京好伯特科技有限公司</v>
          </cell>
        </row>
        <row r="90">
          <cell r="A90">
            <v>1911182</v>
          </cell>
          <cell r="B90" t="str">
            <v>北京鑫葆海商贸有限公司</v>
          </cell>
        </row>
        <row r="91">
          <cell r="A91">
            <v>1911184</v>
          </cell>
          <cell r="B91" t="str">
            <v>万华化学（北京）有限公司</v>
          </cell>
        </row>
        <row r="92">
          <cell r="A92">
            <v>1911185</v>
          </cell>
          <cell r="B92" t="str">
            <v>北京鑫烁汽车配件有限公司</v>
          </cell>
        </row>
        <row r="93">
          <cell r="A93">
            <v>1911186</v>
          </cell>
          <cell r="B93" t="str">
            <v>北京瑞德佑业经贸有限公司</v>
          </cell>
        </row>
        <row r="94">
          <cell r="A94">
            <v>1911188</v>
          </cell>
          <cell r="B94" t="str">
            <v>多科迪（北京）塑胶颜料</v>
          </cell>
        </row>
        <row r="95">
          <cell r="A95">
            <v>1911189</v>
          </cell>
          <cell r="B95" t="str">
            <v>北京瑞隆祥科技有限公司</v>
          </cell>
        </row>
        <row r="96">
          <cell r="A96">
            <v>1911190</v>
          </cell>
          <cell r="B96" t="str">
            <v>莱茵检测认证服务（中国）有限</v>
          </cell>
        </row>
        <row r="97">
          <cell r="A97">
            <v>1911191</v>
          </cell>
          <cell r="B97" t="str">
            <v>北京雁阳汽车配件厂</v>
          </cell>
        </row>
        <row r="98">
          <cell r="A98">
            <v>1911192</v>
          </cell>
          <cell r="B98" t="str">
            <v>北京欧恒汽车配件有限公司</v>
          </cell>
        </row>
        <row r="99">
          <cell r="A99">
            <v>1911193</v>
          </cell>
          <cell r="B99" t="str">
            <v>北京兰瑞包装印刷有限公司</v>
          </cell>
        </row>
        <row r="100">
          <cell r="A100">
            <v>1911194</v>
          </cell>
          <cell r="B100" t="str">
            <v>北京中万盛贸易有限责任公司</v>
          </cell>
        </row>
        <row r="101">
          <cell r="A101">
            <v>1911195</v>
          </cell>
          <cell r="B101" t="str">
            <v>北京蓝宇祥基科技发展有限公司</v>
          </cell>
        </row>
        <row r="102">
          <cell r="A102">
            <v>1911198</v>
          </cell>
          <cell r="B102" t="str">
            <v>北京利富高塑料制品有限公司</v>
          </cell>
        </row>
        <row r="103">
          <cell r="A103">
            <v>1911199</v>
          </cell>
          <cell r="B103" t="str">
            <v>广信豪俊</v>
          </cell>
        </row>
        <row r="104">
          <cell r="A104">
            <v>1911200</v>
          </cell>
          <cell r="B104" t="str">
            <v>北京庆方科工汽车部件有限公司</v>
          </cell>
        </row>
        <row r="105">
          <cell r="A105" t="str">
            <v>1911200A</v>
          </cell>
          <cell r="B105" t="str">
            <v>北京庆方兴工汽车部件有限公司</v>
          </cell>
        </row>
        <row r="106">
          <cell r="A106">
            <v>1911201</v>
          </cell>
          <cell r="B106" t="str">
            <v>北京通海工贸有限公司</v>
          </cell>
        </row>
        <row r="107">
          <cell r="A107">
            <v>1911202</v>
          </cell>
          <cell r="B107" t="str">
            <v>北汽大世汽车系统有限公司</v>
          </cell>
        </row>
        <row r="108">
          <cell r="A108">
            <v>1911203</v>
          </cell>
          <cell r="B108" t="str">
            <v>金乡县众鑫汽车维修服务有限</v>
          </cell>
        </row>
        <row r="109">
          <cell r="A109">
            <v>1911204</v>
          </cell>
          <cell r="B109" t="str">
            <v>中都物流黄骅有限公司</v>
          </cell>
        </row>
        <row r="110">
          <cell r="A110">
            <v>1911205</v>
          </cell>
          <cell r="B110" t="str">
            <v>北京汽车股份有限公司</v>
          </cell>
        </row>
        <row r="111">
          <cell r="A111">
            <v>1911206</v>
          </cell>
          <cell r="B111" t="str">
            <v>河南豫中起重集团有限公司</v>
          </cell>
        </row>
        <row r="112">
          <cell r="A112">
            <v>1911207</v>
          </cell>
          <cell r="B112" t="str">
            <v>湖南松柏模具有限公司</v>
          </cell>
        </row>
        <row r="113">
          <cell r="A113">
            <v>1911208</v>
          </cell>
          <cell r="B113" t="str">
            <v>北京燕龙水务集团有限公司</v>
          </cell>
        </row>
        <row r="114">
          <cell r="A114">
            <v>1911209</v>
          </cell>
          <cell r="B114" t="str">
            <v>北京理工创新物业管理有限责任</v>
          </cell>
        </row>
        <row r="115">
          <cell r="A115">
            <v>1911210</v>
          </cell>
          <cell r="B115" t="str">
            <v>北京理工科技园科技发展有限公</v>
          </cell>
        </row>
        <row r="116">
          <cell r="A116">
            <v>1911211</v>
          </cell>
          <cell r="B116" t="str">
            <v>北京易速普瑞科技股份有限公司</v>
          </cell>
        </row>
        <row r="117">
          <cell r="A117">
            <v>1911212</v>
          </cell>
          <cell r="B117" t="str">
            <v>北京超凡志成知识产权代理事务</v>
          </cell>
        </row>
        <row r="118">
          <cell r="A118">
            <v>1911213</v>
          </cell>
          <cell r="B118" t="str">
            <v>北京航天希尔测试技术-苏州</v>
          </cell>
        </row>
        <row r="119">
          <cell r="A119">
            <v>1911214</v>
          </cell>
          <cell r="B119" t="str">
            <v>北京逸伦众程自动化控制设备</v>
          </cell>
        </row>
        <row r="120">
          <cell r="A120">
            <v>1911215</v>
          </cell>
          <cell r="B120" t="str">
            <v>北京市南口农场果品经营中心</v>
          </cell>
        </row>
        <row r="121">
          <cell r="A121">
            <v>1911216</v>
          </cell>
          <cell r="B121" t="str">
            <v>北京路顺达诚汽车修理有限公司</v>
          </cell>
        </row>
        <row r="122">
          <cell r="A122">
            <v>1911217</v>
          </cell>
          <cell r="B122" t="str">
            <v>北京东方燕都资产评估有限责任</v>
          </cell>
        </row>
        <row r="123">
          <cell r="A123">
            <v>1911226</v>
          </cell>
          <cell r="B123" t="str">
            <v>北京博雅恒欣贸易有限公司</v>
          </cell>
        </row>
        <row r="124">
          <cell r="A124" t="str">
            <v>1911226A</v>
          </cell>
          <cell r="B124" t="str">
            <v>北京建游永昌商贸有限公司</v>
          </cell>
        </row>
        <row r="125">
          <cell r="A125" t="str">
            <v>1911226B</v>
          </cell>
          <cell r="B125" t="str">
            <v>雄县华增汽车饰件有限公司</v>
          </cell>
        </row>
        <row r="126">
          <cell r="A126">
            <v>1911234</v>
          </cell>
          <cell r="B126" t="str">
            <v>北京泽梵科技有限公司</v>
          </cell>
        </row>
        <row r="127">
          <cell r="A127">
            <v>1911236</v>
          </cell>
          <cell r="B127" t="str">
            <v>北京超凡宏宇专利代理事务所</v>
          </cell>
        </row>
        <row r="128">
          <cell r="A128">
            <v>1911237</v>
          </cell>
          <cell r="B128" t="str">
            <v>北京合享智泉科技有限公司</v>
          </cell>
        </row>
        <row r="129">
          <cell r="A129">
            <v>1911238</v>
          </cell>
          <cell r="B129" t="str">
            <v>北京市浩天知识产权代理事务所</v>
          </cell>
        </row>
        <row r="130">
          <cell r="A130">
            <v>1911240</v>
          </cell>
          <cell r="B130" t="str">
            <v>北京合锐和测试技术有限公司</v>
          </cell>
        </row>
        <row r="131">
          <cell r="A131">
            <v>1911242</v>
          </cell>
          <cell r="B131" t="str">
            <v>SMC自动化有限公司北京分公司</v>
          </cell>
        </row>
        <row r="132">
          <cell r="A132">
            <v>1911270</v>
          </cell>
          <cell r="B132" t="str">
            <v>北京力源恒胜仓储设备有限公司</v>
          </cell>
        </row>
        <row r="133">
          <cell r="A133">
            <v>1911337</v>
          </cell>
          <cell r="B133" t="str">
            <v>莱茵贝格电梯北京有限公司</v>
          </cell>
        </row>
        <row r="134">
          <cell r="A134">
            <v>1911428</v>
          </cell>
          <cell r="B134" t="str">
            <v>北京喜得利自动门技术公司</v>
          </cell>
        </row>
        <row r="135">
          <cell r="A135">
            <v>1911503</v>
          </cell>
          <cell r="B135" t="str">
            <v>中国直升机设计研究所</v>
          </cell>
        </row>
        <row r="136">
          <cell r="A136">
            <v>1911504</v>
          </cell>
          <cell r="B136" t="str">
            <v>北京硕东包装制品有限公司</v>
          </cell>
        </row>
        <row r="137">
          <cell r="A137">
            <v>1911522</v>
          </cell>
          <cell r="B137" t="str">
            <v>北京奥特易电子科技有限责任</v>
          </cell>
        </row>
        <row r="138">
          <cell r="A138">
            <v>1911523</v>
          </cell>
          <cell r="B138" t="str">
            <v>北京优卡动力贸易有限公司</v>
          </cell>
        </row>
        <row r="139">
          <cell r="A139">
            <v>1911671</v>
          </cell>
          <cell r="B139" t="str">
            <v>SMC（中国）有限公司</v>
          </cell>
        </row>
        <row r="140">
          <cell r="A140">
            <v>1911703</v>
          </cell>
          <cell r="B140" t="str">
            <v>北京德实汽车饰件有限公司</v>
          </cell>
        </row>
        <row r="141">
          <cell r="A141">
            <v>1912001</v>
          </cell>
          <cell r="B141" t="str">
            <v>天津智创达汽车技术有限公司</v>
          </cell>
        </row>
        <row r="142">
          <cell r="A142">
            <v>1912002</v>
          </cell>
          <cell r="B142" t="str">
            <v>天津华钢投资发展有限公司</v>
          </cell>
        </row>
        <row r="143">
          <cell r="A143">
            <v>1912003</v>
          </cell>
          <cell r="B143" t="str">
            <v>天津洲海科技发展有限公司</v>
          </cell>
        </row>
        <row r="144">
          <cell r="A144">
            <v>1912004</v>
          </cell>
          <cell r="B144" t="str">
            <v>天津开山金属模具科技有限公司</v>
          </cell>
        </row>
        <row r="145">
          <cell r="A145">
            <v>1912005</v>
          </cell>
          <cell r="B145" t="str">
            <v>百事腾（天津）国际贸易有限公</v>
          </cell>
        </row>
        <row r="146">
          <cell r="A146">
            <v>1912006</v>
          </cell>
          <cell r="B146" t="str">
            <v>天津安美润滑科技有限公司</v>
          </cell>
        </row>
        <row r="147">
          <cell r="A147">
            <v>1912007</v>
          </cell>
          <cell r="B147" t="str">
            <v>天津科特迪涂装设备有限公司</v>
          </cell>
        </row>
        <row r="148">
          <cell r="A148">
            <v>1912008</v>
          </cell>
          <cell r="B148" t="str">
            <v>天津市金晶气体压缩机制造有限</v>
          </cell>
        </row>
        <row r="149">
          <cell r="A149">
            <v>1912009</v>
          </cell>
          <cell r="B149" t="str">
            <v>天津卓灿商贸有限公司</v>
          </cell>
        </row>
        <row r="150">
          <cell r="A150">
            <v>1912010</v>
          </cell>
          <cell r="B150" t="str">
            <v>天津市精美特表面技术有限公司</v>
          </cell>
        </row>
        <row r="151">
          <cell r="A151">
            <v>1912011</v>
          </cell>
          <cell r="B151" t="str">
            <v>天津万塑新材料科技有限公司</v>
          </cell>
        </row>
        <row r="152">
          <cell r="A152">
            <v>1912012</v>
          </cell>
          <cell r="B152" t="str">
            <v>圭尔夫(天津)工业门有限公司</v>
          </cell>
        </row>
        <row r="153">
          <cell r="A153">
            <v>1912013</v>
          </cell>
          <cell r="B153" t="str">
            <v>天津尼嘉斯机械设备销售有限公</v>
          </cell>
        </row>
        <row r="154">
          <cell r="A154">
            <v>1912014</v>
          </cell>
          <cell r="B154" t="str">
            <v>天津冠崴精密机械有限公司</v>
          </cell>
        </row>
        <row r="155">
          <cell r="A155">
            <v>1912019</v>
          </cell>
          <cell r="B155" t="str">
            <v>亚德客（天津）智能科技有限</v>
          </cell>
        </row>
        <row r="156">
          <cell r="A156">
            <v>1912060</v>
          </cell>
          <cell r="B156" t="str">
            <v>天津鑫强达工贸有限公司</v>
          </cell>
        </row>
        <row r="157">
          <cell r="A157">
            <v>1912088</v>
          </cell>
          <cell r="B157" t="str">
            <v>天津亚铁商贸有限公司</v>
          </cell>
        </row>
        <row r="158">
          <cell r="A158">
            <v>1912191</v>
          </cell>
          <cell r="B158" t="str">
            <v>天津市大港区宏达五金冲压厂</v>
          </cell>
        </row>
        <row r="159">
          <cell r="A159">
            <v>1912192</v>
          </cell>
          <cell r="B159" t="str">
            <v>天津市天龙得冷成型部件有限公</v>
          </cell>
        </row>
        <row r="160">
          <cell r="A160">
            <v>1912210</v>
          </cell>
          <cell r="B160" t="str">
            <v>LG化学工程塑料有限公司</v>
          </cell>
        </row>
        <row r="161">
          <cell r="A161">
            <v>1912211</v>
          </cell>
          <cell r="B161" t="str">
            <v>天津市旷达汽车织物有限公司</v>
          </cell>
        </row>
        <row r="162">
          <cell r="A162">
            <v>1912212</v>
          </cell>
          <cell r="B162" t="str">
            <v>天津生隆纤维制品有限公司</v>
          </cell>
        </row>
        <row r="163">
          <cell r="A163">
            <v>1912213</v>
          </cell>
          <cell r="B163" t="str">
            <v>天津创锦真空涂装制品有限公司</v>
          </cell>
        </row>
        <row r="164">
          <cell r="A164">
            <v>1912214</v>
          </cell>
          <cell r="B164" t="str">
            <v>阿克苏诺贝尔涂料（天津）有限</v>
          </cell>
        </row>
        <row r="165">
          <cell r="A165">
            <v>1912220</v>
          </cell>
          <cell r="B165" t="str">
            <v>天津市益中汽车安全带厂</v>
          </cell>
        </row>
        <row r="166">
          <cell r="A166">
            <v>1912233</v>
          </cell>
          <cell r="B166" t="str">
            <v>天津双得利金属制品公司</v>
          </cell>
        </row>
        <row r="167">
          <cell r="A167">
            <v>1912242</v>
          </cell>
          <cell r="B167" t="str">
            <v>天津市鹏升汽车部件有限公司</v>
          </cell>
        </row>
        <row r="168">
          <cell r="A168">
            <v>1912245</v>
          </cell>
          <cell r="B168" t="str">
            <v>天津市大邱庄金州汽车配件</v>
          </cell>
        </row>
        <row r="169">
          <cell r="A169">
            <v>1912249</v>
          </cell>
          <cell r="B169" t="str">
            <v>天津市远兴化工贸易有限公司</v>
          </cell>
        </row>
        <row r="170">
          <cell r="A170">
            <v>1912252</v>
          </cell>
          <cell r="B170" t="str">
            <v>天津尚高汽车部品有限公司</v>
          </cell>
        </row>
        <row r="171">
          <cell r="A171">
            <v>1912254</v>
          </cell>
          <cell r="B171" t="str">
            <v>天津市宝驰汽车部件有限公司</v>
          </cell>
        </row>
        <row r="172">
          <cell r="A172">
            <v>1912442</v>
          </cell>
          <cell r="B172" t="str">
            <v>天津欧尔派斯环保科技发展有限</v>
          </cell>
        </row>
        <row r="173">
          <cell r="A173">
            <v>1912583</v>
          </cell>
          <cell r="B173" t="str">
            <v>天津市津荣兴钢铁贸易有限公司</v>
          </cell>
        </row>
        <row r="174">
          <cell r="A174">
            <v>1912585</v>
          </cell>
          <cell r="B174" t="str">
            <v>天津欧科浩发商贸有限公司</v>
          </cell>
        </row>
        <row r="175">
          <cell r="A175">
            <v>1912596</v>
          </cell>
          <cell r="B175" t="str">
            <v>天津光华智能汽车科技有限公司</v>
          </cell>
        </row>
        <row r="176">
          <cell r="A176">
            <v>1912602</v>
          </cell>
          <cell r="B176" t="str">
            <v>天津市宝坻区维华五金厂</v>
          </cell>
        </row>
        <row r="177">
          <cell r="A177">
            <v>1913001</v>
          </cell>
          <cell r="B177" t="str">
            <v>黄骅市泰行汽车配件厂</v>
          </cell>
        </row>
        <row r="178">
          <cell r="A178">
            <v>1913002</v>
          </cell>
          <cell r="B178" t="str">
            <v>黄骅市瑞丰五金制品有限公司</v>
          </cell>
        </row>
        <row r="179">
          <cell r="A179">
            <v>1913003</v>
          </cell>
          <cell r="B179" t="str">
            <v>黄骅市渤海汽车摩托车配件</v>
          </cell>
        </row>
        <row r="180">
          <cell r="A180" t="str">
            <v>1913003A</v>
          </cell>
          <cell r="B180" t="str">
            <v>黄骅渤海机械制造有限公司</v>
          </cell>
        </row>
        <row r="181">
          <cell r="A181">
            <v>1913004</v>
          </cell>
          <cell r="B181" t="str">
            <v>廊坊市嘉联包装装潢有限公司</v>
          </cell>
        </row>
        <row r="182">
          <cell r="A182">
            <v>1913005</v>
          </cell>
          <cell r="B182" t="str">
            <v>黄骅市长生汽车灯镜有限公司</v>
          </cell>
        </row>
        <row r="183">
          <cell r="A183">
            <v>1913006</v>
          </cell>
          <cell r="B183" t="str">
            <v>黄骅市广亿汽车部件有限公司</v>
          </cell>
        </row>
        <row r="184">
          <cell r="A184">
            <v>1913007</v>
          </cell>
          <cell r="B184" t="str">
            <v>河北安闻汽车零部件有限公司</v>
          </cell>
        </row>
        <row r="185">
          <cell r="A185">
            <v>1913008</v>
          </cell>
          <cell r="B185" t="str">
            <v>黄骅市正祥车辆部件有限公司</v>
          </cell>
        </row>
        <row r="186">
          <cell r="A186">
            <v>1913009</v>
          </cell>
          <cell r="B186" t="str">
            <v>文安县欧新五金制品有限公司</v>
          </cell>
        </row>
        <row r="187">
          <cell r="A187">
            <v>1913010</v>
          </cell>
          <cell r="B187" t="str">
            <v>黄骅同辉汽车配件有限公司</v>
          </cell>
        </row>
        <row r="188">
          <cell r="A188">
            <v>1913011</v>
          </cell>
          <cell r="B188" t="str">
            <v>黄骅市广电信息网络有限责任公</v>
          </cell>
        </row>
        <row r="189">
          <cell r="A189">
            <v>1913012</v>
          </cell>
          <cell r="B189" t="str">
            <v>沧州任沧机电有限公司</v>
          </cell>
        </row>
        <row r="190">
          <cell r="A190">
            <v>1913013</v>
          </cell>
          <cell r="B190" t="str">
            <v>黄骅市万安挂车配件厂</v>
          </cell>
        </row>
        <row r="191">
          <cell r="A191">
            <v>1913014</v>
          </cell>
          <cell r="B191" t="str">
            <v>黄骅荣昌(张黎明)</v>
          </cell>
        </row>
        <row r="192">
          <cell r="A192">
            <v>1913015</v>
          </cell>
          <cell r="B192" t="str">
            <v>黄骅俊隆五金包装有限公司</v>
          </cell>
        </row>
        <row r="193">
          <cell r="A193">
            <v>1913016</v>
          </cell>
          <cell r="B193" t="str">
            <v>北京铁路局天津货运中心沧州</v>
          </cell>
        </row>
        <row r="194">
          <cell r="A194">
            <v>1913017</v>
          </cell>
          <cell r="B194" t="str">
            <v>黄骅市鑫祺汽车配件有限公司</v>
          </cell>
        </row>
        <row r="195">
          <cell r="A195">
            <v>1913018</v>
          </cell>
          <cell r="B195" t="str">
            <v>黄骅市益海五金制造有限公司</v>
          </cell>
        </row>
        <row r="196">
          <cell r="A196">
            <v>1913019</v>
          </cell>
          <cell r="B196" t="str">
            <v>黄骅市震宇机动车配件有限公司</v>
          </cell>
        </row>
        <row r="197">
          <cell r="A197" t="str">
            <v>1913019A</v>
          </cell>
          <cell r="B197" t="str">
            <v>黄骅市洁霸汽车零部件制造有限</v>
          </cell>
        </row>
        <row r="198">
          <cell r="A198">
            <v>1913020</v>
          </cell>
          <cell r="B198" t="str">
            <v>黄骅市益丰橡胶制品有限公司</v>
          </cell>
        </row>
        <row r="199">
          <cell r="A199">
            <v>1913021</v>
          </cell>
          <cell r="B199" t="str">
            <v>沧县晶鑫汽车维修厂</v>
          </cell>
        </row>
        <row r="200">
          <cell r="A200">
            <v>1913022</v>
          </cell>
          <cell r="B200" t="str">
            <v>霸州市自强汽车零部件厂</v>
          </cell>
        </row>
        <row r="201">
          <cell r="A201">
            <v>1913023</v>
          </cell>
          <cell r="B201" t="str">
            <v>海兴中盛弹簧有限公司</v>
          </cell>
        </row>
        <row r="202">
          <cell r="A202">
            <v>1913025</v>
          </cell>
          <cell r="B202" t="str">
            <v>黄骅市滨海车业有限公司</v>
          </cell>
        </row>
        <row r="203">
          <cell r="A203" t="str">
            <v>1913025A</v>
          </cell>
          <cell r="B203" t="str">
            <v>河北新强力机械制造有限公司</v>
          </cell>
        </row>
        <row r="204">
          <cell r="A204">
            <v>1913026</v>
          </cell>
          <cell r="B204" t="str">
            <v>唐山京联制线有限责任公司</v>
          </cell>
        </row>
        <row r="205">
          <cell r="A205">
            <v>1913027</v>
          </cell>
          <cell r="B205" t="str">
            <v>黄骅市亚征汽车配件有限公司</v>
          </cell>
        </row>
        <row r="206">
          <cell r="A206">
            <v>1913028</v>
          </cell>
          <cell r="B206" t="str">
            <v>黄骅市齐西纺织五金配件厂</v>
          </cell>
        </row>
        <row r="207">
          <cell r="A207">
            <v>1913032</v>
          </cell>
          <cell r="B207" t="str">
            <v>黄骅天丰汽车配件有限公司</v>
          </cell>
        </row>
        <row r="208">
          <cell r="A208">
            <v>1913033</v>
          </cell>
          <cell r="B208" t="str">
            <v>黄骅鑫昌五金制品厂</v>
          </cell>
        </row>
        <row r="209">
          <cell r="A209">
            <v>1913037</v>
          </cell>
          <cell r="B209" t="str">
            <v>河北光华荣昌汽车部件有限公司</v>
          </cell>
        </row>
        <row r="210">
          <cell r="A210">
            <v>19130371</v>
          </cell>
          <cell r="B210" t="str">
            <v>潍坊光华荣昌汽车技术公司</v>
          </cell>
        </row>
        <row r="211">
          <cell r="A211">
            <v>1913041</v>
          </cell>
          <cell r="B211" t="str">
            <v>黄骅市海良汽车摩托车配件</v>
          </cell>
        </row>
        <row r="212">
          <cell r="A212">
            <v>1913045</v>
          </cell>
          <cell r="B212" t="str">
            <v>黄骅雍丰包装有限公司</v>
          </cell>
        </row>
        <row r="213">
          <cell r="A213">
            <v>1913048</v>
          </cell>
          <cell r="B213" t="str">
            <v>黄骅长江塑料制品有限公司</v>
          </cell>
        </row>
        <row r="214">
          <cell r="A214">
            <v>1913050</v>
          </cell>
          <cell r="B214" t="str">
            <v>黄骅骅泰机动车配件有限公司</v>
          </cell>
        </row>
        <row r="215">
          <cell r="A215" t="str">
            <v>1913050A</v>
          </cell>
          <cell r="B215" t="str">
            <v>黄骅市恒伟五金制品有限公司</v>
          </cell>
        </row>
        <row r="216">
          <cell r="A216">
            <v>1913051</v>
          </cell>
          <cell r="B216" t="str">
            <v>河北新世泰机械有限公司</v>
          </cell>
        </row>
        <row r="217">
          <cell r="A217">
            <v>1913052</v>
          </cell>
          <cell r="B217" t="str">
            <v>中国人民人寿保险公司沧州</v>
          </cell>
        </row>
        <row r="218">
          <cell r="A218">
            <v>1913053</v>
          </cell>
          <cell r="B218" t="str">
            <v>沧州市金软信息技术有限公司</v>
          </cell>
        </row>
        <row r="219">
          <cell r="A219">
            <v>1913054</v>
          </cell>
          <cell r="B219" t="str">
            <v>中华联合财产保险股份有限沧州</v>
          </cell>
        </row>
        <row r="220">
          <cell r="A220">
            <v>1913055</v>
          </cell>
          <cell r="B220" t="str">
            <v>河北碧洁环保科技有限公司</v>
          </cell>
        </row>
        <row r="221">
          <cell r="A221">
            <v>1913056</v>
          </cell>
          <cell r="B221" t="str">
            <v>黄骅恒天房地产开发有限公司</v>
          </cell>
        </row>
        <row r="222">
          <cell r="A222">
            <v>1913057</v>
          </cell>
          <cell r="B222" t="str">
            <v>代收高管局调度中心高速公路</v>
          </cell>
        </row>
        <row r="223">
          <cell r="A223">
            <v>1913058</v>
          </cell>
          <cell r="B223" t="str">
            <v>黄骅市精科计量检测有限公司</v>
          </cell>
        </row>
        <row r="224">
          <cell r="A224">
            <v>1913059</v>
          </cell>
          <cell r="B224" t="str">
            <v>沧州市特种设备监督检验所</v>
          </cell>
        </row>
        <row r="225">
          <cell r="A225">
            <v>1913060</v>
          </cell>
          <cell r="B225" t="str">
            <v>衡水睿韬环保技术有限公司</v>
          </cell>
        </row>
        <row r="226">
          <cell r="A226">
            <v>1913061</v>
          </cell>
          <cell r="B226" t="str">
            <v>东光县汽车减震器厂</v>
          </cell>
        </row>
        <row r="227">
          <cell r="A227">
            <v>1913063</v>
          </cell>
          <cell r="B227" t="str">
            <v>河北世纪联合律师事务所</v>
          </cell>
        </row>
        <row r="228">
          <cell r="A228">
            <v>1913064</v>
          </cell>
          <cell r="B228" t="str">
            <v>石家庄跨越物流有限公司</v>
          </cell>
        </row>
        <row r="229">
          <cell r="A229">
            <v>1913065</v>
          </cell>
          <cell r="B229" t="str">
            <v>河北顺和职业卫生技术服务有</v>
          </cell>
        </row>
        <row r="230">
          <cell r="A230">
            <v>1913066</v>
          </cell>
          <cell r="B230" t="str">
            <v>衡水鑫智汽车零部件有限公司</v>
          </cell>
        </row>
        <row r="231">
          <cell r="A231">
            <v>1913068</v>
          </cell>
          <cell r="B231" t="str">
            <v>黄骅市振兴五金制品厂</v>
          </cell>
        </row>
        <row r="232">
          <cell r="A232">
            <v>1913078</v>
          </cell>
          <cell r="B232" t="str">
            <v>黄骅市常郭镇街西纸箱厂</v>
          </cell>
        </row>
        <row r="233">
          <cell r="A233">
            <v>1913090</v>
          </cell>
          <cell r="B233" t="str">
            <v>河北豪力紧固件制造有限公司</v>
          </cell>
        </row>
        <row r="234">
          <cell r="A234">
            <v>1913091</v>
          </cell>
          <cell r="B234" t="str">
            <v>黄骅市元周五金制品有限公司</v>
          </cell>
        </row>
        <row r="235">
          <cell r="A235">
            <v>1913092</v>
          </cell>
          <cell r="B235" t="str">
            <v>河北岳钢数控设备有限公司</v>
          </cell>
        </row>
        <row r="236">
          <cell r="A236">
            <v>1913093</v>
          </cell>
          <cell r="B236" t="str">
            <v>霸州市宏海塑料制品有限公司</v>
          </cell>
        </row>
        <row r="237">
          <cell r="A237">
            <v>1913094</v>
          </cell>
          <cell r="B237" t="str">
            <v>黄骅市中医医院</v>
          </cell>
        </row>
        <row r="238">
          <cell r="A238">
            <v>1913095</v>
          </cell>
          <cell r="B238" t="str">
            <v>黄骅市财政局总预算</v>
          </cell>
        </row>
        <row r="239">
          <cell r="A239">
            <v>1913096</v>
          </cell>
          <cell r="B239" t="str">
            <v>沧州施普模具制造有限公司</v>
          </cell>
        </row>
        <row r="240">
          <cell r="A240">
            <v>1913097</v>
          </cell>
          <cell r="B240" t="str">
            <v>保定市齐稳精密机械设备制造有</v>
          </cell>
        </row>
        <row r="241">
          <cell r="A241">
            <v>1913100</v>
          </cell>
          <cell r="B241" t="str">
            <v>沧州临港明康汽车配件有限公司</v>
          </cell>
        </row>
        <row r="242">
          <cell r="A242">
            <v>1913101</v>
          </cell>
          <cell r="B242" t="str">
            <v>黄骅市建昌塑料制品有限公司</v>
          </cell>
        </row>
        <row r="243">
          <cell r="A243">
            <v>1913102</v>
          </cell>
          <cell r="B243" t="str">
            <v>黄骅市成卓汽车部件厂</v>
          </cell>
        </row>
        <row r="244">
          <cell r="A244">
            <v>1913103</v>
          </cell>
          <cell r="B244" t="str">
            <v>黄骅市友联嘉悦商贸有限公司</v>
          </cell>
        </row>
        <row r="245">
          <cell r="A245">
            <v>1913104</v>
          </cell>
          <cell r="B245" t="str">
            <v>黄骅市鑫盛物业服务有限公司</v>
          </cell>
        </row>
        <row r="246">
          <cell r="A246">
            <v>1913105</v>
          </cell>
          <cell r="B246" t="str">
            <v>沧州其源盛环保设备有限公司</v>
          </cell>
        </row>
        <row r="247">
          <cell r="A247">
            <v>1913106</v>
          </cell>
          <cell r="B247" t="str">
            <v>河北美杭电梯安装有限公司</v>
          </cell>
        </row>
        <row r="248">
          <cell r="A248">
            <v>1913107</v>
          </cell>
          <cell r="B248" t="str">
            <v>河北佳佰工程咨询有限公司</v>
          </cell>
        </row>
        <row r="249">
          <cell r="A249">
            <v>1913108</v>
          </cell>
          <cell r="B249" t="str">
            <v>沧州鑫晟纸制品有限公司</v>
          </cell>
        </row>
        <row r="250">
          <cell r="A250">
            <v>1913109</v>
          </cell>
          <cell r="B250" t="str">
            <v>黄骅市月军五金制品厂</v>
          </cell>
        </row>
        <row r="251">
          <cell r="A251">
            <v>1913110</v>
          </cell>
          <cell r="B251" t="str">
            <v>黄骅市辉煌建筑队</v>
          </cell>
        </row>
        <row r="252">
          <cell r="A252">
            <v>1913111</v>
          </cell>
          <cell r="B252" t="str">
            <v>黄骅市通乐贸易有限公司</v>
          </cell>
        </row>
        <row r="253">
          <cell r="A253">
            <v>1913112</v>
          </cell>
          <cell r="B253" t="str">
            <v>黄骅市通顺五金机电商店</v>
          </cell>
        </row>
        <row r="254">
          <cell r="A254">
            <v>1913113</v>
          </cell>
          <cell r="B254" t="str">
            <v>黄骅市三姐五金经销部</v>
          </cell>
        </row>
        <row r="255">
          <cell r="A255">
            <v>1913114</v>
          </cell>
          <cell r="B255" t="str">
            <v>黄骅市久峰五金制品有限公司</v>
          </cell>
        </row>
        <row r="256">
          <cell r="A256">
            <v>1913115</v>
          </cell>
          <cell r="B256" t="str">
            <v>沧州市鑫发缝纫机有限公司</v>
          </cell>
        </row>
        <row r="257">
          <cell r="A257">
            <v>1913116</v>
          </cell>
          <cell r="B257" t="str">
            <v>河北双力起重机械有限公司</v>
          </cell>
        </row>
        <row r="258">
          <cell r="A258">
            <v>1913117</v>
          </cell>
          <cell r="B258" t="str">
            <v>沧州长河机电设备安装工程有</v>
          </cell>
        </row>
        <row r="259">
          <cell r="A259">
            <v>1913120</v>
          </cell>
          <cell r="B259" t="str">
            <v>黄骅市盛荣汽车零部件制造有限</v>
          </cell>
        </row>
        <row r="260">
          <cell r="A260">
            <v>1913126</v>
          </cell>
          <cell r="B260" t="str">
            <v>黄骅津华汽车部件有限公司</v>
          </cell>
        </row>
        <row r="261">
          <cell r="A261">
            <v>1913129</v>
          </cell>
          <cell r="B261" t="str">
            <v>黄骅市保俊成复合彩印厂</v>
          </cell>
        </row>
        <row r="262">
          <cell r="A262">
            <v>1913131</v>
          </cell>
          <cell r="B262" t="str">
            <v>河北亚安橡塑制品有限公司</v>
          </cell>
        </row>
        <row r="263">
          <cell r="A263">
            <v>1913132</v>
          </cell>
          <cell r="B263" t="str">
            <v>沧州瑞尔冲压制造有限公司</v>
          </cell>
        </row>
        <row r="264">
          <cell r="A264">
            <v>1913141</v>
          </cell>
          <cell r="B264" t="str">
            <v>黄骅市鑫骅金属制品有限公司</v>
          </cell>
        </row>
        <row r="265">
          <cell r="A265">
            <v>1913152</v>
          </cell>
          <cell r="B265" t="str">
            <v>河北互通网络技术有限公司</v>
          </cell>
        </row>
        <row r="266">
          <cell r="A266">
            <v>1913168</v>
          </cell>
          <cell r="B266" t="str">
            <v>黄骅市恒基五金轴承工具有限</v>
          </cell>
        </row>
        <row r="267">
          <cell r="A267">
            <v>1913173</v>
          </cell>
          <cell r="B267" t="str">
            <v>南皮县明光五金机电有限公司</v>
          </cell>
        </row>
        <row r="268">
          <cell r="A268">
            <v>1913174</v>
          </cell>
          <cell r="B268" t="str">
            <v>黄骅市氦普气体销售有限公司</v>
          </cell>
        </row>
        <row r="269">
          <cell r="A269">
            <v>1913175</v>
          </cell>
          <cell r="B269" t="str">
            <v>黄骅市宇丰运输有限公司</v>
          </cell>
        </row>
        <row r="270">
          <cell r="A270">
            <v>1913176</v>
          </cell>
          <cell r="B270" t="str">
            <v>黄骅市鼎盾电力工程有限公司</v>
          </cell>
        </row>
        <row r="271">
          <cell r="A271">
            <v>1913177</v>
          </cell>
          <cell r="B271" t="str">
            <v>沧州天祥塑料制品有限公司</v>
          </cell>
        </row>
        <row r="272">
          <cell r="A272">
            <v>1913178</v>
          </cell>
          <cell r="B272" t="str">
            <v>沧州广洋模具配件有限公司</v>
          </cell>
        </row>
        <row r="273">
          <cell r="A273">
            <v>1913179</v>
          </cell>
          <cell r="B273" t="str">
            <v>石家庄金盾安全技术工程有限公</v>
          </cell>
        </row>
        <row r="274">
          <cell r="A274">
            <v>1913180</v>
          </cell>
          <cell r="B274" t="str">
            <v>黄骅市港骅工业气体销售有限公</v>
          </cell>
        </row>
        <row r="275">
          <cell r="A275">
            <v>1913181</v>
          </cell>
          <cell r="B275" t="str">
            <v>黄骅市固诺装饰工程有限公司</v>
          </cell>
        </row>
        <row r="276">
          <cell r="A276">
            <v>1913182</v>
          </cell>
          <cell r="B276" t="str">
            <v>黄骅市鑫宇五金制品厂</v>
          </cell>
        </row>
        <row r="277">
          <cell r="A277">
            <v>1913183</v>
          </cell>
          <cell r="B277" t="str">
            <v>黄骅市鸿鹄线缆经销部</v>
          </cell>
        </row>
        <row r="278">
          <cell r="A278">
            <v>1913184</v>
          </cell>
          <cell r="B278" t="str">
            <v>沧州云庆标准件有限公司</v>
          </cell>
        </row>
        <row r="279">
          <cell r="A279">
            <v>1913185</v>
          </cell>
          <cell r="B279" t="str">
            <v>唐山松下产业机器有限公司</v>
          </cell>
        </row>
        <row r="280">
          <cell r="A280">
            <v>1913186</v>
          </cell>
          <cell r="B280" t="str">
            <v>唐山市丰润区报喜坨扁钢厂（普</v>
          </cell>
        </row>
        <row r="281">
          <cell r="A281">
            <v>1913187</v>
          </cell>
          <cell r="B281" t="str">
            <v>无极县淼海皮革制品有限公司</v>
          </cell>
        </row>
        <row r="282">
          <cell r="A282">
            <v>1913188</v>
          </cell>
          <cell r="B282" t="str">
            <v>河北圣洁环境生物科技工程有限</v>
          </cell>
        </row>
        <row r="283">
          <cell r="A283">
            <v>1913189</v>
          </cell>
          <cell r="B283" t="str">
            <v>河北长河税务师事务所有限公司</v>
          </cell>
        </row>
        <row r="284">
          <cell r="A284">
            <v>1913190</v>
          </cell>
          <cell r="B284" t="str">
            <v>霸州市广生冷弯机械有限公司</v>
          </cell>
        </row>
        <row r="285">
          <cell r="A285">
            <v>1913191</v>
          </cell>
          <cell r="B285" t="str">
            <v>黄骅市方正五金机电责任有限公</v>
          </cell>
        </row>
        <row r="286">
          <cell r="A286">
            <v>1913192</v>
          </cell>
          <cell r="B286" t="str">
            <v>文安县鲍氏模具皮纹加工有限公</v>
          </cell>
        </row>
        <row r="287">
          <cell r="A287">
            <v>1913193</v>
          </cell>
          <cell r="B287" t="str">
            <v>石家庄松樾机械设备销售有限公</v>
          </cell>
        </row>
        <row r="288">
          <cell r="A288">
            <v>1913194</v>
          </cell>
          <cell r="B288" t="str">
            <v>石家庄霍克叉车设备有限公司</v>
          </cell>
        </row>
        <row r="289">
          <cell r="A289">
            <v>1913195</v>
          </cell>
          <cell r="B289" t="str">
            <v>廊坊一凡水处理工程有限公司</v>
          </cell>
        </row>
        <row r="290">
          <cell r="A290">
            <v>1913196</v>
          </cell>
          <cell r="B290" t="str">
            <v>沧州市徐锻机床销售有限公司</v>
          </cell>
        </row>
        <row r="291">
          <cell r="A291">
            <v>1913197</v>
          </cell>
          <cell r="B291" t="str">
            <v>故城县智华再生海绵有限公司</v>
          </cell>
        </row>
        <row r="292">
          <cell r="A292">
            <v>1913198</v>
          </cell>
          <cell r="B292" t="str">
            <v>黄骅隆鑫五金制品有限公司</v>
          </cell>
        </row>
        <row r="293">
          <cell r="A293">
            <v>1913199</v>
          </cell>
          <cell r="B293" t="str">
            <v>黄骅市增鑫五金制品有限公司</v>
          </cell>
        </row>
        <row r="294">
          <cell r="A294">
            <v>1913200</v>
          </cell>
          <cell r="B294" t="str">
            <v>深州市卓伦橡塑模具有限公司</v>
          </cell>
        </row>
        <row r="295">
          <cell r="A295">
            <v>1913201</v>
          </cell>
          <cell r="B295" t="str">
            <v>深州市华星橡胶制品有限公司</v>
          </cell>
        </row>
        <row r="296">
          <cell r="A296">
            <v>1913202</v>
          </cell>
          <cell r="B296" t="str">
            <v>廊坊中德汽车座椅制造有限公司</v>
          </cell>
        </row>
        <row r="297">
          <cell r="A297">
            <v>1913203</v>
          </cell>
          <cell r="B297" t="str">
            <v>石家庄盛华汽车零部件有限公司</v>
          </cell>
        </row>
        <row r="298">
          <cell r="A298">
            <v>1913208</v>
          </cell>
          <cell r="B298" t="str">
            <v>高碑店京华橡胶制品有限责任</v>
          </cell>
        </row>
        <row r="299">
          <cell r="A299">
            <v>1913210</v>
          </cell>
          <cell r="B299" t="str">
            <v>河北宏广橡塑金属制品有限公司</v>
          </cell>
        </row>
        <row r="300">
          <cell r="A300">
            <v>1913218</v>
          </cell>
          <cell r="B300" t="str">
            <v>保定市京苑汽车装饰配件厂</v>
          </cell>
        </row>
        <row r="301">
          <cell r="A301">
            <v>1913219</v>
          </cell>
          <cell r="B301" t="str">
            <v>保定兆龙通用电器塑业有限公司</v>
          </cell>
        </row>
        <row r="302">
          <cell r="A302">
            <v>1913220</v>
          </cell>
          <cell r="B302" t="str">
            <v>黄骅市供水公司</v>
          </cell>
        </row>
        <row r="303">
          <cell r="A303">
            <v>1913223</v>
          </cell>
          <cell r="B303" t="str">
            <v>保定来福汽车照明有限公司</v>
          </cell>
        </row>
        <row r="304">
          <cell r="A304">
            <v>1913224</v>
          </cell>
          <cell r="B304" t="str">
            <v>保定力乐汽车内饰件有限公司</v>
          </cell>
        </row>
        <row r="305">
          <cell r="A305">
            <v>1913225</v>
          </cell>
          <cell r="B305" t="str">
            <v>高碑店市晨奥五金制品有限公司</v>
          </cell>
        </row>
        <row r="306">
          <cell r="A306" t="str">
            <v>1913225a</v>
          </cell>
          <cell r="B306" t="str">
            <v>高碑店市晨奥汽车部件有限公司</v>
          </cell>
        </row>
        <row r="307">
          <cell r="A307">
            <v>1913227</v>
          </cell>
          <cell r="B307" t="str">
            <v>冀州市北内汽车座椅有限公司</v>
          </cell>
        </row>
        <row r="308">
          <cell r="A308">
            <v>1913229</v>
          </cell>
          <cell r="B308" t="str">
            <v>河北亚大汽车塑料制品有限公司</v>
          </cell>
        </row>
        <row r="309">
          <cell r="A309">
            <v>1913235</v>
          </cell>
          <cell r="B309" t="str">
            <v>高碑店市欧亚塑料电器有限公司</v>
          </cell>
        </row>
        <row r="310">
          <cell r="A310">
            <v>1913236</v>
          </cell>
          <cell r="B310" t="str">
            <v>河北省南皮县利辉五金接插件厂</v>
          </cell>
        </row>
        <row r="311">
          <cell r="A311">
            <v>1913237</v>
          </cell>
          <cell r="B311" t="str">
            <v>涞水浩达服装加工有限公司</v>
          </cell>
        </row>
        <row r="312">
          <cell r="A312">
            <v>1913240</v>
          </cell>
          <cell r="B312" t="str">
            <v>泊头市如意五金冲压有限公司</v>
          </cell>
        </row>
        <row r="313">
          <cell r="A313">
            <v>1913247</v>
          </cell>
          <cell r="B313" t="str">
            <v>沧州威达聚氨酯高科股份</v>
          </cell>
        </row>
        <row r="314">
          <cell r="A314" t="str">
            <v>1913247A</v>
          </cell>
          <cell r="B314" t="str">
            <v>德州志鹏海绵制品有限公司</v>
          </cell>
        </row>
        <row r="315">
          <cell r="A315">
            <v>1913251</v>
          </cell>
          <cell r="B315" t="str">
            <v>信德百利</v>
          </cell>
        </row>
        <row r="316">
          <cell r="A316">
            <v>1913257</v>
          </cell>
          <cell r="B316" t="str">
            <v>安路普黄骅分公司</v>
          </cell>
        </row>
        <row r="317">
          <cell r="A317">
            <v>1913259</v>
          </cell>
          <cell r="B317" t="str">
            <v>廊坊市安次区码头镇盛德利机加</v>
          </cell>
        </row>
        <row r="318">
          <cell r="A318">
            <v>1913267</v>
          </cell>
          <cell r="B318" t="str">
            <v>辛集市兴恒福利海绵复合厂</v>
          </cell>
        </row>
        <row r="319">
          <cell r="A319">
            <v>1913273</v>
          </cell>
          <cell r="B319" t="str">
            <v>黄骅万昌五金制品有限公司</v>
          </cell>
        </row>
        <row r="320">
          <cell r="A320">
            <v>1913277</v>
          </cell>
          <cell r="B320" t="str">
            <v>南皮县国名冲压件厂</v>
          </cell>
        </row>
        <row r="321">
          <cell r="A321">
            <v>1913279</v>
          </cell>
          <cell r="B321" t="str">
            <v>沧州茂源电器部件有限公司</v>
          </cell>
        </row>
        <row r="322">
          <cell r="A322">
            <v>1913288</v>
          </cell>
          <cell r="B322" t="str">
            <v>河北长安塑胶有限公司</v>
          </cell>
        </row>
        <row r="323">
          <cell r="A323">
            <v>1913289</v>
          </cell>
          <cell r="B323" t="str">
            <v>文安县德实汽车配件有限公司</v>
          </cell>
        </row>
        <row r="324">
          <cell r="A324">
            <v>1913291</v>
          </cell>
          <cell r="B324" t="str">
            <v>河北定国紧固件制造有限公司</v>
          </cell>
        </row>
        <row r="325">
          <cell r="A325">
            <v>1913296</v>
          </cell>
          <cell r="B325" t="str">
            <v>河北科力汽车装备股份有限公司</v>
          </cell>
        </row>
        <row r="326">
          <cell r="A326">
            <v>1913316</v>
          </cell>
          <cell r="B326" t="str">
            <v>黄骅佳祥五金制品有限公司</v>
          </cell>
        </row>
        <row r="327">
          <cell r="A327">
            <v>1913335</v>
          </cell>
          <cell r="B327" t="str">
            <v>三河市鑫生木业有限公司</v>
          </cell>
        </row>
        <row r="328">
          <cell r="A328">
            <v>1913336</v>
          </cell>
          <cell r="B328" t="str">
            <v>河间市祥龙崇光电缆厂</v>
          </cell>
        </row>
        <row r="329">
          <cell r="A329">
            <v>1913347</v>
          </cell>
          <cell r="B329" t="str">
            <v>黄骅市金月五金制品厂</v>
          </cell>
        </row>
        <row r="330">
          <cell r="A330">
            <v>1913350</v>
          </cell>
          <cell r="B330" t="str">
            <v>黄骅市金城五金制品厂</v>
          </cell>
        </row>
        <row r="331">
          <cell r="A331">
            <v>1913404</v>
          </cell>
          <cell r="B331" t="str">
            <v>沧州靖丰塑料有限公司</v>
          </cell>
        </row>
        <row r="332">
          <cell r="A332">
            <v>1913407</v>
          </cell>
          <cell r="B332" t="str">
            <v>黄骅市金宝成钢材经销有限公司</v>
          </cell>
        </row>
        <row r="333">
          <cell r="A333">
            <v>1913415</v>
          </cell>
          <cell r="B333" t="str">
            <v>黄骅市双得金属制品销售有限</v>
          </cell>
        </row>
        <row r="334">
          <cell r="A334">
            <v>1913421</v>
          </cell>
          <cell r="B334" t="str">
            <v>黄骅市隆盛达车业有限公司</v>
          </cell>
        </row>
        <row r="335">
          <cell r="A335">
            <v>1913439</v>
          </cell>
          <cell r="B335" t="str">
            <v>河北辰丰制管有限公司</v>
          </cell>
        </row>
        <row r="336">
          <cell r="A336">
            <v>1913474</v>
          </cell>
          <cell r="B336" t="str">
            <v>米思米精密机械贸易公司</v>
          </cell>
        </row>
        <row r="337">
          <cell r="A337">
            <v>1913485</v>
          </cell>
          <cell r="B337" t="str">
            <v>唐山京联制线有限公司</v>
          </cell>
        </row>
        <row r="338">
          <cell r="A338">
            <v>1913492</v>
          </cell>
          <cell r="B338" t="str">
            <v>黄骅市鑫宏祥电器门市部</v>
          </cell>
        </row>
        <row r="339">
          <cell r="A339">
            <v>1913494</v>
          </cell>
          <cell r="B339" t="str">
            <v>黄骅市志承车业有限公司</v>
          </cell>
        </row>
        <row r="340">
          <cell r="A340">
            <v>1913495</v>
          </cell>
          <cell r="B340" t="str">
            <v>黄骅市振兴汽车灯镜厂</v>
          </cell>
        </row>
        <row r="341">
          <cell r="A341">
            <v>1913500</v>
          </cell>
          <cell r="B341" t="str">
            <v>福跃五金制品厂</v>
          </cell>
        </row>
        <row r="342">
          <cell r="A342">
            <v>1913504</v>
          </cell>
          <cell r="B342" t="str">
            <v>黄骅市功盛五金电料经销处</v>
          </cell>
        </row>
        <row r="343">
          <cell r="A343">
            <v>1913506</v>
          </cell>
          <cell r="B343" t="str">
            <v>黄骅康宁街光华化工门市部</v>
          </cell>
        </row>
        <row r="344">
          <cell r="A344">
            <v>1913517</v>
          </cell>
          <cell r="B344" t="str">
            <v>廊坊市烁鑫汽车配件有限公司</v>
          </cell>
        </row>
        <row r="345">
          <cell r="A345">
            <v>1913518</v>
          </cell>
          <cell r="B345" t="str">
            <v>河北智友机电制造有限公司</v>
          </cell>
        </row>
        <row r="346">
          <cell r="A346">
            <v>1913528</v>
          </cell>
          <cell r="B346" t="str">
            <v>泊头市志诚模具厂</v>
          </cell>
        </row>
        <row r="347">
          <cell r="A347">
            <v>1913530</v>
          </cell>
          <cell r="B347" t="str">
            <v>廊坊浩泰机械制造有限公司</v>
          </cell>
        </row>
        <row r="348">
          <cell r="A348">
            <v>1913567</v>
          </cell>
          <cell r="B348" t="str">
            <v>沧州市远东缝纫机有限公司</v>
          </cell>
        </row>
        <row r="349">
          <cell r="A349">
            <v>1913571</v>
          </cell>
          <cell r="B349" t="str">
            <v>沧州市华联钢管有限公司</v>
          </cell>
        </row>
        <row r="350">
          <cell r="A350">
            <v>1913590</v>
          </cell>
          <cell r="B350" t="str">
            <v>沧州达盛化工产品有限公司</v>
          </cell>
        </row>
        <row r="351">
          <cell r="A351">
            <v>1913598</v>
          </cell>
          <cell r="B351" t="str">
            <v>黄骅庆华机动车配件公司</v>
          </cell>
        </row>
        <row r="352">
          <cell r="A352">
            <v>1913600</v>
          </cell>
          <cell r="B352" t="str">
            <v>沧州维克机械设备有限公司</v>
          </cell>
        </row>
        <row r="353">
          <cell r="A353">
            <v>1913601</v>
          </cell>
          <cell r="B353" t="str">
            <v>南皮聚金五金制品有限公司</v>
          </cell>
        </row>
        <row r="354">
          <cell r="A354">
            <v>1913602</v>
          </cell>
          <cell r="B354" t="str">
            <v>黄骅市兴田弹簧有限公司</v>
          </cell>
        </row>
        <row r="355">
          <cell r="A355">
            <v>1913659</v>
          </cell>
          <cell r="B355" t="str">
            <v>黄骅再兴汽车配件有限公司</v>
          </cell>
        </row>
        <row r="356">
          <cell r="A356">
            <v>1913665</v>
          </cell>
          <cell r="B356" t="str">
            <v>黄骅市致远摩托车配件有限公司</v>
          </cell>
        </row>
        <row r="357">
          <cell r="A357">
            <v>1913666</v>
          </cell>
          <cell r="B357" t="str">
            <v>河北联庆五金制品有限公司</v>
          </cell>
        </row>
        <row r="358">
          <cell r="A358">
            <v>1913667</v>
          </cell>
          <cell r="B358" t="str">
            <v>霸州市霸州镇鑫创五金塑料厂</v>
          </cell>
        </row>
        <row r="359">
          <cell r="A359">
            <v>1913668</v>
          </cell>
          <cell r="B359" t="str">
            <v>河北南皮佑承金属制品有限公司</v>
          </cell>
        </row>
        <row r="360">
          <cell r="A360">
            <v>1913674</v>
          </cell>
          <cell r="B360" t="str">
            <v>深州市安广顺机械配件有限公司</v>
          </cell>
        </row>
        <row r="361">
          <cell r="A361">
            <v>1913678</v>
          </cell>
          <cell r="B361" t="str">
            <v>保定市枞彬商贸有限公司</v>
          </cell>
        </row>
        <row r="362">
          <cell r="A362">
            <v>1913682</v>
          </cell>
          <cell r="B362" t="str">
            <v>威县永盛汽车配件制造有限公司</v>
          </cell>
        </row>
        <row r="363">
          <cell r="A363">
            <v>1913693</v>
          </cell>
          <cell r="B363" t="str">
            <v>泊头市鑫洪金属制品有限公司</v>
          </cell>
        </row>
        <row r="364">
          <cell r="A364">
            <v>1913702</v>
          </cell>
          <cell r="B364" t="str">
            <v>沧州市利昌汽车部件有限公司</v>
          </cell>
        </row>
        <row r="365">
          <cell r="A365">
            <v>1913715</v>
          </cell>
          <cell r="B365" t="str">
            <v>黄骅盛发五金制品有限公司</v>
          </cell>
        </row>
        <row r="366">
          <cell r="A366">
            <v>1913716</v>
          </cell>
          <cell r="B366" t="str">
            <v>黄骅市宁鑫商贸有限公司</v>
          </cell>
        </row>
        <row r="367">
          <cell r="A367">
            <v>1913717</v>
          </cell>
          <cell r="B367" t="str">
            <v>黄骅汇铭汽车部件有限公司</v>
          </cell>
        </row>
        <row r="368">
          <cell r="A368">
            <v>1913718</v>
          </cell>
          <cell r="B368" t="str">
            <v>黄骅万寿汽车部件有限公司</v>
          </cell>
        </row>
        <row r="369">
          <cell r="A369">
            <v>1921001</v>
          </cell>
          <cell r="B369" t="str">
            <v>沈阳派普工业有限公司</v>
          </cell>
        </row>
        <row r="370">
          <cell r="A370">
            <v>1921002</v>
          </cell>
          <cell r="B370" t="str">
            <v>沈阳市鼎华机械设备制造厂</v>
          </cell>
        </row>
        <row r="371">
          <cell r="A371">
            <v>1921007</v>
          </cell>
          <cell r="B371" t="str">
            <v>大连奥飞电子有限公司</v>
          </cell>
        </row>
        <row r="372">
          <cell r="A372">
            <v>1921126</v>
          </cell>
          <cell r="B372" t="str">
            <v>大连吉田拉链有限公司</v>
          </cell>
        </row>
        <row r="373">
          <cell r="A373">
            <v>1921377</v>
          </cell>
          <cell r="B373" t="str">
            <v>沈阳晋和鑫瑞五金有限公司</v>
          </cell>
        </row>
        <row r="374">
          <cell r="A374">
            <v>1922001</v>
          </cell>
          <cell r="B374" t="str">
            <v>长春市朝阳区九州伟业职业培训</v>
          </cell>
        </row>
        <row r="375">
          <cell r="A375">
            <v>1922002</v>
          </cell>
          <cell r="B375" t="str">
            <v>吉林省德邦货运代理有限公司</v>
          </cell>
        </row>
        <row r="376">
          <cell r="A376">
            <v>1922338</v>
          </cell>
          <cell r="B376" t="str">
            <v>长春光华荣昌汽车部件有限公司</v>
          </cell>
        </row>
        <row r="377">
          <cell r="A377">
            <v>1922339</v>
          </cell>
          <cell r="B377" t="str">
            <v>长春夸克普精汽车电子有限责任</v>
          </cell>
        </row>
        <row r="378">
          <cell r="A378">
            <v>1922371</v>
          </cell>
          <cell r="B378" t="str">
            <v>吉林省永固塑料制品有限公司</v>
          </cell>
        </row>
        <row r="379">
          <cell r="A379">
            <v>1922374</v>
          </cell>
          <cell r="B379" t="str">
            <v>长春市天利得科技有限公司</v>
          </cell>
        </row>
        <row r="380">
          <cell r="A380">
            <v>1922375</v>
          </cell>
          <cell r="B380" t="str">
            <v>吉林市吉凯实业有限公司</v>
          </cell>
        </row>
        <row r="381">
          <cell r="A381">
            <v>1922387</v>
          </cell>
          <cell r="B381" t="str">
            <v>长春一汽富奥工贸有限公司</v>
          </cell>
        </row>
        <row r="382">
          <cell r="A382">
            <v>1922506</v>
          </cell>
          <cell r="B382" t="str">
            <v>长春市新发展塑胶工业有限公司</v>
          </cell>
        </row>
        <row r="383">
          <cell r="A383" t="str">
            <v>1922506A</v>
          </cell>
          <cell r="B383" t="str">
            <v>新发展（长春）汽车自控系统有</v>
          </cell>
        </row>
        <row r="384">
          <cell r="A384">
            <v>1922697</v>
          </cell>
          <cell r="B384" t="str">
            <v>辽源佳林造革有限责任公司</v>
          </cell>
        </row>
        <row r="385">
          <cell r="A385">
            <v>1922699</v>
          </cell>
          <cell r="B385" t="str">
            <v>吉林国际仓储运输有限公司</v>
          </cell>
        </row>
        <row r="386">
          <cell r="A386">
            <v>1922700</v>
          </cell>
          <cell r="B386" t="str">
            <v>吉林裕隆机电设备零部件有限公</v>
          </cell>
        </row>
        <row r="387">
          <cell r="A387">
            <v>1922709</v>
          </cell>
          <cell r="B387" t="str">
            <v>长春沅呈汽车饰件有限公司</v>
          </cell>
        </row>
        <row r="388">
          <cell r="A388">
            <v>1922710</v>
          </cell>
          <cell r="B388" t="str">
            <v>长春旷达汽车织物有限公司</v>
          </cell>
        </row>
        <row r="389">
          <cell r="A389">
            <v>1923530</v>
          </cell>
          <cell r="B389" t="str">
            <v>密山市龙兴制革有限公司</v>
          </cell>
        </row>
        <row r="390">
          <cell r="A390">
            <v>1931001</v>
          </cell>
          <cell r="B390" t="str">
            <v>上海古特曼商贸有限公司</v>
          </cell>
        </row>
        <row r="391">
          <cell r="A391">
            <v>1931002</v>
          </cell>
          <cell r="B391" t="str">
            <v>上海澳莹制冷设备有限公司</v>
          </cell>
        </row>
        <row r="392">
          <cell r="A392">
            <v>1931003</v>
          </cell>
          <cell r="B392" t="str">
            <v>上海新安电磁阀有限公司</v>
          </cell>
        </row>
        <row r="393">
          <cell r="A393">
            <v>1931004</v>
          </cell>
          <cell r="B393" t="str">
            <v>上海机动车检测认证技术研究</v>
          </cell>
        </row>
        <row r="394">
          <cell r="A394">
            <v>1931005</v>
          </cell>
          <cell r="B394" t="str">
            <v>亿企赢网络科技有限公司</v>
          </cell>
        </row>
        <row r="395">
          <cell r="A395">
            <v>1931006</v>
          </cell>
          <cell r="B395" t="str">
            <v>远东宏信融资租赁有限公司</v>
          </cell>
        </row>
        <row r="396">
          <cell r="A396">
            <v>1931007</v>
          </cell>
          <cell r="B396" t="str">
            <v>上海优佰机电工程有限公司</v>
          </cell>
        </row>
        <row r="397">
          <cell r="A397">
            <v>1931008</v>
          </cell>
          <cell r="B397" t="str">
            <v>上海昊诚泵阀有限公司</v>
          </cell>
        </row>
        <row r="398">
          <cell r="A398">
            <v>1931009</v>
          </cell>
          <cell r="B398" t="str">
            <v>上海边锋实业有限公司</v>
          </cell>
        </row>
        <row r="399">
          <cell r="A399">
            <v>1931010</v>
          </cell>
          <cell r="B399" t="str">
            <v>上海剑科贸易有限公司</v>
          </cell>
        </row>
        <row r="400">
          <cell r="A400">
            <v>1931011</v>
          </cell>
          <cell r="B400" t="str">
            <v>上海腾基机械设备有限公司</v>
          </cell>
        </row>
        <row r="401">
          <cell r="A401">
            <v>1931012</v>
          </cell>
          <cell r="B401" t="str">
            <v>上海和鹰机电设备有限公司</v>
          </cell>
        </row>
        <row r="402">
          <cell r="A402">
            <v>1931013</v>
          </cell>
          <cell r="B402" t="str">
            <v>上海创嘉金属材料有限公司</v>
          </cell>
        </row>
        <row r="403">
          <cell r="A403">
            <v>1931014</v>
          </cell>
          <cell r="B403" t="str">
            <v>淮铭机械设备(上海)有限公司</v>
          </cell>
        </row>
        <row r="404">
          <cell r="A404">
            <v>1931017</v>
          </cell>
          <cell r="B404" t="str">
            <v>艾睿（中国）电子贸易有限公司</v>
          </cell>
        </row>
        <row r="405">
          <cell r="A405">
            <v>1931018</v>
          </cell>
          <cell r="B405" t="str">
            <v>益满颖贸易（上海）有限公司</v>
          </cell>
        </row>
        <row r="406">
          <cell r="A406">
            <v>1931023</v>
          </cell>
          <cell r="B406" t="str">
            <v>上海够快网络科技股份有限公司</v>
          </cell>
        </row>
        <row r="407">
          <cell r="A407">
            <v>1931030</v>
          </cell>
          <cell r="B407" t="str">
            <v>上海强实自动化控制有限公司</v>
          </cell>
        </row>
        <row r="408">
          <cell r="A408">
            <v>1931031</v>
          </cell>
          <cell r="B408" t="str">
            <v>上海比亿电子技术有限公司</v>
          </cell>
        </row>
        <row r="409">
          <cell r="A409">
            <v>1931032</v>
          </cell>
          <cell r="B409" t="str">
            <v>上海瞬雷电子科技有限公司</v>
          </cell>
        </row>
        <row r="410">
          <cell r="A410">
            <v>1931033</v>
          </cell>
          <cell r="B410" t="str">
            <v>得捷电子（上海）有限公司</v>
          </cell>
        </row>
        <row r="411">
          <cell r="A411">
            <v>1931326</v>
          </cell>
          <cell r="B411" t="str">
            <v>上海敏孚汽车饰件有限公司</v>
          </cell>
        </row>
        <row r="412">
          <cell r="A412">
            <v>1931327</v>
          </cell>
          <cell r="B412" t="str">
            <v>上海奔德汽车零部件有限公司</v>
          </cell>
        </row>
        <row r="413">
          <cell r="A413">
            <v>1931396</v>
          </cell>
          <cell r="B413" t="str">
            <v>上海卓人工贸有限公司</v>
          </cell>
        </row>
        <row r="414">
          <cell r="A414" t="str">
            <v>1931396A</v>
          </cell>
          <cell r="B414" t="str">
            <v>芜湖市卓人汽车配件有限责任公</v>
          </cell>
        </row>
        <row r="415">
          <cell r="A415">
            <v>1931399</v>
          </cell>
          <cell r="B415" t="str">
            <v>上海国利汽车真皮饰件有限公司</v>
          </cell>
        </row>
        <row r="416">
          <cell r="A416">
            <v>1931438</v>
          </cell>
          <cell r="B416" t="str">
            <v>上海金力泰化工股份公司</v>
          </cell>
        </row>
        <row r="417">
          <cell r="A417">
            <v>1931509</v>
          </cell>
          <cell r="B417" t="str">
            <v>上海晔兴实业有限公司</v>
          </cell>
        </row>
        <row r="418">
          <cell r="A418">
            <v>1931519</v>
          </cell>
          <cell r="B418" t="str">
            <v>上海力太化学有限公司</v>
          </cell>
        </row>
        <row r="419">
          <cell r="A419">
            <v>1931527</v>
          </cell>
          <cell r="B419" t="str">
            <v>高田（上海）汽配制造有限公司</v>
          </cell>
        </row>
        <row r="420">
          <cell r="A420">
            <v>1931528</v>
          </cell>
          <cell r="B420" t="str">
            <v>上海明芳汽车零件有限公司</v>
          </cell>
        </row>
        <row r="421">
          <cell r="A421">
            <v>1931529</v>
          </cell>
          <cell r="B421" t="str">
            <v>上海沪熙商贸有限公司</v>
          </cell>
        </row>
        <row r="422">
          <cell r="A422">
            <v>1931589</v>
          </cell>
          <cell r="B422" t="str">
            <v>上海亨斯迈聚氨酯有限公司</v>
          </cell>
        </row>
        <row r="423">
          <cell r="A423">
            <v>1931592</v>
          </cell>
          <cell r="B423" t="str">
            <v>上海优诺特实业股份有限公司</v>
          </cell>
        </row>
        <row r="424">
          <cell r="A424">
            <v>1931606</v>
          </cell>
          <cell r="B424" t="str">
            <v>上海利用锁具有限公司</v>
          </cell>
        </row>
        <row r="425">
          <cell r="A425">
            <v>1931644</v>
          </cell>
          <cell r="B425" t="str">
            <v>建生裕科贸易有限公司</v>
          </cell>
        </row>
        <row r="426">
          <cell r="A426">
            <v>1931675</v>
          </cell>
          <cell r="B426" t="str">
            <v>上海怀德五金机电有限公司</v>
          </cell>
        </row>
        <row r="427">
          <cell r="A427">
            <v>1931682</v>
          </cell>
          <cell r="B427" t="str">
            <v>超润贸易（上海）有限公司</v>
          </cell>
        </row>
        <row r="428">
          <cell r="A428">
            <v>1931683</v>
          </cell>
          <cell r="B428" t="str">
            <v>大联大商贸有限公司</v>
          </cell>
        </row>
        <row r="429">
          <cell r="A429">
            <v>1931701</v>
          </cell>
          <cell r="B429" t="str">
            <v>杜奥尔管理上海有限公司</v>
          </cell>
        </row>
        <row r="430">
          <cell r="A430">
            <v>1931702</v>
          </cell>
          <cell r="B430" t="str">
            <v>上海保隆工贸有限公司</v>
          </cell>
        </row>
        <row r="431">
          <cell r="A431">
            <v>1931705</v>
          </cell>
          <cell r="B431" t="str">
            <v>上海铂率科技发展有限公司</v>
          </cell>
        </row>
        <row r="432">
          <cell r="A432">
            <v>1932002</v>
          </cell>
          <cell r="B432" t="str">
            <v>昆山市永盛制线有限公司</v>
          </cell>
        </row>
        <row r="433">
          <cell r="A433">
            <v>1932003</v>
          </cell>
          <cell r="B433" t="str">
            <v>南京端尔电器有限公司</v>
          </cell>
        </row>
        <row r="434">
          <cell r="A434">
            <v>1932004</v>
          </cell>
          <cell r="B434" t="str">
            <v>南通宝铁龙汽车销售服务有限公</v>
          </cell>
        </row>
        <row r="435">
          <cell r="A435">
            <v>1932005</v>
          </cell>
          <cell r="B435" t="str">
            <v>苏州市玛特尔汽车电子有限公司</v>
          </cell>
        </row>
        <row r="436">
          <cell r="A436">
            <v>1932006</v>
          </cell>
          <cell r="B436" t="str">
            <v>无锡海马空气弹簧有限公司</v>
          </cell>
        </row>
        <row r="437">
          <cell r="A437">
            <v>1932007</v>
          </cell>
          <cell r="B437" t="str">
            <v>江苏扬力集团有限公司</v>
          </cell>
        </row>
        <row r="438">
          <cell r="A438">
            <v>1932008</v>
          </cell>
          <cell r="B438" t="str">
            <v>张家港市万荣机械制造有限公司</v>
          </cell>
        </row>
        <row r="439">
          <cell r="A439">
            <v>1932009</v>
          </cell>
          <cell r="B439" t="str">
            <v>江阴市利剑金刚石工磨具有限公</v>
          </cell>
        </row>
        <row r="440">
          <cell r="A440">
            <v>1932010</v>
          </cell>
          <cell r="B440" t="str">
            <v>镇江市奥德铆压设备有限公司</v>
          </cell>
        </row>
        <row r="441">
          <cell r="A441">
            <v>1932011</v>
          </cell>
          <cell r="B441" t="str">
            <v>常州市拓洋减速机厂</v>
          </cell>
        </row>
        <row r="442">
          <cell r="A442">
            <v>1932012</v>
          </cell>
          <cell r="B442" t="str">
            <v>常州国誉减速机厂</v>
          </cell>
        </row>
        <row r="443">
          <cell r="A443">
            <v>1932013</v>
          </cell>
          <cell r="B443" t="str">
            <v>苏州华尔普机械有限公司</v>
          </cell>
        </row>
        <row r="444">
          <cell r="A444">
            <v>1932014</v>
          </cell>
          <cell r="B444" t="str">
            <v>南方中金环境股份有限公司</v>
          </cell>
        </row>
        <row r="445">
          <cell r="A445">
            <v>1932015</v>
          </cell>
          <cell r="B445" t="str">
            <v>昆山市玉山镇钛晶邦机电商行</v>
          </cell>
        </row>
        <row r="446">
          <cell r="A446">
            <v>1932016</v>
          </cell>
          <cell r="B446" t="str">
            <v>扬州三鸣环保科技有限公司</v>
          </cell>
        </row>
        <row r="447">
          <cell r="A447">
            <v>1932017</v>
          </cell>
          <cell r="B447" t="str">
            <v>苏州市荣威模具有限公司</v>
          </cell>
        </row>
        <row r="448">
          <cell r="A448">
            <v>1932018</v>
          </cell>
          <cell r="B448" t="str">
            <v>苏州高登威科技股份有限公司</v>
          </cell>
        </row>
        <row r="449">
          <cell r="A449">
            <v>1932019</v>
          </cell>
          <cell r="B449" t="str">
            <v>铭涛五金(苏州)有限公司</v>
          </cell>
        </row>
        <row r="450">
          <cell r="A450">
            <v>1932020</v>
          </cell>
          <cell r="B450" t="str">
            <v>苏州高新区旭达输送机械有限公</v>
          </cell>
        </row>
        <row r="451">
          <cell r="A451">
            <v>1932025</v>
          </cell>
          <cell r="B451" t="str">
            <v>苏州市玛特尔汽车电子有限公司</v>
          </cell>
        </row>
        <row r="452">
          <cell r="A452">
            <v>1932030</v>
          </cell>
          <cell r="B452" t="str">
            <v>苏州泰宏五金设备有限公司</v>
          </cell>
        </row>
        <row r="453">
          <cell r="A453">
            <v>1932044</v>
          </cell>
          <cell r="B453" t="str">
            <v>常州恺杰塑料模具有限公司</v>
          </cell>
        </row>
        <row r="454">
          <cell r="A454">
            <v>1932081</v>
          </cell>
          <cell r="B454" t="str">
            <v>溧阳万金汽车配件有限公司</v>
          </cell>
        </row>
        <row r="455">
          <cell r="A455" t="str">
            <v>1932081A</v>
          </cell>
          <cell r="B455" t="str">
            <v>江苏万金汽车配件有限公司</v>
          </cell>
        </row>
        <row r="456">
          <cell r="A456">
            <v>1932313</v>
          </cell>
          <cell r="B456" t="str">
            <v>江苏力乐汽车部件股份有限公司</v>
          </cell>
        </row>
        <row r="457">
          <cell r="A457">
            <v>1932314</v>
          </cell>
          <cell r="B457" t="str">
            <v>常州市武进创新模具注塑</v>
          </cell>
        </row>
        <row r="458">
          <cell r="A458">
            <v>1932317</v>
          </cell>
          <cell r="B458" t="str">
            <v>苏州中正纺织有限公司</v>
          </cell>
        </row>
        <row r="459">
          <cell r="A459">
            <v>1932328</v>
          </cell>
          <cell r="B459" t="str">
            <v>常州市华邦汽车插接件厂</v>
          </cell>
        </row>
        <row r="460">
          <cell r="A460">
            <v>1932329</v>
          </cell>
          <cell r="B460" t="str">
            <v>苏州市振吴汽车仪表有限公司</v>
          </cell>
        </row>
        <row r="461">
          <cell r="A461">
            <v>1932345</v>
          </cell>
          <cell r="B461" t="str">
            <v>和和机械张家港有限公司</v>
          </cell>
        </row>
        <row r="462">
          <cell r="A462">
            <v>1932347</v>
          </cell>
          <cell r="B462" t="str">
            <v>常州华阳万联汽车附件有限公司</v>
          </cell>
        </row>
        <row r="463">
          <cell r="A463">
            <v>1932348</v>
          </cell>
          <cell r="B463" t="str">
            <v>扬州市宏昌气动件制造有限公司</v>
          </cell>
        </row>
        <row r="464">
          <cell r="A464">
            <v>1932350</v>
          </cell>
          <cell r="B464" t="str">
            <v>苏州金桥商业设备有限公司</v>
          </cell>
        </row>
        <row r="465">
          <cell r="A465">
            <v>1932351</v>
          </cell>
          <cell r="B465" t="str">
            <v>无锡赛典高频电子设备有限公司</v>
          </cell>
        </row>
        <row r="466">
          <cell r="A466">
            <v>1932358</v>
          </cell>
          <cell r="B466" t="str">
            <v>常州博万达汽车安全设备</v>
          </cell>
        </row>
        <row r="467">
          <cell r="A467">
            <v>1932363</v>
          </cell>
          <cell r="B467" t="str">
            <v>江苏艾文德悦达汽车内饰有限责</v>
          </cell>
        </row>
        <row r="468">
          <cell r="A468">
            <v>1932374</v>
          </cell>
          <cell r="B468" t="str">
            <v>常熟市创新电器厂</v>
          </cell>
        </row>
        <row r="469">
          <cell r="A469" t="str">
            <v>1932374A</v>
          </cell>
          <cell r="B469" t="str">
            <v>常熟市鸿达电器厂</v>
          </cell>
        </row>
        <row r="470">
          <cell r="A470">
            <v>1932375</v>
          </cell>
          <cell r="B470" t="str">
            <v>太航常青汽车安全设备（苏州）</v>
          </cell>
        </row>
        <row r="471">
          <cell r="A471">
            <v>1932376</v>
          </cell>
          <cell r="B471" t="str">
            <v>苏州忠明祥和精工有限公司</v>
          </cell>
        </row>
        <row r="472">
          <cell r="A472">
            <v>1932377</v>
          </cell>
          <cell r="B472" t="str">
            <v>常州市凤翔车辆配件厂</v>
          </cell>
        </row>
        <row r="473">
          <cell r="A473">
            <v>1932388</v>
          </cell>
          <cell r="B473" t="str">
            <v>常州跃进汽车附件厂</v>
          </cell>
        </row>
        <row r="474">
          <cell r="A474">
            <v>1932389</v>
          </cell>
          <cell r="B474" t="str">
            <v>江苏省溧阳市鑫岩车辆配件厂</v>
          </cell>
        </row>
        <row r="475">
          <cell r="A475" t="str">
            <v>1932389A</v>
          </cell>
          <cell r="B475" t="str">
            <v>溧阳鑫岩汽车零部件有限公司</v>
          </cell>
        </row>
        <row r="476">
          <cell r="A476">
            <v>1932394</v>
          </cell>
          <cell r="B476" t="str">
            <v>海安县绿色清洗剂厂</v>
          </cell>
        </row>
        <row r="477">
          <cell r="A477">
            <v>1932500</v>
          </cell>
          <cell r="B477" t="str">
            <v>江苏南通南亚汽车新材料</v>
          </cell>
        </row>
        <row r="478">
          <cell r="A478">
            <v>1932510</v>
          </cell>
          <cell r="B478" t="str">
            <v>美视伊镜控（苏州）有限公司</v>
          </cell>
        </row>
        <row r="479">
          <cell r="A479">
            <v>1932517</v>
          </cell>
          <cell r="B479" t="str">
            <v>盐城恒明弹簧有限公司</v>
          </cell>
        </row>
        <row r="480">
          <cell r="A480">
            <v>1932519</v>
          </cell>
          <cell r="B480" t="str">
            <v>南京磐纳科技发展有限公司</v>
          </cell>
        </row>
        <row r="481">
          <cell r="A481">
            <v>1932521</v>
          </cell>
          <cell r="B481" t="str">
            <v>丹阳市兴达镜业有限公司</v>
          </cell>
        </row>
        <row r="482">
          <cell r="A482">
            <v>1932522</v>
          </cell>
          <cell r="B482" t="str">
            <v>宝友第一胶带（昆山）有限公司</v>
          </cell>
        </row>
        <row r="483">
          <cell r="A483">
            <v>1932523</v>
          </cell>
          <cell r="B483" t="str">
            <v>南京聚隆科技股份有限公司</v>
          </cell>
        </row>
        <row r="484">
          <cell r="A484">
            <v>1932524</v>
          </cell>
          <cell r="B484" t="str">
            <v>无锡新嘉捷空气弹簧有限公司</v>
          </cell>
        </row>
        <row r="485">
          <cell r="A485">
            <v>1932591</v>
          </cell>
          <cell r="B485" t="str">
            <v>江阴市信佳科贸有限公司</v>
          </cell>
        </row>
        <row r="486">
          <cell r="A486">
            <v>1932683</v>
          </cell>
          <cell r="B486" t="str">
            <v>江阴市达安汽车零部件有限公司</v>
          </cell>
        </row>
        <row r="487">
          <cell r="A487">
            <v>1932684</v>
          </cell>
          <cell r="B487" t="str">
            <v>无锡鸿业空气弹簧有限公司</v>
          </cell>
        </row>
        <row r="488">
          <cell r="A488">
            <v>1933002</v>
          </cell>
          <cell r="B488" t="str">
            <v>浙江富昌泰汽车零部件有限公司</v>
          </cell>
        </row>
        <row r="489">
          <cell r="A489">
            <v>1933003</v>
          </cell>
          <cell r="B489" t="str">
            <v>浙江省三门胜美塑业有限公司</v>
          </cell>
        </row>
        <row r="490">
          <cell r="A490">
            <v>1933004</v>
          </cell>
          <cell r="B490" t="str">
            <v>绍兴市嘉坤汽车配件有限公司</v>
          </cell>
        </row>
        <row r="491">
          <cell r="A491">
            <v>1933005</v>
          </cell>
          <cell r="B491" t="str">
            <v>温州市大荣纺织仪器有限公司</v>
          </cell>
        </row>
        <row r="492">
          <cell r="A492">
            <v>1933006</v>
          </cell>
          <cell r="B492" t="str">
            <v>杭州阳晨聚氨酯制品有限公司</v>
          </cell>
        </row>
        <row r="493">
          <cell r="A493">
            <v>1933007</v>
          </cell>
          <cell r="B493" t="str">
            <v>金丰（中国）机械工业有限公司</v>
          </cell>
        </row>
        <row r="494">
          <cell r="A494">
            <v>1933008</v>
          </cell>
          <cell r="B494" t="str">
            <v>厦门中惠达贸易有限公司</v>
          </cell>
        </row>
        <row r="495">
          <cell r="A495">
            <v>1933015</v>
          </cell>
          <cell r="B495" t="str">
            <v>温州千工汽车配件有限公司</v>
          </cell>
        </row>
        <row r="496">
          <cell r="A496">
            <v>1933179</v>
          </cell>
          <cell r="B496" t="str">
            <v>浙江蒙力减振器有限公司</v>
          </cell>
        </row>
        <row r="497">
          <cell r="A497">
            <v>1933294</v>
          </cell>
          <cell r="B497" t="str">
            <v>余姚市嘉瑞达机械配件厂</v>
          </cell>
        </row>
        <row r="498">
          <cell r="A498">
            <v>1933306</v>
          </cell>
          <cell r="B498" t="str">
            <v>杭州金士顿实业有限公司</v>
          </cell>
        </row>
        <row r="499">
          <cell r="A499">
            <v>1933336</v>
          </cell>
          <cell r="B499" t="str">
            <v>余姚灵光</v>
          </cell>
        </row>
        <row r="500">
          <cell r="A500">
            <v>1933349</v>
          </cell>
          <cell r="B500" t="str">
            <v>宁波正耀汽车电器有限公司</v>
          </cell>
        </row>
        <row r="501">
          <cell r="A501">
            <v>1933361</v>
          </cell>
          <cell r="B501" t="str">
            <v>宁波精成车业有限公司</v>
          </cell>
        </row>
        <row r="502">
          <cell r="A502">
            <v>1933380</v>
          </cell>
          <cell r="B502" t="str">
            <v>浙江龙生汽车部件股份有限公司</v>
          </cell>
        </row>
        <row r="503">
          <cell r="A503">
            <v>1933384</v>
          </cell>
          <cell r="B503" t="str">
            <v>余姚市松源汽车安全装置</v>
          </cell>
        </row>
        <row r="504">
          <cell r="A504" t="str">
            <v>1933384A</v>
          </cell>
          <cell r="B504" t="str">
            <v>浙江松原汽车安全系统有限公司</v>
          </cell>
        </row>
        <row r="505">
          <cell r="A505">
            <v>1933385</v>
          </cell>
          <cell r="B505" t="str">
            <v>乐清市得跃电气有限公司</v>
          </cell>
        </row>
        <row r="506">
          <cell r="A506">
            <v>1933501</v>
          </cell>
          <cell r="B506" t="str">
            <v>浙江华远锁业有限公司</v>
          </cell>
        </row>
        <row r="507">
          <cell r="A507" t="str">
            <v>1933501A</v>
          </cell>
          <cell r="B507" t="str">
            <v>浙江华悦汽车零部件股份有限公</v>
          </cell>
        </row>
        <row r="508">
          <cell r="A508">
            <v>1933502</v>
          </cell>
          <cell r="B508" t="str">
            <v>浙江华远汽车零部件有限公司</v>
          </cell>
        </row>
        <row r="509">
          <cell r="A509">
            <v>1933511</v>
          </cell>
          <cell r="B509" t="str">
            <v>温州万福机电有限公司</v>
          </cell>
        </row>
        <row r="510">
          <cell r="A510">
            <v>1933512</v>
          </cell>
          <cell r="B510" t="str">
            <v>温州宏强实业有限公司</v>
          </cell>
        </row>
        <row r="511">
          <cell r="A511">
            <v>1933515</v>
          </cell>
          <cell r="B511" t="str">
            <v>天台县银泰铝业有限公司</v>
          </cell>
        </row>
        <row r="512">
          <cell r="A512" t="str">
            <v>1933515A</v>
          </cell>
          <cell r="B512" t="str">
            <v>天台宏泰电子有限公司</v>
          </cell>
        </row>
        <row r="513">
          <cell r="A513">
            <v>1933516</v>
          </cell>
          <cell r="B513" t="str">
            <v>象山天星汽配有限责任公司</v>
          </cell>
        </row>
        <row r="514">
          <cell r="A514">
            <v>1933517</v>
          </cell>
          <cell r="B514" t="str">
            <v>浙江永康市依晟工贸有限公司</v>
          </cell>
        </row>
        <row r="515">
          <cell r="A515">
            <v>1933672</v>
          </cell>
          <cell r="B515" t="str">
            <v>浙江全盛无纺制品有限公司</v>
          </cell>
        </row>
        <row r="516">
          <cell r="A516">
            <v>1933706</v>
          </cell>
          <cell r="B516" t="str">
            <v>德清三和塑胶有限公司</v>
          </cell>
        </row>
        <row r="517">
          <cell r="A517">
            <v>1934001</v>
          </cell>
          <cell r="B517" t="str">
            <v>安徽耀强精轮机械有限公司</v>
          </cell>
        </row>
        <row r="518">
          <cell r="A518">
            <v>1934002</v>
          </cell>
          <cell r="B518" t="str">
            <v>安徽力鼎机械设备有限公司</v>
          </cell>
        </row>
        <row r="519">
          <cell r="A519">
            <v>1934510</v>
          </cell>
          <cell r="B519" t="str">
            <v>安徽汉升新金属技术公司</v>
          </cell>
        </row>
        <row r="520">
          <cell r="A520">
            <v>1934521</v>
          </cell>
          <cell r="B520" t="str">
            <v>芜湖星火软轴控制索制造</v>
          </cell>
        </row>
        <row r="521">
          <cell r="A521">
            <v>1934652</v>
          </cell>
          <cell r="B521" t="str">
            <v>安徽博朗凯德织物有限公司</v>
          </cell>
        </row>
        <row r="522">
          <cell r="A522">
            <v>1934707</v>
          </cell>
          <cell r="B522" t="str">
            <v>安徽江森汽车饰件有限公司</v>
          </cell>
        </row>
        <row r="523">
          <cell r="A523">
            <v>1934709</v>
          </cell>
          <cell r="B523" t="str">
            <v>无锡莱顿电子有限公司</v>
          </cell>
        </row>
        <row r="524">
          <cell r="A524">
            <v>1935343</v>
          </cell>
          <cell r="B524" t="str">
            <v>泉州福兴塑料五金有限公司</v>
          </cell>
        </row>
        <row r="525">
          <cell r="A525">
            <v>1935344</v>
          </cell>
          <cell r="B525" t="str">
            <v>厦门市顺和达软件有限公司</v>
          </cell>
        </row>
        <row r="526">
          <cell r="A526">
            <v>1935367</v>
          </cell>
          <cell r="B526" t="str">
            <v>厦门凯平化工有限公司</v>
          </cell>
        </row>
        <row r="527">
          <cell r="A527">
            <v>1937001</v>
          </cell>
          <cell r="B527" t="str">
            <v>济南蕙俊五金有限公司</v>
          </cell>
        </row>
        <row r="528">
          <cell r="A528">
            <v>1937002</v>
          </cell>
          <cell r="B528" t="str">
            <v>济南市天桥区岳铭五金工具经营</v>
          </cell>
        </row>
        <row r="529">
          <cell r="A529">
            <v>1937003</v>
          </cell>
          <cell r="B529" t="str">
            <v>上海申江压力容器有限公司</v>
          </cell>
        </row>
        <row r="530">
          <cell r="A530">
            <v>1937004</v>
          </cell>
          <cell r="B530" t="str">
            <v>苏州苏宁标准件有限公司</v>
          </cell>
        </row>
        <row r="531">
          <cell r="A531">
            <v>1937005</v>
          </cell>
          <cell r="B531" t="str">
            <v>潍城区豪德东方量具刃具销售处</v>
          </cell>
        </row>
        <row r="532">
          <cell r="A532">
            <v>1937006</v>
          </cell>
          <cell r="B532" t="str">
            <v>潍坊富硕经贸有限公司</v>
          </cell>
        </row>
        <row r="533">
          <cell r="A533">
            <v>1937007</v>
          </cell>
          <cell r="B533" t="str">
            <v>潍坊绿景环保咨询有限公司</v>
          </cell>
        </row>
        <row r="534">
          <cell r="A534">
            <v>1937008</v>
          </cell>
          <cell r="B534" t="str">
            <v>潍坊润泽石化商贸有限公司</v>
          </cell>
        </row>
        <row r="535">
          <cell r="A535">
            <v>1937009</v>
          </cell>
          <cell r="B535" t="str">
            <v>潍坊胜达科技股份有限公司</v>
          </cell>
        </row>
        <row r="536">
          <cell r="A536">
            <v>1937010</v>
          </cell>
          <cell r="B536" t="str">
            <v>潍坊唯宇商业设备有限公司</v>
          </cell>
        </row>
        <row r="537">
          <cell r="A537">
            <v>1937011</v>
          </cell>
          <cell r="B537" t="str">
            <v>中国电信股份有限公司潍坊分公</v>
          </cell>
        </row>
        <row r="538">
          <cell r="A538">
            <v>1937012</v>
          </cell>
          <cell r="B538" t="str">
            <v>诸城市新汇众物流有限公司</v>
          </cell>
        </row>
        <row r="539">
          <cell r="A539">
            <v>1937013</v>
          </cell>
          <cell r="B539" t="str">
            <v>诸城市友和物流有限公司</v>
          </cell>
        </row>
        <row r="540">
          <cell r="A540">
            <v>1937014</v>
          </cell>
          <cell r="B540" t="str">
            <v>黄骅市厚德建筑队</v>
          </cell>
        </row>
        <row r="541">
          <cell r="A541">
            <v>1937015</v>
          </cell>
          <cell r="B541" t="str">
            <v>黄骅市京港机电设备有限公司</v>
          </cell>
        </row>
        <row r="542">
          <cell r="A542">
            <v>1937016</v>
          </cell>
          <cell r="B542" t="str">
            <v>黄骅市渤海庆丰车辆灯镜厂</v>
          </cell>
        </row>
        <row r="543">
          <cell r="A543">
            <v>1937017</v>
          </cell>
          <cell r="B543" t="str">
            <v>安吉县创鸿家具有限公司</v>
          </cell>
        </row>
        <row r="544">
          <cell r="A544">
            <v>1937018</v>
          </cell>
          <cell r="B544" t="str">
            <v>丹阳市途晟汽车部件有限公司</v>
          </cell>
        </row>
        <row r="545">
          <cell r="A545">
            <v>1937019</v>
          </cell>
          <cell r="B545" t="str">
            <v>诸城市泰琨机械厂</v>
          </cell>
        </row>
        <row r="546">
          <cell r="A546">
            <v>1937020</v>
          </cell>
          <cell r="B546" t="str">
            <v>济南新东岳实验仪器有限公司</v>
          </cell>
        </row>
        <row r="547">
          <cell r="A547">
            <v>1937021</v>
          </cell>
          <cell r="B547" t="str">
            <v>青岛杰奥德空气减震有限公司</v>
          </cell>
        </row>
        <row r="548">
          <cell r="A548">
            <v>1937022</v>
          </cell>
          <cell r="B548" t="str">
            <v>青岛启达检测技术服务有限责任</v>
          </cell>
        </row>
        <row r="549">
          <cell r="A549">
            <v>1937023</v>
          </cell>
          <cell r="B549" t="str">
            <v>潍坊尚德服饰有限公司</v>
          </cell>
        </row>
        <row r="550">
          <cell r="A550">
            <v>1937024</v>
          </cell>
          <cell r="B550" t="str">
            <v>潍坊智聘企业信息咨询有限公司</v>
          </cell>
        </row>
        <row r="551">
          <cell r="A551">
            <v>1937025</v>
          </cell>
          <cell r="B551" t="str">
            <v>潍坊乐酷信息科技有限公司</v>
          </cell>
        </row>
        <row r="552">
          <cell r="A552">
            <v>1937026</v>
          </cell>
          <cell r="B552" t="str">
            <v>蓬莱市吉腾机械设备有限公司</v>
          </cell>
        </row>
        <row r="553">
          <cell r="A553">
            <v>1937027</v>
          </cell>
          <cell r="B553" t="str">
            <v>青岛银泰洁净设备有限公司</v>
          </cell>
        </row>
        <row r="554">
          <cell r="A554">
            <v>1937028</v>
          </cell>
          <cell r="B554" t="str">
            <v>山东力丰重型机床有限公司</v>
          </cell>
        </row>
        <row r="555">
          <cell r="A555">
            <v>1937029</v>
          </cell>
          <cell r="B555" t="str">
            <v>山东省禹城市阳光化工有限公司</v>
          </cell>
        </row>
        <row r="556">
          <cell r="A556">
            <v>1937030</v>
          </cell>
          <cell r="B556" t="str">
            <v>山东格瑞蓝热能设备有限公司</v>
          </cell>
        </row>
        <row r="557">
          <cell r="A557">
            <v>1937031</v>
          </cell>
          <cell r="B557" t="str">
            <v>淄博华亚数控机电有限公司</v>
          </cell>
        </row>
        <row r="558">
          <cell r="A558">
            <v>1937032</v>
          </cell>
          <cell r="B558" t="str">
            <v>潍坊康晟压缩机配套设备有限责</v>
          </cell>
        </row>
        <row r="559">
          <cell r="A559">
            <v>1937033</v>
          </cell>
          <cell r="B559" t="str">
            <v>禹城聚德丰化工有限公司</v>
          </cell>
        </row>
        <row r="560">
          <cell r="A560">
            <v>1937046</v>
          </cell>
          <cell r="B560" t="str">
            <v>宁津县鑫宇机械有限公司</v>
          </cell>
        </row>
        <row r="561">
          <cell r="A561">
            <v>1937308</v>
          </cell>
          <cell r="B561" t="str">
            <v>佳化化学（滨州）有限公司</v>
          </cell>
        </row>
        <row r="562">
          <cell r="A562">
            <v>1937309</v>
          </cell>
          <cell r="B562" t="str">
            <v>昌乐县天源色织布有限公司</v>
          </cell>
        </row>
        <row r="563">
          <cell r="A563" t="str">
            <v>1937309A</v>
          </cell>
          <cell r="B563" t="str">
            <v>昌乐天齐色织布有限公司</v>
          </cell>
        </row>
        <row r="564">
          <cell r="A564">
            <v>1937310</v>
          </cell>
          <cell r="B564" t="str">
            <v>文登太成电子有限公司</v>
          </cell>
        </row>
        <row r="565">
          <cell r="A565">
            <v>1937311</v>
          </cell>
          <cell r="B565" t="str">
            <v>德州三志塑胶有限公司</v>
          </cell>
        </row>
        <row r="566">
          <cell r="A566">
            <v>1937312</v>
          </cell>
          <cell r="B566" t="str">
            <v>山东施密特热能设备有限公司</v>
          </cell>
        </row>
        <row r="567">
          <cell r="A567">
            <v>1937320</v>
          </cell>
          <cell r="B567" t="str">
            <v>青岛福基纺织有限公司</v>
          </cell>
        </row>
        <row r="568">
          <cell r="A568">
            <v>1937338</v>
          </cell>
          <cell r="B568" t="str">
            <v>诸城市黄海剑杆织布厂</v>
          </cell>
        </row>
        <row r="569">
          <cell r="A569">
            <v>1937368</v>
          </cell>
          <cell r="B569" t="str">
            <v>山东泰鹏新材料有限公司</v>
          </cell>
        </row>
        <row r="570">
          <cell r="A570">
            <v>1937379</v>
          </cell>
          <cell r="B570" t="str">
            <v>兖州市金达汽车装饰布业</v>
          </cell>
        </row>
        <row r="571">
          <cell r="A571">
            <v>1937655</v>
          </cell>
          <cell r="B571" t="str">
            <v>山东金达汽车部件制造有限公司</v>
          </cell>
        </row>
        <row r="572">
          <cell r="A572">
            <v>1937740</v>
          </cell>
          <cell r="B572" t="str">
            <v>济南恒发一诚聚氨酯公司</v>
          </cell>
        </row>
        <row r="573">
          <cell r="A573">
            <v>1941001</v>
          </cell>
          <cell r="B573" t="str">
            <v>濮阳市汉克斯机械有限公司</v>
          </cell>
        </row>
        <row r="574">
          <cell r="A574">
            <v>1941340</v>
          </cell>
          <cell r="B574" t="str">
            <v>河南省鹤壁市天星电器厂</v>
          </cell>
        </row>
        <row r="575">
          <cell r="A575">
            <v>1941513</v>
          </cell>
          <cell r="B575" t="str">
            <v>洛阳宏润塑业有限公司</v>
          </cell>
        </row>
        <row r="576">
          <cell r="A576">
            <v>1942001</v>
          </cell>
          <cell r="B576" t="str">
            <v>十堰学源工贸有限公司</v>
          </cell>
        </row>
        <row r="577">
          <cell r="A577">
            <v>1942333</v>
          </cell>
          <cell r="B577" t="str">
            <v>钟祥正宏玻璃制品厂</v>
          </cell>
        </row>
        <row r="578">
          <cell r="A578">
            <v>1942334</v>
          </cell>
          <cell r="B578" t="str">
            <v>湖北中航精机科技股份有限公司</v>
          </cell>
        </row>
        <row r="579">
          <cell r="A579">
            <v>1942356</v>
          </cell>
          <cell r="B579" t="str">
            <v>森织汽车内饰（武汉）有限公司</v>
          </cell>
        </row>
        <row r="580">
          <cell r="A580">
            <v>1942576</v>
          </cell>
          <cell r="B580" t="str">
            <v>襄阳杰创化工新材料有限公司</v>
          </cell>
        </row>
        <row r="581">
          <cell r="A581">
            <v>1942578</v>
          </cell>
          <cell r="B581" t="str">
            <v>湖北金九制动系统有限公司</v>
          </cell>
        </row>
        <row r="582">
          <cell r="A582">
            <v>1943001</v>
          </cell>
          <cell r="B582" t="str">
            <v>株洲泰瑞工贸有限公司</v>
          </cell>
        </row>
        <row r="583">
          <cell r="A583">
            <v>1943002</v>
          </cell>
          <cell r="B583" t="str">
            <v>长沙三聚机械制造有限公司</v>
          </cell>
        </row>
        <row r="584">
          <cell r="A584">
            <v>1943507</v>
          </cell>
          <cell r="B584" t="str">
            <v>株洲德科材料科技有限公司</v>
          </cell>
        </row>
        <row r="585">
          <cell r="A585">
            <v>1943508</v>
          </cell>
          <cell r="B585" t="str">
            <v>株洲凡美斯汽车配件有限公司</v>
          </cell>
        </row>
        <row r="586">
          <cell r="A586">
            <v>1943712</v>
          </cell>
          <cell r="B586" t="str">
            <v>永州亚太汽车零部件有限责任</v>
          </cell>
        </row>
        <row r="587">
          <cell r="A587">
            <v>1944001</v>
          </cell>
          <cell r="B587" t="str">
            <v>东莞双和机车拉锁有限公司</v>
          </cell>
        </row>
        <row r="588">
          <cell r="A588">
            <v>1944002</v>
          </cell>
          <cell r="B588" t="str">
            <v>广州市沣圣金属制品有限公司</v>
          </cell>
        </row>
        <row r="589">
          <cell r="A589">
            <v>1944003</v>
          </cell>
          <cell r="B589" t="str">
            <v>深圳飞特模型有限公司</v>
          </cell>
        </row>
        <row r="590">
          <cell r="A590">
            <v>1944004</v>
          </cell>
          <cell r="B590" t="str">
            <v>佛山市顺德区菲斯卡特五金电器</v>
          </cell>
        </row>
        <row r="591">
          <cell r="A591">
            <v>1944005</v>
          </cell>
          <cell r="B591" t="str">
            <v>广州欧尼克焊接科技有限公司</v>
          </cell>
        </row>
        <row r="592">
          <cell r="A592">
            <v>1944006</v>
          </cell>
          <cell r="B592" t="str">
            <v>佛山冈联汽车模具配件有限公司</v>
          </cell>
        </row>
        <row r="593">
          <cell r="A593">
            <v>1944007</v>
          </cell>
          <cell r="B593" t="str">
            <v>东莞市联恒自动化设备有限公司</v>
          </cell>
        </row>
        <row r="594">
          <cell r="A594">
            <v>1944008</v>
          </cell>
          <cell r="B594" t="str">
            <v>广州普华灵动机器人技术有限公</v>
          </cell>
        </row>
        <row r="595">
          <cell r="A595">
            <v>1944009</v>
          </cell>
          <cell r="B595" t="str">
            <v>佛山市立久光电科技有限公司</v>
          </cell>
        </row>
        <row r="596">
          <cell r="A596">
            <v>1944010</v>
          </cell>
          <cell r="B596" t="str">
            <v>深圳市顺镒五金机电有限公司</v>
          </cell>
        </row>
        <row r="597">
          <cell r="A597">
            <v>1944011</v>
          </cell>
          <cell r="B597" t="str">
            <v>广东新金山环保材料股份有限公</v>
          </cell>
        </row>
        <row r="598">
          <cell r="A598">
            <v>1944012</v>
          </cell>
          <cell r="B598" t="str">
            <v>佛山市益鑫禾机械自动化装备有</v>
          </cell>
        </row>
        <row r="599">
          <cell r="A599">
            <v>1944013</v>
          </cell>
          <cell r="B599" t="str">
            <v>深圳市固特灵胶业有限公司</v>
          </cell>
        </row>
        <row r="600">
          <cell r="A600">
            <v>1944014</v>
          </cell>
          <cell r="B600" t="str">
            <v>东莞市深川工业设备有限公司</v>
          </cell>
        </row>
        <row r="601">
          <cell r="A601">
            <v>1944015</v>
          </cell>
          <cell r="B601" t="str">
            <v>广州熙锐自动化设备有限公司</v>
          </cell>
        </row>
        <row r="602">
          <cell r="A602">
            <v>1944027</v>
          </cell>
          <cell r="B602" t="str">
            <v>深圳市大典创新供应链有限公司</v>
          </cell>
        </row>
        <row r="603">
          <cell r="A603">
            <v>1944028</v>
          </cell>
          <cell r="B603" t="str">
            <v>深圳市时讯捷通讯有限公司</v>
          </cell>
        </row>
        <row r="604">
          <cell r="A604">
            <v>1944345</v>
          </cell>
          <cell r="B604" t="str">
            <v>广州市吉中汽车装饰有限公司</v>
          </cell>
        </row>
        <row r="605">
          <cell r="A605">
            <v>1944397</v>
          </cell>
          <cell r="B605" t="str">
            <v>广东尚研电子科技有限公司</v>
          </cell>
        </row>
        <row r="606">
          <cell r="A606">
            <v>1944398</v>
          </cell>
          <cell r="B606" t="str">
            <v>佛山市顺德区聚达汽车部件</v>
          </cell>
        </row>
        <row r="607">
          <cell r="A607">
            <v>1944505</v>
          </cell>
          <cell r="B607" t="str">
            <v>广州市盟力线业有限公司</v>
          </cell>
        </row>
        <row r="608">
          <cell r="A608">
            <v>1944513</v>
          </cell>
          <cell r="B608" t="str">
            <v>江门市新合盛涂料实业有限公司</v>
          </cell>
        </row>
        <row r="609">
          <cell r="A609">
            <v>1944514</v>
          </cell>
          <cell r="B609" t="str">
            <v>佛山市顺德区锐星塑胶化工</v>
          </cell>
        </row>
        <row r="610">
          <cell r="A610">
            <v>1944520</v>
          </cell>
          <cell r="B610" t="str">
            <v>中山市华胜汽车部件有限公司</v>
          </cell>
        </row>
        <row r="611">
          <cell r="A611">
            <v>1944525</v>
          </cell>
          <cell r="B611" t="str">
            <v>广州市增城永达汽车用品厂</v>
          </cell>
        </row>
        <row r="612">
          <cell r="A612" t="str">
            <v>1944525A</v>
          </cell>
          <cell r="B612" t="str">
            <v>广州市永达汽车用品有限公司</v>
          </cell>
        </row>
        <row r="613">
          <cell r="A613">
            <v>1944595</v>
          </cell>
          <cell r="B613" t="str">
            <v>广州富士机工汽车部件公司</v>
          </cell>
        </row>
        <row r="614">
          <cell r="A614">
            <v>1944630</v>
          </cell>
          <cell r="B614" t="str">
            <v>鹤山市润源化工有限公司</v>
          </cell>
        </row>
        <row r="615">
          <cell r="A615">
            <v>1944684</v>
          </cell>
          <cell r="B615" t="str">
            <v>东莞市双和机车拉索有限公司</v>
          </cell>
        </row>
        <row r="616">
          <cell r="A616">
            <v>1944687</v>
          </cell>
          <cell r="B616" t="str">
            <v>开平市龙胜镇辉宏橡胶制品厂</v>
          </cell>
        </row>
        <row r="617">
          <cell r="A617">
            <v>1944689</v>
          </cell>
          <cell r="B617" t="str">
            <v>深圳市明懿达电子有限公司</v>
          </cell>
        </row>
        <row r="618">
          <cell r="A618">
            <v>1944690</v>
          </cell>
          <cell r="B618" t="str">
            <v>深圳市威柏德电子有限公司</v>
          </cell>
        </row>
        <row r="619">
          <cell r="A619">
            <v>1950001</v>
          </cell>
          <cell r="B619" t="str">
            <v>重庆里富科技有限公司</v>
          </cell>
        </row>
        <row r="620">
          <cell r="A620">
            <v>1950002</v>
          </cell>
          <cell r="B620" t="str">
            <v>重庆欧腾汽车科技有限公司</v>
          </cell>
        </row>
        <row r="621">
          <cell r="A621">
            <v>1950401</v>
          </cell>
          <cell r="B621" t="str">
            <v>重庆光大产业有限公司</v>
          </cell>
        </row>
        <row r="622">
          <cell r="A622">
            <v>1951001</v>
          </cell>
          <cell r="B622" t="str">
            <v>成都华尔森环保科技有限公司</v>
          </cell>
        </row>
        <row r="623">
          <cell r="A623">
            <v>1961001</v>
          </cell>
          <cell r="B623" t="str">
            <v>西安海容塑料制品有限公司</v>
          </cell>
        </row>
        <row r="624">
          <cell r="A624">
            <v>1961390</v>
          </cell>
          <cell r="B624" t="str">
            <v>陕西彩凤凰包装印务有限公司</v>
          </cell>
        </row>
        <row r="625">
          <cell r="A625">
            <v>1961391</v>
          </cell>
          <cell r="B625" t="str">
            <v>陕西浩唐工贸有限公司</v>
          </cell>
        </row>
        <row r="626">
          <cell r="A626">
            <v>1961392</v>
          </cell>
          <cell r="B626" t="str">
            <v>应付账款暂估</v>
          </cell>
        </row>
        <row r="627">
          <cell r="A627">
            <v>1999999</v>
          </cell>
          <cell r="B627" t="str">
            <v>市场采购订单</v>
          </cell>
        </row>
        <row r="628">
          <cell r="A628" t="str">
            <v>2111005A</v>
          </cell>
          <cell r="B628" t="str">
            <v>北汽福田北京宝沃汽车厂</v>
          </cell>
        </row>
        <row r="629">
          <cell r="A629">
            <v>2111045</v>
          </cell>
          <cell r="B629" t="str">
            <v>北京汽车国际贸易有限公司</v>
          </cell>
        </row>
        <row r="630">
          <cell r="A630">
            <v>2131004</v>
          </cell>
          <cell r="B630" t="str">
            <v>上海湘丹汽车有限公司</v>
          </cell>
        </row>
        <row r="631">
          <cell r="A631">
            <v>2137004</v>
          </cell>
          <cell r="B631" t="str">
            <v>北汽福田诸城奥铃汽车厂</v>
          </cell>
        </row>
        <row r="632">
          <cell r="A632">
            <v>2143048</v>
          </cell>
          <cell r="B632" t="str">
            <v>湘乡简美汽车部件有限公司</v>
          </cell>
        </row>
        <row r="633">
          <cell r="A633" t="str">
            <v>BX</v>
          </cell>
          <cell r="B633" t="str">
            <v>保险</v>
          </cell>
        </row>
        <row r="634">
          <cell r="A634" t="str">
            <v>E001</v>
          </cell>
          <cell r="B634" t="str">
            <v>赵月强</v>
          </cell>
        </row>
        <row r="635">
          <cell r="A635" t="str">
            <v>E002</v>
          </cell>
          <cell r="B635" t="str">
            <v>苏东</v>
          </cell>
        </row>
        <row r="636">
          <cell r="A636" t="str">
            <v>E003</v>
          </cell>
          <cell r="B636" t="str">
            <v>张文昌</v>
          </cell>
        </row>
        <row r="637">
          <cell r="A637" t="str">
            <v>E004</v>
          </cell>
          <cell r="B637" t="str">
            <v>闫明礼</v>
          </cell>
        </row>
        <row r="638">
          <cell r="A638" t="str">
            <v>E005</v>
          </cell>
          <cell r="B638" t="str">
            <v>梁东雷</v>
          </cell>
        </row>
        <row r="639">
          <cell r="A639" t="str">
            <v>E006</v>
          </cell>
          <cell r="B639" t="str">
            <v>王庆岭</v>
          </cell>
        </row>
        <row r="640">
          <cell r="A640" t="str">
            <v>E007</v>
          </cell>
          <cell r="B640" t="str">
            <v>田琦</v>
          </cell>
        </row>
        <row r="641">
          <cell r="A641" t="str">
            <v>E008</v>
          </cell>
          <cell r="B641" t="str">
            <v>张立新</v>
          </cell>
        </row>
        <row r="642">
          <cell r="A642" t="str">
            <v>E009</v>
          </cell>
          <cell r="B642" t="str">
            <v>赵连波</v>
          </cell>
        </row>
        <row r="643">
          <cell r="A643" t="str">
            <v>E010</v>
          </cell>
          <cell r="B643" t="str">
            <v>李亮</v>
          </cell>
        </row>
        <row r="644">
          <cell r="A644" t="str">
            <v>E011</v>
          </cell>
          <cell r="B644" t="str">
            <v>李开富</v>
          </cell>
        </row>
        <row r="645">
          <cell r="A645" t="str">
            <v>E012</v>
          </cell>
          <cell r="B645" t="str">
            <v>吴朋</v>
          </cell>
        </row>
        <row r="646">
          <cell r="A646" t="str">
            <v>E013</v>
          </cell>
          <cell r="B646" t="str">
            <v>张学成</v>
          </cell>
        </row>
        <row r="647">
          <cell r="A647" t="str">
            <v>E014</v>
          </cell>
          <cell r="B647" t="str">
            <v>陈广恩</v>
          </cell>
        </row>
        <row r="648">
          <cell r="A648" t="str">
            <v>E015</v>
          </cell>
          <cell r="B648" t="str">
            <v>李飞</v>
          </cell>
        </row>
        <row r="649">
          <cell r="A649" t="str">
            <v>E016</v>
          </cell>
          <cell r="B649" t="str">
            <v>韩香玲</v>
          </cell>
        </row>
        <row r="650">
          <cell r="A650" t="str">
            <v>E017</v>
          </cell>
          <cell r="B650" t="str">
            <v>付炳瑞</v>
          </cell>
        </row>
        <row r="651">
          <cell r="A651" t="str">
            <v>E018</v>
          </cell>
          <cell r="B651" t="str">
            <v>闫明飞</v>
          </cell>
        </row>
        <row r="652">
          <cell r="A652" t="str">
            <v>E019</v>
          </cell>
          <cell r="B652" t="str">
            <v>于磊磊</v>
          </cell>
        </row>
        <row r="653">
          <cell r="A653" t="str">
            <v>E020</v>
          </cell>
          <cell r="B653" t="str">
            <v>孙辰</v>
          </cell>
        </row>
        <row r="654">
          <cell r="A654" t="str">
            <v>E021</v>
          </cell>
          <cell r="B654" t="str">
            <v>范淑征</v>
          </cell>
        </row>
        <row r="655">
          <cell r="A655" t="str">
            <v>E022</v>
          </cell>
          <cell r="B655" t="str">
            <v>何香栋</v>
          </cell>
        </row>
        <row r="656">
          <cell r="A656" t="str">
            <v>E023</v>
          </cell>
          <cell r="B656" t="str">
            <v>苏广明</v>
          </cell>
        </row>
        <row r="657">
          <cell r="A657" t="str">
            <v>E024</v>
          </cell>
          <cell r="B657" t="str">
            <v>赵月林</v>
          </cell>
        </row>
        <row r="658">
          <cell r="A658" t="str">
            <v>E025</v>
          </cell>
          <cell r="B658" t="str">
            <v>张强</v>
          </cell>
        </row>
        <row r="659">
          <cell r="A659" t="str">
            <v>E026</v>
          </cell>
          <cell r="B659" t="str">
            <v>周洪基</v>
          </cell>
        </row>
        <row r="660">
          <cell r="A660" t="str">
            <v>E027</v>
          </cell>
          <cell r="B660" t="str">
            <v>叶峰</v>
          </cell>
        </row>
        <row r="661">
          <cell r="A661" t="str">
            <v>E028</v>
          </cell>
          <cell r="B661" t="str">
            <v>单春敏</v>
          </cell>
        </row>
        <row r="662">
          <cell r="A662" t="str">
            <v>E029</v>
          </cell>
          <cell r="B662" t="str">
            <v>韩文修</v>
          </cell>
        </row>
        <row r="663">
          <cell r="A663" t="str">
            <v>E030</v>
          </cell>
          <cell r="B663" t="str">
            <v>郝录</v>
          </cell>
        </row>
        <row r="664">
          <cell r="A664" t="str">
            <v>E031</v>
          </cell>
          <cell r="B664" t="str">
            <v>何勇</v>
          </cell>
        </row>
        <row r="665">
          <cell r="A665" t="str">
            <v>E032</v>
          </cell>
          <cell r="B665" t="str">
            <v>刘宝维</v>
          </cell>
        </row>
        <row r="666">
          <cell r="A666" t="str">
            <v>E033</v>
          </cell>
          <cell r="B666" t="str">
            <v>刘昊明</v>
          </cell>
        </row>
        <row r="667">
          <cell r="A667" t="str">
            <v>E034</v>
          </cell>
          <cell r="B667" t="str">
            <v>石超</v>
          </cell>
        </row>
        <row r="668">
          <cell r="A668" t="str">
            <v>E035</v>
          </cell>
          <cell r="B668" t="str">
            <v>滕令超</v>
          </cell>
        </row>
        <row r="669">
          <cell r="A669" t="str">
            <v>E036</v>
          </cell>
          <cell r="B669" t="str">
            <v>王芳</v>
          </cell>
        </row>
        <row r="670">
          <cell r="A670" t="str">
            <v>E037</v>
          </cell>
          <cell r="B670" t="str">
            <v>王洋</v>
          </cell>
        </row>
        <row r="671">
          <cell r="A671" t="str">
            <v>E038</v>
          </cell>
          <cell r="B671" t="str">
            <v>徐国峰</v>
          </cell>
        </row>
        <row r="672">
          <cell r="A672" t="str">
            <v>E039</v>
          </cell>
          <cell r="B672" t="str">
            <v>许光舜</v>
          </cell>
        </row>
        <row r="673">
          <cell r="A673" t="str">
            <v>E040</v>
          </cell>
          <cell r="B673" t="str">
            <v>张雷</v>
          </cell>
        </row>
        <row r="674">
          <cell r="A674" t="str">
            <v>E041</v>
          </cell>
          <cell r="B674" t="str">
            <v>张学岩</v>
          </cell>
        </row>
        <row r="675">
          <cell r="A675" t="str">
            <v>E042</v>
          </cell>
          <cell r="B675" t="str">
            <v>赵吉强</v>
          </cell>
        </row>
        <row r="676">
          <cell r="A676" t="str">
            <v>E043</v>
          </cell>
          <cell r="B676" t="str">
            <v>赵伟</v>
          </cell>
        </row>
        <row r="677">
          <cell r="A677" t="str">
            <v>E044</v>
          </cell>
          <cell r="B677" t="str">
            <v>韩欢欢</v>
          </cell>
        </row>
        <row r="678">
          <cell r="A678" t="str">
            <v>E045</v>
          </cell>
          <cell r="B678" t="str">
            <v>李云聚</v>
          </cell>
        </row>
        <row r="679">
          <cell r="A679" t="str">
            <v>E046</v>
          </cell>
          <cell r="B679" t="str">
            <v>刘坤森</v>
          </cell>
        </row>
        <row r="680">
          <cell r="A680" t="str">
            <v>E047</v>
          </cell>
          <cell r="B680" t="str">
            <v>赵军伟</v>
          </cell>
        </row>
        <row r="681">
          <cell r="A681" t="str">
            <v>E048</v>
          </cell>
          <cell r="B681" t="str">
            <v>吴志强</v>
          </cell>
        </row>
        <row r="682">
          <cell r="A682" t="str">
            <v>E049</v>
          </cell>
          <cell r="B682" t="str">
            <v>杨占文</v>
          </cell>
        </row>
        <row r="683">
          <cell r="A683" t="str">
            <v>E050</v>
          </cell>
          <cell r="B683" t="str">
            <v>乔福存</v>
          </cell>
        </row>
        <row r="684">
          <cell r="A684" t="str">
            <v>E051</v>
          </cell>
          <cell r="B684" t="str">
            <v>马保兴</v>
          </cell>
        </row>
        <row r="685">
          <cell r="A685" t="str">
            <v>E052</v>
          </cell>
          <cell r="B685" t="str">
            <v>张洋</v>
          </cell>
        </row>
        <row r="686">
          <cell r="A686" t="str">
            <v>E053</v>
          </cell>
          <cell r="B686" t="str">
            <v>岳游</v>
          </cell>
        </row>
        <row r="687">
          <cell r="A687" t="str">
            <v>E054</v>
          </cell>
          <cell r="B687" t="str">
            <v>李克瑞</v>
          </cell>
        </row>
        <row r="688">
          <cell r="A688" t="str">
            <v>E055</v>
          </cell>
          <cell r="B688" t="str">
            <v>白桦</v>
          </cell>
        </row>
        <row r="689">
          <cell r="A689" t="str">
            <v>E056</v>
          </cell>
          <cell r="B689" t="str">
            <v>付海蛟</v>
          </cell>
        </row>
        <row r="690">
          <cell r="A690" t="str">
            <v>E057</v>
          </cell>
          <cell r="B690" t="str">
            <v>李谦</v>
          </cell>
        </row>
        <row r="691">
          <cell r="A691" t="str">
            <v>E058</v>
          </cell>
          <cell r="B691" t="str">
            <v>童新宇</v>
          </cell>
        </row>
        <row r="692">
          <cell r="A692" t="str">
            <v>E059</v>
          </cell>
          <cell r="B692" t="str">
            <v>仝家硕</v>
          </cell>
        </row>
        <row r="693">
          <cell r="A693" t="str">
            <v>E060</v>
          </cell>
          <cell r="B693" t="str">
            <v>张海亮</v>
          </cell>
        </row>
        <row r="694">
          <cell r="A694" t="str">
            <v>E061</v>
          </cell>
          <cell r="B694" t="str">
            <v>郭国卿</v>
          </cell>
        </row>
        <row r="695">
          <cell r="A695" t="str">
            <v>E062</v>
          </cell>
          <cell r="B695" t="str">
            <v>吴孝伟</v>
          </cell>
        </row>
        <row r="696">
          <cell r="A696" t="str">
            <v>E063</v>
          </cell>
          <cell r="B696" t="str">
            <v>杨亮</v>
          </cell>
        </row>
        <row r="697">
          <cell r="A697" t="str">
            <v>E064</v>
          </cell>
          <cell r="B697" t="str">
            <v>夏永飞</v>
          </cell>
        </row>
        <row r="698">
          <cell r="A698" t="str">
            <v>E065</v>
          </cell>
          <cell r="B698" t="str">
            <v>张馀林</v>
          </cell>
        </row>
        <row r="699">
          <cell r="A699" t="str">
            <v>E066</v>
          </cell>
          <cell r="B699" t="str">
            <v>王毅东</v>
          </cell>
        </row>
        <row r="700">
          <cell r="A700" t="str">
            <v>E067</v>
          </cell>
          <cell r="B700" t="str">
            <v>梁红波</v>
          </cell>
        </row>
        <row r="701">
          <cell r="A701" t="str">
            <v>E068</v>
          </cell>
          <cell r="B701" t="str">
            <v>李宏伟</v>
          </cell>
        </row>
        <row r="702">
          <cell r="A702" t="str">
            <v>E069</v>
          </cell>
          <cell r="B702" t="str">
            <v>刘东明</v>
          </cell>
        </row>
        <row r="703">
          <cell r="A703" t="str">
            <v>E070</v>
          </cell>
          <cell r="B703" t="str">
            <v>刘伟</v>
          </cell>
        </row>
        <row r="704">
          <cell r="A704" t="str">
            <v>E071</v>
          </cell>
          <cell r="B704" t="str">
            <v>孟继成</v>
          </cell>
        </row>
        <row r="705">
          <cell r="A705" t="str">
            <v>E072</v>
          </cell>
          <cell r="B705" t="str">
            <v>米秀芬</v>
          </cell>
        </row>
        <row r="706">
          <cell r="A706" t="str">
            <v>E073</v>
          </cell>
          <cell r="B706" t="str">
            <v>刘银涛</v>
          </cell>
        </row>
        <row r="707">
          <cell r="A707" t="str">
            <v>E074</v>
          </cell>
          <cell r="B707" t="str">
            <v>黄雪松</v>
          </cell>
        </row>
        <row r="708">
          <cell r="A708" t="str">
            <v>E075</v>
          </cell>
          <cell r="B708" t="str">
            <v>高冰川</v>
          </cell>
        </row>
        <row r="709">
          <cell r="A709" t="str">
            <v>E076</v>
          </cell>
          <cell r="B709" t="str">
            <v>李海平</v>
          </cell>
        </row>
        <row r="710">
          <cell r="A710" t="str">
            <v>E077</v>
          </cell>
          <cell r="B710" t="str">
            <v>赵鹏</v>
          </cell>
        </row>
        <row r="711">
          <cell r="A711" t="str">
            <v>E078</v>
          </cell>
          <cell r="B711" t="str">
            <v>袁兵兵</v>
          </cell>
        </row>
        <row r="712">
          <cell r="A712" t="str">
            <v>E079</v>
          </cell>
          <cell r="B712" t="str">
            <v>杨小波</v>
          </cell>
        </row>
        <row r="713">
          <cell r="A713" t="str">
            <v>E080</v>
          </cell>
          <cell r="B713" t="str">
            <v>李伟</v>
          </cell>
        </row>
        <row r="714">
          <cell r="A714" t="str">
            <v>E081</v>
          </cell>
          <cell r="B714" t="str">
            <v>李勇君</v>
          </cell>
        </row>
        <row r="715">
          <cell r="A715" t="str">
            <v>E082</v>
          </cell>
          <cell r="B715" t="str">
            <v>宋立东</v>
          </cell>
        </row>
        <row r="716">
          <cell r="A716" t="str">
            <v>E083</v>
          </cell>
          <cell r="B716" t="str">
            <v>李欣欣</v>
          </cell>
        </row>
        <row r="717">
          <cell r="A717" t="str">
            <v>E084</v>
          </cell>
          <cell r="B717" t="str">
            <v>曹磊</v>
          </cell>
        </row>
        <row r="718">
          <cell r="A718" t="str">
            <v>E085</v>
          </cell>
          <cell r="B718" t="str">
            <v>毕文博</v>
          </cell>
        </row>
        <row r="719">
          <cell r="A719" t="str">
            <v>E086</v>
          </cell>
          <cell r="B719" t="str">
            <v>孙岩兵</v>
          </cell>
        </row>
        <row r="720">
          <cell r="A720" t="str">
            <v>E087</v>
          </cell>
          <cell r="B720" t="str">
            <v>孙振刚</v>
          </cell>
        </row>
        <row r="721">
          <cell r="A721" t="str">
            <v>E088</v>
          </cell>
          <cell r="B721" t="str">
            <v>刘芳芳</v>
          </cell>
        </row>
        <row r="722">
          <cell r="A722" t="str">
            <v>E089</v>
          </cell>
          <cell r="B722" t="str">
            <v>王晓曦</v>
          </cell>
        </row>
        <row r="723">
          <cell r="A723" t="str">
            <v>E090</v>
          </cell>
          <cell r="B723" t="str">
            <v>杨金成</v>
          </cell>
        </row>
        <row r="724">
          <cell r="A724" t="str">
            <v>E091</v>
          </cell>
          <cell r="B724" t="str">
            <v>张海洋</v>
          </cell>
        </row>
        <row r="725">
          <cell r="A725" t="str">
            <v>E092</v>
          </cell>
          <cell r="B725" t="str">
            <v>陈洪亮</v>
          </cell>
        </row>
        <row r="726">
          <cell r="A726" t="str">
            <v>E093</v>
          </cell>
          <cell r="B726" t="str">
            <v>王双</v>
          </cell>
        </row>
        <row r="727">
          <cell r="A727" t="str">
            <v>E094</v>
          </cell>
          <cell r="B727" t="str">
            <v>韦积超</v>
          </cell>
        </row>
        <row r="728">
          <cell r="A728" t="str">
            <v>E095</v>
          </cell>
          <cell r="B728" t="str">
            <v>李悦</v>
          </cell>
        </row>
        <row r="729">
          <cell r="A729" t="str">
            <v>E096</v>
          </cell>
          <cell r="B729" t="str">
            <v>柴勇</v>
          </cell>
        </row>
        <row r="730">
          <cell r="A730" t="str">
            <v>E097</v>
          </cell>
          <cell r="B730" t="str">
            <v>崔康</v>
          </cell>
        </row>
        <row r="731">
          <cell r="A731" t="str">
            <v>E098</v>
          </cell>
          <cell r="B731" t="str">
            <v>李君吴</v>
          </cell>
        </row>
        <row r="732">
          <cell r="A732" t="str">
            <v>E099</v>
          </cell>
          <cell r="B732" t="str">
            <v>李晓杰</v>
          </cell>
        </row>
        <row r="733">
          <cell r="A733" t="str">
            <v>E100</v>
          </cell>
          <cell r="B733" t="str">
            <v>杨东霞</v>
          </cell>
        </row>
        <row r="734">
          <cell r="A734" t="str">
            <v>E101</v>
          </cell>
          <cell r="B734" t="str">
            <v>薛维新</v>
          </cell>
        </row>
        <row r="735">
          <cell r="A735" t="str">
            <v>E102</v>
          </cell>
          <cell r="B735" t="str">
            <v>李霜</v>
          </cell>
        </row>
        <row r="736">
          <cell r="A736" t="str">
            <v>E103</v>
          </cell>
          <cell r="B736" t="str">
            <v>王诗昆</v>
          </cell>
        </row>
        <row r="737">
          <cell r="A737" t="str">
            <v>E104</v>
          </cell>
          <cell r="B737" t="str">
            <v>陈西杰</v>
          </cell>
        </row>
        <row r="738">
          <cell r="A738" t="str">
            <v>E105</v>
          </cell>
          <cell r="B738" t="str">
            <v>刘晓朋</v>
          </cell>
        </row>
        <row r="739">
          <cell r="A739" t="str">
            <v>E106</v>
          </cell>
          <cell r="B739" t="str">
            <v>滕德昌</v>
          </cell>
        </row>
        <row r="740">
          <cell r="A740" t="str">
            <v>E107</v>
          </cell>
          <cell r="B740" t="str">
            <v>王瑞杰</v>
          </cell>
        </row>
        <row r="741">
          <cell r="A741" t="str">
            <v>E108</v>
          </cell>
          <cell r="B741" t="str">
            <v>徐海峰</v>
          </cell>
        </row>
        <row r="742">
          <cell r="A742" t="str">
            <v>E109</v>
          </cell>
          <cell r="B742" t="str">
            <v>于国瑞</v>
          </cell>
        </row>
        <row r="743">
          <cell r="A743" t="str">
            <v>E110</v>
          </cell>
          <cell r="B743" t="str">
            <v>张国勇</v>
          </cell>
        </row>
        <row r="744">
          <cell r="A744" t="str">
            <v>E111</v>
          </cell>
          <cell r="B744" t="str">
            <v>张学</v>
          </cell>
        </row>
        <row r="745">
          <cell r="A745" t="str">
            <v>E112</v>
          </cell>
          <cell r="B745" t="str">
            <v>王磊</v>
          </cell>
        </row>
        <row r="746">
          <cell r="A746" t="str">
            <v>E113</v>
          </cell>
          <cell r="B746" t="str">
            <v>张宇林</v>
          </cell>
        </row>
        <row r="747">
          <cell r="A747" t="str">
            <v>E114</v>
          </cell>
          <cell r="B747" t="str">
            <v>陈健</v>
          </cell>
        </row>
        <row r="748">
          <cell r="A748" t="str">
            <v>E115</v>
          </cell>
          <cell r="B748" t="str">
            <v>陈章爱</v>
          </cell>
        </row>
        <row r="749">
          <cell r="A749" t="str">
            <v>E116</v>
          </cell>
          <cell r="B749" t="str">
            <v>成玉强</v>
          </cell>
        </row>
        <row r="750">
          <cell r="A750" t="str">
            <v>E117</v>
          </cell>
          <cell r="B750" t="str">
            <v>高超</v>
          </cell>
        </row>
        <row r="751">
          <cell r="A751" t="str">
            <v>E118</v>
          </cell>
          <cell r="B751" t="str">
            <v>高建萍</v>
          </cell>
        </row>
        <row r="752">
          <cell r="A752" t="str">
            <v>E119</v>
          </cell>
          <cell r="B752" t="str">
            <v>郭会召</v>
          </cell>
        </row>
        <row r="753">
          <cell r="A753" t="str">
            <v>E120</v>
          </cell>
          <cell r="B753" t="str">
            <v>韩海潮</v>
          </cell>
        </row>
        <row r="754">
          <cell r="A754" t="str">
            <v>E121</v>
          </cell>
          <cell r="B754" t="str">
            <v>黄金玉</v>
          </cell>
        </row>
        <row r="755">
          <cell r="A755" t="str">
            <v>E122</v>
          </cell>
          <cell r="B755" t="str">
            <v>计云凯</v>
          </cell>
        </row>
        <row r="756">
          <cell r="A756" t="str">
            <v>E123</v>
          </cell>
          <cell r="B756" t="str">
            <v>蒋炜楠</v>
          </cell>
        </row>
        <row r="757">
          <cell r="A757" t="str">
            <v>E124</v>
          </cell>
          <cell r="B757" t="str">
            <v>亢昌明</v>
          </cell>
        </row>
        <row r="758">
          <cell r="A758" t="str">
            <v>E125</v>
          </cell>
          <cell r="B758" t="str">
            <v>马新雷</v>
          </cell>
        </row>
        <row r="759">
          <cell r="A759" t="str">
            <v>E126</v>
          </cell>
          <cell r="B759" t="str">
            <v>米立峰</v>
          </cell>
        </row>
        <row r="760">
          <cell r="A760" t="str">
            <v>E127</v>
          </cell>
          <cell r="B760" t="str">
            <v>牟海军</v>
          </cell>
        </row>
        <row r="761">
          <cell r="A761" t="str">
            <v>E128</v>
          </cell>
          <cell r="B761" t="str">
            <v>祁翔</v>
          </cell>
        </row>
        <row r="762">
          <cell r="A762" t="str">
            <v>E129</v>
          </cell>
          <cell r="B762" t="str">
            <v>沈德山</v>
          </cell>
        </row>
        <row r="763">
          <cell r="A763" t="str">
            <v>E130</v>
          </cell>
          <cell r="B763" t="str">
            <v>田伟东</v>
          </cell>
        </row>
        <row r="764">
          <cell r="A764" t="str">
            <v>E131</v>
          </cell>
          <cell r="B764" t="str">
            <v>王河龙</v>
          </cell>
        </row>
        <row r="765">
          <cell r="A765" t="str">
            <v>E132</v>
          </cell>
          <cell r="B765" t="str">
            <v>王义军</v>
          </cell>
        </row>
        <row r="766">
          <cell r="A766" t="str">
            <v>E133</v>
          </cell>
          <cell r="B766" t="str">
            <v>吴飞</v>
          </cell>
        </row>
        <row r="767">
          <cell r="A767" t="str">
            <v>E134</v>
          </cell>
          <cell r="B767" t="str">
            <v>姚俊全</v>
          </cell>
        </row>
        <row r="768">
          <cell r="A768" t="str">
            <v>E135</v>
          </cell>
          <cell r="B768" t="str">
            <v>张明旺</v>
          </cell>
        </row>
        <row r="769">
          <cell r="A769" t="str">
            <v>E136</v>
          </cell>
          <cell r="B769" t="str">
            <v>张振祥</v>
          </cell>
        </row>
        <row r="770">
          <cell r="A770" t="str">
            <v>E137</v>
          </cell>
          <cell r="B770" t="str">
            <v>赵彬彬</v>
          </cell>
        </row>
        <row r="771">
          <cell r="A771" t="str">
            <v>E138</v>
          </cell>
          <cell r="B771" t="str">
            <v>朱俊良</v>
          </cell>
        </row>
        <row r="772">
          <cell r="A772" t="str">
            <v>E139</v>
          </cell>
          <cell r="B772" t="str">
            <v>曹志慧</v>
          </cell>
        </row>
        <row r="773">
          <cell r="A773" t="str">
            <v>E140</v>
          </cell>
          <cell r="B773" t="str">
            <v>王小辉</v>
          </cell>
        </row>
        <row r="774">
          <cell r="A774" t="str">
            <v>E141</v>
          </cell>
          <cell r="B774" t="str">
            <v>包金浩</v>
          </cell>
        </row>
        <row r="775">
          <cell r="A775" t="str">
            <v>E142</v>
          </cell>
          <cell r="B775" t="str">
            <v>房维建</v>
          </cell>
        </row>
        <row r="776">
          <cell r="A776" t="str">
            <v>E143</v>
          </cell>
          <cell r="B776" t="str">
            <v>孔祥天</v>
          </cell>
        </row>
        <row r="777">
          <cell r="A777" t="str">
            <v>E144</v>
          </cell>
          <cell r="B777" t="str">
            <v>李树光</v>
          </cell>
        </row>
        <row r="778">
          <cell r="A778" t="str">
            <v>E145</v>
          </cell>
          <cell r="B778" t="str">
            <v>李万苍</v>
          </cell>
        </row>
        <row r="779">
          <cell r="A779" t="str">
            <v>E146</v>
          </cell>
          <cell r="B779" t="str">
            <v>刘金利</v>
          </cell>
        </row>
        <row r="780">
          <cell r="A780" t="str">
            <v>E147</v>
          </cell>
          <cell r="B780" t="str">
            <v>刘硕</v>
          </cell>
        </row>
        <row r="781">
          <cell r="A781" t="str">
            <v>E148</v>
          </cell>
          <cell r="B781" t="str">
            <v>刘习兵</v>
          </cell>
        </row>
        <row r="782">
          <cell r="A782" t="str">
            <v>E149</v>
          </cell>
          <cell r="B782" t="str">
            <v>刘志</v>
          </cell>
        </row>
        <row r="783">
          <cell r="A783" t="str">
            <v>E150</v>
          </cell>
          <cell r="B783" t="str">
            <v>商磊</v>
          </cell>
        </row>
        <row r="784">
          <cell r="A784" t="str">
            <v>E151</v>
          </cell>
          <cell r="B784" t="str">
            <v>吴凡平</v>
          </cell>
        </row>
        <row r="785">
          <cell r="A785" t="str">
            <v>E152</v>
          </cell>
          <cell r="B785" t="str">
            <v>许为松</v>
          </cell>
        </row>
        <row r="786">
          <cell r="A786" t="str">
            <v>E153</v>
          </cell>
          <cell r="B786" t="str">
            <v>杨森</v>
          </cell>
        </row>
        <row r="787">
          <cell r="A787" t="str">
            <v>E154</v>
          </cell>
          <cell r="B787" t="str">
            <v>张晓晨</v>
          </cell>
        </row>
        <row r="788">
          <cell r="A788" t="str">
            <v>E155</v>
          </cell>
          <cell r="B788" t="str">
            <v>于志明</v>
          </cell>
        </row>
        <row r="789">
          <cell r="A789" t="str">
            <v>E156</v>
          </cell>
          <cell r="B789" t="str">
            <v>荀方军</v>
          </cell>
        </row>
        <row r="790">
          <cell r="A790" t="str">
            <v>E157</v>
          </cell>
          <cell r="B790" t="str">
            <v>王金良</v>
          </cell>
        </row>
        <row r="791">
          <cell r="A791" t="str">
            <v>E158</v>
          </cell>
          <cell r="B791" t="str">
            <v>王久伟</v>
          </cell>
        </row>
        <row r="792">
          <cell r="A792" t="str">
            <v>E159</v>
          </cell>
          <cell r="B792" t="str">
            <v>辛研</v>
          </cell>
        </row>
        <row r="793">
          <cell r="A793" t="str">
            <v>E160</v>
          </cell>
          <cell r="B793" t="str">
            <v>刘健</v>
          </cell>
        </row>
        <row r="794">
          <cell r="A794" t="str">
            <v>e161</v>
          </cell>
          <cell r="B794" t="str">
            <v>王智勇</v>
          </cell>
        </row>
        <row r="795">
          <cell r="A795" t="str">
            <v>e162</v>
          </cell>
          <cell r="B795" t="str">
            <v>杜坤</v>
          </cell>
        </row>
        <row r="796">
          <cell r="A796" t="str">
            <v>E163</v>
          </cell>
          <cell r="B796" t="str">
            <v>岳晓明</v>
          </cell>
        </row>
        <row r="797">
          <cell r="A797" t="str">
            <v>E164</v>
          </cell>
          <cell r="B797" t="str">
            <v>韩厚</v>
          </cell>
        </row>
        <row r="798">
          <cell r="A798" t="str">
            <v>E165</v>
          </cell>
          <cell r="B798" t="str">
            <v>李保仑</v>
          </cell>
        </row>
        <row r="799">
          <cell r="A799" t="str">
            <v>E166</v>
          </cell>
          <cell r="B799" t="str">
            <v>邵中海</v>
          </cell>
        </row>
        <row r="800">
          <cell r="A800" t="str">
            <v>E167</v>
          </cell>
          <cell r="B800" t="str">
            <v>赵红峰</v>
          </cell>
        </row>
        <row r="801">
          <cell r="A801" t="str">
            <v>E168</v>
          </cell>
          <cell r="B801" t="str">
            <v>李海江</v>
          </cell>
        </row>
        <row r="802">
          <cell r="A802" t="str">
            <v>E169</v>
          </cell>
          <cell r="B802" t="str">
            <v>李铭印</v>
          </cell>
        </row>
        <row r="803">
          <cell r="A803" t="str">
            <v>E170</v>
          </cell>
          <cell r="B803" t="str">
            <v>罗年丰</v>
          </cell>
        </row>
        <row r="804">
          <cell r="A804" t="str">
            <v>E171</v>
          </cell>
          <cell r="B804" t="str">
            <v>窦兰宝</v>
          </cell>
        </row>
        <row r="805">
          <cell r="A805" t="str">
            <v>E172</v>
          </cell>
          <cell r="B805" t="str">
            <v>张蕾蕾</v>
          </cell>
        </row>
        <row r="806">
          <cell r="A806" t="str">
            <v>E173</v>
          </cell>
          <cell r="B806" t="str">
            <v>李炳辰</v>
          </cell>
        </row>
        <row r="807">
          <cell r="A807" t="str">
            <v>E174</v>
          </cell>
          <cell r="B807" t="str">
            <v>杨阳</v>
          </cell>
        </row>
        <row r="808">
          <cell r="A808" t="str">
            <v>E175</v>
          </cell>
          <cell r="B808" t="str">
            <v>高绍鹏</v>
          </cell>
        </row>
        <row r="809">
          <cell r="A809" t="str">
            <v>E176</v>
          </cell>
          <cell r="B809" t="str">
            <v>李颖欢</v>
          </cell>
        </row>
        <row r="810">
          <cell r="A810" t="str">
            <v>E177</v>
          </cell>
          <cell r="B810" t="str">
            <v>张彦志</v>
          </cell>
        </row>
        <row r="811">
          <cell r="A811" t="str">
            <v>E178</v>
          </cell>
          <cell r="B811" t="str">
            <v>王翌</v>
          </cell>
        </row>
        <row r="812">
          <cell r="A812" t="str">
            <v>E179</v>
          </cell>
          <cell r="B812" t="str">
            <v>车计明</v>
          </cell>
        </row>
        <row r="813">
          <cell r="A813" t="str">
            <v>E180</v>
          </cell>
          <cell r="B813" t="str">
            <v>董夫坦</v>
          </cell>
        </row>
        <row r="814">
          <cell r="A814" t="str">
            <v>E181</v>
          </cell>
          <cell r="B814" t="str">
            <v>赵磊</v>
          </cell>
        </row>
        <row r="815">
          <cell r="A815" t="str">
            <v>E182</v>
          </cell>
          <cell r="B815" t="str">
            <v>张真真</v>
          </cell>
        </row>
        <row r="816">
          <cell r="A816" t="str">
            <v>E183</v>
          </cell>
          <cell r="B816" t="str">
            <v>李俊杰</v>
          </cell>
        </row>
        <row r="817">
          <cell r="A817" t="str">
            <v>E184</v>
          </cell>
          <cell r="B817" t="str">
            <v>冯敬乾</v>
          </cell>
        </row>
        <row r="818">
          <cell r="A818" t="str">
            <v>E185</v>
          </cell>
          <cell r="B818" t="str">
            <v>耿艳枝</v>
          </cell>
        </row>
        <row r="819">
          <cell r="A819" t="str">
            <v>E186</v>
          </cell>
          <cell r="B819" t="str">
            <v>袁联荣</v>
          </cell>
        </row>
        <row r="820">
          <cell r="A820" t="str">
            <v>E187</v>
          </cell>
          <cell r="B820" t="str">
            <v>吕广华</v>
          </cell>
        </row>
        <row r="821">
          <cell r="A821" t="str">
            <v>E188</v>
          </cell>
          <cell r="B821" t="str">
            <v>张晓楠</v>
          </cell>
        </row>
        <row r="822">
          <cell r="A822" t="str">
            <v>E189</v>
          </cell>
          <cell r="B822" t="str">
            <v>雷乐</v>
          </cell>
        </row>
        <row r="823">
          <cell r="A823" t="str">
            <v>E190</v>
          </cell>
          <cell r="B823" t="str">
            <v>王学芳</v>
          </cell>
        </row>
        <row r="824">
          <cell r="A824" t="str">
            <v>E191</v>
          </cell>
          <cell r="B824" t="str">
            <v>孟然然</v>
          </cell>
        </row>
        <row r="825">
          <cell r="A825" t="str">
            <v>E192</v>
          </cell>
          <cell r="B825" t="str">
            <v>王天宇</v>
          </cell>
        </row>
        <row r="826">
          <cell r="A826" t="str">
            <v>E193</v>
          </cell>
          <cell r="B826" t="str">
            <v>韩亚杰</v>
          </cell>
        </row>
        <row r="827">
          <cell r="A827" t="str">
            <v>E194</v>
          </cell>
          <cell r="B827" t="str">
            <v>阎文英</v>
          </cell>
        </row>
        <row r="828">
          <cell r="A828" t="str">
            <v>E195</v>
          </cell>
          <cell r="B828" t="str">
            <v>杨志兵</v>
          </cell>
        </row>
        <row r="829">
          <cell r="A829" t="str">
            <v>E196</v>
          </cell>
          <cell r="B829" t="str">
            <v>段少军</v>
          </cell>
        </row>
        <row r="830">
          <cell r="A830" t="str">
            <v>E197</v>
          </cell>
          <cell r="B830" t="str">
            <v>柴鹏</v>
          </cell>
        </row>
        <row r="831">
          <cell r="A831" t="str">
            <v>E198</v>
          </cell>
          <cell r="B831" t="str">
            <v>张晓静</v>
          </cell>
        </row>
        <row r="832">
          <cell r="A832" t="str">
            <v>E199</v>
          </cell>
          <cell r="B832" t="str">
            <v>闫翔</v>
          </cell>
        </row>
        <row r="833">
          <cell r="A833" t="str">
            <v>E200</v>
          </cell>
          <cell r="B833" t="str">
            <v>常志坤</v>
          </cell>
        </row>
        <row r="834">
          <cell r="A834" t="str">
            <v>E201</v>
          </cell>
          <cell r="B834" t="str">
            <v>程刚</v>
          </cell>
        </row>
        <row r="835">
          <cell r="A835" t="str">
            <v>E202</v>
          </cell>
          <cell r="B835" t="str">
            <v>王少冲</v>
          </cell>
        </row>
        <row r="836">
          <cell r="A836" t="str">
            <v>E203</v>
          </cell>
          <cell r="B836" t="str">
            <v>邹清源</v>
          </cell>
        </row>
        <row r="837">
          <cell r="A837" t="str">
            <v>E204</v>
          </cell>
          <cell r="B837" t="str">
            <v>马丹</v>
          </cell>
        </row>
        <row r="838">
          <cell r="A838" t="str">
            <v>E205</v>
          </cell>
          <cell r="B838" t="str">
            <v>颜航</v>
          </cell>
        </row>
        <row r="839">
          <cell r="A839" t="str">
            <v>E206</v>
          </cell>
          <cell r="B839" t="str">
            <v>杨继超</v>
          </cell>
        </row>
        <row r="840">
          <cell r="A840" t="str">
            <v>E207</v>
          </cell>
          <cell r="B840" t="str">
            <v>李永祥</v>
          </cell>
        </row>
        <row r="841">
          <cell r="A841" t="str">
            <v>E208</v>
          </cell>
          <cell r="B841" t="str">
            <v>齐策策</v>
          </cell>
        </row>
        <row r="842">
          <cell r="A842" t="str">
            <v>E209</v>
          </cell>
          <cell r="B842" t="str">
            <v>王笑</v>
          </cell>
        </row>
        <row r="843">
          <cell r="A843" t="str">
            <v>E210</v>
          </cell>
          <cell r="B843" t="str">
            <v>白雪</v>
          </cell>
        </row>
        <row r="844">
          <cell r="A844" t="str">
            <v>E211</v>
          </cell>
          <cell r="B844" t="str">
            <v>付园</v>
          </cell>
        </row>
        <row r="845">
          <cell r="A845" t="str">
            <v>E212</v>
          </cell>
          <cell r="B845" t="str">
            <v>陈卫红</v>
          </cell>
        </row>
        <row r="846">
          <cell r="A846" t="str">
            <v>E213</v>
          </cell>
          <cell r="B846" t="str">
            <v>陈祥仕</v>
          </cell>
        </row>
        <row r="847">
          <cell r="A847" t="str">
            <v>E214</v>
          </cell>
          <cell r="B847" t="str">
            <v>李苹</v>
          </cell>
        </row>
        <row r="848">
          <cell r="A848" t="str">
            <v>E215</v>
          </cell>
          <cell r="B848" t="str">
            <v>吕美玲</v>
          </cell>
        </row>
        <row r="849">
          <cell r="A849" t="str">
            <v>E216</v>
          </cell>
          <cell r="B849" t="str">
            <v>孙东华</v>
          </cell>
        </row>
        <row r="850">
          <cell r="A850" t="str">
            <v>E217</v>
          </cell>
          <cell r="B850" t="str">
            <v>付静龙</v>
          </cell>
        </row>
        <row r="851">
          <cell r="A851" t="str">
            <v>E218</v>
          </cell>
          <cell r="B851" t="str">
            <v>王朝辉</v>
          </cell>
        </row>
        <row r="852">
          <cell r="A852" t="str">
            <v>E219</v>
          </cell>
          <cell r="B852" t="str">
            <v>杨敬越</v>
          </cell>
        </row>
        <row r="853">
          <cell r="A853" t="str">
            <v>E220</v>
          </cell>
          <cell r="B853" t="str">
            <v>曹惠媛</v>
          </cell>
        </row>
        <row r="854">
          <cell r="A854" t="str">
            <v>E221</v>
          </cell>
          <cell r="B854" t="str">
            <v>田爱拥</v>
          </cell>
        </row>
        <row r="855">
          <cell r="A855" t="str">
            <v>E222</v>
          </cell>
          <cell r="B855" t="str">
            <v>于晓培</v>
          </cell>
        </row>
        <row r="856">
          <cell r="A856" t="str">
            <v>E223</v>
          </cell>
          <cell r="B856" t="str">
            <v>孔祥国</v>
          </cell>
        </row>
        <row r="857">
          <cell r="A857" t="str">
            <v>E224</v>
          </cell>
          <cell r="B857" t="str">
            <v>邢振华</v>
          </cell>
        </row>
        <row r="858">
          <cell r="A858" t="str">
            <v>E225</v>
          </cell>
          <cell r="B858" t="str">
            <v>王春霞</v>
          </cell>
        </row>
        <row r="859">
          <cell r="A859" t="str">
            <v>E226</v>
          </cell>
          <cell r="B859" t="str">
            <v>陈意儒</v>
          </cell>
        </row>
        <row r="860">
          <cell r="A860" t="str">
            <v>E227</v>
          </cell>
          <cell r="B860" t="str">
            <v>刘继永</v>
          </cell>
        </row>
        <row r="861">
          <cell r="A861" t="str">
            <v>E228</v>
          </cell>
          <cell r="B861" t="str">
            <v>栗志刚</v>
          </cell>
        </row>
        <row r="862">
          <cell r="A862" t="str">
            <v>E229</v>
          </cell>
          <cell r="B862" t="str">
            <v>刘福祥</v>
          </cell>
        </row>
        <row r="863">
          <cell r="A863" t="str">
            <v>E230</v>
          </cell>
          <cell r="B863" t="str">
            <v>田磊</v>
          </cell>
        </row>
        <row r="864">
          <cell r="A864" t="str">
            <v>E231</v>
          </cell>
          <cell r="B864" t="str">
            <v>费佳奇</v>
          </cell>
        </row>
        <row r="865">
          <cell r="A865" t="str">
            <v>E232</v>
          </cell>
          <cell r="B865" t="str">
            <v>董莉丽</v>
          </cell>
        </row>
        <row r="866">
          <cell r="A866" t="str">
            <v>E233</v>
          </cell>
          <cell r="B866" t="str">
            <v>杜旭</v>
          </cell>
        </row>
        <row r="867">
          <cell r="A867" t="str">
            <v>E235</v>
          </cell>
          <cell r="B867" t="str">
            <v>李翰林</v>
          </cell>
        </row>
        <row r="868">
          <cell r="A868" t="str">
            <v>E237</v>
          </cell>
          <cell r="B868" t="str">
            <v>黎培</v>
          </cell>
        </row>
        <row r="869">
          <cell r="A869" t="str">
            <v>E238</v>
          </cell>
          <cell r="B869" t="str">
            <v>范晓虎</v>
          </cell>
        </row>
        <row r="870">
          <cell r="A870" t="str">
            <v>E239</v>
          </cell>
          <cell r="B870" t="str">
            <v>王姝</v>
          </cell>
        </row>
        <row r="871">
          <cell r="A871" t="str">
            <v>E241</v>
          </cell>
          <cell r="B871" t="str">
            <v>姚亚曼</v>
          </cell>
        </row>
        <row r="872">
          <cell r="A872" t="str">
            <v>E242</v>
          </cell>
          <cell r="B872" t="str">
            <v>崔秀峰</v>
          </cell>
        </row>
        <row r="873">
          <cell r="A873" t="str">
            <v>E243</v>
          </cell>
          <cell r="B873" t="str">
            <v>白瑞征</v>
          </cell>
        </row>
        <row r="874">
          <cell r="A874" t="str">
            <v>E244</v>
          </cell>
          <cell r="B874" t="str">
            <v>雷云峰</v>
          </cell>
        </row>
        <row r="875">
          <cell r="A875" t="str">
            <v>E245</v>
          </cell>
          <cell r="B875" t="str">
            <v>杨来冬</v>
          </cell>
        </row>
        <row r="876">
          <cell r="A876" t="str">
            <v>E246</v>
          </cell>
          <cell r="B876" t="str">
            <v>刘水泉</v>
          </cell>
        </row>
        <row r="877">
          <cell r="A877" t="str">
            <v>E247</v>
          </cell>
          <cell r="B877" t="str">
            <v>刘延军</v>
          </cell>
        </row>
        <row r="878">
          <cell r="A878" t="str">
            <v>E248</v>
          </cell>
          <cell r="B878" t="str">
            <v>周小平</v>
          </cell>
        </row>
        <row r="879">
          <cell r="A879" t="str">
            <v>E249</v>
          </cell>
          <cell r="B879" t="str">
            <v>沈文标</v>
          </cell>
        </row>
        <row r="880">
          <cell r="A880" t="str">
            <v>E250</v>
          </cell>
          <cell r="B880" t="str">
            <v>刘伟超</v>
          </cell>
        </row>
        <row r="881">
          <cell r="A881" t="str">
            <v>E251</v>
          </cell>
          <cell r="B881" t="str">
            <v>粱东雷</v>
          </cell>
        </row>
        <row r="882">
          <cell r="A882" t="str">
            <v>E252</v>
          </cell>
          <cell r="B882" t="str">
            <v>何旭东</v>
          </cell>
        </row>
        <row r="883">
          <cell r="A883" t="str">
            <v>E253</v>
          </cell>
          <cell r="B883" t="str">
            <v>姚晓杰</v>
          </cell>
        </row>
        <row r="884">
          <cell r="A884" t="str">
            <v>E254</v>
          </cell>
          <cell r="B884" t="str">
            <v>张士旺</v>
          </cell>
        </row>
        <row r="885">
          <cell r="A885" t="str">
            <v>E255</v>
          </cell>
          <cell r="B885" t="str">
            <v>管崇刚</v>
          </cell>
        </row>
        <row r="886">
          <cell r="A886" t="str">
            <v>E256</v>
          </cell>
          <cell r="B886" t="str">
            <v>高清泉</v>
          </cell>
        </row>
        <row r="887">
          <cell r="A887" t="str">
            <v>E257</v>
          </cell>
          <cell r="B887" t="str">
            <v>邓景亮</v>
          </cell>
        </row>
        <row r="888">
          <cell r="A888" t="str">
            <v>E258</v>
          </cell>
          <cell r="B888" t="str">
            <v>邢龙</v>
          </cell>
        </row>
        <row r="889">
          <cell r="A889" t="str">
            <v>E259</v>
          </cell>
          <cell r="B889" t="str">
            <v>高卫峰</v>
          </cell>
        </row>
        <row r="890">
          <cell r="A890" t="str">
            <v>E260</v>
          </cell>
          <cell r="B890" t="str">
            <v>王拴</v>
          </cell>
        </row>
        <row r="891">
          <cell r="A891" t="str">
            <v>E261</v>
          </cell>
          <cell r="B891" t="str">
            <v>高重阳</v>
          </cell>
        </row>
        <row r="892">
          <cell r="A892" t="str">
            <v>E262</v>
          </cell>
          <cell r="B892" t="str">
            <v>陈进东</v>
          </cell>
        </row>
        <row r="893">
          <cell r="A893" t="str">
            <v>E263</v>
          </cell>
          <cell r="B893" t="str">
            <v>张俊艳</v>
          </cell>
        </row>
        <row r="894">
          <cell r="A894" t="str">
            <v>E264</v>
          </cell>
          <cell r="B894" t="str">
            <v>胡正辉</v>
          </cell>
        </row>
        <row r="895">
          <cell r="A895" t="str">
            <v>E265</v>
          </cell>
          <cell r="B895" t="str">
            <v>刘寿超</v>
          </cell>
        </row>
        <row r="896">
          <cell r="A896" t="str">
            <v>E266</v>
          </cell>
          <cell r="B896" t="str">
            <v>韩惠林</v>
          </cell>
        </row>
        <row r="897">
          <cell r="A897" t="str">
            <v>E267</v>
          </cell>
          <cell r="B897" t="str">
            <v>钮丽丽</v>
          </cell>
        </row>
        <row r="898">
          <cell r="A898" t="str">
            <v>E269</v>
          </cell>
          <cell r="B898" t="str">
            <v>邵禹铭</v>
          </cell>
        </row>
        <row r="899">
          <cell r="A899" t="str">
            <v>E270</v>
          </cell>
          <cell r="B899" t="str">
            <v>张云香</v>
          </cell>
        </row>
        <row r="900">
          <cell r="A900" t="str">
            <v>E271</v>
          </cell>
          <cell r="B900" t="str">
            <v>李世新</v>
          </cell>
        </row>
        <row r="901">
          <cell r="A901" t="str">
            <v>E272</v>
          </cell>
          <cell r="B901" t="str">
            <v>王倩</v>
          </cell>
        </row>
        <row r="902">
          <cell r="A902" t="str">
            <v>E273</v>
          </cell>
          <cell r="B902" t="str">
            <v>龚波</v>
          </cell>
        </row>
        <row r="903">
          <cell r="A903" t="str">
            <v>E274</v>
          </cell>
          <cell r="B903" t="str">
            <v>宋立冬</v>
          </cell>
        </row>
        <row r="904">
          <cell r="A904" t="str">
            <v>E275</v>
          </cell>
          <cell r="B904" t="str">
            <v>许立国</v>
          </cell>
        </row>
        <row r="905">
          <cell r="A905" t="str">
            <v>E276</v>
          </cell>
          <cell r="B905" t="str">
            <v>郑金玉</v>
          </cell>
        </row>
        <row r="906">
          <cell r="A906" t="str">
            <v>E277</v>
          </cell>
          <cell r="B906" t="str">
            <v>刘晓华</v>
          </cell>
        </row>
        <row r="907">
          <cell r="A907" t="str">
            <v>E278</v>
          </cell>
          <cell r="B907" t="str">
            <v>刘建</v>
          </cell>
        </row>
        <row r="908">
          <cell r="A908" t="str">
            <v>E279</v>
          </cell>
          <cell r="B908" t="str">
            <v>刘建东</v>
          </cell>
        </row>
        <row r="909">
          <cell r="A909" t="str">
            <v>E280</v>
          </cell>
          <cell r="B909" t="str">
            <v>张宇</v>
          </cell>
        </row>
        <row r="910">
          <cell r="A910" t="str">
            <v>E281</v>
          </cell>
          <cell r="B910" t="str">
            <v>冯健</v>
          </cell>
        </row>
        <row r="911">
          <cell r="A911" t="str">
            <v>E282</v>
          </cell>
          <cell r="B911" t="str">
            <v>罗让平</v>
          </cell>
        </row>
        <row r="912">
          <cell r="A912" t="str">
            <v>E283</v>
          </cell>
          <cell r="B912" t="str">
            <v>张乐</v>
          </cell>
        </row>
        <row r="913">
          <cell r="A913" t="str">
            <v>E284</v>
          </cell>
          <cell r="B913" t="str">
            <v>冯建雪</v>
          </cell>
        </row>
        <row r="914">
          <cell r="A914" t="str">
            <v>E285</v>
          </cell>
          <cell r="B914" t="str">
            <v>贾佳</v>
          </cell>
        </row>
        <row r="915">
          <cell r="A915" t="str">
            <v>E286</v>
          </cell>
          <cell r="B915" t="str">
            <v>权志维</v>
          </cell>
        </row>
        <row r="916">
          <cell r="A916" t="str">
            <v>E287</v>
          </cell>
          <cell r="B916" t="str">
            <v>卢兴艳</v>
          </cell>
        </row>
        <row r="917">
          <cell r="A917" t="str">
            <v>E288</v>
          </cell>
          <cell r="B917" t="str">
            <v>王昭</v>
          </cell>
        </row>
        <row r="918">
          <cell r="A918" t="str">
            <v>E289</v>
          </cell>
          <cell r="B918" t="str">
            <v>卜祥利</v>
          </cell>
        </row>
        <row r="919">
          <cell r="A919" t="str">
            <v>E290</v>
          </cell>
          <cell r="B919" t="str">
            <v>刘岱青</v>
          </cell>
        </row>
        <row r="920">
          <cell r="A920" t="str">
            <v>E291</v>
          </cell>
          <cell r="B920" t="str">
            <v>刘晓明</v>
          </cell>
        </row>
        <row r="921">
          <cell r="A921" t="str">
            <v>E292</v>
          </cell>
          <cell r="B921" t="str">
            <v>刘雪峰</v>
          </cell>
        </row>
        <row r="922">
          <cell r="A922" t="str">
            <v>E293</v>
          </cell>
          <cell r="B922" t="str">
            <v>张金霞</v>
          </cell>
        </row>
        <row r="923">
          <cell r="A923" t="str">
            <v>E294</v>
          </cell>
          <cell r="B923" t="str">
            <v>赵连洋</v>
          </cell>
        </row>
        <row r="924">
          <cell r="A924" t="str">
            <v>E295</v>
          </cell>
          <cell r="B924" t="str">
            <v>冯效梁</v>
          </cell>
        </row>
        <row r="925">
          <cell r="A925" t="str">
            <v>E296</v>
          </cell>
          <cell r="B925" t="str">
            <v>张龙振</v>
          </cell>
        </row>
        <row r="926">
          <cell r="A926" t="str">
            <v>E297</v>
          </cell>
          <cell r="B926" t="str">
            <v>张永</v>
          </cell>
        </row>
        <row r="927">
          <cell r="A927" t="str">
            <v>E298</v>
          </cell>
          <cell r="B927" t="str">
            <v>李志成</v>
          </cell>
        </row>
        <row r="928">
          <cell r="A928" t="str">
            <v>E299</v>
          </cell>
          <cell r="B928" t="str">
            <v>马长发</v>
          </cell>
        </row>
        <row r="929">
          <cell r="A929" t="str">
            <v>E300</v>
          </cell>
          <cell r="B929" t="str">
            <v>赵艳</v>
          </cell>
        </row>
        <row r="930">
          <cell r="A930" t="str">
            <v>E301</v>
          </cell>
          <cell r="B930" t="str">
            <v>于来明</v>
          </cell>
        </row>
        <row r="931">
          <cell r="A931" t="str">
            <v>E302</v>
          </cell>
          <cell r="B931" t="str">
            <v>李欣</v>
          </cell>
        </row>
        <row r="932">
          <cell r="A932" t="str">
            <v>E303</v>
          </cell>
          <cell r="B932" t="str">
            <v>于恒波</v>
          </cell>
        </row>
        <row r="933">
          <cell r="A933" t="str">
            <v>E304</v>
          </cell>
          <cell r="B933" t="str">
            <v>刘丽君</v>
          </cell>
        </row>
        <row r="934">
          <cell r="A934" t="str">
            <v>E305</v>
          </cell>
          <cell r="B934" t="str">
            <v>柴明伟</v>
          </cell>
        </row>
        <row r="935">
          <cell r="A935" t="str">
            <v>E306</v>
          </cell>
          <cell r="B935" t="str">
            <v>李林峰</v>
          </cell>
        </row>
        <row r="936">
          <cell r="A936" t="str">
            <v>E307</v>
          </cell>
          <cell r="B936" t="str">
            <v>马倩</v>
          </cell>
        </row>
        <row r="937">
          <cell r="A937" t="str">
            <v>E308</v>
          </cell>
          <cell r="B937" t="str">
            <v>刘桂勤</v>
          </cell>
        </row>
        <row r="938">
          <cell r="A938" t="str">
            <v>E309</v>
          </cell>
          <cell r="B938" t="str">
            <v>孙玉芳</v>
          </cell>
        </row>
        <row r="939">
          <cell r="A939" t="str">
            <v>E310</v>
          </cell>
          <cell r="B939" t="str">
            <v>冯淑萍</v>
          </cell>
        </row>
        <row r="940">
          <cell r="A940" t="str">
            <v>E311</v>
          </cell>
          <cell r="B940" t="str">
            <v>王龙龙</v>
          </cell>
        </row>
        <row r="941">
          <cell r="A941" t="str">
            <v>E312</v>
          </cell>
          <cell r="B941" t="str">
            <v>闫晓亮</v>
          </cell>
        </row>
        <row r="942">
          <cell r="A942" t="str">
            <v>E313</v>
          </cell>
          <cell r="B942" t="str">
            <v>陈鑫垚</v>
          </cell>
        </row>
        <row r="943">
          <cell r="A943" t="str">
            <v>E314</v>
          </cell>
          <cell r="B943" t="str">
            <v>王建强</v>
          </cell>
        </row>
        <row r="944">
          <cell r="A944" t="str">
            <v>E315</v>
          </cell>
          <cell r="B944" t="str">
            <v>徐健</v>
          </cell>
        </row>
        <row r="945">
          <cell r="A945" t="str">
            <v>E316</v>
          </cell>
          <cell r="B945" t="str">
            <v>韩凤军</v>
          </cell>
        </row>
        <row r="946">
          <cell r="A946" t="str">
            <v>E317</v>
          </cell>
          <cell r="B946" t="str">
            <v>杨永波</v>
          </cell>
        </row>
        <row r="947">
          <cell r="A947" t="str">
            <v>E318</v>
          </cell>
          <cell r="B947" t="str">
            <v>王树波</v>
          </cell>
        </row>
        <row r="948">
          <cell r="A948" t="str">
            <v>E319</v>
          </cell>
          <cell r="B948" t="str">
            <v>李霞</v>
          </cell>
        </row>
        <row r="949">
          <cell r="A949" t="str">
            <v>E320</v>
          </cell>
          <cell r="B949" t="str">
            <v>于爱涛</v>
          </cell>
        </row>
        <row r="950">
          <cell r="A950" t="str">
            <v>E321</v>
          </cell>
          <cell r="B950" t="str">
            <v>徐复德</v>
          </cell>
        </row>
        <row r="951">
          <cell r="A951" t="str">
            <v>E322</v>
          </cell>
          <cell r="B951" t="str">
            <v>刘志旭</v>
          </cell>
        </row>
        <row r="952">
          <cell r="A952" t="str">
            <v>E323</v>
          </cell>
          <cell r="B952" t="str">
            <v>王朝成</v>
          </cell>
        </row>
        <row r="953">
          <cell r="A953" t="str">
            <v>E324</v>
          </cell>
          <cell r="B953" t="str">
            <v>赵继增</v>
          </cell>
        </row>
        <row r="954">
          <cell r="A954" t="str">
            <v>E325</v>
          </cell>
          <cell r="B954" t="str">
            <v>王雪梅</v>
          </cell>
        </row>
        <row r="955">
          <cell r="A955" t="str">
            <v>E326</v>
          </cell>
          <cell r="B955" t="str">
            <v>冯永江</v>
          </cell>
        </row>
        <row r="956">
          <cell r="A956" t="str">
            <v>E327</v>
          </cell>
          <cell r="B956" t="str">
            <v>郭焰</v>
          </cell>
        </row>
        <row r="957">
          <cell r="A957" t="str">
            <v>E328</v>
          </cell>
          <cell r="B957" t="str">
            <v>张金昭</v>
          </cell>
        </row>
        <row r="958">
          <cell r="A958" t="str">
            <v>E329</v>
          </cell>
          <cell r="B958" t="str">
            <v>范俊山</v>
          </cell>
        </row>
        <row r="959">
          <cell r="A959" t="str">
            <v>E330</v>
          </cell>
          <cell r="B959" t="str">
            <v>吴航波</v>
          </cell>
        </row>
        <row r="960">
          <cell r="A960" t="str">
            <v>E331</v>
          </cell>
          <cell r="B960" t="str">
            <v>裴世建</v>
          </cell>
        </row>
        <row r="961">
          <cell r="A961" t="str">
            <v>E332</v>
          </cell>
          <cell r="B961" t="str">
            <v>张加</v>
          </cell>
        </row>
        <row r="962">
          <cell r="A962" t="str">
            <v>E333</v>
          </cell>
          <cell r="B962" t="str">
            <v>蔡晓东</v>
          </cell>
        </row>
        <row r="963">
          <cell r="A963" t="str">
            <v>E334</v>
          </cell>
          <cell r="B963" t="str">
            <v>智新晨</v>
          </cell>
        </row>
        <row r="964">
          <cell r="A964" t="str">
            <v>E335</v>
          </cell>
          <cell r="B964" t="str">
            <v>姬运杰</v>
          </cell>
        </row>
        <row r="965">
          <cell r="A965" t="str">
            <v>E336</v>
          </cell>
          <cell r="B965" t="str">
            <v>张晓锋</v>
          </cell>
        </row>
        <row r="966">
          <cell r="A966" t="str">
            <v>E337</v>
          </cell>
          <cell r="B966" t="str">
            <v>孙文杰</v>
          </cell>
        </row>
        <row r="967">
          <cell r="A967" t="str">
            <v>E338</v>
          </cell>
          <cell r="B967" t="str">
            <v>肖垒</v>
          </cell>
        </row>
        <row r="968">
          <cell r="A968" t="str">
            <v>E339</v>
          </cell>
          <cell r="B968" t="str">
            <v>谷春叶</v>
          </cell>
        </row>
        <row r="969">
          <cell r="A969" t="str">
            <v>E340</v>
          </cell>
          <cell r="B969" t="str">
            <v>李春杰</v>
          </cell>
        </row>
        <row r="970">
          <cell r="A970" t="str">
            <v>E341</v>
          </cell>
          <cell r="B970" t="str">
            <v>庞佳银</v>
          </cell>
        </row>
        <row r="971">
          <cell r="A971" t="str">
            <v>E342</v>
          </cell>
          <cell r="B971" t="str">
            <v>刘志忠</v>
          </cell>
        </row>
        <row r="972">
          <cell r="A972" t="str">
            <v>E343</v>
          </cell>
          <cell r="B972" t="str">
            <v>唐崇复</v>
          </cell>
        </row>
        <row r="973">
          <cell r="A973" t="str">
            <v>E344</v>
          </cell>
          <cell r="B973" t="str">
            <v>范瑶臣</v>
          </cell>
        </row>
        <row r="974">
          <cell r="A974" t="str">
            <v>E345</v>
          </cell>
          <cell r="B974" t="str">
            <v>赵金旺</v>
          </cell>
        </row>
        <row r="975">
          <cell r="A975" t="str">
            <v>E346</v>
          </cell>
          <cell r="B975" t="str">
            <v>王建功</v>
          </cell>
        </row>
        <row r="976">
          <cell r="A976" t="str">
            <v>E347</v>
          </cell>
          <cell r="B976" t="str">
            <v>赵玉臣</v>
          </cell>
        </row>
        <row r="977">
          <cell r="A977" t="str">
            <v>E348</v>
          </cell>
          <cell r="B977" t="str">
            <v>滕秀鸿</v>
          </cell>
        </row>
        <row r="978">
          <cell r="A978" t="str">
            <v>E349</v>
          </cell>
          <cell r="B978" t="str">
            <v>刘新杰</v>
          </cell>
        </row>
        <row r="979">
          <cell r="A979" t="str">
            <v>E351</v>
          </cell>
          <cell r="B979" t="str">
            <v>王文达</v>
          </cell>
        </row>
        <row r="980">
          <cell r="A980" t="str">
            <v>E352</v>
          </cell>
          <cell r="B980" t="str">
            <v>张黎明</v>
          </cell>
        </row>
        <row r="981">
          <cell r="A981" t="str">
            <v>E353</v>
          </cell>
          <cell r="B981" t="str">
            <v>张庆雨</v>
          </cell>
        </row>
        <row r="982">
          <cell r="A982" t="str">
            <v>E354</v>
          </cell>
          <cell r="B982" t="str">
            <v>王文乐</v>
          </cell>
        </row>
        <row r="983">
          <cell r="A983" t="str">
            <v>E355</v>
          </cell>
          <cell r="B983" t="str">
            <v>赵志强</v>
          </cell>
        </row>
        <row r="984">
          <cell r="A984" t="str">
            <v>E356</v>
          </cell>
          <cell r="B984" t="str">
            <v>元晓康</v>
          </cell>
        </row>
        <row r="985">
          <cell r="A985" t="str">
            <v>E357</v>
          </cell>
          <cell r="B985" t="str">
            <v>刘义</v>
          </cell>
        </row>
        <row r="986">
          <cell r="A986" t="str">
            <v>E358</v>
          </cell>
          <cell r="B986" t="str">
            <v>李君</v>
          </cell>
        </row>
        <row r="987">
          <cell r="A987" t="str">
            <v>E359</v>
          </cell>
          <cell r="B987" t="str">
            <v>于全生</v>
          </cell>
        </row>
        <row r="988">
          <cell r="A988" t="str">
            <v>E360</v>
          </cell>
          <cell r="B988" t="str">
            <v>刘福胜</v>
          </cell>
        </row>
        <row r="989">
          <cell r="A989" t="str">
            <v>E361</v>
          </cell>
          <cell r="B989" t="str">
            <v>王巨云</v>
          </cell>
        </row>
        <row r="990">
          <cell r="A990" t="str">
            <v>E362</v>
          </cell>
          <cell r="B990" t="str">
            <v>杨震</v>
          </cell>
        </row>
        <row r="991">
          <cell r="A991" t="str">
            <v>E363</v>
          </cell>
          <cell r="B991" t="str">
            <v>赵飞天</v>
          </cell>
        </row>
        <row r="992">
          <cell r="A992" t="str">
            <v>E364</v>
          </cell>
          <cell r="B992" t="str">
            <v>滕克强</v>
          </cell>
        </row>
        <row r="993">
          <cell r="A993" t="str">
            <v>E365</v>
          </cell>
          <cell r="B993" t="str">
            <v>梁国胤</v>
          </cell>
        </row>
        <row r="994">
          <cell r="A994" t="str">
            <v>E366</v>
          </cell>
          <cell r="B994" t="str">
            <v>李义发</v>
          </cell>
        </row>
        <row r="995">
          <cell r="A995" t="str">
            <v>E367</v>
          </cell>
          <cell r="B995" t="str">
            <v>商雷</v>
          </cell>
        </row>
        <row r="996">
          <cell r="A996" t="str">
            <v>E368</v>
          </cell>
          <cell r="B996" t="str">
            <v>许嘉辉</v>
          </cell>
        </row>
        <row r="997">
          <cell r="A997" t="str">
            <v>E369</v>
          </cell>
          <cell r="B997" t="str">
            <v>田鑫</v>
          </cell>
        </row>
        <row r="998">
          <cell r="A998" t="str">
            <v>E370</v>
          </cell>
          <cell r="B998" t="str">
            <v>高扬</v>
          </cell>
        </row>
        <row r="999">
          <cell r="A999" t="str">
            <v>E371</v>
          </cell>
          <cell r="B999" t="str">
            <v>王清霞</v>
          </cell>
        </row>
        <row r="1000">
          <cell r="A1000" t="str">
            <v>E372</v>
          </cell>
          <cell r="B1000" t="str">
            <v>云荣娟</v>
          </cell>
        </row>
        <row r="1001">
          <cell r="A1001" t="str">
            <v>E373</v>
          </cell>
          <cell r="B1001" t="str">
            <v>滕奉伟</v>
          </cell>
        </row>
        <row r="1002">
          <cell r="A1002" t="str">
            <v>E374</v>
          </cell>
          <cell r="B1002" t="str">
            <v>田健</v>
          </cell>
        </row>
        <row r="1003">
          <cell r="A1003" t="str">
            <v>E375</v>
          </cell>
          <cell r="B1003" t="str">
            <v>王献文</v>
          </cell>
        </row>
        <row r="1004">
          <cell r="A1004" t="str">
            <v>E376</v>
          </cell>
          <cell r="B1004" t="str">
            <v>张如燕</v>
          </cell>
        </row>
        <row r="1005">
          <cell r="A1005" t="str">
            <v>E377</v>
          </cell>
          <cell r="B1005" t="str">
            <v>葛雁宇</v>
          </cell>
        </row>
        <row r="1006">
          <cell r="A1006" t="str">
            <v>E378</v>
          </cell>
          <cell r="B1006" t="str">
            <v>董岗生</v>
          </cell>
        </row>
        <row r="1007">
          <cell r="A1007" t="str">
            <v>E379</v>
          </cell>
          <cell r="B1007" t="str">
            <v>孙玉超</v>
          </cell>
        </row>
        <row r="1008">
          <cell r="A1008" t="str">
            <v>E380</v>
          </cell>
          <cell r="B1008" t="str">
            <v>刘世超</v>
          </cell>
        </row>
        <row r="1009">
          <cell r="A1009" t="str">
            <v>E381</v>
          </cell>
          <cell r="B1009" t="str">
            <v>商金香</v>
          </cell>
        </row>
        <row r="1010">
          <cell r="A1010" t="str">
            <v>E382</v>
          </cell>
          <cell r="B1010" t="str">
            <v>何玲</v>
          </cell>
        </row>
        <row r="1011">
          <cell r="A1011" t="str">
            <v>E383</v>
          </cell>
          <cell r="B1011" t="str">
            <v>刘增莲</v>
          </cell>
        </row>
        <row r="1012">
          <cell r="A1012" t="str">
            <v>E384</v>
          </cell>
          <cell r="B1012" t="str">
            <v>邓文志</v>
          </cell>
        </row>
        <row r="1013">
          <cell r="A1013" t="str">
            <v>E385</v>
          </cell>
          <cell r="B1013" t="str">
            <v>陈伟</v>
          </cell>
        </row>
        <row r="1014">
          <cell r="A1014" t="str">
            <v>E386</v>
          </cell>
          <cell r="B1014" t="str">
            <v>李鹏</v>
          </cell>
        </row>
        <row r="1015">
          <cell r="A1015" t="str">
            <v>E387</v>
          </cell>
          <cell r="B1015" t="str">
            <v>赵全磊</v>
          </cell>
        </row>
        <row r="1016">
          <cell r="A1016" t="str">
            <v>E388</v>
          </cell>
          <cell r="B1016" t="str">
            <v>赵春艳</v>
          </cell>
        </row>
        <row r="1017">
          <cell r="A1017" t="str">
            <v>E389</v>
          </cell>
          <cell r="B1017" t="str">
            <v>刘一标</v>
          </cell>
        </row>
        <row r="1018">
          <cell r="A1018" t="str">
            <v>E390</v>
          </cell>
          <cell r="B1018" t="str">
            <v>刘强</v>
          </cell>
        </row>
        <row r="1019">
          <cell r="A1019" t="str">
            <v>E391</v>
          </cell>
          <cell r="B1019" t="str">
            <v>邵长春</v>
          </cell>
        </row>
        <row r="1020">
          <cell r="A1020" t="str">
            <v>E392</v>
          </cell>
          <cell r="B1020" t="str">
            <v>高福玲</v>
          </cell>
        </row>
        <row r="1021">
          <cell r="A1021" t="str">
            <v>E393</v>
          </cell>
          <cell r="B1021" t="str">
            <v>韩锡涛</v>
          </cell>
        </row>
        <row r="1022">
          <cell r="A1022" t="str">
            <v>E394</v>
          </cell>
          <cell r="B1022" t="str">
            <v>张如香</v>
          </cell>
        </row>
        <row r="1023">
          <cell r="A1023" t="str">
            <v>E395</v>
          </cell>
          <cell r="B1023" t="str">
            <v>宋艳丽</v>
          </cell>
        </row>
        <row r="1024">
          <cell r="A1024" t="str">
            <v>E396-13</v>
          </cell>
          <cell r="B1024" t="str">
            <v>李苹</v>
          </cell>
        </row>
        <row r="1025">
          <cell r="A1025" t="str">
            <v>E397</v>
          </cell>
          <cell r="B1025" t="str">
            <v>董玉茹</v>
          </cell>
        </row>
        <row r="1026">
          <cell r="A1026" t="str">
            <v>E398</v>
          </cell>
          <cell r="B1026" t="str">
            <v>孙沛霖</v>
          </cell>
        </row>
        <row r="1027">
          <cell r="A1027" t="str">
            <v>E399</v>
          </cell>
          <cell r="B1027" t="str">
            <v>李杰</v>
          </cell>
        </row>
        <row r="1028">
          <cell r="A1028" t="str">
            <v>E400</v>
          </cell>
          <cell r="B1028" t="str">
            <v>张树磊</v>
          </cell>
        </row>
        <row r="1029">
          <cell r="A1029" t="str">
            <v>E402</v>
          </cell>
          <cell r="B1029" t="str">
            <v>李淑娟</v>
          </cell>
        </row>
        <row r="1030">
          <cell r="A1030" t="str">
            <v>E403</v>
          </cell>
          <cell r="B1030" t="str">
            <v>张亚婷</v>
          </cell>
        </row>
        <row r="1031">
          <cell r="A1031" t="str">
            <v>E404</v>
          </cell>
          <cell r="B1031" t="str">
            <v>代林丽</v>
          </cell>
        </row>
        <row r="1032">
          <cell r="A1032" t="str">
            <v>E405</v>
          </cell>
          <cell r="B1032" t="str">
            <v>孙凤伟</v>
          </cell>
        </row>
        <row r="1033">
          <cell r="A1033" t="str">
            <v>E406</v>
          </cell>
          <cell r="B1033" t="str">
            <v>王志</v>
          </cell>
        </row>
        <row r="1034">
          <cell r="A1034" t="str">
            <v>E407</v>
          </cell>
          <cell r="B1034" t="str">
            <v>刘建轮</v>
          </cell>
        </row>
        <row r="1035">
          <cell r="A1035" t="str">
            <v>E408</v>
          </cell>
          <cell r="B1035" t="str">
            <v>刘长桥</v>
          </cell>
        </row>
        <row r="1036">
          <cell r="A1036" t="str">
            <v>E409</v>
          </cell>
          <cell r="B1036" t="str">
            <v>赵文广</v>
          </cell>
        </row>
        <row r="1037">
          <cell r="A1037" t="str">
            <v>E410</v>
          </cell>
          <cell r="B1037" t="str">
            <v>张焕涛</v>
          </cell>
        </row>
        <row r="1038">
          <cell r="A1038" t="str">
            <v>E412</v>
          </cell>
          <cell r="B1038" t="str">
            <v>郭煜</v>
          </cell>
        </row>
        <row r="1039">
          <cell r="A1039" t="str">
            <v>E413</v>
          </cell>
          <cell r="B1039" t="str">
            <v>王文辉</v>
          </cell>
        </row>
        <row r="1040">
          <cell r="A1040" t="str">
            <v>E414</v>
          </cell>
          <cell r="B1040" t="str">
            <v>徐明杰</v>
          </cell>
        </row>
        <row r="1041">
          <cell r="A1041" t="str">
            <v>E415</v>
          </cell>
          <cell r="B1041" t="str">
            <v>王清舒</v>
          </cell>
        </row>
        <row r="1042">
          <cell r="A1042" t="str">
            <v>E416</v>
          </cell>
          <cell r="B1042" t="str">
            <v>李伟勇</v>
          </cell>
        </row>
        <row r="1043">
          <cell r="A1043" t="str">
            <v>E417</v>
          </cell>
          <cell r="B1043" t="str">
            <v>翟福芹</v>
          </cell>
        </row>
        <row r="1044">
          <cell r="A1044" t="str">
            <v>E418</v>
          </cell>
          <cell r="B1044" t="str">
            <v>李博阳</v>
          </cell>
        </row>
        <row r="1045">
          <cell r="A1045" t="str">
            <v>E419</v>
          </cell>
          <cell r="B1045" t="str">
            <v>高胜利</v>
          </cell>
        </row>
        <row r="1046">
          <cell r="A1046" t="str">
            <v>E420</v>
          </cell>
          <cell r="B1046" t="str">
            <v>邝金枢</v>
          </cell>
        </row>
        <row r="1047">
          <cell r="A1047" t="str">
            <v>E421</v>
          </cell>
          <cell r="B1047" t="str">
            <v>刘路路</v>
          </cell>
        </row>
        <row r="1048">
          <cell r="A1048" t="str">
            <v>E422</v>
          </cell>
          <cell r="B1048" t="str">
            <v>贾立国</v>
          </cell>
        </row>
        <row r="1049">
          <cell r="A1049" t="str">
            <v>E423</v>
          </cell>
          <cell r="B1049" t="str">
            <v>王一博</v>
          </cell>
        </row>
        <row r="1050">
          <cell r="A1050" t="str">
            <v>E424</v>
          </cell>
          <cell r="B1050" t="str">
            <v>孙日升</v>
          </cell>
        </row>
        <row r="1051">
          <cell r="A1051" t="str">
            <v>E425</v>
          </cell>
          <cell r="B1051" t="str">
            <v>李漠尘</v>
          </cell>
        </row>
        <row r="1052">
          <cell r="A1052" t="str">
            <v>E426</v>
          </cell>
          <cell r="B1052" t="str">
            <v>王占玉</v>
          </cell>
        </row>
        <row r="1053">
          <cell r="A1053" t="str">
            <v>E427</v>
          </cell>
          <cell r="B1053" t="str">
            <v>薛明清</v>
          </cell>
        </row>
        <row r="1054">
          <cell r="A1054" t="str">
            <v>E428</v>
          </cell>
          <cell r="B1054" t="str">
            <v>田哲</v>
          </cell>
        </row>
        <row r="1055">
          <cell r="A1055" t="str">
            <v>E429</v>
          </cell>
          <cell r="B1055" t="str">
            <v>张尚发</v>
          </cell>
        </row>
        <row r="1056">
          <cell r="A1056" t="str">
            <v>E430</v>
          </cell>
          <cell r="B1056" t="str">
            <v>甄跟明</v>
          </cell>
        </row>
        <row r="1057">
          <cell r="A1057" t="str">
            <v>E431</v>
          </cell>
          <cell r="B1057" t="str">
            <v>杨磊</v>
          </cell>
        </row>
        <row r="1058">
          <cell r="A1058" t="str">
            <v>E432-WL</v>
          </cell>
          <cell r="B1058" t="str">
            <v>李春杰</v>
          </cell>
        </row>
        <row r="1059">
          <cell r="A1059" t="str">
            <v>E433</v>
          </cell>
          <cell r="B1059" t="str">
            <v>庞传银</v>
          </cell>
        </row>
        <row r="1060">
          <cell r="A1060" t="str">
            <v>E434</v>
          </cell>
          <cell r="B1060" t="str">
            <v>王新华</v>
          </cell>
        </row>
        <row r="1061">
          <cell r="A1061" t="str">
            <v>E435</v>
          </cell>
          <cell r="B1061" t="str">
            <v>邓海军</v>
          </cell>
        </row>
        <row r="1062">
          <cell r="A1062" t="str">
            <v>E436</v>
          </cell>
          <cell r="B1062" t="str">
            <v>李仁贤</v>
          </cell>
        </row>
        <row r="1063">
          <cell r="A1063" t="str">
            <v>E437</v>
          </cell>
          <cell r="B1063" t="str">
            <v>王正武</v>
          </cell>
        </row>
        <row r="1064">
          <cell r="A1064" t="str">
            <v>E438</v>
          </cell>
          <cell r="B1064" t="str">
            <v>张振明</v>
          </cell>
        </row>
        <row r="1065">
          <cell r="A1065" t="str">
            <v>E439</v>
          </cell>
          <cell r="B1065" t="str">
            <v>安占淼</v>
          </cell>
        </row>
        <row r="1066">
          <cell r="A1066" t="str">
            <v>E440</v>
          </cell>
          <cell r="B1066" t="str">
            <v>孙韶鹏</v>
          </cell>
        </row>
        <row r="1067">
          <cell r="A1067" t="str">
            <v>E441</v>
          </cell>
          <cell r="B1067" t="str">
            <v>胡长江</v>
          </cell>
        </row>
        <row r="1068">
          <cell r="A1068" t="str">
            <v>E442</v>
          </cell>
          <cell r="B1068" t="str">
            <v>刘海强</v>
          </cell>
        </row>
        <row r="1069">
          <cell r="A1069" t="str">
            <v>E443</v>
          </cell>
          <cell r="B1069" t="str">
            <v>贾小兵</v>
          </cell>
        </row>
        <row r="1070">
          <cell r="A1070" t="str">
            <v>E444</v>
          </cell>
          <cell r="B1070" t="str">
            <v>贾长权</v>
          </cell>
        </row>
        <row r="1071">
          <cell r="A1071" t="str">
            <v>E445</v>
          </cell>
          <cell r="B1071" t="str">
            <v>付春光</v>
          </cell>
        </row>
        <row r="1072">
          <cell r="A1072" t="str">
            <v>E446</v>
          </cell>
          <cell r="B1072" t="str">
            <v>张建国</v>
          </cell>
        </row>
        <row r="1073">
          <cell r="A1073" t="str">
            <v>E447</v>
          </cell>
          <cell r="B1073" t="str">
            <v>庄宗宝</v>
          </cell>
        </row>
        <row r="1074">
          <cell r="A1074" t="str">
            <v>E448</v>
          </cell>
          <cell r="B1074" t="str">
            <v>李会勇</v>
          </cell>
        </row>
        <row r="1075">
          <cell r="A1075" t="str">
            <v>E449</v>
          </cell>
          <cell r="B1075" t="str">
            <v>邓海单</v>
          </cell>
        </row>
        <row r="1076">
          <cell r="A1076" t="str">
            <v>E450</v>
          </cell>
          <cell r="B1076" t="str">
            <v>张会文</v>
          </cell>
        </row>
        <row r="1077">
          <cell r="A1077" t="str">
            <v>E451</v>
          </cell>
          <cell r="B1077" t="str">
            <v>王威</v>
          </cell>
        </row>
        <row r="1078">
          <cell r="A1078" t="str">
            <v>E452</v>
          </cell>
          <cell r="B1078" t="str">
            <v>李江贤</v>
          </cell>
        </row>
        <row r="1079">
          <cell r="A1079" t="str">
            <v>E453</v>
          </cell>
          <cell r="B1079" t="str">
            <v>李大召</v>
          </cell>
        </row>
        <row r="1080">
          <cell r="A1080" t="str">
            <v>E454</v>
          </cell>
          <cell r="B1080" t="str">
            <v>唐粹明</v>
          </cell>
        </row>
        <row r="1081">
          <cell r="A1081" t="str">
            <v>E455</v>
          </cell>
          <cell r="B1081" t="str">
            <v>高景龙</v>
          </cell>
        </row>
        <row r="1082">
          <cell r="A1082" t="str">
            <v>E456</v>
          </cell>
          <cell r="B1082" t="str">
            <v>尚建龙</v>
          </cell>
        </row>
        <row r="1083">
          <cell r="A1083" t="str">
            <v>E457</v>
          </cell>
          <cell r="B1083" t="str">
            <v>杜海山</v>
          </cell>
        </row>
        <row r="1084">
          <cell r="A1084" t="str">
            <v>E459</v>
          </cell>
          <cell r="B1084" t="str">
            <v>于洪波</v>
          </cell>
        </row>
        <row r="1085">
          <cell r="A1085" t="str">
            <v>E460</v>
          </cell>
          <cell r="B1085" t="str">
            <v>冯迪</v>
          </cell>
        </row>
        <row r="1086">
          <cell r="A1086" t="str">
            <v>E461</v>
          </cell>
          <cell r="B1086" t="str">
            <v>霍东东</v>
          </cell>
        </row>
        <row r="1087">
          <cell r="A1087" t="str">
            <v>E462</v>
          </cell>
          <cell r="B1087" t="str">
            <v>张永祥</v>
          </cell>
        </row>
        <row r="1088">
          <cell r="A1088" t="str">
            <v>E463</v>
          </cell>
          <cell r="B1088" t="str">
            <v>王连营</v>
          </cell>
        </row>
        <row r="1089">
          <cell r="A1089" t="str">
            <v>E464</v>
          </cell>
          <cell r="B1089" t="str">
            <v>张长峰</v>
          </cell>
        </row>
        <row r="1090">
          <cell r="A1090" t="str">
            <v>E465</v>
          </cell>
          <cell r="B1090" t="str">
            <v>于国才</v>
          </cell>
        </row>
        <row r="1091">
          <cell r="A1091" t="str">
            <v>E466</v>
          </cell>
          <cell r="B1091" t="str">
            <v>王景辉</v>
          </cell>
        </row>
        <row r="1092">
          <cell r="A1092" t="str">
            <v>E467</v>
          </cell>
          <cell r="B1092" t="str">
            <v>张鸿鸣</v>
          </cell>
        </row>
        <row r="1093">
          <cell r="A1093" t="str">
            <v>E468</v>
          </cell>
          <cell r="B1093" t="str">
            <v>赵琦</v>
          </cell>
        </row>
        <row r="1094">
          <cell r="A1094" t="str">
            <v>E469</v>
          </cell>
          <cell r="B1094" t="str">
            <v>赵化胜</v>
          </cell>
        </row>
        <row r="1095">
          <cell r="A1095" t="str">
            <v>E470</v>
          </cell>
          <cell r="B1095" t="str">
            <v>李建双</v>
          </cell>
        </row>
        <row r="1096">
          <cell r="A1096" t="str">
            <v>E471</v>
          </cell>
          <cell r="B1096" t="str">
            <v>曹良良</v>
          </cell>
        </row>
        <row r="1097">
          <cell r="A1097" t="str">
            <v>E472</v>
          </cell>
          <cell r="B1097" t="str">
            <v>焦明荣</v>
          </cell>
        </row>
        <row r="1098">
          <cell r="A1098" t="str">
            <v>E473</v>
          </cell>
          <cell r="B1098" t="str">
            <v>陈建章</v>
          </cell>
        </row>
        <row r="1099">
          <cell r="A1099" t="str">
            <v>E474</v>
          </cell>
          <cell r="B1099" t="str">
            <v>周齐恩</v>
          </cell>
        </row>
        <row r="1100">
          <cell r="A1100" t="str">
            <v>E475</v>
          </cell>
          <cell r="B1100" t="str">
            <v>李桂敏</v>
          </cell>
        </row>
        <row r="1101">
          <cell r="A1101" t="str">
            <v>E476</v>
          </cell>
          <cell r="B1101" t="str">
            <v>牛小娟</v>
          </cell>
        </row>
        <row r="1102">
          <cell r="A1102" t="str">
            <v>E477</v>
          </cell>
          <cell r="B1102" t="str">
            <v>朱晓东</v>
          </cell>
        </row>
        <row r="1103">
          <cell r="A1103" t="str">
            <v>E478</v>
          </cell>
          <cell r="B1103" t="str">
            <v>王莉</v>
          </cell>
        </row>
        <row r="1104">
          <cell r="A1104" t="str">
            <v>E479</v>
          </cell>
          <cell r="B1104" t="str">
            <v>王士涧</v>
          </cell>
        </row>
        <row r="1105">
          <cell r="A1105" t="str">
            <v>E480</v>
          </cell>
          <cell r="B1105" t="str">
            <v>杨景</v>
          </cell>
        </row>
        <row r="1106">
          <cell r="A1106" t="str">
            <v>E481</v>
          </cell>
          <cell r="B1106" t="str">
            <v>乔后奎</v>
          </cell>
        </row>
        <row r="1107">
          <cell r="A1107" t="str">
            <v>E482</v>
          </cell>
          <cell r="B1107" t="str">
            <v>王庆艳</v>
          </cell>
        </row>
        <row r="1108">
          <cell r="A1108" t="str">
            <v>E483</v>
          </cell>
          <cell r="B1108" t="str">
            <v>柳文华</v>
          </cell>
        </row>
        <row r="1109">
          <cell r="A1109" t="str">
            <v>E484</v>
          </cell>
          <cell r="B1109" t="str">
            <v>朱诺</v>
          </cell>
        </row>
        <row r="1110">
          <cell r="A1110" t="str">
            <v>E485</v>
          </cell>
          <cell r="B1110" t="str">
            <v>张月政</v>
          </cell>
        </row>
        <row r="1111">
          <cell r="A1111" t="str">
            <v>E486</v>
          </cell>
          <cell r="B1111" t="str">
            <v>董军</v>
          </cell>
        </row>
        <row r="1112">
          <cell r="A1112" t="str">
            <v>E487</v>
          </cell>
          <cell r="B1112" t="str">
            <v>何丽苹</v>
          </cell>
        </row>
        <row r="1113">
          <cell r="A1113" t="str">
            <v>E488</v>
          </cell>
          <cell r="B1113" t="str">
            <v>刘贵玲</v>
          </cell>
        </row>
        <row r="1114">
          <cell r="A1114" t="str">
            <v>E489</v>
          </cell>
          <cell r="B1114" t="str">
            <v>赵斌玉</v>
          </cell>
        </row>
        <row r="1115">
          <cell r="A1115" t="str">
            <v>E490</v>
          </cell>
          <cell r="B1115" t="str">
            <v>卢海涛</v>
          </cell>
        </row>
        <row r="1116">
          <cell r="A1116" t="str">
            <v>E491</v>
          </cell>
          <cell r="B1116" t="str">
            <v>马晓坤</v>
          </cell>
        </row>
        <row r="1117">
          <cell r="A1117" t="str">
            <v>E492</v>
          </cell>
          <cell r="B1117" t="str">
            <v>李辉</v>
          </cell>
        </row>
        <row r="1118">
          <cell r="A1118" t="str">
            <v>E498</v>
          </cell>
          <cell r="B1118" t="str">
            <v>范建雨</v>
          </cell>
        </row>
        <row r="1119">
          <cell r="A1119" t="str">
            <v>E511</v>
          </cell>
          <cell r="B1119" t="str">
            <v>楚鹏</v>
          </cell>
        </row>
        <row r="1120">
          <cell r="A1120" t="str">
            <v>E512</v>
          </cell>
          <cell r="B1120" t="str">
            <v>张令超</v>
          </cell>
        </row>
        <row r="1121">
          <cell r="A1121" t="str">
            <v>E540</v>
          </cell>
          <cell r="B1121" t="str">
            <v>赵绍兴</v>
          </cell>
        </row>
        <row r="1122">
          <cell r="A1122" t="str">
            <v>E541</v>
          </cell>
          <cell r="B1122" t="str">
            <v>李晓岭</v>
          </cell>
        </row>
        <row r="1123">
          <cell r="A1123" t="str">
            <v>E545</v>
          </cell>
          <cell r="B1123" t="str">
            <v>郭建军</v>
          </cell>
        </row>
        <row r="1124">
          <cell r="A1124" t="str">
            <v>E557</v>
          </cell>
          <cell r="B1124" t="str">
            <v>姚明阳</v>
          </cell>
        </row>
        <row r="1125">
          <cell r="A1125" t="str">
            <v>E558</v>
          </cell>
          <cell r="B1125" t="str">
            <v>张明亮</v>
          </cell>
        </row>
        <row r="1126">
          <cell r="A1126" t="str">
            <v>E581</v>
          </cell>
          <cell r="B1126" t="str">
            <v>李明洋</v>
          </cell>
        </row>
        <row r="1127">
          <cell r="A1127" t="str">
            <v>E582</v>
          </cell>
          <cell r="B1127" t="str">
            <v>韩万龙</v>
          </cell>
        </row>
        <row r="1128">
          <cell r="A1128" t="str">
            <v>E583</v>
          </cell>
          <cell r="B1128" t="str">
            <v>董自榆</v>
          </cell>
        </row>
        <row r="1129">
          <cell r="A1129" t="str">
            <v>E584</v>
          </cell>
          <cell r="B1129" t="str">
            <v>郝京欣</v>
          </cell>
        </row>
        <row r="1130">
          <cell r="A1130" t="str">
            <v>E585</v>
          </cell>
          <cell r="B1130" t="str">
            <v>张明慧</v>
          </cell>
        </row>
        <row r="1131">
          <cell r="A1131" t="str">
            <v>E593</v>
          </cell>
          <cell r="B1131" t="str">
            <v>李娇</v>
          </cell>
        </row>
        <row r="1132">
          <cell r="A1132" t="str">
            <v>E609</v>
          </cell>
          <cell r="B1132" t="str">
            <v>王冠宇</v>
          </cell>
        </row>
        <row r="1133">
          <cell r="A1133" t="str">
            <v>E618</v>
          </cell>
          <cell r="B1133" t="str">
            <v>刘鹏</v>
          </cell>
        </row>
        <row r="1134">
          <cell r="A1134" t="str">
            <v>E619</v>
          </cell>
          <cell r="B1134" t="str">
            <v>裴世建</v>
          </cell>
        </row>
        <row r="1135">
          <cell r="A1135" t="str">
            <v>E620</v>
          </cell>
          <cell r="B1135" t="str">
            <v>周建</v>
          </cell>
        </row>
        <row r="1136">
          <cell r="A1136" t="str">
            <v>E642</v>
          </cell>
          <cell r="B1136" t="str">
            <v>张笑</v>
          </cell>
        </row>
        <row r="1137">
          <cell r="A1137" t="str">
            <v>E643</v>
          </cell>
          <cell r="B1137" t="str">
            <v>闫月</v>
          </cell>
        </row>
        <row r="1138">
          <cell r="A1138" t="str">
            <v>E657</v>
          </cell>
          <cell r="B1138" t="str">
            <v>李保国</v>
          </cell>
        </row>
        <row r="1139">
          <cell r="A1139" t="str">
            <v>E664</v>
          </cell>
          <cell r="B1139" t="str">
            <v>王光群</v>
          </cell>
        </row>
        <row r="1140">
          <cell r="A1140" t="str">
            <v>E757</v>
          </cell>
          <cell r="B1140" t="str">
            <v>贾会涛</v>
          </cell>
        </row>
        <row r="1141">
          <cell r="A1141" t="str">
            <v>E778</v>
          </cell>
          <cell r="B1141" t="str">
            <v>范杰</v>
          </cell>
        </row>
        <row r="1142">
          <cell r="A1142" t="str">
            <v>E789</v>
          </cell>
          <cell r="B1142" t="str">
            <v>胡明全</v>
          </cell>
        </row>
        <row r="1143">
          <cell r="A1143" t="str">
            <v>E803</v>
          </cell>
          <cell r="B1143" t="str">
            <v>高杨</v>
          </cell>
        </row>
        <row r="1144">
          <cell r="A1144" t="str">
            <v>E829</v>
          </cell>
          <cell r="B1144" t="str">
            <v>孙国</v>
          </cell>
        </row>
        <row r="1145">
          <cell r="A1145" t="str">
            <v>E848</v>
          </cell>
          <cell r="B1145" t="str">
            <v>朱瑞鹏</v>
          </cell>
        </row>
        <row r="1146">
          <cell r="A1146" t="str">
            <v>E890</v>
          </cell>
          <cell r="B1146" t="str">
            <v>连晓雨</v>
          </cell>
        </row>
        <row r="1147">
          <cell r="A1147" t="str">
            <v>L1001</v>
          </cell>
          <cell r="B1147" t="str">
            <v>北京恒大隆压缩机制造厂</v>
          </cell>
        </row>
        <row r="1148">
          <cell r="A1148" t="str">
            <v>L1002</v>
          </cell>
          <cell r="B1148" t="str">
            <v>北京杰成宇传动机械设备</v>
          </cell>
        </row>
        <row r="1149">
          <cell r="A1149" t="str">
            <v>L1003</v>
          </cell>
          <cell r="B1149" t="str">
            <v>北京乾海达信厨房设备有限</v>
          </cell>
        </row>
        <row r="1150">
          <cell r="A1150" t="str">
            <v>L1004</v>
          </cell>
          <cell r="B1150" t="str">
            <v>北京前哨青业科技发展有限</v>
          </cell>
        </row>
        <row r="1151">
          <cell r="A1151" t="str">
            <v>L1005</v>
          </cell>
          <cell r="B1151" t="str">
            <v>北京润物鼎盛商贸中心</v>
          </cell>
        </row>
        <row r="1152">
          <cell r="A1152" t="str">
            <v>L1006</v>
          </cell>
          <cell r="B1152" t="str">
            <v>北京赛奥讯电梯安装工程</v>
          </cell>
        </row>
        <row r="1153">
          <cell r="A1153" t="str">
            <v>L1007</v>
          </cell>
          <cell r="B1153" t="str">
            <v>北京尚瑞丰贸易有限公司</v>
          </cell>
        </row>
        <row r="1154">
          <cell r="A1154" t="str">
            <v>L1008</v>
          </cell>
          <cell r="B1154" t="str">
            <v>北京时尚百联电器有限公司</v>
          </cell>
        </row>
        <row r="1155">
          <cell r="A1155" t="str">
            <v>L1009</v>
          </cell>
          <cell r="B1155" t="str">
            <v>北京泰利德科技有限责任公</v>
          </cell>
        </row>
        <row r="1156">
          <cell r="A1156" t="str">
            <v>L1010</v>
          </cell>
          <cell r="B1156" t="str">
            <v>北京泰双英商贸有限公司</v>
          </cell>
        </row>
        <row r="1157">
          <cell r="A1157" t="str">
            <v>L1011</v>
          </cell>
          <cell r="B1157" t="str">
            <v>北京腾铭伟业商贸有限公司</v>
          </cell>
        </row>
        <row r="1158">
          <cell r="A1158" t="str">
            <v>L1012</v>
          </cell>
          <cell r="B1158" t="str">
            <v>北京阳立英缝纫设备经营部</v>
          </cell>
        </row>
        <row r="1159">
          <cell r="A1159" t="str">
            <v>L1013</v>
          </cell>
          <cell r="B1159" t="str">
            <v>北京志利丰达机电设备有限</v>
          </cell>
        </row>
        <row r="1160">
          <cell r="A1160" t="str">
            <v>L1014</v>
          </cell>
          <cell r="B1160" t="str">
            <v>北京鑫乐工服装设备有限公</v>
          </cell>
        </row>
        <row r="1161">
          <cell r="A1161" t="str">
            <v>L1015</v>
          </cell>
          <cell r="B1161" t="str">
            <v>江阴市诚信模具有限公司</v>
          </cell>
        </row>
        <row r="1162">
          <cell r="A1162" t="str">
            <v>L1016</v>
          </cell>
          <cell r="B1162" t="str">
            <v>南京菲斯特焊接科技有限公</v>
          </cell>
        </row>
        <row r="1163">
          <cell r="A1163" t="str">
            <v>L1017</v>
          </cell>
          <cell r="B1163" t="str">
            <v>香河新易达家具制造有限公</v>
          </cell>
        </row>
        <row r="1164">
          <cell r="A1164" t="str">
            <v>L1018</v>
          </cell>
          <cell r="B1164" t="str">
            <v>北京仁人丝印器材有限责任</v>
          </cell>
        </row>
        <row r="1165">
          <cell r="A1165" t="str">
            <v>L1019</v>
          </cell>
          <cell r="B1165" t="str">
            <v>北京信和泰机电设备有限公</v>
          </cell>
        </row>
        <row r="1166">
          <cell r="A1166" t="str">
            <v>L1020</v>
          </cell>
          <cell r="B1166" t="str">
            <v>北京大昌庆镇汽车部件有限</v>
          </cell>
        </row>
        <row r="1167">
          <cell r="A1167" t="str">
            <v>L1021</v>
          </cell>
          <cell r="B1167" t="str">
            <v>北京天坛恒业五金机械有限</v>
          </cell>
        </row>
        <row r="1168">
          <cell r="A1168" t="str">
            <v>L1022</v>
          </cell>
          <cell r="B1168" t="str">
            <v>北京奥科荣丰五金机电有限</v>
          </cell>
        </row>
        <row r="1169">
          <cell r="A1169" t="str">
            <v>L1023</v>
          </cell>
          <cell r="B1169" t="str">
            <v>北京永安城机电设备有限公</v>
          </cell>
        </row>
        <row r="1170">
          <cell r="A1170" t="str">
            <v>L1024</v>
          </cell>
          <cell r="B1170" t="str">
            <v>北京泰达志胜机电设备有限</v>
          </cell>
        </row>
        <row r="1171">
          <cell r="A1171" t="str">
            <v>L1025</v>
          </cell>
          <cell r="B1171" t="str">
            <v>北京长飞亚机械销售有限公</v>
          </cell>
        </row>
        <row r="1172">
          <cell r="A1172" t="str">
            <v>L1026</v>
          </cell>
          <cell r="B1172" t="str">
            <v>天津优普达特科技有限公司</v>
          </cell>
        </row>
        <row r="1173">
          <cell r="A1173" t="str">
            <v>L1027</v>
          </cell>
          <cell r="B1173" t="str">
            <v>天津凯拓公司</v>
          </cell>
        </row>
        <row r="1174">
          <cell r="A1174" t="str">
            <v>L1028</v>
          </cell>
          <cell r="B1174" t="str">
            <v>宁海县合力机电设备有限公</v>
          </cell>
        </row>
        <row r="1175">
          <cell r="A1175" t="str">
            <v>L1029</v>
          </cell>
          <cell r="B1175" t="str">
            <v>昆山维尔利环保科技有限公</v>
          </cell>
        </row>
        <row r="1176">
          <cell r="A1176" t="str">
            <v>L1030</v>
          </cell>
          <cell r="B1176" t="str">
            <v>江苏玲珑汽车部件有限公司</v>
          </cell>
        </row>
        <row r="1177">
          <cell r="A1177" t="str">
            <v>L1031</v>
          </cell>
          <cell r="B1177" t="str">
            <v>江阴长青工艺品有限公司</v>
          </cell>
        </row>
        <row r="1178">
          <cell r="A1178" t="str">
            <v>L1032</v>
          </cell>
          <cell r="B1178" t="str">
            <v>深圳弘人科技有限公司</v>
          </cell>
        </row>
        <row r="1179">
          <cell r="A1179" t="str">
            <v>L1033</v>
          </cell>
          <cell r="B1179" t="str">
            <v>肃宁机塑</v>
          </cell>
        </row>
        <row r="1180">
          <cell r="A1180" t="str">
            <v>L1034</v>
          </cell>
          <cell r="B1180" t="str">
            <v>霸州镇宏峰塑机配件门市部</v>
          </cell>
        </row>
        <row r="1181">
          <cell r="A1181" t="str">
            <v>L1035</v>
          </cell>
          <cell r="B1181" t="str">
            <v>上海克劳斯玛菲机械有限公</v>
          </cell>
        </row>
        <row r="1182">
          <cell r="A1182" t="str">
            <v>L1036</v>
          </cell>
          <cell r="B1182" t="str">
            <v>上海典亚模具有限公司</v>
          </cell>
        </row>
        <row r="1183">
          <cell r="A1183" t="str">
            <v>L1037</v>
          </cell>
          <cell r="B1183" t="str">
            <v>上海名华悬挂机有限公司</v>
          </cell>
        </row>
        <row r="1184">
          <cell r="A1184" t="str">
            <v>L1038</v>
          </cell>
          <cell r="B1184" t="str">
            <v>上海永乾机电有限公司</v>
          </cell>
        </row>
        <row r="1185">
          <cell r="A1185" t="str">
            <v>L1039</v>
          </cell>
          <cell r="B1185" t="str">
            <v>东莞市纳金机械有限公司</v>
          </cell>
        </row>
        <row r="1186">
          <cell r="A1186" t="str">
            <v>L1040</v>
          </cell>
          <cell r="B1186" t="str">
            <v>任丘市金典门业有限公司</v>
          </cell>
        </row>
        <row r="1187">
          <cell r="A1187" t="str">
            <v>L1041</v>
          </cell>
          <cell r="B1187" t="str">
            <v>北京世纪鑫泰建筑工程有限</v>
          </cell>
        </row>
        <row r="1188">
          <cell r="A1188" t="str">
            <v>L1042</v>
          </cell>
          <cell r="B1188" t="str">
            <v>北盛通达超声波设备销售中</v>
          </cell>
        </row>
        <row r="1189">
          <cell r="A1189" t="str">
            <v>L1043</v>
          </cell>
          <cell r="B1189" t="str">
            <v>北京合力聚合科技有限公司</v>
          </cell>
        </row>
        <row r="1190">
          <cell r="A1190" t="str">
            <v>L1044</v>
          </cell>
          <cell r="B1190" t="str">
            <v>北京天健龙维模具有限公司</v>
          </cell>
        </row>
        <row r="1191">
          <cell r="A1191" t="str">
            <v>L1045</v>
          </cell>
          <cell r="B1191" t="str">
            <v>北京贝耳协昆科贸</v>
          </cell>
        </row>
        <row r="1192">
          <cell r="A1192" t="str">
            <v>L1046</v>
          </cell>
          <cell r="B1192" t="str">
            <v>北京广通建业市政工程有限</v>
          </cell>
        </row>
        <row r="1193">
          <cell r="A1193" t="str">
            <v>L1047</v>
          </cell>
          <cell r="B1193" t="str">
            <v>北京恒创领意建筑工程有限</v>
          </cell>
        </row>
        <row r="1194">
          <cell r="A1194" t="str">
            <v>L1048</v>
          </cell>
          <cell r="B1194" t="str">
            <v>北京恒大气源科技有限公司</v>
          </cell>
        </row>
        <row r="1195">
          <cell r="A1195" t="str">
            <v>L1049</v>
          </cell>
          <cell r="B1195" t="str">
            <v>北京捷联特科技有限公司</v>
          </cell>
        </row>
        <row r="1196">
          <cell r="A1196" t="str">
            <v>L1050</v>
          </cell>
          <cell r="B1196" t="str">
            <v>北京智胜华天科技发展有限</v>
          </cell>
        </row>
        <row r="1197">
          <cell r="A1197" t="str">
            <v>L1051</v>
          </cell>
          <cell r="B1197" t="str">
            <v>北京永创润鑫环保科技有限</v>
          </cell>
        </row>
        <row r="1198">
          <cell r="A1198" t="str">
            <v>L1052</v>
          </cell>
          <cell r="B1198" t="str">
            <v>北京瑞成智捷科技有限公司</v>
          </cell>
        </row>
        <row r="1199">
          <cell r="A1199" t="str">
            <v>L1053</v>
          </cell>
          <cell r="B1199" t="str">
            <v>北京瑞科恒业喷涂技术有限</v>
          </cell>
        </row>
        <row r="1200">
          <cell r="A1200" t="str">
            <v>L1054</v>
          </cell>
          <cell r="B1200" t="str">
            <v>北京盛大利诚科技有限公司</v>
          </cell>
        </row>
        <row r="1201">
          <cell r="A1201" t="str">
            <v>L1055</v>
          </cell>
          <cell r="B1201" t="str">
            <v>北京腾达新秀科技有限公司</v>
          </cell>
        </row>
        <row r="1202">
          <cell r="A1202" t="str">
            <v>L1056</v>
          </cell>
          <cell r="B1202" t="str">
            <v>北京金格林家具有限公司</v>
          </cell>
        </row>
        <row r="1203">
          <cell r="A1203" t="str">
            <v>L1057</v>
          </cell>
          <cell r="B1203" t="str">
            <v>北京金自天正智能控制</v>
          </cell>
        </row>
        <row r="1204">
          <cell r="A1204" t="str">
            <v>L1058</v>
          </cell>
          <cell r="B1204" t="str">
            <v>北京金路阳科技开发有限公</v>
          </cell>
        </row>
        <row r="1205">
          <cell r="A1205" t="str">
            <v>L1059</v>
          </cell>
          <cell r="B1205" t="str">
            <v>北京飞稳科技有限公司</v>
          </cell>
        </row>
        <row r="1206">
          <cell r="A1206" t="str">
            <v>L1060</v>
          </cell>
          <cell r="B1206" t="str">
            <v>北京鹏腾竣达科技发展有限</v>
          </cell>
        </row>
        <row r="1207">
          <cell r="A1207" t="str">
            <v>L1061</v>
          </cell>
          <cell r="B1207" t="str">
            <v>庸信机电（上海）有限公司</v>
          </cell>
        </row>
        <row r="1208">
          <cell r="A1208" t="str">
            <v>L1062</v>
          </cell>
          <cell r="B1208" t="str">
            <v>深圳鑫宝莱检测仪器有限公</v>
          </cell>
        </row>
        <row r="1209">
          <cell r="A1209" t="str">
            <v>L1063</v>
          </cell>
          <cell r="B1209" t="str">
            <v>深圳市鹏皓电子有限公司</v>
          </cell>
        </row>
        <row r="1210">
          <cell r="A1210" t="str">
            <v>L1064</v>
          </cell>
          <cell r="B1210" t="str">
            <v>温州市泽程机电设备有限公</v>
          </cell>
        </row>
        <row r="1211">
          <cell r="A1211" t="str">
            <v>L1065</v>
          </cell>
          <cell r="B1211" t="str">
            <v>苏州道安自动化技术有限公</v>
          </cell>
        </row>
        <row r="1212">
          <cell r="A1212" t="str">
            <v>L1066</v>
          </cell>
          <cell r="B1212" t="str">
            <v>莱茵贝格电梯（北京）第六</v>
          </cell>
        </row>
        <row r="1213">
          <cell r="A1213" t="str">
            <v>L1067</v>
          </cell>
          <cell r="B1213" t="str">
            <v>黄骅市泽方模具有限公司</v>
          </cell>
        </row>
        <row r="1214">
          <cell r="A1214" t="str">
            <v>L1068</v>
          </cell>
          <cell r="B1214" t="str">
            <v>黄骅市荣丰塑料模具有限公</v>
          </cell>
        </row>
        <row r="1215">
          <cell r="A1215" t="str">
            <v>L1069</v>
          </cell>
          <cell r="B1215" t="str">
            <v>黄骅市震雄塑料模具有限公</v>
          </cell>
        </row>
        <row r="1216">
          <cell r="A1216" t="str">
            <v>L1070</v>
          </cell>
          <cell r="B1216" t="str">
            <v>台州永仁盈贸易有限公司</v>
          </cell>
        </row>
        <row r="1217">
          <cell r="A1217" t="str">
            <v>L1071</v>
          </cell>
          <cell r="B1217" t="str">
            <v>宁海县博力模具厂</v>
          </cell>
        </row>
        <row r="1218">
          <cell r="A1218" t="str">
            <v>L1072</v>
          </cell>
          <cell r="B1218" t="str">
            <v>密佳达（北京）塑料机械设</v>
          </cell>
        </row>
        <row r="1219">
          <cell r="A1219" t="str">
            <v>L1074</v>
          </cell>
          <cell r="B1219" t="str">
            <v>北京瑞隆祥模具有限公司-模具</v>
          </cell>
        </row>
        <row r="1220">
          <cell r="A1220" t="str">
            <v>L1075</v>
          </cell>
          <cell r="B1220" t="str">
            <v>北京瑞博丰科技发展有限公司</v>
          </cell>
        </row>
        <row r="1221">
          <cell r="A1221" t="str">
            <v>L1076</v>
          </cell>
          <cell r="B1221" t="str">
            <v>北京一通友力空压机销售部</v>
          </cell>
        </row>
        <row r="1222">
          <cell r="A1222" t="str">
            <v>L1077</v>
          </cell>
          <cell r="B1222" t="str">
            <v>北京移山助理搬运机械销售公司</v>
          </cell>
        </row>
        <row r="1223">
          <cell r="A1223" t="str">
            <v>L1078</v>
          </cell>
          <cell r="B1223" t="str">
            <v>上海三克激光科技有限公司</v>
          </cell>
        </row>
        <row r="1224">
          <cell r="A1224" t="str">
            <v>L1079</v>
          </cell>
          <cell r="B1224" t="str">
            <v>苏州大森塑胶工业有限公司</v>
          </cell>
        </row>
        <row r="1225">
          <cell r="A1225" t="str">
            <v>L1080</v>
          </cell>
          <cell r="B1225" t="str">
            <v>北京格兰力士几点技术有限责任</v>
          </cell>
        </row>
        <row r="1226">
          <cell r="A1226" t="str">
            <v>L1081</v>
          </cell>
          <cell r="B1226" t="str">
            <v>北京欣华永峰五金机电有限公司</v>
          </cell>
        </row>
        <row r="1227">
          <cell r="A1227" t="str">
            <v>L1082</v>
          </cell>
          <cell r="B1227" t="str">
            <v>陕西华臻汽车部件有限公司</v>
          </cell>
        </row>
        <row r="1228">
          <cell r="A1228" t="str">
            <v>L1083</v>
          </cell>
          <cell r="B1228" t="str">
            <v>北京君控赛奇科技有限公司</v>
          </cell>
        </row>
        <row r="1229">
          <cell r="A1229" t="str">
            <v>L1084</v>
          </cell>
          <cell r="B1229" t="str">
            <v>上海定盛机械有限公司</v>
          </cell>
        </row>
        <row r="1230">
          <cell r="A1230" t="str">
            <v>L1085</v>
          </cell>
          <cell r="B1230" t="str">
            <v>上海朗文实业有限公司</v>
          </cell>
        </row>
        <row r="1231">
          <cell r="A1231" t="str">
            <v>L1086</v>
          </cell>
          <cell r="B1231" t="str">
            <v>长春市新科试验仪器设备有限公</v>
          </cell>
        </row>
        <row r="1232">
          <cell r="A1232" t="str">
            <v>L1087</v>
          </cell>
          <cell r="B1232" t="str">
            <v>吉林省恒通机电设备有限责任公</v>
          </cell>
        </row>
        <row r="1233">
          <cell r="A1233" t="str">
            <v>L1088</v>
          </cell>
          <cell r="B1233" t="str">
            <v>北京舟星宇塑料机械有限公司</v>
          </cell>
        </row>
        <row r="1234">
          <cell r="A1234" t="str">
            <v>L1089</v>
          </cell>
          <cell r="B1234" t="str">
            <v>北京世纪合力叉车有限公司</v>
          </cell>
        </row>
        <row r="1235">
          <cell r="A1235" t="str">
            <v>L1090</v>
          </cell>
          <cell r="B1235" t="str">
            <v>固安县程翔过滤器材有限公司</v>
          </cell>
        </row>
        <row r="1236">
          <cell r="A1236" t="str">
            <v>L1091</v>
          </cell>
          <cell r="B1236" t="str">
            <v>湖南精正设备制造有限公司</v>
          </cell>
        </row>
        <row r="1237">
          <cell r="A1237" t="str">
            <v>L1092</v>
          </cell>
          <cell r="B1237" t="str">
            <v>北京东工联华科学仪器设备有限</v>
          </cell>
        </row>
        <row r="1238">
          <cell r="A1238" t="str">
            <v>L1093</v>
          </cell>
          <cell r="B1238" t="str">
            <v>广州市深华生物技术有限公司</v>
          </cell>
        </row>
        <row r="1239">
          <cell r="A1239" t="str">
            <v>L1094</v>
          </cell>
          <cell r="B1239" t="str">
            <v>广州市极动焊接机械有限公司</v>
          </cell>
        </row>
        <row r="1240">
          <cell r="A1240" t="str">
            <v>L1095</v>
          </cell>
          <cell r="B1240" t="str">
            <v>昆山友成精密模具有限公司</v>
          </cell>
        </row>
        <row r="1241">
          <cell r="A1241" t="str">
            <v>L1096</v>
          </cell>
          <cell r="B1241" t="str">
            <v>威特博赛熨烫设备（上海）有限</v>
          </cell>
        </row>
        <row r="1242">
          <cell r="A1242" t="str">
            <v>L1097</v>
          </cell>
          <cell r="B1242" t="str">
            <v>北京世松机械制造有限公司</v>
          </cell>
        </row>
        <row r="1243">
          <cell r="A1243" t="str">
            <v>L1099</v>
          </cell>
          <cell r="B1243" t="str">
            <v>北京信宇万通商贸有限公司</v>
          </cell>
        </row>
        <row r="1244">
          <cell r="A1244" t="str">
            <v>L1100</v>
          </cell>
          <cell r="B1244" t="str">
            <v>北京兴华科仪化工设备有限责任</v>
          </cell>
        </row>
        <row r="1245">
          <cell r="A1245" t="str">
            <v>L1101</v>
          </cell>
          <cell r="B1245" t="str">
            <v>天天讯（北京）科技有限公司</v>
          </cell>
        </row>
        <row r="1246">
          <cell r="A1246" t="str">
            <v>L1102</v>
          </cell>
          <cell r="B1246" t="str">
            <v>北京迪阳自动化设备有限公司</v>
          </cell>
        </row>
        <row r="1247">
          <cell r="A1247" t="str">
            <v>L1103</v>
          </cell>
          <cell r="B1247" t="str">
            <v>上海硅菜实业有限公司</v>
          </cell>
        </row>
        <row r="1248">
          <cell r="A1248" t="str">
            <v>L1104</v>
          </cell>
          <cell r="B1248" t="str">
            <v>东莞市高泰检测仪器有限公司</v>
          </cell>
        </row>
        <row r="1249">
          <cell r="A1249" t="str">
            <v>L1105</v>
          </cell>
          <cell r="B1249" t="str">
            <v>北京京创卫华起重机经营部</v>
          </cell>
        </row>
        <row r="1250">
          <cell r="A1250" t="str">
            <v>L1106</v>
          </cell>
          <cell r="B1250" t="str">
            <v>宁海县领引模具厂</v>
          </cell>
        </row>
        <row r="1251">
          <cell r="A1251" t="str">
            <v>L1107</v>
          </cell>
          <cell r="B1251" t="str">
            <v>黄骅市荣邦汽车部件有限公司</v>
          </cell>
        </row>
        <row r="1252">
          <cell r="A1252" t="str">
            <v>L1108</v>
          </cell>
          <cell r="B1252" t="str">
            <v>北京市信都净化设备有限责任</v>
          </cell>
        </row>
        <row r="1253">
          <cell r="A1253" t="str">
            <v>L1109</v>
          </cell>
          <cell r="B1253" t="str">
            <v>天津市天一科技有限公司</v>
          </cell>
        </row>
        <row r="1254">
          <cell r="A1254" t="str">
            <v>L1110</v>
          </cell>
          <cell r="B1254" t="str">
            <v>上海任捷机电仪表有限公司</v>
          </cell>
        </row>
        <row r="1255">
          <cell r="A1255" t="str">
            <v>L1111</v>
          </cell>
          <cell r="B1255" t="str">
            <v>上海伦捷机电仪表有限公司</v>
          </cell>
        </row>
        <row r="1256">
          <cell r="A1256" t="str">
            <v>L1112</v>
          </cell>
          <cell r="B1256" t="str">
            <v>北京智源易通电气设备安装有限</v>
          </cell>
        </row>
        <row r="1257">
          <cell r="A1257" t="str">
            <v>L1113</v>
          </cell>
          <cell r="B1257" t="str">
            <v>黄骅市海生五金模具厂</v>
          </cell>
        </row>
        <row r="1258">
          <cell r="A1258" t="str">
            <v>L1114</v>
          </cell>
          <cell r="B1258" t="str">
            <v>易格斯拖链轴承仓储贸易（上海</v>
          </cell>
        </row>
        <row r="1259">
          <cell r="A1259" t="str">
            <v>L1115</v>
          </cell>
          <cell r="B1259" t="str">
            <v>北京云视界科技有限公司</v>
          </cell>
        </row>
        <row r="1260">
          <cell r="A1260" t="str">
            <v>L1116</v>
          </cell>
          <cell r="B1260" t="str">
            <v>黄骅市祥义塑料模具有限公司</v>
          </cell>
        </row>
        <row r="1261">
          <cell r="A1261" t="str">
            <v>L1117</v>
          </cell>
          <cell r="B1261" t="str">
            <v>黄骅市正大纺织机械配件厂</v>
          </cell>
        </row>
        <row r="1262">
          <cell r="A1262" t="str">
            <v>L1118</v>
          </cell>
          <cell r="B1262" t="str">
            <v>沧州强宇五金制造有限公司</v>
          </cell>
        </row>
        <row r="1263">
          <cell r="A1263" t="str">
            <v>L1120</v>
          </cell>
          <cell r="B1263" t="str">
            <v>北京易德盛世科贸有限公司</v>
          </cell>
        </row>
        <row r="1264">
          <cell r="A1264" t="str">
            <v>L1121</v>
          </cell>
          <cell r="B1264" t="str">
            <v>北京东方飞鸿新元信息技术有限</v>
          </cell>
        </row>
        <row r="1265">
          <cell r="A1265" t="str">
            <v>L1122</v>
          </cell>
          <cell r="B1265" t="str">
            <v>厦门劲亨五金工业有限公司</v>
          </cell>
        </row>
        <row r="1266">
          <cell r="A1266" t="str">
            <v>L1124</v>
          </cell>
          <cell r="B1266" t="str">
            <v>武汉恒新国仪科技有限公司</v>
          </cell>
        </row>
        <row r="1267">
          <cell r="A1267" t="str">
            <v>L1125</v>
          </cell>
          <cell r="B1267" t="str">
            <v>北京明技普惠贸易有限公司</v>
          </cell>
        </row>
        <row r="1268">
          <cell r="A1268" t="str">
            <v>L1126</v>
          </cell>
          <cell r="B1268" t="str">
            <v>北京航天科恩实验室装备工程技</v>
          </cell>
        </row>
        <row r="1269">
          <cell r="A1269" t="str">
            <v>L1127</v>
          </cell>
          <cell r="B1269" t="str">
            <v>上海聚德永升测控系统有限公司</v>
          </cell>
        </row>
        <row r="1270">
          <cell r="A1270" t="str">
            <v>L1128</v>
          </cell>
          <cell r="B1270" t="str">
            <v>北京科瑞科学器材有限责任公司</v>
          </cell>
        </row>
        <row r="1271">
          <cell r="A1271" t="str">
            <v>L1129</v>
          </cell>
          <cell r="B1271" t="str">
            <v>上海习仁科学仪器有限公司</v>
          </cell>
        </row>
        <row r="1272">
          <cell r="A1272" t="str">
            <v>L1130</v>
          </cell>
          <cell r="B1272" t="str">
            <v>深圳市华图测控系统有限公司</v>
          </cell>
        </row>
        <row r="1273">
          <cell r="A1273" t="str">
            <v>L1131</v>
          </cell>
          <cell r="B1273" t="str">
            <v>北京冠测精电仪器设备有限公司</v>
          </cell>
        </row>
        <row r="1274">
          <cell r="A1274" t="str">
            <v>L1132</v>
          </cell>
          <cell r="B1274" t="str">
            <v>天津市立德尔机械设备有限公司</v>
          </cell>
        </row>
        <row r="1275">
          <cell r="A1275" t="str">
            <v>L1133</v>
          </cell>
          <cell r="B1275" t="str">
            <v>北京新源阳光科技有限公司</v>
          </cell>
        </row>
        <row r="1276">
          <cell r="A1276" t="str">
            <v>L1134</v>
          </cell>
          <cell r="B1276" t="str">
            <v>长春市斯派克机电设备有限公司</v>
          </cell>
        </row>
        <row r="1277">
          <cell r="A1277" t="str">
            <v>L1135</v>
          </cell>
          <cell r="B1277" t="str">
            <v>北京福瑞海特科技有限公司</v>
          </cell>
        </row>
        <row r="1278">
          <cell r="A1278" t="str">
            <v>L1136</v>
          </cell>
          <cell r="B1278" t="str">
            <v>天津国际铁工焊接装备有限公司</v>
          </cell>
        </row>
        <row r="1279">
          <cell r="A1279" t="str">
            <v>L1137</v>
          </cell>
          <cell r="B1279" t="str">
            <v>南昌况氏硬度块制造有限公司</v>
          </cell>
        </row>
        <row r="1280">
          <cell r="A1280" t="str">
            <v>L1138</v>
          </cell>
          <cell r="B1280" t="str">
            <v>北京欣锐腾科技有限公司</v>
          </cell>
        </row>
        <row r="1281">
          <cell r="A1281" t="str">
            <v>L1139</v>
          </cell>
          <cell r="B1281" t="str">
            <v>苏州贝匠机电设备有限公司</v>
          </cell>
        </row>
        <row r="1282">
          <cell r="A1282" t="str">
            <v>L1140</v>
          </cell>
          <cell r="B1282" t="str">
            <v>武汉菁浩科技有限公司</v>
          </cell>
        </row>
        <row r="1283">
          <cell r="A1283" t="str">
            <v>L1141</v>
          </cell>
          <cell r="B1283" t="str">
            <v>上海丽度电子科技发展有限公司</v>
          </cell>
        </row>
        <row r="1284">
          <cell r="A1284" t="str">
            <v>L1142</v>
          </cell>
          <cell r="B1284" t="str">
            <v>北京朔和科技有限公司</v>
          </cell>
        </row>
        <row r="1285">
          <cell r="A1285" t="str">
            <v>L1143</v>
          </cell>
          <cell r="B1285" t="str">
            <v>苏州威尔科传动机械有限公司</v>
          </cell>
        </row>
        <row r="1286">
          <cell r="A1286" t="str">
            <v>L1144</v>
          </cell>
          <cell r="B1286" t="str">
            <v>山东三泵科森仪器有限公司</v>
          </cell>
        </row>
        <row r="1287">
          <cell r="A1287" t="str">
            <v>L1145</v>
          </cell>
          <cell r="B1287" t="str">
            <v>上海精密仪器仪表有限公司</v>
          </cell>
        </row>
        <row r="1288">
          <cell r="A1288" t="str">
            <v>L1146</v>
          </cell>
          <cell r="B1288" t="str">
            <v>北京天通机械设备起重搬运有限</v>
          </cell>
        </row>
        <row r="1289">
          <cell r="A1289" t="str">
            <v>L1147</v>
          </cell>
          <cell r="B1289" t="str">
            <v>天津上荣超音波电子设备有限公</v>
          </cell>
        </row>
        <row r="1290">
          <cell r="A1290" t="str">
            <v>L1148</v>
          </cell>
          <cell r="B1290" t="str">
            <v>深圳市晟诚创科技有限责任公司</v>
          </cell>
        </row>
        <row r="1291">
          <cell r="A1291" t="str">
            <v>L1149</v>
          </cell>
          <cell r="B1291" t="str">
            <v>天津市启光科技有限公司</v>
          </cell>
        </row>
        <row r="1292">
          <cell r="A1292" t="str">
            <v>L1150</v>
          </cell>
          <cell r="B1292" t="str">
            <v>劢强科技（上海）有限公司</v>
          </cell>
        </row>
        <row r="1293">
          <cell r="A1293" t="str">
            <v>L1151</v>
          </cell>
          <cell r="B1293" t="str">
            <v>博一电缆有限公司</v>
          </cell>
        </row>
        <row r="1294">
          <cell r="A1294" t="str">
            <v>L1152</v>
          </cell>
          <cell r="B1294" t="str">
            <v>北京瑞鸿雅信科技有限公司</v>
          </cell>
        </row>
        <row r="1295">
          <cell r="A1295" t="str">
            <v>L1154</v>
          </cell>
          <cell r="B1295" t="str">
            <v>吉林省佰晟机械设备有限公司</v>
          </cell>
        </row>
        <row r="1296">
          <cell r="A1296" t="str">
            <v>L1158</v>
          </cell>
          <cell r="B1296" t="str">
            <v>北京长宏建翔科技发展有限公司</v>
          </cell>
        </row>
        <row r="1297">
          <cell r="A1297" t="str">
            <v>L1159</v>
          </cell>
          <cell r="B1297" t="str">
            <v>无锡市新远大滑导电器有限公司</v>
          </cell>
        </row>
        <row r="1298">
          <cell r="A1298" t="str">
            <v>L1160</v>
          </cell>
          <cell r="B1298" t="str">
            <v>沈新聚氨酯制品有限公司</v>
          </cell>
        </row>
        <row r="1299">
          <cell r="A1299" t="str">
            <v>L1161</v>
          </cell>
          <cell r="B1299" t="str">
            <v>盛隆电气（北京）有限公司</v>
          </cell>
        </row>
        <row r="1300">
          <cell r="A1300" t="str">
            <v>L1162</v>
          </cell>
          <cell r="B1300" t="str">
            <v>科邦兴业（北京）科技有限公司</v>
          </cell>
        </row>
        <row r="1301">
          <cell r="A1301" t="str">
            <v>L1163</v>
          </cell>
          <cell r="B1301" t="str">
            <v>开封精工仪表厂</v>
          </cell>
        </row>
        <row r="1302">
          <cell r="A1302" t="str">
            <v>L1164</v>
          </cell>
          <cell r="B1302" t="str">
            <v>北京百泉国华金属装饰有限公司</v>
          </cell>
        </row>
        <row r="1303">
          <cell r="A1303" t="str">
            <v>L1165</v>
          </cell>
          <cell r="B1303" t="str">
            <v>波士顿电梯（苏州）有限公司北</v>
          </cell>
        </row>
        <row r="1304">
          <cell r="A1304" t="str">
            <v>L1166</v>
          </cell>
          <cell r="B1304" t="str">
            <v>淄博道明特蓄电池有限公司</v>
          </cell>
        </row>
        <row r="1305">
          <cell r="A1305" t="str">
            <v>L1167</v>
          </cell>
          <cell r="B1305" t="str">
            <v>天津市小猫线缆有限公司</v>
          </cell>
        </row>
        <row r="1306">
          <cell r="A1306" t="str">
            <v>L1168</v>
          </cell>
          <cell r="B1306" t="str">
            <v>长春亚大汽车零件制造有限公司</v>
          </cell>
        </row>
        <row r="1307">
          <cell r="A1307" t="str">
            <v>L1169</v>
          </cell>
          <cell r="B1307" t="str">
            <v>长春瑞鑫工艺装备有限公司</v>
          </cell>
        </row>
        <row r="1308">
          <cell r="A1308" t="str">
            <v>L1170</v>
          </cell>
          <cell r="B1308" t="str">
            <v>天津市丰顺塑料制品有限公司</v>
          </cell>
        </row>
        <row r="1309">
          <cell r="A1309" t="str">
            <v>L1171</v>
          </cell>
          <cell r="B1309" t="str">
            <v>北京鹏宇兴业精密模具制造有限</v>
          </cell>
        </row>
        <row r="1310">
          <cell r="A1310" t="str">
            <v>L1172</v>
          </cell>
          <cell r="B1310" t="str">
            <v>合肥光码商贸有限公司</v>
          </cell>
        </row>
        <row r="1311">
          <cell r="A1311" t="str">
            <v>L1173</v>
          </cell>
          <cell r="B1311" t="str">
            <v>北京天骅威骏电子设备有限公司</v>
          </cell>
        </row>
        <row r="1312">
          <cell r="A1312" t="str">
            <v>L1174</v>
          </cell>
          <cell r="B1312" t="str">
            <v>北京富京松焊接器材中心</v>
          </cell>
        </row>
        <row r="1313">
          <cell r="A1313" t="str">
            <v>L1175</v>
          </cell>
          <cell r="B1313" t="str">
            <v>天津鑫来兴隆金属制品有限公司</v>
          </cell>
        </row>
        <row r="1314">
          <cell r="A1314" t="str">
            <v>L1176</v>
          </cell>
          <cell r="B1314" t="str">
            <v>安路普（北京）汽车技术有限公</v>
          </cell>
        </row>
        <row r="1315">
          <cell r="A1315" t="str">
            <v>L1177</v>
          </cell>
          <cell r="B1315" t="str">
            <v>北京天顺长城液压科技有限公司</v>
          </cell>
        </row>
        <row r="1316">
          <cell r="A1316" t="str">
            <v>L1178</v>
          </cell>
          <cell r="B1316" t="str">
            <v>力源恒胜仓储设备（北京）有限</v>
          </cell>
        </row>
        <row r="1317">
          <cell r="A1317" t="str">
            <v>L1179</v>
          </cell>
          <cell r="B1317" t="str">
            <v>苏州俊景环保科技有限公司</v>
          </cell>
        </row>
        <row r="1318">
          <cell r="A1318" t="str">
            <v>L1180</v>
          </cell>
          <cell r="B1318" t="str">
            <v>上海泖汇实业有限公司</v>
          </cell>
        </row>
        <row r="1319">
          <cell r="A1319" t="str">
            <v>L1181</v>
          </cell>
          <cell r="B1319" t="str">
            <v>无锡五洋赛德压缩机有限公司</v>
          </cell>
        </row>
        <row r="1320">
          <cell r="A1320" t="str">
            <v>L1182</v>
          </cell>
          <cell r="B1320" t="str">
            <v>天津市清源涂装设备有限公司</v>
          </cell>
        </row>
        <row r="1321">
          <cell r="A1321" t="str">
            <v>L1183</v>
          </cell>
          <cell r="B1321" t="str">
            <v>哈尔滨三迪工控工程有限公司</v>
          </cell>
        </row>
        <row r="1322">
          <cell r="A1322" t="str">
            <v>L1184</v>
          </cell>
          <cell r="B1322" t="str">
            <v>北京德忠翰金科技发展有限公司</v>
          </cell>
        </row>
        <row r="1323">
          <cell r="A1323" t="str">
            <v>L1185</v>
          </cell>
          <cell r="B1323" t="str">
            <v>天津霹雳马商贸有限公司</v>
          </cell>
        </row>
        <row r="1324">
          <cell r="A1324" t="str">
            <v>L1186</v>
          </cell>
          <cell r="B1324" t="str">
            <v>天津市奥特威德焊接技术有限公</v>
          </cell>
        </row>
        <row r="1325">
          <cell r="A1325" t="str">
            <v>L1187</v>
          </cell>
          <cell r="B1325" t="str">
            <v>昆山福如斯精密机械有限公司</v>
          </cell>
        </row>
        <row r="1326">
          <cell r="A1326" t="str">
            <v>L1188</v>
          </cell>
          <cell r="B1326" t="str">
            <v>中国航天空气动力技术研究院</v>
          </cell>
        </row>
        <row r="1327">
          <cell r="A1327" t="str">
            <v>L1189</v>
          </cell>
          <cell r="B1327" t="str">
            <v>上海齐稳机械有限公司</v>
          </cell>
        </row>
        <row r="1328">
          <cell r="A1328" t="str">
            <v>L1190</v>
          </cell>
          <cell r="B1328" t="str">
            <v>上海车润贸易有限公司</v>
          </cell>
        </row>
        <row r="1329">
          <cell r="A1329" t="str">
            <v>L1191</v>
          </cell>
          <cell r="B1329" t="str">
            <v>北京博宇兴业科技有限公司</v>
          </cell>
        </row>
        <row r="1330">
          <cell r="A1330" t="str">
            <v>L1192</v>
          </cell>
          <cell r="B1330" t="str">
            <v>电溶机电（昆山）有限公司</v>
          </cell>
        </row>
        <row r="1331">
          <cell r="A1331" t="str">
            <v>L1193</v>
          </cell>
          <cell r="B1331" t="str">
            <v>北京华诺优机电设备有限公司</v>
          </cell>
        </row>
        <row r="1332">
          <cell r="A1332" t="str">
            <v>L1194</v>
          </cell>
          <cell r="B1332" t="str">
            <v>北京博奥兴扬商贸有限公司</v>
          </cell>
        </row>
        <row r="1333">
          <cell r="A1333" t="str">
            <v>L1195</v>
          </cell>
          <cell r="B1333" t="str">
            <v>北京宏达翔科技有限公司</v>
          </cell>
        </row>
        <row r="1334">
          <cell r="A1334" t="str">
            <v>L1196</v>
          </cell>
          <cell r="B1334" t="str">
            <v>北京双万塑料制品商贸中心（普</v>
          </cell>
        </row>
        <row r="1335">
          <cell r="A1335" t="str">
            <v>L1197</v>
          </cell>
          <cell r="B1335" t="str">
            <v>北京苏启成福商贸有限公司</v>
          </cell>
        </row>
        <row r="1336">
          <cell r="A1336" t="str">
            <v>L1198</v>
          </cell>
          <cell r="B1336" t="str">
            <v>罗山县瑞丰模具加工部</v>
          </cell>
        </row>
        <row r="1337">
          <cell r="A1337" t="str">
            <v>L1199</v>
          </cell>
          <cell r="B1337" t="str">
            <v>北京豪天巨力机械设备有限公司</v>
          </cell>
        </row>
        <row r="1338">
          <cell r="A1338" t="str">
            <v>L1200</v>
          </cell>
          <cell r="B1338" t="str">
            <v>北京百瑞通光电科技有限公司</v>
          </cell>
        </row>
        <row r="1339">
          <cell r="A1339" t="str">
            <v>L1201</v>
          </cell>
          <cell r="B1339" t="str">
            <v>北京威派腾达包装设备有限公司</v>
          </cell>
        </row>
        <row r="1340">
          <cell r="A1340" t="str">
            <v>L1202</v>
          </cell>
          <cell r="B1340" t="str">
            <v>北京乐鑫达源科贸有限公司</v>
          </cell>
        </row>
        <row r="1341">
          <cell r="A1341" t="str">
            <v>L1203</v>
          </cell>
          <cell r="B1341" t="str">
            <v>济南工大数控设备有限公司</v>
          </cell>
        </row>
        <row r="1342">
          <cell r="A1342" t="str">
            <v>L1204</v>
          </cell>
          <cell r="B1342" t="str">
            <v>北京中科博达仪器科技有限公司</v>
          </cell>
        </row>
        <row r="1343">
          <cell r="A1343" t="str">
            <v>L1205</v>
          </cell>
          <cell r="B1343" t="str">
            <v>广州劳斯拉利模型有限公司</v>
          </cell>
        </row>
        <row r="1344">
          <cell r="A1344" t="str">
            <v>L1206</v>
          </cell>
          <cell r="B1344" t="str">
            <v>北京宏英国泰办公家具有限公司</v>
          </cell>
        </row>
        <row r="1345">
          <cell r="A1345" t="str">
            <v>L1207</v>
          </cell>
          <cell r="B1345" t="str">
            <v>济南亿瑞达贸易有限公司</v>
          </cell>
        </row>
        <row r="1346">
          <cell r="A1346" t="str">
            <v>L1208</v>
          </cell>
          <cell r="B1346" t="str">
            <v>包头市万佳信息工程有限公司</v>
          </cell>
        </row>
        <row r="1347">
          <cell r="A1347" t="str">
            <v>L1209</v>
          </cell>
          <cell r="B1347" t="str">
            <v>北京国华盛兴商贸有限公司</v>
          </cell>
        </row>
        <row r="1348">
          <cell r="A1348" t="str">
            <v>L1210</v>
          </cell>
          <cell r="B1348" t="str">
            <v>北京赛诺高科净化设备有限公司</v>
          </cell>
        </row>
        <row r="1349">
          <cell r="A1349" t="str">
            <v>L1211</v>
          </cell>
          <cell r="B1349" t="str">
            <v>北京天利华科机电设备有限公司</v>
          </cell>
        </row>
        <row r="1350">
          <cell r="A1350" t="str">
            <v>L1212</v>
          </cell>
          <cell r="B1350" t="str">
            <v>淄博鼎虎蓄电池销售有限公司</v>
          </cell>
        </row>
        <row r="1351">
          <cell r="A1351" t="str">
            <v>L1213</v>
          </cell>
          <cell r="B1351" t="str">
            <v>北京新兴达智图汽车部件有限公</v>
          </cell>
        </row>
        <row r="1352">
          <cell r="A1352" t="str">
            <v>L1214</v>
          </cell>
          <cell r="B1352" t="str">
            <v>西安乐佳机械设备销售有限公司</v>
          </cell>
        </row>
        <row r="1353">
          <cell r="A1353" t="str">
            <v>L1215</v>
          </cell>
          <cell r="B1353" t="str">
            <v>北京联创启宏广告有限责任公司</v>
          </cell>
        </row>
        <row r="1354">
          <cell r="A1354" t="str">
            <v>L1216</v>
          </cell>
          <cell r="B1354" t="str">
            <v>江阴长青模具有限 公司</v>
          </cell>
        </row>
        <row r="1355">
          <cell r="A1355" t="str">
            <v>L2001</v>
          </cell>
          <cell r="B1355" t="str">
            <v>北京燊然服装有限责任公司</v>
          </cell>
        </row>
        <row r="1356">
          <cell r="A1356" t="str">
            <v>L2002</v>
          </cell>
          <cell r="B1356" t="str">
            <v>北京宝顺和盈商贸有限公司</v>
          </cell>
        </row>
        <row r="1357">
          <cell r="A1357" t="str">
            <v>L2003</v>
          </cell>
          <cell r="B1357" t="str">
            <v>北京北汽光华汽车部件有限</v>
          </cell>
        </row>
        <row r="1358">
          <cell r="A1358" t="str">
            <v>L2004</v>
          </cell>
          <cell r="B1358" t="str">
            <v>北京北汽摩光华汽车工业公</v>
          </cell>
        </row>
        <row r="1359">
          <cell r="A1359" t="str">
            <v>L2006</v>
          </cell>
          <cell r="B1359" t="str">
            <v>北京浩源宏达商贸中心</v>
          </cell>
        </row>
        <row r="1360">
          <cell r="A1360" t="str">
            <v>L2007</v>
          </cell>
          <cell r="B1360" t="str">
            <v>北京恒运领航商贸有限公司</v>
          </cell>
        </row>
        <row r="1361">
          <cell r="A1361" t="str">
            <v>L2008</v>
          </cell>
          <cell r="B1361" t="str">
            <v>北京江森汽车部件有限公司</v>
          </cell>
        </row>
        <row r="1362">
          <cell r="A1362" t="str">
            <v>L2009</v>
          </cell>
          <cell r="B1362" t="str">
            <v>北京京创能科技有限公司</v>
          </cell>
        </row>
        <row r="1363">
          <cell r="A1363" t="str">
            <v>L2010</v>
          </cell>
          <cell r="B1363" t="str">
            <v>北京英科信技术服务有限公</v>
          </cell>
        </row>
        <row r="1364">
          <cell r="A1364" t="str">
            <v>L2011</v>
          </cell>
          <cell r="B1364" t="str">
            <v>联合信用管理北京分公司</v>
          </cell>
        </row>
        <row r="1365">
          <cell r="A1365" t="str">
            <v>L2012</v>
          </cell>
          <cell r="B1365" t="str">
            <v>天津市佰盟科技发展有限公</v>
          </cell>
        </row>
        <row r="1366">
          <cell r="A1366" t="str">
            <v>L2013</v>
          </cell>
          <cell r="B1366" t="str">
            <v>PPG涂料（天津）有限公司</v>
          </cell>
        </row>
        <row r="1367">
          <cell r="A1367" t="str">
            <v>L2014</v>
          </cell>
          <cell r="B1367" t="str">
            <v>上海企力泰化工股份有限公</v>
          </cell>
        </row>
        <row r="1368">
          <cell r="A1368" t="str">
            <v>L2015</v>
          </cell>
          <cell r="B1368" t="str">
            <v>上海辉碟车镜有限公司</v>
          </cell>
        </row>
        <row r="1369">
          <cell r="A1369" t="str">
            <v>L2016</v>
          </cell>
          <cell r="B1369" t="str">
            <v>北京市汉丰聚氨酯公司</v>
          </cell>
        </row>
        <row r="1370">
          <cell r="A1370" t="str">
            <v>L2018</v>
          </cell>
          <cell r="B1370" t="str">
            <v>南京奥普织物有限公司</v>
          </cell>
        </row>
        <row r="1371">
          <cell r="A1371" t="str">
            <v>L2019</v>
          </cell>
          <cell r="B1371" t="str">
            <v>南皮县四方建设机械厂</v>
          </cell>
        </row>
        <row r="1372">
          <cell r="A1372" t="str">
            <v>L2020</v>
          </cell>
          <cell r="B1372" t="str">
            <v>天丰汽配有限公司</v>
          </cell>
        </row>
        <row r="1373">
          <cell r="A1373" t="str">
            <v>L2021</v>
          </cell>
          <cell r="B1373" t="str">
            <v>山东黑山玻璃集团有限公司</v>
          </cell>
        </row>
        <row r="1374">
          <cell r="A1374" t="str">
            <v>L2022</v>
          </cell>
          <cell r="B1374" t="str">
            <v>张家港市环球塑料机械厂</v>
          </cell>
        </row>
        <row r="1375">
          <cell r="A1375" t="str">
            <v>L2023</v>
          </cell>
          <cell r="B1375" t="str">
            <v>张家港市百兴汽车附件</v>
          </cell>
        </row>
        <row r="1376">
          <cell r="A1376" t="str">
            <v>L2024</v>
          </cell>
          <cell r="B1376" t="str">
            <v>文安县中粮塑料购销有限公</v>
          </cell>
        </row>
        <row r="1377">
          <cell r="A1377" t="str">
            <v>L2025</v>
          </cell>
          <cell r="B1377" t="str">
            <v>无极县建波皮革有限公司</v>
          </cell>
        </row>
        <row r="1378">
          <cell r="A1378" t="str">
            <v>L2026</v>
          </cell>
          <cell r="B1378" t="str">
            <v>江苏旷达汽车饰件有限公司</v>
          </cell>
        </row>
        <row r="1379">
          <cell r="A1379" t="str">
            <v>L2026A</v>
          </cell>
          <cell r="B1379" t="str">
            <v>旷达汽车饰件有限公司</v>
          </cell>
        </row>
        <row r="1380">
          <cell r="A1380" t="str">
            <v>L2027</v>
          </cell>
          <cell r="B1380" t="str">
            <v>浙江万和汽车配件有限公司</v>
          </cell>
        </row>
        <row r="1381">
          <cell r="A1381" t="str">
            <v>L2028</v>
          </cell>
          <cell r="B1381" t="str">
            <v>浙江南洋汽车部件制造有限</v>
          </cell>
        </row>
        <row r="1382">
          <cell r="A1382" t="str">
            <v>L2029</v>
          </cell>
          <cell r="B1382" t="str">
            <v>福州祥泰电子有限公司</v>
          </cell>
        </row>
        <row r="1383">
          <cell r="A1383" t="str">
            <v>L2030</v>
          </cell>
          <cell r="B1383" t="str">
            <v>苏州工业园区弘磊光电有限</v>
          </cell>
        </row>
        <row r="1384">
          <cell r="A1384" t="str">
            <v>L2031</v>
          </cell>
          <cell r="B1384" t="str">
            <v>苏州振昊汽车仪表有限公司</v>
          </cell>
        </row>
        <row r="1385">
          <cell r="A1385" t="str">
            <v>L2032</v>
          </cell>
          <cell r="B1385" t="str">
            <v>苏州金荣泰针织毛绒有限公</v>
          </cell>
        </row>
        <row r="1386">
          <cell r="A1386" t="str">
            <v>L2033</v>
          </cell>
          <cell r="B1386" t="str">
            <v>长春市一汽富奥工贸有限公</v>
          </cell>
        </row>
        <row r="1387">
          <cell r="A1387" t="str">
            <v>L2034</v>
          </cell>
          <cell r="B1387" t="str">
            <v>陕西朝阳包装材料有限公司</v>
          </cell>
        </row>
        <row r="1388">
          <cell r="A1388" t="str">
            <v>L2036</v>
          </cell>
          <cell r="B1388" t="str">
            <v>厦门市三友和机械有限公司</v>
          </cell>
        </row>
        <row r="1389">
          <cell r="A1389" t="str">
            <v>L2037</v>
          </cell>
          <cell r="B1389" t="str">
            <v>廊坊华文机电设备有限公司</v>
          </cell>
        </row>
        <row r="1390">
          <cell r="A1390" t="str">
            <v>L2038</v>
          </cell>
          <cell r="B1390" t="str">
            <v>武汉汽车车身附件研究所</v>
          </cell>
        </row>
        <row r="1391">
          <cell r="A1391" t="str">
            <v>L2039</v>
          </cell>
          <cell r="B1391" t="str">
            <v>河北德泽泰尔电子科技有限</v>
          </cell>
        </row>
        <row r="1392">
          <cell r="A1392" t="str">
            <v>L2040</v>
          </cell>
          <cell r="B1392" t="str">
            <v>深圳市万泉河科技有限公司</v>
          </cell>
        </row>
        <row r="1393">
          <cell r="A1393" t="str">
            <v>L2041</v>
          </cell>
          <cell r="B1393" t="str">
            <v>宁海佳能汽车部件有限公司</v>
          </cell>
        </row>
        <row r="1394">
          <cell r="A1394" t="str">
            <v>L2042</v>
          </cell>
          <cell r="B1394" t="str">
            <v>天津艾卓尔科技有限公司</v>
          </cell>
        </row>
        <row r="1395">
          <cell r="A1395" t="str">
            <v>L2043</v>
          </cell>
          <cell r="B1395" t="str">
            <v>上海皓月汽车部件有限公司</v>
          </cell>
        </row>
        <row r="1396">
          <cell r="A1396" t="str">
            <v>L2044</v>
          </cell>
          <cell r="B1396" t="str">
            <v>北京荣昌汽车配件公司</v>
          </cell>
        </row>
        <row r="1397">
          <cell r="A1397" t="str">
            <v>L2045</v>
          </cell>
          <cell r="B1397" t="str">
            <v>天津市宏路科技贸易中心</v>
          </cell>
        </row>
        <row r="1398">
          <cell r="A1398" t="str">
            <v>L2046</v>
          </cell>
          <cell r="B1398" t="str">
            <v>沈阳萱宇科贸有限公司</v>
          </cell>
        </row>
        <row r="1399">
          <cell r="A1399" t="str">
            <v>L2047</v>
          </cell>
          <cell r="B1399" t="str">
            <v>河北光华专用汽车有限公司</v>
          </cell>
        </row>
        <row r="1400">
          <cell r="A1400" t="str">
            <v>L2048</v>
          </cell>
          <cell r="B1400" t="str">
            <v>瑞安市精升车辆配件有限公</v>
          </cell>
        </row>
        <row r="1401">
          <cell r="A1401" t="str">
            <v>L2049</v>
          </cell>
          <cell r="B1401" t="str">
            <v>苏州华润针织有限公司</v>
          </cell>
        </row>
        <row r="1402">
          <cell r="A1402" t="str">
            <v>L2050</v>
          </cell>
          <cell r="B1402" t="str">
            <v>黄骅进达汽车配件制造有限</v>
          </cell>
        </row>
        <row r="1403">
          <cell r="A1403" t="str">
            <v>L2051</v>
          </cell>
          <cell r="B1403" t="str">
            <v>黄骅市通和五金制品有限公</v>
          </cell>
        </row>
        <row r="1404">
          <cell r="A1404" t="str">
            <v>L2052</v>
          </cell>
          <cell r="B1404" t="str">
            <v>北京国大联创科技发展有限</v>
          </cell>
        </row>
        <row r="1405">
          <cell r="A1405" t="str">
            <v>L2053</v>
          </cell>
          <cell r="B1405" t="str">
            <v>湖南光华荣昌汽车部件有限</v>
          </cell>
        </row>
        <row r="1406">
          <cell r="A1406" t="str">
            <v>L2055</v>
          </cell>
          <cell r="B1406" t="str">
            <v>北京伟杰盛业商贸有限公司</v>
          </cell>
        </row>
        <row r="1407">
          <cell r="A1407" t="str">
            <v>L2056</v>
          </cell>
          <cell r="B1407" t="str">
            <v>深圳市速杰精密模型有限公司</v>
          </cell>
        </row>
        <row r="1408">
          <cell r="A1408" t="str">
            <v>L2057</v>
          </cell>
          <cell r="B1408" t="str">
            <v>佛吉亚（无锡）座椅部件公司</v>
          </cell>
        </row>
        <row r="1409">
          <cell r="A1409" t="str">
            <v>L2058</v>
          </cell>
          <cell r="B1409" t="str">
            <v>长春亚达汽车零件制造公司</v>
          </cell>
        </row>
        <row r="1410">
          <cell r="A1410" t="str">
            <v>L2059</v>
          </cell>
          <cell r="B1410" t="str">
            <v>牡丹江市诚鑫机电设备制造厂</v>
          </cell>
        </row>
        <row r="1411">
          <cell r="A1411" t="str">
            <v>L2061</v>
          </cell>
          <cell r="B1411" t="str">
            <v>上海乾与大新材料有限公司</v>
          </cell>
        </row>
        <row r="1412">
          <cell r="A1412" t="str">
            <v>L2062</v>
          </cell>
          <cell r="B1412" t="str">
            <v>丹阳市神州电器部件厂</v>
          </cell>
        </row>
        <row r="1413">
          <cell r="A1413" t="str">
            <v>L2064</v>
          </cell>
          <cell r="B1413" t="str">
            <v>江苏辰光塑业有限公司</v>
          </cell>
        </row>
        <row r="1414">
          <cell r="A1414" t="str">
            <v>L2065</v>
          </cell>
          <cell r="B1414" t="str">
            <v>北京信安同太科技有限公司</v>
          </cell>
        </row>
        <row r="1415">
          <cell r="A1415" t="str">
            <v>L2066</v>
          </cell>
          <cell r="B1415" t="str">
            <v>上海凌鹰模型有限公司</v>
          </cell>
        </row>
        <row r="1416">
          <cell r="A1416" t="str">
            <v>L2067</v>
          </cell>
          <cell r="B1416" t="str">
            <v>沂源丰泽源皮革有限公司</v>
          </cell>
        </row>
        <row r="1417">
          <cell r="A1417" t="str">
            <v>L2067A</v>
          </cell>
          <cell r="B1417" t="str">
            <v>山东丰泽源皮革有限公司</v>
          </cell>
        </row>
        <row r="1418">
          <cell r="A1418" t="str">
            <v>L2068</v>
          </cell>
          <cell r="B1418" t="str">
            <v>北京汽车工业进出口公司</v>
          </cell>
        </row>
        <row r="1419">
          <cell r="A1419" t="str">
            <v>L2069</v>
          </cell>
          <cell r="B1419" t="str">
            <v>吉林汽车工业集团大安汽车靠背</v>
          </cell>
        </row>
        <row r="1420">
          <cell r="A1420" t="str">
            <v>L2069A</v>
          </cell>
          <cell r="B1420" t="str">
            <v>大安市汽车靠背有限责任公司</v>
          </cell>
        </row>
        <row r="1421">
          <cell r="A1421" t="str">
            <v>L2070</v>
          </cell>
          <cell r="B1421" t="str">
            <v>北京同锐鑫科技有限公司</v>
          </cell>
        </row>
        <row r="1422">
          <cell r="A1422" t="str">
            <v>L2072</v>
          </cell>
          <cell r="B1422" t="str">
            <v>长春市通润汽车零部件有限责任</v>
          </cell>
        </row>
        <row r="1423">
          <cell r="A1423" t="str">
            <v>L2073</v>
          </cell>
          <cell r="B1423" t="str">
            <v>上海屹扬涂料有限公司常州分公</v>
          </cell>
        </row>
        <row r="1424">
          <cell r="A1424" t="str">
            <v>L2074</v>
          </cell>
          <cell r="B1424" t="str">
            <v>深圳市冠品机具五金有限公司</v>
          </cell>
        </row>
        <row r="1425">
          <cell r="A1425" t="str">
            <v>L2075</v>
          </cell>
          <cell r="B1425" t="str">
            <v>北京安达利木业有限公司</v>
          </cell>
        </row>
        <row r="1426">
          <cell r="A1426" t="str">
            <v>L2076</v>
          </cell>
          <cell r="B1426" t="str">
            <v>北京明科通业国际贸易有限责任</v>
          </cell>
        </row>
        <row r="1427">
          <cell r="A1427" t="str">
            <v>L2077</v>
          </cell>
          <cell r="B1427" t="str">
            <v>天津聚福塑化科技有限公司</v>
          </cell>
        </row>
        <row r="1428">
          <cell r="A1428" t="str">
            <v>L2078</v>
          </cell>
          <cell r="B1428" t="str">
            <v>开德卓国际贸易（上海）有限公</v>
          </cell>
        </row>
        <row r="1429">
          <cell r="A1429" t="str">
            <v>L2079</v>
          </cell>
          <cell r="B1429" t="str">
            <v>天津市富安捷泡沫塑料制品有限</v>
          </cell>
        </row>
        <row r="1430">
          <cell r="A1430" t="str">
            <v>L2080</v>
          </cell>
          <cell r="B1430" t="str">
            <v>万宝至马达（上海）有限公司</v>
          </cell>
        </row>
        <row r="1431">
          <cell r="A1431" t="str">
            <v>L2081</v>
          </cell>
          <cell r="B1431" t="str">
            <v>盈邦兴业国际贸易（天津）有限</v>
          </cell>
        </row>
        <row r="1432">
          <cell r="A1432" t="str">
            <v>L2083</v>
          </cell>
          <cell r="B1432" t="str">
            <v>嘉兴市嘉龙雕刻有限公司</v>
          </cell>
        </row>
        <row r="1433">
          <cell r="A1433" t="str">
            <v>L2084</v>
          </cell>
          <cell r="B1433" t="str">
            <v>莱比沃德（北京）科技有限公司</v>
          </cell>
        </row>
        <row r="1434">
          <cell r="A1434" t="str">
            <v>L2085</v>
          </cell>
          <cell r="B1434" t="str">
            <v>三星贸易（上海）有限公司</v>
          </cell>
        </row>
        <row r="1435">
          <cell r="A1435" t="str">
            <v>L2086</v>
          </cell>
          <cell r="B1435" t="str">
            <v>锦州锦恒汽车安全系统有限公司</v>
          </cell>
        </row>
        <row r="1436">
          <cell r="A1436" t="str">
            <v>L2087</v>
          </cell>
          <cell r="B1436" t="str">
            <v>苏州兰吉尔自控系统有限公司</v>
          </cell>
        </row>
        <row r="1437">
          <cell r="A1437" t="str">
            <v>L2088</v>
          </cell>
          <cell r="B1437" t="str">
            <v>深圳市晟达科技有限公司</v>
          </cell>
        </row>
        <row r="1438">
          <cell r="A1438" t="str">
            <v>L2089</v>
          </cell>
          <cell r="B1438" t="str">
            <v>北京信诚安朔五金机电销售有限</v>
          </cell>
        </row>
        <row r="1439">
          <cell r="A1439" t="str">
            <v>L2090</v>
          </cell>
          <cell r="B1439" t="str">
            <v>北京吉泰基业科技有限公司</v>
          </cell>
        </row>
        <row r="1440">
          <cell r="A1440" t="str">
            <v>L2092</v>
          </cell>
          <cell r="B1440" t="str">
            <v>北京永旺兴达科技发展有限公司</v>
          </cell>
        </row>
        <row r="1441">
          <cell r="A1441" t="str">
            <v>L2096</v>
          </cell>
          <cell r="B1441" t="str">
            <v>吉林省赛诺汽车材料有限公司</v>
          </cell>
        </row>
        <row r="1442">
          <cell r="A1442" t="str">
            <v>L2097</v>
          </cell>
          <cell r="B1442" t="str">
            <v>东莞市大强贸易有限公司</v>
          </cell>
        </row>
        <row r="1443">
          <cell r="A1443" t="str">
            <v>L2098</v>
          </cell>
          <cell r="B1443" t="str">
            <v>无锡百和织造股份有限公司东莞</v>
          </cell>
        </row>
        <row r="1444">
          <cell r="A1444" t="str">
            <v>L2099</v>
          </cell>
          <cell r="B1444" t="str">
            <v>共和兴塑胶（廊坊）有限公司</v>
          </cell>
        </row>
        <row r="1445">
          <cell r="A1445" t="str">
            <v>L2100</v>
          </cell>
          <cell r="B1445" t="str">
            <v>杭州群瑜机械电器有限公司</v>
          </cell>
        </row>
        <row r="1446">
          <cell r="A1446" t="str">
            <v>L2101</v>
          </cell>
          <cell r="B1446" t="str">
            <v>天津大桥焊丝有限公司</v>
          </cell>
        </row>
        <row r="1447">
          <cell r="A1447" t="str">
            <v>l2102</v>
          </cell>
          <cell r="B1447" t="str">
            <v>天津市诺信达科技有限公司</v>
          </cell>
        </row>
        <row r="1448">
          <cell r="A1448" t="str">
            <v>L2103</v>
          </cell>
          <cell r="B1448" t="str">
            <v>上海东来科技有限公司</v>
          </cell>
        </row>
        <row r="1449">
          <cell r="A1449" t="str">
            <v>L2104</v>
          </cell>
          <cell r="B1449" t="str">
            <v>天津凌鹰模型有限公司</v>
          </cell>
        </row>
        <row r="1450">
          <cell r="A1450" t="str">
            <v>L2105</v>
          </cell>
          <cell r="B1450" t="str">
            <v>苏世博（南京）减震系统有限公</v>
          </cell>
        </row>
        <row r="1451">
          <cell r="A1451" t="str">
            <v>L2106</v>
          </cell>
          <cell r="B1451" t="str">
            <v>广州市欧美斯金利汽车座椅有限</v>
          </cell>
        </row>
        <row r="1452">
          <cell r="A1452" t="str">
            <v>L2107</v>
          </cell>
          <cell r="B1452" t="str">
            <v>上海亿洲研磨材料有限公司</v>
          </cell>
        </row>
        <row r="1453">
          <cell r="A1453" t="str">
            <v>L2108</v>
          </cell>
          <cell r="B1453" t="str">
            <v>东莞市佳雅汽车座椅有限公司</v>
          </cell>
        </row>
        <row r="1454">
          <cell r="A1454" t="str">
            <v>L2109</v>
          </cell>
          <cell r="B1454" t="str">
            <v>固安县乐通塑料中空板有限公司</v>
          </cell>
        </row>
        <row r="1455">
          <cell r="A1455" t="str">
            <v>L2110</v>
          </cell>
          <cell r="B1455" t="str">
            <v>扬州恒新座椅有限公司</v>
          </cell>
        </row>
        <row r="1456">
          <cell r="A1456" t="str">
            <v>L2111</v>
          </cell>
          <cell r="B1456" t="str">
            <v>常州金源汽车内饰有限公司</v>
          </cell>
        </row>
        <row r="1457">
          <cell r="A1457" t="str">
            <v>L2112</v>
          </cell>
          <cell r="B1457" t="str">
            <v>纳新塑化（上海）有限公司</v>
          </cell>
        </row>
        <row r="1458">
          <cell r="A1458" t="str">
            <v>L2114</v>
          </cell>
          <cell r="B1458" t="str">
            <v>ALRDENT  AG</v>
          </cell>
        </row>
        <row r="1459">
          <cell r="A1459" t="str">
            <v>L2115</v>
          </cell>
          <cell r="B1459" t="str">
            <v>长春春城祥和汽车有限公司</v>
          </cell>
        </row>
        <row r="1460">
          <cell r="A1460" t="str">
            <v>L2116</v>
          </cell>
          <cell r="B1460" t="str">
            <v>福建华阳超纤有限公司</v>
          </cell>
        </row>
        <row r="1461">
          <cell r="A1461" t="str">
            <v>L2117</v>
          </cell>
          <cell r="B1461" t="str">
            <v>天津利迪科技发展有限公司</v>
          </cell>
        </row>
        <row r="1462">
          <cell r="A1462" t="str">
            <v>L2118</v>
          </cell>
          <cell r="B1462" t="str">
            <v>北京致远航科技有限公司</v>
          </cell>
        </row>
        <row r="1463">
          <cell r="A1463" t="str">
            <v>L2119</v>
          </cell>
          <cell r="B1463" t="str">
            <v>北京立创拓科技有限公司</v>
          </cell>
        </row>
        <row r="1464">
          <cell r="A1464" t="str">
            <v>L2120</v>
          </cell>
          <cell r="B1464" t="str">
            <v>宁波柯力传感科技股份有限公司</v>
          </cell>
        </row>
        <row r="1465">
          <cell r="A1465" t="str">
            <v>L2121</v>
          </cell>
          <cell r="B1465" t="str">
            <v>苏瑞电子设备（天津）有限公司</v>
          </cell>
        </row>
        <row r="1466">
          <cell r="A1466" t="str">
            <v>L2122</v>
          </cell>
          <cell r="B1466" t="str">
            <v>北京拓为商贸有限公司</v>
          </cell>
        </row>
        <row r="1467">
          <cell r="A1467" t="str">
            <v>L2123</v>
          </cell>
          <cell r="B1467" t="str">
            <v>北京恒阳四方电子技术有限公司</v>
          </cell>
        </row>
        <row r="1468">
          <cell r="A1468" t="str">
            <v>L2124</v>
          </cell>
          <cell r="B1468" t="str">
            <v>西安光华荣昌汽车部件有限公司</v>
          </cell>
        </row>
        <row r="1469">
          <cell r="A1469" t="str">
            <v>L2125</v>
          </cell>
          <cell r="B1469" t="str">
            <v>重庆展鹏汽车零部件有限公司</v>
          </cell>
        </row>
        <row r="1470">
          <cell r="A1470" t="str">
            <v>L2126</v>
          </cell>
          <cell r="B1470" t="str">
            <v>上海大诺实业有限公司</v>
          </cell>
        </row>
        <row r="1471">
          <cell r="A1471" t="str">
            <v>L2127</v>
          </cell>
          <cell r="B1471" t="str">
            <v>派博乐安全设备（苏州）有限公</v>
          </cell>
        </row>
        <row r="1472">
          <cell r="A1472" t="str">
            <v>L2128</v>
          </cell>
          <cell r="B1472" t="str">
            <v>现代（三河）工程塑料有限公司</v>
          </cell>
        </row>
        <row r="1473">
          <cell r="A1473" t="str">
            <v>L2129</v>
          </cell>
          <cell r="B1473" t="str">
            <v>英诺莱比（北京）科技有限公司</v>
          </cell>
        </row>
        <row r="1474">
          <cell r="A1474" t="str">
            <v>L2130</v>
          </cell>
          <cell r="B1474" t="str">
            <v>廊坊市青竹纸制品有限公司</v>
          </cell>
        </row>
        <row r="1475">
          <cell r="A1475" t="str">
            <v>L2131</v>
          </cell>
          <cell r="B1475" t="str">
            <v>沧州超杰纺织品有限公司</v>
          </cell>
        </row>
        <row r="1476">
          <cell r="A1476" t="str">
            <v>L2132</v>
          </cell>
          <cell r="B1476" t="str">
            <v>沧州市润泽建筑涂装有限公司</v>
          </cell>
        </row>
        <row r="1477">
          <cell r="A1477" t="str">
            <v>L2133</v>
          </cell>
          <cell r="B1477" t="str">
            <v>北京路特利商贸有限责任公司</v>
          </cell>
        </row>
        <row r="1478">
          <cell r="A1478" t="str">
            <v>L2134</v>
          </cell>
          <cell r="B1478" t="str">
            <v>淄博颜山专用汽车有限公司</v>
          </cell>
        </row>
        <row r="1479">
          <cell r="A1479" t="str">
            <v>L2135</v>
          </cell>
          <cell r="B1479" t="str">
            <v>北京程林达伟建筑工程有限公</v>
          </cell>
        </row>
        <row r="1480">
          <cell r="A1480" t="str">
            <v>L3001</v>
          </cell>
          <cell r="B1480" t="str">
            <v>北京广元乐煤炭有限公司</v>
          </cell>
        </row>
        <row r="1481">
          <cell r="A1481" t="str">
            <v>L3002</v>
          </cell>
          <cell r="B1481" t="str">
            <v>北京华伟唐运输服务有限公</v>
          </cell>
        </row>
        <row r="1482">
          <cell r="A1482" t="str">
            <v>L3003</v>
          </cell>
          <cell r="B1482" t="str">
            <v>北京市昌平区工业局</v>
          </cell>
        </row>
        <row r="1483">
          <cell r="A1483" t="str">
            <v>L3004</v>
          </cell>
          <cell r="B1483" t="str">
            <v>北京市美达货运公司</v>
          </cell>
        </row>
        <row r="1484">
          <cell r="A1484" t="str">
            <v>L3005</v>
          </cell>
          <cell r="B1484" t="str">
            <v>刘金亮</v>
          </cell>
        </row>
        <row r="1485">
          <cell r="A1485" t="str">
            <v>L3006</v>
          </cell>
          <cell r="B1485" t="str">
            <v>平安养老保险北京分公司</v>
          </cell>
        </row>
        <row r="1486">
          <cell r="A1486" t="str">
            <v>L3007</v>
          </cell>
          <cell r="B1486" t="str">
            <v>陕西通汇汽车物流有限公司</v>
          </cell>
        </row>
        <row r="1487">
          <cell r="A1487" t="str">
            <v>L3008</v>
          </cell>
          <cell r="B1487" t="str">
            <v>食堂</v>
          </cell>
        </row>
        <row r="1488">
          <cell r="A1488" t="str">
            <v>L3009</v>
          </cell>
          <cell r="B1488" t="str">
            <v>王利英</v>
          </cell>
        </row>
        <row r="1489">
          <cell r="A1489" t="str">
            <v>L3010</v>
          </cell>
          <cell r="B1489" t="str">
            <v>徐州市丽装化学工业有限公</v>
          </cell>
        </row>
        <row r="1490">
          <cell r="A1490" t="str">
            <v>L3011</v>
          </cell>
          <cell r="B1490" t="str">
            <v>综合管理部--押金</v>
          </cell>
        </row>
        <row r="1491">
          <cell r="A1491" t="str">
            <v>L3012</v>
          </cell>
          <cell r="B1491" t="str">
            <v>北京市电力公司</v>
          </cell>
        </row>
        <row r="1492">
          <cell r="A1492" t="str">
            <v>L3013</v>
          </cell>
          <cell r="B1492" t="str">
            <v>柳江县锦程储运有限公司</v>
          </cell>
        </row>
        <row r="1493">
          <cell r="A1493" t="str">
            <v>L3014</v>
          </cell>
          <cell r="B1493" t="str">
            <v>远东国际租赁有限公司</v>
          </cell>
        </row>
        <row r="1494">
          <cell r="A1494" t="str">
            <v>L3015</v>
          </cell>
          <cell r="B1494" t="str">
            <v>北京华丽涂地板有限公司</v>
          </cell>
        </row>
        <row r="1495">
          <cell r="A1495" t="str">
            <v>L3016</v>
          </cell>
          <cell r="B1495" t="str">
            <v>北京市金能祥远物流有限公</v>
          </cell>
        </row>
        <row r="1496">
          <cell r="A1496" t="str">
            <v>L3017</v>
          </cell>
          <cell r="B1496" t="str">
            <v>北京御福荣达服装加工店</v>
          </cell>
        </row>
        <row r="1497">
          <cell r="A1497" t="str">
            <v>L3018</v>
          </cell>
          <cell r="B1497" t="str">
            <v>北京晨煦汽车修理厂</v>
          </cell>
        </row>
        <row r="1498">
          <cell r="A1498" t="str">
            <v>L3019</v>
          </cell>
          <cell r="B1498" t="str">
            <v>哈尔滨天博行汽车销售服务</v>
          </cell>
        </row>
        <row r="1499">
          <cell r="A1499" t="str">
            <v>L3020</v>
          </cell>
          <cell r="B1499" t="str">
            <v>西安市海辰物流有限公司</v>
          </cell>
        </row>
        <row r="1500">
          <cell r="A1500" t="str">
            <v>L3021</v>
          </cell>
          <cell r="B1500" t="str">
            <v>上海佰川物流设备有限公司</v>
          </cell>
        </row>
        <row r="1501">
          <cell r="A1501" t="str">
            <v>L3022</v>
          </cell>
          <cell r="B1501" t="str">
            <v>上海机动车检测中心</v>
          </cell>
        </row>
        <row r="1502">
          <cell r="A1502" t="str">
            <v>L3023</v>
          </cell>
          <cell r="B1502" t="str">
            <v>国家知识产权局专利局</v>
          </cell>
        </row>
        <row r="1503">
          <cell r="A1503" t="str">
            <v>L3024</v>
          </cell>
          <cell r="B1503" t="str">
            <v>中国汽车技术研究中心</v>
          </cell>
        </row>
        <row r="1504">
          <cell r="A1504" t="str">
            <v>L3025</v>
          </cell>
          <cell r="B1504" t="str">
            <v>中国移动通信集团北京有限</v>
          </cell>
        </row>
        <row r="1505">
          <cell r="A1505" t="str">
            <v>L3026</v>
          </cell>
          <cell r="B1505" t="str">
            <v>中国联合网络通信北京市分</v>
          </cell>
        </row>
        <row r="1506">
          <cell r="A1506" t="str">
            <v>L3027</v>
          </cell>
          <cell r="B1506" t="str">
            <v>中汽认证中心</v>
          </cell>
        </row>
        <row r="1507">
          <cell r="A1507" t="str">
            <v>L3028</v>
          </cell>
          <cell r="B1507" t="str">
            <v>北京中强认产品标志服务中</v>
          </cell>
        </row>
        <row r="1508">
          <cell r="A1508" t="str">
            <v>L3029</v>
          </cell>
          <cell r="B1508" t="str">
            <v>北京中盟企智科技服务有限</v>
          </cell>
        </row>
        <row r="1509">
          <cell r="A1509" t="str">
            <v>L3030</v>
          </cell>
          <cell r="B1509" t="str">
            <v>北京中科传能环保技术有限</v>
          </cell>
        </row>
        <row r="1510">
          <cell r="A1510" t="str">
            <v>L3031</v>
          </cell>
          <cell r="B1510" t="str">
            <v>北京双能液化气有限公司</v>
          </cell>
        </row>
        <row r="1511">
          <cell r="A1511" t="str">
            <v>L3032</v>
          </cell>
          <cell r="B1511" t="str">
            <v>北京市昌平区流村镇人民政</v>
          </cell>
        </row>
        <row r="1512">
          <cell r="A1512" t="str">
            <v>L3033</v>
          </cell>
          <cell r="B1512" t="str">
            <v>厦门市富永兴贸易有限公司</v>
          </cell>
        </row>
        <row r="1513">
          <cell r="A1513" t="str">
            <v>L3034</v>
          </cell>
          <cell r="B1513" t="str">
            <v>广州广电计量检测股份有限</v>
          </cell>
        </row>
        <row r="1514">
          <cell r="A1514" t="str">
            <v>L3035</v>
          </cell>
          <cell r="B1514" t="str">
            <v>恒信大友（北京）科技有限</v>
          </cell>
        </row>
        <row r="1515">
          <cell r="A1515" t="str">
            <v>L3036</v>
          </cell>
          <cell r="B1515" t="str">
            <v>章丘思悦佳顺物流有限公司</v>
          </cell>
        </row>
        <row r="1516">
          <cell r="A1516" t="str">
            <v>L3037</v>
          </cell>
          <cell r="B1516" t="str">
            <v>远东宏信（天津）融资租赁</v>
          </cell>
        </row>
        <row r="1517">
          <cell r="A1517" t="str">
            <v>L3038</v>
          </cell>
          <cell r="B1517" t="str">
            <v>邓超武</v>
          </cell>
        </row>
        <row r="1518">
          <cell r="A1518" t="str">
            <v>L3039</v>
          </cell>
          <cell r="B1518" t="str">
            <v>唐山开平区天资制衣厂</v>
          </cell>
        </row>
        <row r="1519">
          <cell r="A1519" t="str">
            <v>L3040</v>
          </cell>
          <cell r="B1519" t="str">
            <v>北京南口飞宇广告设计中心</v>
          </cell>
        </row>
        <row r="1520">
          <cell r="A1520" t="str">
            <v>L3041</v>
          </cell>
          <cell r="B1520" t="str">
            <v>北京森泰然商贸有限责任公司</v>
          </cell>
        </row>
        <row r="1521">
          <cell r="A1521" t="str">
            <v>L3042</v>
          </cell>
          <cell r="B1521" t="str">
            <v>商玉才</v>
          </cell>
        </row>
        <row r="1522">
          <cell r="A1522" t="str">
            <v>L3043</v>
          </cell>
          <cell r="B1522" t="str">
            <v>上海奕盛信息技术有限公司</v>
          </cell>
        </row>
        <row r="1523">
          <cell r="A1523" t="str">
            <v>L3044</v>
          </cell>
          <cell r="B1523" t="str">
            <v>北京龙雅盛商贸有限公司</v>
          </cell>
        </row>
        <row r="1524">
          <cell r="A1524" t="str">
            <v>L3045</v>
          </cell>
          <cell r="B1524" t="str">
            <v>北京京荣兴商贸有限公司</v>
          </cell>
        </row>
        <row r="1525">
          <cell r="A1525" t="str">
            <v>L3046</v>
          </cell>
          <cell r="B1525" t="str">
            <v>北京保利缘色印刷有限公司</v>
          </cell>
        </row>
        <row r="1526">
          <cell r="A1526" t="str">
            <v>L3047</v>
          </cell>
          <cell r="B1526" t="str">
            <v>莱茵技术-商检（宁波）有限</v>
          </cell>
        </row>
        <row r="1527">
          <cell r="A1527" t="str">
            <v>L3048</v>
          </cell>
          <cell r="B1527" t="str">
            <v>北京鸿博祥瑞广告有限公司</v>
          </cell>
        </row>
        <row r="1528">
          <cell r="A1528" t="str">
            <v>L3049</v>
          </cell>
          <cell r="B1528" t="str">
            <v>北京德邦货运代理有限公司</v>
          </cell>
        </row>
        <row r="1529">
          <cell r="A1529" t="str">
            <v>L3050</v>
          </cell>
          <cell r="B1529" t="str">
            <v>北京北高阀门有限公司</v>
          </cell>
        </row>
        <row r="1530">
          <cell r="A1530" t="str">
            <v>L3051</v>
          </cell>
          <cell r="B1530" t="str">
            <v>福州环宇汽车零部件研发公司</v>
          </cell>
        </row>
        <row r="1531">
          <cell r="A1531" t="str">
            <v>L3052</v>
          </cell>
          <cell r="B1531" t="str">
            <v>苏州索泰检测技术服务有限公司</v>
          </cell>
        </row>
        <row r="1532">
          <cell r="A1532" t="str">
            <v>L3053</v>
          </cell>
          <cell r="B1532" t="str">
            <v>北京市产品质量监督检察院</v>
          </cell>
        </row>
        <row r="1533">
          <cell r="A1533" t="str">
            <v>L3054</v>
          </cell>
          <cell r="B1533" t="str">
            <v>北京顺丰速运有限公司</v>
          </cell>
        </row>
        <row r="1534">
          <cell r="A1534" t="str">
            <v>L3055</v>
          </cell>
          <cell r="B1534" t="str">
            <v>天津同捷汽车设计有限公司</v>
          </cell>
        </row>
        <row r="1535">
          <cell r="A1535" t="str">
            <v>L3056</v>
          </cell>
          <cell r="B1535" t="str">
            <v>中国华地国际服务有限公司</v>
          </cell>
        </row>
        <row r="1536">
          <cell r="A1536" t="str">
            <v>L3057</v>
          </cell>
          <cell r="B1536" t="str">
            <v>北京中关村科技融资担保有限</v>
          </cell>
        </row>
        <row r="1537">
          <cell r="A1537" t="str">
            <v>L3058</v>
          </cell>
          <cell r="B1537" t="str">
            <v>常州德尚汽车技术有限公司</v>
          </cell>
        </row>
        <row r="1538">
          <cell r="A1538" t="str">
            <v>L3059</v>
          </cell>
          <cell r="B1538" t="str">
            <v>北京中税德庆会计师事务所有限</v>
          </cell>
        </row>
        <row r="1539">
          <cell r="A1539" t="str">
            <v>L3060</v>
          </cell>
          <cell r="B1539" t="str">
            <v>北京联霖管理咨询有限公司</v>
          </cell>
        </row>
        <row r="1540">
          <cell r="A1540" t="str">
            <v>L3061</v>
          </cell>
          <cell r="B1540" t="str">
            <v>华赛天成管理技术（北京）有限</v>
          </cell>
        </row>
        <row r="1541">
          <cell r="A1541" t="str">
            <v>L3062</v>
          </cell>
          <cell r="B1541" t="str">
            <v>文登市凤凰婷装饰布业有限公司</v>
          </cell>
        </row>
        <row r="1542">
          <cell r="A1542" t="str">
            <v>L3063</v>
          </cell>
          <cell r="B1542" t="str">
            <v>北京昌融信投资基金管理有限公</v>
          </cell>
        </row>
        <row r="1543">
          <cell r="A1543" t="str">
            <v>L3064</v>
          </cell>
          <cell r="B1543" t="str">
            <v>北京市德福大业化工有限公司</v>
          </cell>
        </row>
        <row r="1544">
          <cell r="A1544" t="str">
            <v>L3065</v>
          </cell>
          <cell r="B1544" t="str">
            <v>通标标准技术服务（天津）公司</v>
          </cell>
        </row>
        <row r="1545">
          <cell r="A1545" t="str">
            <v>L3066</v>
          </cell>
          <cell r="B1545" t="str">
            <v>郭燕林</v>
          </cell>
        </row>
        <row r="1546">
          <cell r="A1546" t="str">
            <v>L3067</v>
          </cell>
          <cell r="B1546" t="str">
            <v>中企永联数据交换技术（北京）</v>
          </cell>
        </row>
        <row r="1547">
          <cell r="A1547" t="str">
            <v>L3068</v>
          </cell>
          <cell r="B1547" t="str">
            <v>长沙汽车电器检测中心</v>
          </cell>
        </row>
        <row r="1548">
          <cell r="A1548" t="str">
            <v>L3069</v>
          </cell>
          <cell r="B1548" t="str">
            <v>北京众合诚成知识产权代理有限</v>
          </cell>
        </row>
        <row r="1549">
          <cell r="A1549" t="str">
            <v>L3070</v>
          </cell>
          <cell r="B1549" t="str">
            <v>榄石企业管理服务（上海）有限</v>
          </cell>
        </row>
        <row r="1550">
          <cell r="A1550" t="str">
            <v>L3071</v>
          </cell>
          <cell r="B1550" t="str">
            <v>北京康捷空国际货运代理有限公</v>
          </cell>
        </row>
        <row r="1551">
          <cell r="A1551" t="str">
            <v>L3072</v>
          </cell>
          <cell r="B1551" t="str">
            <v>金电联行（北京）信息技术</v>
          </cell>
        </row>
        <row r="1552">
          <cell r="A1552" t="str">
            <v>L3073</v>
          </cell>
          <cell r="B1552" t="str">
            <v>北京鹏速达货运代理有限责任公</v>
          </cell>
        </row>
        <row r="1553">
          <cell r="A1553" t="str">
            <v>L3074</v>
          </cell>
          <cell r="B1553" t="str">
            <v>北京市中佳怡仓储服务中心</v>
          </cell>
        </row>
        <row r="1554">
          <cell r="A1554" t="str">
            <v>L3075</v>
          </cell>
          <cell r="B1554" t="str">
            <v>北京宣扬畅达企业管理有限公司</v>
          </cell>
        </row>
        <row r="1555">
          <cell r="A1555" t="str">
            <v>L3076</v>
          </cell>
          <cell r="B1555" t="str">
            <v>北京黑马服装有限公司</v>
          </cell>
        </row>
        <row r="1556">
          <cell r="A1556" t="str">
            <v>L3077</v>
          </cell>
          <cell r="B1556" t="str">
            <v>山东卓创咨讯集团有限公司</v>
          </cell>
        </row>
        <row r="1557">
          <cell r="A1557" t="str">
            <v>L3078</v>
          </cell>
          <cell r="B1557" t="str">
            <v>北京市长安律师事务所</v>
          </cell>
        </row>
        <row r="1558">
          <cell r="A1558" t="str">
            <v>L3079</v>
          </cell>
          <cell r="B1558" t="str">
            <v>长春汽车检测中心</v>
          </cell>
        </row>
        <row r="1559">
          <cell r="A1559" t="str">
            <v>L3080</v>
          </cell>
          <cell r="B1559" t="str">
            <v>上海博挚工业产品设计服务有限</v>
          </cell>
        </row>
        <row r="1560">
          <cell r="A1560" t="str">
            <v>L3081</v>
          </cell>
          <cell r="B1560" t="str">
            <v>上海金广大道物流有限公司</v>
          </cell>
        </row>
        <row r="1561">
          <cell r="A1561" t="str">
            <v>L3082</v>
          </cell>
          <cell r="B1561" t="str">
            <v>北京博瑞圣典广告有限公司</v>
          </cell>
        </row>
        <row r="1562">
          <cell r="A1562" t="str">
            <v>L3083</v>
          </cell>
          <cell r="B1562" t="str">
            <v>北京鸿发家兴建材经销部</v>
          </cell>
        </row>
        <row r="1563">
          <cell r="A1563" t="str">
            <v>L3084</v>
          </cell>
          <cell r="B1563" t="str">
            <v>深圳欧检检测技术有限公司</v>
          </cell>
        </row>
        <row r="1564">
          <cell r="A1564" t="str">
            <v>L3085</v>
          </cell>
          <cell r="B1564" t="str">
            <v>北京中汽寰宇机动车检验中心</v>
          </cell>
        </row>
        <row r="1565">
          <cell r="A1565" t="str">
            <v>L3086</v>
          </cell>
          <cell r="B1565" t="str">
            <v>深圳市维智纳精密仪器有限公司</v>
          </cell>
        </row>
        <row r="1566">
          <cell r="A1566" t="str">
            <v>L3087</v>
          </cell>
          <cell r="B1566" t="str">
            <v>罗斯德尔汽车工程技术（北京）</v>
          </cell>
        </row>
        <row r="1567">
          <cell r="A1567" t="str">
            <v>L3088</v>
          </cell>
          <cell r="B1567" t="str">
            <v>华瑞志勤科技发展（北京）有限</v>
          </cell>
        </row>
        <row r="1568">
          <cell r="A1568" t="str">
            <v>L3089</v>
          </cell>
          <cell r="B1568" t="str">
            <v>荷兰交通局</v>
          </cell>
        </row>
        <row r="1569">
          <cell r="A1569" t="str">
            <v>L3090</v>
          </cell>
          <cell r="B1569" t="str">
            <v>宁波大榭开发区港盛物流有限公</v>
          </cell>
        </row>
        <row r="1570">
          <cell r="A1570" t="str">
            <v>L3091</v>
          </cell>
          <cell r="B1570" t="str">
            <v>北京流村鸿运电器维修部</v>
          </cell>
        </row>
        <row r="1571">
          <cell r="A1571" t="str">
            <v>L3092</v>
          </cell>
          <cell r="B1571" t="str">
            <v>北京奔成旺达机械设备起重搬运</v>
          </cell>
        </row>
        <row r="1572">
          <cell r="A1572" t="str">
            <v>L3093</v>
          </cell>
          <cell r="B1572" t="str">
            <v>北京松励德搬运设备有限公司</v>
          </cell>
        </row>
        <row r="1573">
          <cell r="A1573" t="str">
            <v>L3094</v>
          </cell>
          <cell r="B1573" t="str">
            <v>福建武夷山莱福茗茶有限公司</v>
          </cell>
        </row>
        <row r="1574">
          <cell r="A1574" t="str">
            <v>L3095</v>
          </cell>
          <cell r="B1574" t="str">
            <v>致同会计师事务所</v>
          </cell>
        </row>
        <row r="1575">
          <cell r="A1575" t="str">
            <v>L3096</v>
          </cell>
          <cell r="B1575" t="str">
            <v>长沙恒顺物流有限公司</v>
          </cell>
        </row>
        <row r="1576">
          <cell r="A1576" t="str">
            <v>L3097</v>
          </cell>
          <cell r="B1576" t="str">
            <v>北京鑫燕顺诚物流有限公司</v>
          </cell>
        </row>
        <row r="1577">
          <cell r="A1577" t="str">
            <v>L3098</v>
          </cell>
          <cell r="B1577" t="str">
            <v>浙江国检检测技术有限公司</v>
          </cell>
        </row>
        <row r="1578">
          <cell r="A1578" t="str">
            <v>L3099</v>
          </cell>
          <cell r="B1578" t="str">
            <v>上海华夏邓白氏商业信息咨询有</v>
          </cell>
        </row>
        <row r="1579">
          <cell r="A1579" t="str">
            <v>L3100</v>
          </cell>
          <cell r="B1579" t="str">
            <v>北京宇广海氏建筑工程有限公司</v>
          </cell>
        </row>
        <row r="1580">
          <cell r="A1580" t="str">
            <v>L3101</v>
          </cell>
          <cell r="B1580" t="str">
            <v>北京市昌平区避雷装置安全检测</v>
          </cell>
        </row>
        <row r="1581">
          <cell r="A1581" t="str">
            <v>L3102</v>
          </cell>
          <cell r="B1581" t="str">
            <v>北京环印昌盛起重设备有限公司</v>
          </cell>
        </row>
        <row r="1582">
          <cell r="A1582" t="str">
            <v>L3103</v>
          </cell>
          <cell r="B1582" t="str">
            <v>谱尼测试科技股份有限公司</v>
          </cell>
        </row>
        <row r="1583">
          <cell r="A1583" t="str">
            <v>L3104</v>
          </cell>
          <cell r="B1583" t="str">
            <v>北京京都中新资产评估有限公司</v>
          </cell>
        </row>
        <row r="1584">
          <cell r="A1584" t="str">
            <v>L3105</v>
          </cell>
          <cell r="B1584" t="str">
            <v>锐仕方达（北京）人力资源顾问</v>
          </cell>
        </row>
        <row r="1585">
          <cell r="A1585" t="str">
            <v>L3106</v>
          </cell>
          <cell r="B1585" t="str">
            <v>北京朗坤防水材料有限公司</v>
          </cell>
        </row>
        <row r="1586">
          <cell r="A1586" t="str">
            <v>L3107</v>
          </cell>
          <cell r="B1586" t="str">
            <v>江苏省优联检测技术服务有限公</v>
          </cell>
        </row>
        <row r="1587">
          <cell r="A1587" t="str">
            <v>L3108</v>
          </cell>
          <cell r="B1587" t="str">
            <v>中国汽车工程研究院股份有限公</v>
          </cell>
        </row>
        <row r="1588">
          <cell r="A1588" t="str">
            <v>L3109</v>
          </cell>
          <cell r="B1588" t="str">
            <v>天津汽车检测中心</v>
          </cell>
        </row>
        <row r="1589">
          <cell r="A1589" t="str">
            <v>L3110</v>
          </cell>
          <cell r="B1589" t="str">
            <v>北京祥瑞满昌投资管理中心</v>
          </cell>
        </row>
        <row r="1590">
          <cell r="A1590" t="str">
            <v>L3111</v>
          </cell>
          <cell r="B1590" t="str">
            <v>杭州金珂知识产权咨询有限公司</v>
          </cell>
        </row>
        <row r="1591">
          <cell r="A1591" t="str">
            <v>L3112</v>
          </cell>
          <cell r="B1591" t="str">
            <v>文安县向阳福利厂</v>
          </cell>
        </row>
        <row r="1592">
          <cell r="A1592" t="str">
            <v>L3113</v>
          </cell>
          <cell r="B1592" t="str">
            <v>中国航空综合技术研究院</v>
          </cell>
        </row>
        <row r="1593">
          <cell r="A1593" t="str">
            <v>L3114</v>
          </cell>
          <cell r="B1593" t="str">
            <v>廊坊市顺诚彩印有限公司</v>
          </cell>
        </row>
        <row r="1594">
          <cell r="A1594" t="str">
            <v>L3115</v>
          </cell>
          <cell r="B1594" t="str">
            <v>北京市盛通华源物资有限公司</v>
          </cell>
        </row>
        <row r="1595">
          <cell r="A1595" t="str">
            <v>L3116</v>
          </cell>
          <cell r="B1595" t="str">
            <v>长春富维江森自控汽车饰件系统</v>
          </cell>
        </row>
        <row r="1596">
          <cell r="A1596" t="str">
            <v>L3117</v>
          </cell>
          <cell r="B1596" t="str">
            <v>华阳恩赛有限公司</v>
          </cell>
        </row>
        <row r="1597">
          <cell r="A1597" t="str">
            <v>L3118</v>
          </cell>
          <cell r="B1597" t="str">
            <v>北京汽车行业协会</v>
          </cell>
        </row>
        <row r="1598">
          <cell r="A1598" t="str">
            <v>L3119</v>
          </cell>
          <cell r="B1598" t="str">
            <v>徐林强</v>
          </cell>
        </row>
        <row r="1599">
          <cell r="A1599" t="str">
            <v>L3120</v>
          </cell>
          <cell r="B1599" t="str">
            <v>瑞尔国际物流（北京）有限公司</v>
          </cell>
        </row>
        <row r="1600">
          <cell r="A1600" t="str">
            <v>L3121</v>
          </cell>
          <cell r="B1600" t="str">
            <v>杭州君度专利代理事务所（特殊</v>
          </cell>
        </row>
        <row r="1601">
          <cell r="A1601" t="str">
            <v>L3122</v>
          </cell>
          <cell r="B1601" t="str">
            <v>北京蓝海迅捷通信技术有限公司</v>
          </cell>
        </row>
        <row r="1602">
          <cell r="A1602" t="str">
            <v>L3123</v>
          </cell>
          <cell r="B1602" t="str">
            <v>中检世标北京计量检验有限公司</v>
          </cell>
        </row>
        <row r="1603">
          <cell r="A1603" t="str">
            <v>L3124</v>
          </cell>
          <cell r="B1603" t="str">
            <v>孔令兰</v>
          </cell>
        </row>
        <row r="1604">
          <cell r="A1604" t="str">
            <v>L3125</v>
          </cell>
          <cell r="B1604" t="str">
            <v>北京冠华尔创科技有限公司</v>
          </cell>
        </row>
        <row r="1605">
          <cell r="A1605" t="str">
            <v>L3126</v>
          </cell>
          <cell r="B1605" t="str">
            <v>上海华测品正检测技术有限公司</v>
          </cell>
        </row>
        <row r="1606">
          <cell r="A1606" t="str">
            <v>L3127</v>
          </cell>
          <cell r="B1606" t="str">
            <v>北京市维思技术服务有限公司</v>
          </cell>
        </row>
        <row r="1607">
          <cell r="A1607" t="str">
            <v>L3128</v>
          </cell>
          <cell r="B1607" t="str">
            <v>上海鸿仿汽车技术有限公司</v>
          </cell>
        </row>
        <row r="1608">
          <cell r="A1608" t="str">
            <v>L3129</v>
          </cell>
          <cell r="B1608" t="str">
            <v>北京安征昊消防技术服务有限公</v>
          </cell>
        </row>
        <row r="1609">
          <cell r="A1609" t="str">
            <v>L3130</v>
          </cell>
          <cell r="B1609" t="str">
            <v>北京市南口老郭汽车维修中心</v>
          </cell>
        </row>
        <row r="1610">
          <cell r="A1610" t="str">
            <v>L3131</v>
          </cell>
          <cell r="B1610" t="str">
            <v>北京浩杰京昌五金建材销售中心</v>
          </cell>
        </row>
        <row r="1611">
          <cell r="A1611" t="str">
            <v>L3132</v>
          </cell>
          <cell r="B1611" t="str">
            <v>北京五八信息技术有限公司</v>
          </cell>
        </row>
        <row r="1612">
          <cell r="A1612" t="str">
            <v>L3133</v>
          </cell>
          <cell r="B1612" t="str">
            <v>北京盾安保安服务有限公司</v>
          </cell>
        </row>
        <row r="1613">
          <cell r="A1613" t="str">
            <v>L3134</v>
          </cell>
          <cell r="B1613" t="str">
            <v>成都快乐电源设备有限公司</v>
          </cell>
        </row>
        <row r="1614">
          <cell r="A1614" t="str">
            <v>L3135</v>
          </cell>
          <cell r="B1614" t="str">
            <v>东莞市永杰汽车修理有限公司</v>
          </cell>
        </row>
        <row r="1615">
          <cell r="A1615" t="str">
            <v>L3136</v>
          </cell>
          <cell r="B1615" t="str">
            <v>欧亚明星（北京）翻译有限公司</v>
          </cell>
        </row>
        <row r="1616">
          <cell r="A1616" t="str">
            <v>L3137</v>
          </cell>
          <cell r="B1616" t="str">
            <v>南阳市金中原商贸有限公司</v>
          </cell>
        </row>
        <row r="1617">
          <cell r="A1617" t="str">
            <v>L3138</v>
          </cell>
          <cell r="B1617" t="str">
            <v>山东路通汽车销售服务有限公司</v>
          </cell>
        </row>
        <row r="1618">
          <cell r="A1618" t="str">
            <v>L3139</v>
          </cell>
          <cell r="B1618" t="str">
            <v>罗斯德尔汽车饰件设计（北京）</v>
          </cell>
        </row>
        <row r="1619">
          <cell r="A1619" t="str">
            <v>L3140</v>
          </cell>
          <cell r="B1619" t="str">
            <v>北京宏达佳诚劳务派遣有限公司</v>
          </cell>
        </row>
        <row r="1620">
          <cell r="A1620" t="str">
            <v>L3141</v>
          </cell>
          <cell r="B1620" t="str">
            <v>内蒙古微聘人力资源管理顾问有</v>
          </cell>
        </row>
        <row r="1621">
          <cell r="A1621" t="str">
            <v>L3142</v>
          </cell>
          <cell r="B1621" t="str">
            <v>拉丰（上海）商务咨询有限公司</v>
          </cell>
        </row>
        <row r="1622">
          <cell r="A1622" t="str">
            <v>L3143</v>
          </cell>
          <cell r="B1622" t="str">
            <v>宁波天坤人力资源服务有限公司</v>
          </cell>
        </row>
        <row r="1623">
          <cell r="A1623" t="str">
            <v>L3144</v>
          </cell>
          <cell r="B1623" t="str">
            <v>华奥弘盛企业管理服务（北京）</v>
          </cell>
        </row>
        <row r="1624">
          <cell r="A1624" t="str">
            <v>L3145</v>
          </cell>
          <cell r="B1624" t="str">
            <v>青洲双丰汽车销售服务有限公司</v>
          </cell>
        </row>
        <row r="1625">
          <cell r="A1625" t="str">
            <v>L3146</v>
          </cell>
          <cell r="B1625" t="str">
            <v>张绍林</v>
          </cell>
        </row>
        <row r="1626">
          <cell r="A1626" t="str">
            <v>L3147</v>
          </cell>
          <cell r="B1626" t="str">
            <v>济南汽车检测中心</v>
          </cell>
        </row>
        <row r="1627">
          <cell r="A1627" t="str">
            <v>L3148</v>
          </cell>
          <cell r="B1627" t="str">
            <v>石家庄华劳人力资源服务有限公</v>
          </cell>
        </row>
        <row r="1628">
          <cell r="A1628" t="str">
            <v>L3149</v>
          </cell>
          <cell r="B1628" t="str">
            <v>北京华腾创意科技发展有限公司</v>
          </cell>
        </row>
        <row r="1629">
          <cell r="A1629" t="str">
            <v>L3150</v>
          </cell>
          <cell r="B1629" t="str">
            <v>北京市进出口企业协会</v>
          </cell>
        </row>
        <row r="1630">
          <cell r="A1630" t="str">
            <v>L3151</v>
          </cell>
          <cell r="B1630" t="str">
            <v>北京金泰恒业国际旅游有限公司</v>
          </cell>
        </row>
        <row r="1631">
          <cell r="A1631" t="str">
            <v>L3152</v>
          </cell>
          <cell r="B1631" t="str">
            <v>北京昌平盛华人才培训中心</v>
          </cell>
        </row>
        <row r="1632">
          <cell r="A1632" t="str">
            <v>L3153</v>
          </cell>
          <cell r="B1632" t="str">
            <v>睢宁京元电气有限公司</v>
          </cell>
        </row>
        <row r="1633">
          <cell r="A1633" t="str">
            <v>L3154</v>
          </cell>
          <cell r="B1633" t="str">
            <v>北京汪氏德成国际广告有限责任</v>
          </cell>
        </row>
        <row r="1634">
          <cell r="A1634" t="str">
            <v>L3156</v>
          </cell>
          <cell r="B1634" t="str">
            <v>济宁骄阳劳务有限公司</v>
          </cell>
        </row>
        <row r="1635">
          <cell r="A1635" t="str">
            <v>L3157</v>
          </cell>
          <cell r="B1635" t="str">
            <v>南德认证北京分公司</v>
          </cell>
        </row>
        <row r="1636">
          <cell r="A1636" t="str">
            <v>L3158</v>
          </cell>
          <cell r="B1636" t="str">
            <v>北京易酒批电子商务有限公司</v>
          </cell>
        </row>
        <row r="1637">
          <cell r="A1637" t="str">
            <v>L3159</v>
          </cell>
          <cell r="B1637" t="str">
            <v>武汉信测标准技术服务有限公司</v>
          </cell>
        </row>
        <row r="1638">
          <cell r="A1638" t="str">
            <v>L3160</v>
          </cell>
          <cell r="B1638" t="str">
            <v>北京汽车经济研究会</v>
          </cell>
        </row>
        <row r="1639">
          <cell r="A1639" t="str">
            <v>L3161</v>
          </cell>
          <cell r="B1639" t="str">
            <v>北京汇通佳润商贸有限公司</v>
          </cell>
        </row>
        <row r="1640">
          <cell r="A1640" t="str">
            <v>L3162</v>
          </cell>
          <cell r="B1640" t="str">
            <v>北京鸿安恒信货物运输有限公司</v>
          </cell>
        </row>
        <row r="1641">
          <cell r="A1641" t="str">
            <v>L3164</v>
          </cell>
          <cell r="B1641" t="str">
            <v>郑州斯倍思机电有限公司</v>
          </cell>
        </row>
        <row r="1642">
          <cell r="A1642" t="str">
            <v>L3165</v>
          </cell>
          <cell r="B1642" t="str">
            <v>沙河市义丰汽车维修有限公司</v>
          </cell>
        </row>
        <row r="1643">
          <cell r="A1643" t="str">
            <v>L3166</v>
          </cell>
          <cell r="B1643" t="str">
            <v>北京诚信顺达物流有限公司</v>
          </cell>
        </row>
        <row r="1644">
          <cell r="A1644" t="str">
            <v>L3167</v>
          </cell>
          <cell r="B1644" t="str">
            <v>安路普昌平分公司</v>
          </cell>
        </row>
        <row r="1645">
          <cell r="A1645" t="str">
            <v>L3168</v>
          </cell>
          <cell r="B1645" t="str">
            <v>北京尧鼎印务有限公司</v>
          </cell>
        </row>
        <row r="1646">
          <cell r="A1646" t="str">
            <v>L3169</v>
          </cell>
          <cell r="B1646" t="str">
            <v>青岛金华茂机械制造有限公司</v>
          </cell>
        </row>
        <row r="1647">
          <cell r="A1647" t="str">
            <v>L3170</v>
          </cell>
          <cell r="B1647" t="str">
            <v>长春晨昌模具有限公司</v>
          </cell>
        </row>
        <row r="1648">
          <cell r="A1648" t="str">
            <v>L3171</v>
          </cell>
          <cell r="B1648" t="str">
            <v>北京旭日百合保洁服务有限公司</v>
          </cell>
        </row>
        <row r="1649">
          <cell r="A1649" t="str">
            <v>L3172</v>
          </cell>
          <cell r="B1649" t="str">
            <v>曹县山海源人力资源发展有限公</v>
          </cell>
        </row>
        <row r="1650">
          <cell r="A1650" t="str">
            <v>L3173</v>
          </cell>
          <cell r="B1650" t="str">
            <v>青岛海森光电科技有限公司</v>
          </cell>
        </row>
        <row r="1651">
          <cell r="A1651" t="str">
            <v>L3174</v>
          </cell>
          <cell r="B1651" t="str">
            <v>北京天丰利得管道疏通服务有限</v>
          </cell>
        </row>
        <row r="1652">
          <cell r="A1652" t="str">
            <v>L3175</v>
          </cell>
          <cell r="B1652" t="str">
            <v>北京顺然天成咨询有限公司</v>
          </cell>
        </row>
        <row r="1653">
          <cell r="A1653" t="str">
            <v>L3176</v>
          </cell>
          <cell r="B1653" t="str">
            <v>中检集团南方电子产品测试（深</v>
          </cell>
        </row>
        <row r="1654">
          <cell r="A1654" t="str">
            <v>L3177</v>
          </cell>
          <cell r="B1654" t="str">
            <v>北京金森盛达科技有限公司</v>
          </cell>
        </row>
        <row r="1655">
          <cell r="A1655" t="str">
            <v>L3178</v>
          </cell>
          <cell r="B1655" t="str">
            <v>北京恒远通达科技发展有限公司</v>
          </cell>
        </row>
        <row r="1656">
          <cell r="A1656" t="str">
            <v>L3179</v>
          </cell>
          <cell r="B1656" t="str">
            <v>黄骅市宏辉运输队</v>
          </cell>
        </row>
        <row r="1657">
          <cell r="A1657" t="str">
            <v>L3180</v>
          </cell>
          <cell r="B1657" t="str">
            <v>北京鲁京源商贸有限公司</v>
          </cell>
        </row>
        <row r="1658">
          <cell r="A1658" t="str">
            <v>L3181</v>
          </cell>
          <cell r="B1658" t="str">
            <v>钢研纳克检测技术有限公司</v>
          </cell>
        </row>
        <row r="1659">
          <cell r="A1659" t="str">
            <v>L3182</v>
          </cell>
          <cell r="B1659" t="str">
            <v>北京利合成泰气体有限公司</v>
          </cell>
        </row>
        <row r="1660">
          <cell r="A1660" t="str">
            <v>L3183</v>
          </cell>
          <cell r="B1660" t="str">
            <v>众信博睿展览有限公司</v>
          </cell>
        </row>
        <row r="1661">
          <cell r="A1661" t="str">
            <v>L3184</v>
          </cell>
          <cell r="B1661" t="str">
            <v>嘉善派沃机电设备有限公司</v>
          </cell>
        </row>
        <row r="1662">
          <cell r="A1662" t="str">
            <v>L3185</v>
          </cell>
          <cell r="B1662" t="str">
            <v>北京市长安公证处</v>
          </cell>
        </row>
        <row r="1663">
          <cell r="A1663" t="str">
            <v>L3186</v>
          </cell>
          <cell r="B1663" t="str">
            <v>中企动力科技股份有限公司</v>
          </cell>
        </row>
        <row r="1664">
          <cell r="A1664" t="str">
            <v>L3187</v>
          </cell>
          <cell r="B1664" t="str">
            <v>北京世纪昊诚消防安全科技有限</v>
          </cell>
        </row>
        <row r="1665">
          <cell r="A1665" t="str">
            <v>L3188</v>
          </cell>
          <cell r="B1665" t="str">
            <v>北京南口强龙家店制冷维修服务</v>
          </cell>
        </row>
        <row r="1666">
          <cell r="A1666" t="str">
            <v>L3189</v>
          </cell>
          <cell r="B1666" t="str">
            <v>北京德奥达汽车进出口有限公司</v>
          </cell>
        </row>
        <row r="1667">
          <cell r="A1667" t="str">
            <v>L3190</v>
          </cell>
          <cell r="B1667" t="str">
            <v>潍坊广生新能源有限公司</v>
          </cell>
        </row>
        <row r="1668">
          <cell r="A1668" t="str">
            <v>L3191</v>
          </cell>
          <cell r="B1668" t="str">
            <v>吉林省威峰经贸有限责任公司</v>
          </cell>
        </row>
        <row r="1669">
          <cell r="A1669" t="str">
            <v>L3192</v>
          </cell>
          <cell r="B1669" t="str">
            <v>山西省繁峙县晨阳汽车服务有限</v>
          </cell>
        </row>
        <row r="1670">
          <cell r="A1670" t="str">
            <v>L3193</v>
          </cell>
          <cell r="B1670" t="str">
            <v>鞍山东圣汽车维修服务有限公司</v>
          </cell>
        </row>
        <row r="1671">
          <cell r="A1671" t="str">
            <v>L3194</v>
          </cell>
          <cell r="B1671" t="str">
            <v>江苏领航服务外包有限公司</v>
          </cell>
        </row>
        <row r="1672">
          <cell r="A1672" t="str">
            <v>L3195</v>
          </cell>
          <cell r="B1672" t="str">
            <v>梁山县一通汽车维修服务有限公</v>
          </cell>
        </row>
        <row r="1673">
          <cell r="A1673" t="str">
            <v>L3196</v>
          </cell>
          <cell r="B1673" t="str">
            <v>平顶山市永惠汽车维修有限公司</v>
          </cell>
        </row>
        <row r="1674">
          <cell r="A1674" t="str">
            <v>L3197</v>
          </cell>
          <cell r="B1674" t="str">
            <v>北京海硅信息技术有限公司</v>
          </cell>
        </row>
        <row r="1675">
          <cell r="A1675" t="str">
            <v>L3198</v>
          </cell>
          <cell r="B1675" t="str">
            <v>南京联美软件有限公司</v>
          </cell>
        </row>
        <row r="1676">
          <cell r="A1676" t="str">
            <v>L3199</v>
          </cell>
          <cell r="B1676" t="str">
            <v>北京宝顺安达商贸有限公司</v>
          </cell>
        </row>
        <row r="1677">
          <cell r="A1677" t="str">
            <v>L3200</v>
          </cell>
          <cell r="B1677" t="str">
            <v>北京市禾谷源粮油供应站</v>
          </cell>
        </row>
        <row r="1678">
          <cell r="A1678" t="str">
            <v>L3201</v>
          </cell>
          <cell r="B1678" t="str">
            <v>北京恒翔爽电气制冷设备有限责</v>
          </cell>
        </row>
        <row r="1679">
          <cell r="A1679" t="str">
            <v>L3202</v>
          </cell>
          <cell r="B1679" t="str">
            <v>上海市钧信汽车设计有限公司</v>
          </cell>
        </row>
        <row r="1680">
          <cell r="A1680" t="str">
            <v>L3203</v>
          </cell>
          <cell r="B1680" t="str">
            <v>长春市宇创数字汽车科技有限责</v>
          </cell>
        </row>
        <row r="1681">
          <cell r="A1681" t="str">
            <v>L3204</v>
          </cell>
          <cell r="B1681" t="str">
            <v>北京流村宝林缘建材经销部</v>
          </cell>
        </row>
        <row r="1682">
          <cell r="A1682" t="str">
            <v>L3205</v>
          </cell>
          <cell r="B1682" t="str">
            <v>吉林省翰德人才咨询有限公司</v>
          </cell>
        </row>
        <row r="1683">
          <cell r="A1683" t="str">
            <v>L3206</v>
          </cell>
          <cell r="B1683" t="str">
            <v>北京安旭机械设备有限公司</v>
          </cell>
        </row>
        <row r="1684">
          <cell r="A1684" t="str">
            <v>L3207</v>
          </cell>
          <cell r="B1684" t="str">
            <v>乾元中利国际税务咨询（北京）</v>
          </cell>
        </row>
        <row r="1685">
          <cell r="A1685" t="str">
            <v>L3208</v>
          </cell>
          <cell r="B1685" t="str">
            <v>中智青岛经济技术合作有限公司</v>
          </cell>
        </row>
        <row r="1686">
          <cell r="A1686" t="str">
            <v>L3209</v>
          </cell>
          <cell r="B1686" t="str">
            <v>北京市板桥液化石油气有限公司</v>
          </cell>
        </row>
        <row r="1687">
          <cell r="A1687" t="str">
            <v>L3211</v>
          </cell>
          <cell r="B1687" t="str">
            <v>北京胜歌恒信科技有限责任公司</v>
          </cell>
        </row>
        <row r="1688">
          <cell r="A1688" t="str">
            <v>L3212</v>
          </cell>
          <cell r="B1688" t="str">
            <v>西安庆油石化科技装备有限公司</v>
          </cell>
        </row>
        <row r="1689">
          <cell r="A1689" t="str">
            <v>L3213</v>
          </cell>
          <cell r="B1689" t="str">
            <v>西安华宏名绅服装有限公司</v>
          </cell>
        </row>
        <row r="1690">
          <cell r="A1690" t="str">
            <v>L3214</v>
          </cell>
          <cell r="B1690" t="str">
            <v>陕西益利德软件科技有限公司</v>
          </cell>
        </row>
        <row r="1691">
          <cell r="A1691" t="str">
            <v>L3215</v>
          </cell>
          <cell r="B1691" t="str">
            <v>西安泰骥建筑科技有限公司</v>
          </cell>
        </row>
        <row r="1692">
          <cell r="A1692" t="str">
            <v>L3216</v>
          </cell>
          <cell r="B1692" t="str">
            <v>西安益清环保技术有限责任公司</v>
          </cell>
        </row>
        <row r="1693">
          <cell r="A1693" t="str">
            <v>L3217</v>
          </cell>
          <cell r="B1693" t="str">
            <v>南京德同创业投资中心有限合伙</v>
          </cell>
        </row>
        <row r="1694">
          <cell r="A1694" t="str">
            <v>L3218</v>
          </cell>
          <cell r="B1694" t="str">
            <v>北京瀚华露笑投资合伙企业有限</v>
          </cell>
        </row>
        <row r="1695">
          <cell r="A1695" t="str">
            <v>L3219</v>
          </cell>
          <cell r="B1695" t="str">
            <v>黄骅市益友恒远投资管理中心普</v>
          </cell>
        </row>
        <row r="1696">
          <cell r="A1696" t="str">
            <v>L3220</v>
          </cell>
          <cell r="B1696" t="str">
            <v>南京木铎企业管理咨询有限公司</v>
          </cell>
        </row>
        <row r="1697">
          <cell r="A1697" t="str">
            <v>L3221</v>
          </cell>
          <cell r="B1697" t="str">
            <v>芜湖市盛初投资管理咨询有限公</v>
          </cell>
        </row>
        <row r="1698">
          <cell r="A1698" t="str">
            <v>L3222</v>
          </cell>
          <cell r="B1698" t="str">
            <v>装修张文忠</v>
          </cell>
        </row>
        <row r="1699">
          <cell r="A1699" t="str">
            <v>L3223</v>
          </cell>
          <cell r="B1699" t="str">
            <v>回龙观家具厂</v>
          </cell>
        </row>
        <row r="1700">
          <cell r="A1700" t="str">
            <v>L3224</v>
          </cell>
          <cell r="B1700" t="str">
            <v>艾通电磁技术（昆山）有限公司</v>
          </cell>
        </row>
        <row r="1701">
          <cell r="A1701" t="str">
            <v>L3225</v>
          </cell>
          <cell r="B1701" t="str">
            <v>东莞市伟创遥控模型科技有限公</v>
          </cell>
        </row>
        <row r="1702">
          <cell r="A1702" t="str">
            <v>L3226</v>
          </cell>
          <cell r="B1702" t="str">
            <v>北京新艺来办公用品销售部</v>
          </cell>
        </row>
        <row r="1703">
          <cell r="A1703" t="str">
            <v>L3227</v>
          </cell>
          <cell r="B1703" t="str">
            <v>温州华创汽车电器有限公司</v>
          </cell>
        </row>
        <row r="1704">
          <cell r="A1704" t="str">
            <v>L3228</v>
          </cell>
          <cell r="B1704" t="str">
            <v>深圳市九仓光电技术有限公司</v>
          </cell>
        </row>
        <row r="1705">
          <cell r="A1705" t="str">
            <v>L3229</v>
          </cell>
          <cell r="B1705" t="str">
            <v>厦门旭隆密封件有限公司</v>
          </cell>
        </row>
        <row r="1706">
          <cell r="A1706" t="str">
            <v>L3230</v>
          </cell>
          <cell r="B1706" t="str">
            <v>广州永锢壳体五金有限公司</v>
          </cell>
        </row>
        <row r="1707">
          <cell r="A1707" t="str">
            <v>L3231</v>
          </cell>
          <cell r="B1707" t="str">
            <v>北京盛河源贸易有限公司</v>
          </cell>
        </row>
        <row r="1708">
          <cell r="A1708" t="str">
            <v>L3232</v>
          </cell>
          <cell r="B1708" t="str">
            <v>西玺展览展示工程（上海）有</v>
          </cell>
        </row>
        <row r="1709">
          <cell r="A1709" t="str">
            <v>L3233</v>
          </cell>
          <cell r="B1709" t="str">
            <v>中航光电科技股份有限公司</v>
          </cell>
        </row>
        <row r="1710">
          <cell r="A1710" t="str">
            <v>L3234</v>
          </cell>
          <cell r="B1710" t="str">
            <v>深圳市国天电子股份有限公司</v>
          </cell>
        </row>
        <row r="1711">
          <cell r="A1711" t="str">
            <v>L3235</v>
          </cell>
          <cell r="B1711" t="str">
            <v>深圳市联量电子有限公司</v>
          </cell>
        </row>
        <row r="1712">
          <cell r="A1712" t="str">
            <v>L3236</v>
          </cell>
          <cell r="B1712" t="str">
            <v>北京澳德盛隆汽车科技有限公司</v>
          </cell>
        </row>
        <row r="1713">
          <cell r="A1713" t="str">
            <v>L3237</v>
          </cell>
          <cell r="B1713" t="str">
            <v>北京汉旗华祥电子有限公司</v>
          </cell>
        </row>
        <row r="1714">
          <cell r="A1714" t="str">
            <v>L3239</v>
          </cell>
          <cell r="B1714" t="str">
            <v>东莞市博顺实业有限公司</v>
          </cell>
        </row>
        <row r="1715">
          <cell r="A1715" t="str">
            <v>L3240</v>
          </cell>
          <cell r="B1715" t="str">
            <v>四川福奔汽车贸易有限公司</v>
          </cell>
        </row>
        <row r="1716">
          <cell r="A1716" t="str">
            <v>L3241</v>
          </cell>
          <cell r="B1716" t="str">
            <v>汽配城</v>
          </cell>
        </row>
        <row r="1717">
          <cell r="A1717" t="str">
            <v>L3242</v>
          </cell>
          <cell r="B1717" t="str">
            <v>河北盛德燃气有限公司</v>
          </cell>
        </row>
        <row r="1718">
          <cell r="A1718" t="str">
            <v>L3243</v>
          </cell>
          <cell r="B1718" t="str">
            <v>中国石油化工股份-河北沧州</v>
          </cell>
        </row>
        <row r="1719">
          <cell r="A1719" t="str">
            <v>L3244</v>
          </cell>
          <cell r="B1719" t="str">
            <v>上海瑞邦机械集团有限公司</v>
          </cell>
        </row>
        <row r="1720">
          <cell r="A1720" t="str">
            <v>L3245</v>
          </cell>
          <cell r="B1720" t="str">
            <v>北京长地集思信息技术有限公司</v>
          </cell>
        </row>
        <row r="1721">
          <cell r="A1721" t="str">
            <v>L3246</v>
          </cell>
          <cell r="B1721" t="str">
            <v>河北升泰环境检测有限公司</v>
          </cell>
        </row>
        <row r="1722">
          <cell r="A1722" t="str">
            <v>L4001</v>
          </cell>
          <cell r="B1722" t="str">
            <v>工资</v>
          </cell>
        </row>
        <row r="1723">
          <cell r="A1723" t="str">
            <v>L4002</v>
          </cell>
          <cell r="B1723" t="str">
            <v>饭卡押金</v>
          </cell>
        </row>
        <row r="1724">
          <cell r="A1724" t="str">
            <v>L4003</v>
          </cell>
          <cell r="B1724" t="str">
            <v>宿舍物品押金</v>
          </cell>
        </row>
        <row r="1725">
          <cell r="A1725" t="str">
            <v>L4004</v>
          </cell>
          <cell r="B1725" t="str">
            <v>党员活动经费</v>
          </cell>
        </row>
        <row r="1726">
          <cell r="A1726" t="str">
            <v>L4005</v>
          </cell>
          <cell r="B1726" t="str">
            <v>其他</v>
          </cell>
        </row>
        <row r="1727">
          <cell r="A1727" t="str">
            <v>L4006</v>
          </cell>
          <cell r="B1727" t="str">
            <v>养老保险</v>
          </cell>
        </row>
        <row r="1728">
          <cell r="A1728" t="str">
            <v>L4007</v>
          </cell>
          <cell r="B1728" t="str">
            <v>医疗保险</v>
          </cell>
        </row>
        <row r="1729">
          <cell r="A1729" t="str">
            <v>L4019</v>
          </cell>
          <cell r="B1729" t="str">
            <v>北京富光联创科技有限公司</v>
          </cell>
        </row>
        <row r="1730">
          <cell r="A1730" t="str">
            <v>L4020</v>
          </cell>
          <cell r="B1730" t="str">
            <v>北京晶川电子技术发展有限责任</v>
          </cell>
        </row>
        <row r="1731">
          <cell r="A1731" t="str">
            <v>L4021</v>
          </cell>
          <cell r="B1731" t="str">
            <v>北京新雨华祺科技有限公司</v>
          </cell>
        </row>
        <row r="1732">
          <cell r="A1732" t="str">
            <v>L4022</v>
          </cell>
          <cell r="B1732" t="str">
            <v>北京广信联科有限公司</v>
          </cell>
        </row>
        <row r="1733">
          <cell r="A1733" t="str">
            <v>L4023</v>
          </cell>
          <cell r="B1733" t="str">
            <v>北京大田梅兰汽车零部件有限</v>
          </cell>
        </row>
        <row r="1734">
          <cell r="A1734" t="str">
            <v>L4024</v>
          </cell>
          <cell r="B1734" t="str">
            <v>北京全万能商贸中心</v>
          </cell>
        </row>
        <row r="1735">
          <cell r="A1735" t="str">
            <v>L4025</v>
          </cell>
          <cell r="B1735" t="str">
            <v>北京京昕世纪科技有限公司</v>
          </cell>
        </row>
        <row r="1736">
          <cell r="A1736" t="str">
            <v>L4026</v>
          </cell>
          <cell r="B1736" t="str">
            <v>北京汇芯达电子有限公司</v>
          </cell>
        </row>
        <row r="1737">
          <cell r="A1737" t="str">
            <v>L4027</v>
          </cell>
          <cell r="B1737" t="str">
            <v>深圳市北高智电子有限公司北京</v>
          </cell>
        </row>
        <row r="1738">
          <cell r="A1738" t="str">
            <v>L4028</v>
          </cell>
          <cell r="B1738" t="str">
            <v>中国电信股份有限公司北京</v>
          </cell>
        </row>
        <row r="1739">
          <cell r="A1739" t="str">
            <v>L4029</v>
          </cell>
          <cell r="B1739" t="str">
            <v>安平县鼎久金属丝网制品有限</v>
          </cell>
        </row>
        <row r="1740">
          <cell r="A1740" t="str">
            <v>L4030</v>
          </cell>
          <cell r="B1740" t="str">
            <v>深圳市好品质模型技术有限</v>
          </cell>
        </row>
        <row r="1741">
          <cell r="A1741" t="str">
            <v>L4031</v>
          </cell>
          <cell r="B1741" t="str">
            <v>广州康钛乐电子有限公司</v>
          </cell>
        </row>
        <row r="1742">
          <cell r="A1742" t="str">
            <v>L4032</v>
          </cell>
          <cell r="B1742" t="str">
            <v>天津天泽思创电子科技有限公司</v>
          </cell>
        </row>
        <row r="1743">
          <cell r="A1743" t="str">
            <v>L4033</v>
          </cell>
          <cell r="B1743" t="str">
            <v>南京商络电子股份有限公司</v>
          </cell>
        </row>
        <row r="1744">
          <cell r="A1744" t="str">
            <v>L4049</v>
          </cell>
          <cell r="B1744" t="str">
            <v>广电计量检测（天津）有限公司</v>
          </cell>
        </row>
        <row r="1745">
          <cell r="A1745" t="str">
            <v>L4057</v>
          </cell>
          <cell r="B1745" t="str">
            <v>福士汽车零部件（济南）有限公</v>
          </cell>
        </row>
        <row r="1746">
          <cell r="A1746" t="str">
            <v>L4058</v>
          </cell>
          <cell r="B1746" t="str">
            <v>北京智恒网臣信息技术有限公司</v>
          </cell>
        </row>
        <row r="1747">
          <cell r="A1747" t="str">
            <v>L4059</v>
          </cell>
          <cell r="B1747" t="str">
            <v>北京合创诺德科技有限公司</v>
          </cell>
        </row>
        <row r="1748">
          <cell r="A1748" t="str">
            <v>L4060</v>
          </cell>
          <cell r="B1748" t="str">
            <v>北京卉林园景绿化工程有限公司</v>
          </cell>
        </row>
        <row r="1749">
          <cell r="A1749" t="str">
            <v>L4061</v>
          </cell>
          <cell r="B1749" t="str">
            <v>天纳克（中国）有限公司</v>
          </cell>
        </row>
        <row r="1750">
          <cell r="A1750" t="str">
            <v>L4062</v>
          </cell>
          <cell r="B1750" t="str">
            <v>深圳市艺宏鑫科技有限公司</v>
          </cell>
        </row>
        <row r="1751">
          <cell r="A1751" t="str">
            <v>L4063</v>
          </cell>
          <cell r="B1751" t="str">
            <v>襄阳卓亚汇勋汽车部件有限公司</v>
          </cell>
        </row>
        <row r="1752">
          <cell r="A1752" t="str">
            <v>L4064</v>
          </cell>
          <cell r="B1752" t="str">
            <v>文安县万达汽车配件制造有限公</v>
          </cell>
        </row>
        <row r="1753">
          <cell r="A1753" t="str">
            <v>L4065</v>
          </cell>
          <cell r="B1753" t="str">
            <v>北京瑞思达科技发展有限公司</v>
          </cell>
        </row>
        <row r="1754">
          <cell r="A1754" t="str">
            <v>L4066</v>
          </cell>
          <cell r="B1754" t="str">
            <v>乐清博天气动科技有限公司</v>
          </cell>
        </row>
        <row r="1755">
          <cell r="A1755" t="str">
            <v>L4067</v>
          </cell>
          <cell r="B1755" t="str">
            <v>北京君耀雷神电子有限公司</v>
          </cell>
        </row>
        <row r="1756">
          <cell r="A1756" t="str">
            <v>L4068</v>
          </cell>
          <cell r="B1756" t="str">
            <v>随州市君友机械制造厂</v>
          </cell>
        </row>
        <row r="1757">
          <cell r="A1757" t="str">
            <v>L4069</v>
          </cell>
          <cell r="B1757" t="str">
            <v>广州周立功单片机科技有限公司</v>
          </cell>
        </row>
        <row r="1758">
          <cell r="A1758" t="str">
            <v>L4070</v>
          </cell>
          <cell r="B1758" t="str">
            <v>昴氏（上海）电子贸易有限公司</v>
          </cell>
        </row>
        <row r="1759">
          <cell r="A1759" t="str">
            <v>L4071</v>
          </cell>
          <cell r="B1759" t="str">
            <v>沈阳澳斯凯利科技有限公司</v>
          </cell>
        </row>
        <row r="1760">
          <cell r="A1760" t="str">
            <v>L4072</v>
          </cell>
          <cell r="B1760" t="str">
            <v>北京万川和农用机械销售维修有</v>
          </cell>
        </row>
        <row r="1761">
          <cell r="A1761" t="str">
            <v>L4073</v>
          </cell>
          <cell r="B1761" t="str">
            <v>济南赛思特流体系统设备有限公</v>
          </cell>
        </row>
        <row r="1762">
          <cell r="A1762" t="str">
            <v>L4074</v>
          </cell>
          <cell r="B1762" t="str">
            <v>青岛杰奥德空气减震有限公司</v>
          </cell>
        </row>
        <row r="1763">
          <cell r="A1763" t="str">
            <v>L4075</v>
          </cell>
          <cell r="B1763" t="str">
            <v>北京定国建业五金有限公司</v>
          </cell>
        </row>
        <row r="1764">
          <cell r="A1764" t="str">
            <v>L4076</v>
          </cell>
          <cell r="B1764" t="str">
            <v>东莞市荣渝五金制品有限公司</v>
          </cell>
        </row>
        <row r="1765">
          <cell r="A1765" t="str">
            <v>L4077</v>
          </cell>
          <cell r="B1765" t="str">
            <v>曹县人联劳务派遣有限公司</v>
          </cell>
        </row>
        <row r="1766">
          <cell r="A1766" t="str">
            <v>L4078</v>
          </cell>
          <cell r="B1766" t="str">
            <v>乐清海迭电气有限公司</v>
          </cell>
        </row>
        <row r="1767">
          <cell r="A1767" t="str">
            <v>L4079</v>
          </cell>
          <cell r="B1767" t="str">
            <v>北京巴哈尔科技有限公司深圳分</v>
          </cell>
        </row>
        <row r="1768">
          <cell r="A1768" t="str">
            <v>L4080</v>
          </cell>
          <cell r="B1768" t="str">
            <v>北京航天金税技术有限公司</v>
          </cell>
        </row>
        <row r="1769">
          <cell r="A1769" t="str">
            <v>L4081</v>
          </cell>
          <cell r="B1769" t="str">
            <v>上海巨良电磁阀制造有限公司</v>
          </cell>
        </row>
        <row r="1770">
          <cell r="A1770" t="str">
            <v>L4082</v>
          </cell>
          <cell r="B1770" t="str">
            <v>上海熙铠阀门制造有限公司</v>
          </cell>
        </row>
        <row r="1771">
          <cell r="A1771" t="str">
            <v>L4083</v>
          </cell>
          <cell r="B1771" t="str">
            <v>北京海航通联光大技术开发有限</v>
          </cell>
        </row>
        <row r="1772">
          <cell r="A1772" t="str">
            <v>L4084</v>
          </cell>
          <cell r="B1772" t="str">
            <v>江苏方华阀门充罐设备有限公司</v>
          </cell>
        </row>
        <row r="1773">
          <cell r="A1773" t="str">
            <v>L4085</v>
          </cell>
          <cell r="B1773" t="str">
            <v>保定玮江机电设备销售有限公司</v>
          </cell>
        </row>
        <row r="1774">
          <cell r="A1774" t="str">
            <v>L4086</v>
          </cell>
          <cell r="B1774" t="str">
            <v>衡水富华橡塑制品有限公司</v>
          </cell>
        </row>
        <row r="1775">
          <cell r="A1775" t="str">
            <v>L4087</v>
          </cell>
          <cell r="B1775" t="str">
            <v>泰州市航龙电子有限公司</v>
          </cell>
        </row>
        <row r="1776">
          <cell r="A1776" t="str">
            <v>L4088</v>
          </cell>
          <cell r="B1776" t="str">
            <v>东莞市黄江大山五金制品厂</v>
          </cell>
        </row>
        <row r="1777">
          <cell r="A1777" t="str">
            <v>L4089</v>
          </cell>
          <cell r="B1777" t="str">
            <v>上海代涵不锈钢制品有限公司</v>
          </cell>
        </row>
        <row r="1778">
          <cell r="A1778" t="str">
            <v>L4090</v>
          </cell>
          <cell r="B1778" t="str">
            <v>沈阳兴华航空电器有限责任公司</v>
          </cell>
        </row>
        <row r="1779">
          <cell r="A1779" t="str">
            <v>L4094</v>
          </cell>
          <cell r="B1779" t="str">
            <v>北京市京宁通海经贸有限公司</v>
          </cell>
        </row>
        <row r="1780">
          <cell r="A1780" t="str">
            <v>L4095</v>
          </cell>
          <cell r="B1780" t="str">
            <v>深圳市鸿发顺达模具有限公司</v>
          </cell>
        </row>
        <row r="1781">
          <cell r="A1781" t="str">
            <v>L4096</v>
          </cell>
          <cell r="B1781" t="str">
            <v>恩钧实业（上海）有限公司</v>
          </cell>
        </row>
        <row r="1782">
          <cell r="A1782" t="str">
            <v>L4098</v>
          </cell>
          <cell r="B1782" t="str">
            <v>宁波市华益气动工程有限公司</v>
          </cell>
        </row>
        <row r="1783">
          <cell r="A1783" t="str">
            <v>L4187</v>
          </cell>
          <cell r="B1783" t="str">
            <v>天津通广集团数字通信有限公司</v>
          </cell>
        </row>
        <row r="1784">
          <cell r="A1784" t="str">
            <v>L4188</v>
          </cell>
          <cell r="B1784" t="str">
            <v>北京中翔恒悦科技有限公司</v>
          </cell>
        </row>
        <row r="1785">
          <cell r="A1785" t="str">
            <v>L4189</v>
          </cell>
          <cell r="B1785" t="str">
            <v>小林永创（北京）科技发展有限</v>
          </cell>
        </row>
        <row r="1786">
          <cell r="A1786" t="str">
            <v>L4190</v>
          </cell>
          <cell r="B1786" t="str">
            <v>北京德方兴盛贸有限公司</v>
          </cell>
        </row>
        <row r="1787">
          <cell r="A1787" t="str">
            <v>L4204</v>
          </cell>
          <cell r="B1787" t="str">
            <v>北京艾智达控制技术有限公司</v>
          </cell>
        </row>
        <row r="1788">
          <cell r="A1788" t="str">
            <v>L4205</v>
          </cell>
          <cell r="B1788" t="str">
            <v>北京中晟物流有限公司</v>
          </cell>
        </row>
        <row r="1789">
          <cell r="A1789" t="str">
            <v>L4206</v>
          </cell>
          <cell r="B1789" t="str">
            <v>浙江路得坦摩汽车部件股份有限</v>
          </cell>
        </row>
        <row r="1790">
          <cell r="A1790" t="str">
            <v>L4207</v>
          </cell>
          <cell r="B1790" t="str">
            <v>上海市黄浦区申源五金经营部</v>
          </cell>
        </row>
        <row r="1791">
          <cell r="A1791" t="str">
            <v>L4208</v>
          </cell>
          <cell r="B1791" t="str">
            <v>上海立协电子科技有限公司</v>
          </cell>
        </row>
        <row r="1792">
          <cell r="A1792" t="str">
            <v>L4256</v>
          </cell>
          <cell r="B1792" t="str">
            <v>青岛工联人力资源有限公司</v>
          </cell>
        </row>
        <row r="1793">
          <cell r="A1793" t="str">
            <v>L4258</v>
          </cell>
          <cell r="B1793" t="str">
            <v>廊坊市明旺工贸有限公司</v>
          </cell>
        </row>
        <row r="1794">
          <cell r="A1794" t="str">
            <v>L4259</v>
          </cell>
          <cell r="B1794" t="str">
            <v>北京远大创新科技有限公司</v>
          </cell>
        </row>
        <row r="1795">
          <cell r="A1795" t="str">
            <v>L4260</v>
          </cell>
          <cell r="B1795" t="str">
            <v>沈阳广成科技有限公司</v>
          </cell>
        </row>
        <row r="1796">
          <cell r="A1796" t="str">
            <v>L4261</v>
          </cell>
          <cell r="B1796" t="str">
            <v>北京潮东金晖科技有限公司</v>
          </cell>
        </row>
        <row r="1797">
          <cell r="A1797" t="str">
            <v>L4263</v>
          </cell>
          <cell r="B1797" t="str">
            <v>深圳市通盛宝业科技有限公司</v>
          </cell>
        </row>
        <row r="1798">
          <cell r="A1798" t="str">
            <v>L4286</v>
          </cell>
          <cell r="B1798" t="str">
            <v>湖南宏达天恒汽车电子科技有限</v>
          </cell>
        </row>
        <row r="1799">
          <cell r="A1799" t="str">
            <v>L4290</v>
          </cell>
          <cell r="B1799" t="str">
            <v>曲阳县德成模具设计部</v>
          </cell>
        </row>
        <row r="1800">
          <cell r="A1800" t="str">
            <v>L4291</v>
          </cell>
          <cell r="B1800" t="str">
            <v>河北廊跃金属制品有限公司</v>
          </cell>
        </row>
        <row r="1801">
          <cell r="A1801" t="str">
            <v>L4292</v>
          </cell>
          <cell r="B1801" t="str">
            <v>欣丰卓群科技（北京）科技有限</v>
          </cell>
        </row>
        <row r="1802">
          <cell r="A1802" t="str">
            <v>L4293</v>
          </cell>
          <cell r="B1802" t="str">
            <v>台州欧思托气动机械科技有限公</v>
          </cell>
        </row>
        <row r="1803">
          <cell r="A1803" t="str">
            <v>L4294</v>
          </cell>
          <cell r="B1803" t="str">
            <v>北京合力同辉商贸中心</v>
          </cell>
        </row>
        <row r="1804">
          <cell r="A1804" t="str">
            <v>L4305</v>
          </cell>
          <cell r="B1804" t="str">
            <v>铁岭辽河橡塑制品有限责任公司</v>
          </cell>
        </row>
        <row r="1805">
          <cell r="A1805" t="str">
            <v>L4354</v>
          </cell>
          <cell r="B1805" t="str">
            <v>北京京北通宇电子元件有限公司</v>
          </cell>
        </row>
        <row r="1806">
          <cell r="A1806" t="str">
            <v>L4355</v>
          </cell>
          <cell r="B1806" t="str">
            <v>阿里云计算有限公司</v>
          </cell>
        </row>
        <row r="1807">
          <cell r="A1807" t="str">
            <v>L4357</v>
          </cell>
          <cell r="B1807" t="str">
            <v>北京世纪佳宏机械配件有限公司</v>
          </cell>
        </row>
        <row r="1808">
          <cell r="A1808" t="str">
            <v>L4358</v>
          </cell>
          <cell r="B1808" t="str">
            <v>深圳市恒歌科技有限公司</v>
          </cell>
        </row>
        <row r="1809">
          <cell r="A1809" t="str">
            <v>L4363</v>
          </cell>
          <cell r="B1809" t="str">
            <v>乐清市乐可力气科技有限公司</v>
          </cell>
        </row>
        <row r="1810">
          <cell r="A1810" t="str">
            <v>L4595</v>
          </cell>
          <cell r="B1810" t="str">
            <v>天津湘鑫科技发展有限公司</v>
          </cell>
        </row>
        <row r="1811">
          <cell r="A1811" t="str">
            <v>L4596</v>
          </cell>
          <cell r="B1811" t="str">
            <v>武汉海德派克密封件有限公司</v>
          </cell>
        </row>
        <row r="1812">
          <cell r="A1812" t="str">
            <v>L4597</v>
          </cell>
          <cell r="B1812" t="str">
            <v>北京校尉艺鸣文化传播有限公司</v>
          </cell>
        </row>
        <row r="1813">
          <cell r="A1813" t="str">
            <v>L4598</v>
          </cell>
          <cell r="B1813" t="str">
            <v>北京绿雅清源科技发展有限公司</v>
          </cell>
        </row>
        <row r="1814">
          <cell r="A1814" t="str">
            <v>L4599</v>
          </cell>
          <cell r="B1814" t="str">
            <v>河南天海电器有限公司</v>
          </cell>
        </row>
        <row r="1815">
          <cell r="A1815" t="str">
            <v>L4600</v>
          </cell>
          <cell r="B1815" t="str">
            <v>北京市双海包装制品厂</v>
          </cell>
        </row>
        <row r="1816">
          <cell r="A1816" t="str">
            <v>L4601</v>
          </cell>
          <cell r="B1816" t="str">
            <v>重庆沪强汽车摩托车零部件有限</v>
          </cell>
        </row>
        <row r="1817">
          <cell r="A1817" t="str">
            <v>L4606</v>
          </cell>
          <cell r="B1817" t="str">
            <v>大城县卓瑞机械配件有限公司</v>
          </cell>
        </row>
        <row r="1818">
          <cell r="A1818" t="str">
            <v>L4673</v>
          </cell>
          <cell r="B1818" t="str">
            <v>云汉芯城（上海）电子科技有限</v>
          </cell>
        </row>
        <row r="1819">
          <cell r="A1819" t="str">
            <v>L4680</v>
          </cell>
          <cell r="B1819" t="str">
            <v>北京机床研究所有限公司国际贸</v>
          </cell>
        </row>
        <row r="1820">
          <cell r="A1820" t="str">
            <v>L4692</v>
          </cell>
          <cell r="B1820" t="str">
            <v>上海憬马精密机械科技有限公司</v>
          </cell>
        </row>
        <row r="1821">
          <cell r="A1821" t="str">
            <v>L4795</v>
          </cell>
          <cell r="B1821" t="str">
            <v>南皮县坤源五金制造有限公司</v>
          </cell>
        </row>
        <row r="1822">
          <cell r="A1822" t="str">
            <v>L4800</v>
          </cell>
          <cell r="B1822" t="str">
            <v>北京世誉鑫诚专利代理事务所</v>
          </cell>
        </row>
        <row r="1823">
          <cell r="A1823" t="str">
            <v>L4801</v>
          </cell>
          <cell r="B1823" t="str">
            <v>上海合宙通信科技有限公司</v>
          </cell>
        </row>
        <row r="1824">
          <cell r="A1824" t="str">
            <v>L4802</v>
          </cell>
          <cell r="B1824" t="str">
            <v>北京伟创胜科技发展有限责任公</v>
          </cell>
        </row>
        <row r="1825">
          <cell r="A1825" t="str">
            <v>L4803</v>
          </cell>
          <cell r="B1825" t="str">
            <v>深圳市百斯特电子有限公司</v>
          </cell>
        </row>
        <row r="1826">
          <cell r="A1826" t="str">
            <v>L4805</v>
          </cell>
          <cell r="B1826" t="str">
            <v>深圳兢量测控技术有限公司</v>
          </cell>
        </row>
        <row r="1827">
          <cell r="A1827" t="str">
            <v>L4810</v>
          </cell>
          <cell r="B1827" t="str">
            <v>廊坊市万沃塑料制品有限公司</v>
          </cell>
        </row>
        <row r="1828">
          <cell r="A1828" t="str">
            <v>L4820</v>
          </cell>
          <cell r="B1828" t="str">
            <v>黄骅市顺亿汽车部件有限公司</v>
          </cell>
        </row>
        <row r="1829">
          <cell r="A1829" t="str">
            <v>L4828</v>
          </cell>
          <cell r="B1829" t="str">
            <v>台州菲恩特流体控制有限公司</v>
          </cell>
        </row>
        <row r="1830">
          <cell r="A1830" t="str">
            <v>L4832</v>
          </cell>
          <cell r="B1830" t="str">
            <v>北京长信宏正科技发展有限公司</v>
          </cell>
        </row>
        <row r="1831">
          <cell r="A1831" t="str">
            <v>L4879</v>
          </cell>
          <cell r="B1831" t="str">
            <v>广州市艾利讯电子科技有限公司</v>
          </cell>
        </row>
        <row r="1832">
          <cell r="A1832" t="str">
            <v>L4880</v>
          </cell>
          <cell r="B1832" t="str">
            <v>常州路易电动推杆有限公司</v>
          </cell>
        </row>
        <row r="1833">
          <cell r="A1833" t="str">
            <v>L4911</v>
          </cell>
          <cell r="B1833" t="str">
            <v>青岛质德工业设备有限公司</v>
          </cell>
        </row>
        <row r="1834">
          <cell r="A1834" t="str">
            <v>L4922</v>
          </cell>
          <cell r="B1834" t="str">
            <v>西安宏鑫橡胶有限公司</v>
          </cell>
        </row>
        <row r="1835">
          <cell r="A1835" t="str">
            <v>L4923</v>
          </cell>
          <cell r="B1835" t="str">
            <v>上海松夏减震器有限公司</v>
          </cell>
        </row>
        <row r="1836">
          <cell r="A1836" t="str">
            <v>L4936</v>
          </cell>
          <cell r="B1836" t="str">
            <v>无锡新璟欣汽车配件有限公司</v>
          </cell>
        </row>
        <row r="1837">
          <cell r="A1837" t="str">
            <v>L4962</v>
          </cell>
          <cell r="B1837" t="str">
            <v>厦门市京宝工贸有限公司</v>
          </cell>
        </row>
        <row r="1838">
          <cell r="A1838" t="str">
            <v>L5002</v>
          </cell>
          <cell r="B1838" t="str">
            <v>远东嘉烨沧州科技有限公司</v>
          </cell>
        </row>
        <row r="1839">
          <cell r="A1839" t="str">
            <v>L5045</v>
          </cell>
          <cell r="B1839" t="str">
            <v>上海卓曙自动化设备有限公司</v>
          </cell>
        </row>
        <row r="1840">
          <cell r="A1840" t="str">
            <v>L5047</v>
          </cell>
          <cell r="B1840" t="str">
            <v>深圳市迈维视觉科技有限公司</v>
          </cell>
        </row>
        <row r="1841">
          <cell r="A1841" t="str">
            <v>L5048</v>
          </cell>
          <cell r="B1841" t="str">
            <v>广州宏山自动识别技术有限公司</v>
          </cell>
        </row>
        <row r="1842">
          <cell r="A1842" t="str">
            <v>L5049</v>
          </cell>
          <cell r="B1842" t="str">
            <v>深圳市华远自动化设备有限公司</v>
          </cell>
        </row>
        <row r="1843">
          <cell r="A1843" t="str">
            <v>L5064</v>
          </cell>
          <cell r="B1843" t="str">
            <v>中睿恒泰（北京）人力资源有限</v>
          </cell>
        </row>
        <row r="1844">
          <cell r="A1844" t="str">
            <v>L5077</v>
          </cell>
          <cell r="B1844" t="str">
            <v>东莞市钰申特电子科技有限公司</v>
          </cell>
        </row>
        <row r="1845">
          <cell r="A1845" t="str">
            <v>L5078</v>
          </cell>
          <cell r="B1845" t="str">
            <v>浙江飞洋自动化设备有限公司</v>
          </cell>
        </row>
        <row r="1846">
          <cell r="A1846" t="str">
            <v>L5079</v>
          </cell>
          <cell r="B1846" t="str">
            <v>合道兄弟人力资源（北京）有限</v>
          </cell>
        </row>
        <row r="1847">
          <cell r="A1847" t="str">
            <v>L5091</v>
          </cell>
          <cell r="B1847" t="str">
            <v>天津合泰芯电子科技有限公司</v>
          </cell>
        </row>
        <row r="1848">
          <cell r="A1848" t="str">
            <v>M1944515</v>
          </cell>
          <cell r="B1848" t="str">
            <v>阳江市太仕模具有限公司</v>
          </cell>
        </row>
        <row r="1849">
          <cell r="A1849" t="str">
            <v>WL101</v>
          </cell>
          <cell r="B1849" t="str">
            <v>中国石化销售有限公司北京石油</v>
          </cell>
        </row>
        <row r="1850">
          <cell r="A1850" t="str">
            <v>WL102</v>
          </cell>
          <cell r="B1850" t="str">
            <v>北京金名辰轮胎销售有限公司</v>
          </cell>
        </row>
        <row r="1851">
          <cell r="A1851" t="str">
            <v>WL103</v>
          </cell>
          <cell r="B1851" t="str">
            <v>北京欧福隆翔科技有限公司</v>
          </cell>
        </row>
        <row r="1852">
          <cell r="A1852" t="str">
            <v>WL104</v>
          </cell>
          <cell r="B1852" t="str">
            <v>中国人民财产保险股份有限公司</v>
          </cell>
        </row>
        <row r="1853">
          <cell r="A1853" t="str">
            <v>WL105</v>
          </cell>
          <cell r="B1853" t="str">
            <v>北京南口大堡汽车轮胎修理部</v>
          </cell>
        </row>
        <row r="1854">
          <cell r="A1854" t="str">
            <v>WL106</v>
          </cell>
          <cell r="B1854" t="str">
            <v>车辆事故理赔款</v>
          </cell>
        </row>
        <row r="1855">
          <cell r="A1855" t="str">
            <v>WL107</v>
          </cell>
          <cell r="B1855" t="str">
            <v>山东诸城物流有限公司</v>
          </cell>
        </row>
        <row r="1856">
          <cell r="A1856" t="str">
            <v>WL108</v>
          </cell>
          <cell r="B1856" t="str">
            <v>严春来</v>
          </cell>
        </row>
        <row r="1857">
          <cell r="A1857" t="str">
            <v>WL109</v>
          </cell>
          <cell r="B1857" t="str">
            <v>李志强</v>
          </cell>
        </row>
        <row r="1858">
          <cell r="A1858" t="str">
            <v>WL110</v>
          </cell>
          <cell r="B1858" t="str">
            <v>韩金领</v>
          </cell>
        </row>
        <row r="1859">
          <cell r="A1859" t="str">
            <v>WL111</v>
          </cell>
          <cell r="B1859" t="str">
            <v>支付宝网络技术有限公司客户备</v>
          </cell>
        </row>
        <row r="1860">
          <cell r="A1860" t="str">
            <v>WL112</v>
          </cell>
          <cell r="B1860" t="str">
            <v>中国太平洋财产保险股份有限公</v>
          </cell>
        </row>
        <row r="1861">
          <cell r="A1861" t="str">
            <v>WL113</v>
          </cell>
          <cell r="B1861" t="str">
            <v>北京圣发世纪不锈钢有限公司</v>
          </cell>
        </row>
        <row r="1862">
          <cell r="A1862" t="str">
            <v>WL114</v>
          </cell>
          <cell r="B1862" t="str">
            <v>物流中国</v>
          </cell>
        </row>
        <row r="1863">
          <cell r="A1863" t="str">
            <v>WL209</v>
          </cell>
          <cell r="B1863" t="str">
            <v>北京中交慧联信息科技有限公司</v>
          </cell>
        </row>
        <row r="1864">
          <cell r="A1864" t="str">
            <v>ZFGJJ</v>
          </cell>
          <cell r="B1864" t="str">
            <v>住房公积金</v>
          </cell>
        </row>
        <row r="1865">
          <cell r="A1865" t="str">
            <v>ZGK</v>
          </cell>
          <cell r="B1865" t="str">
            <v>暂估</v>
          </cell>
        </row>
        <row r="1866">
          <cell r="A1866" t="str">
            <v>闫月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.5零件主数据"/>
    </sheetNames>
    <sheetDataSet>
      <sheetData sheetId="0">
        <row r="1">
          <cell r="A1" t="str">
            <v>零件号</v>
          </cell>
          <cell r="B1" t="str">
            <v>描述</v>
          </cell>
          <cell r="C1" t="str">
            <v>描述</v>
          </cell>
        </row>
        <row r="2">
          <cell r="A2" t="str">
            <v>BCL0010006</v>
          </cell>
          <cell r="B2" t="str">
            <v>气管卡扣（2*4mm）</v>
          </cell>
        </row>
        <row r="3">
          <cell r="A3" t="str">
            <v>BEC0010039</v>
          </cell>
          <cell r="B3" t="str">
            <v>通风加热控制器ECU</v>
          </cell>
        </row>
        <row r="4">
          <cell r="A4" t="str">
            <v>BEC0010040</v>
          </cell>
          <cell r="B4" t="str">
            <v>靠背风扇总成</v>
          </cell>
        </row>
        <row r="5">
          <cell r="A5" t="str">
            <v>BEC0010041</v>
          </cell>
          <cell r="B5" t="str">
            <v>坐垫风扇总成</v>
          </cell>
        </row>
        <row r="6">
          <cell r="A6" t="str">
            <v>BEC0010042</v>
          </cell>
          <cell r="B6" t="str">
            <v>靠背加热垫总成</v>
          </cell>
        </row>
        <row r="7">
          <cell r="A7" t="str">
            <v>BEC0010043</v>
          </cell>
          <cell r="B7" t="str">
            <v>坐垫加热垫总成</v>
          </cell>
        </row>
        <row r="8">
          <cell r="A8" t="str">
            <v>BEC0010044</v>
          </cell>
          <cell r="B8" t="str">
            <v>通风开关</v>
          </cell>
        </row>
        <row r="9">
          <cell r="A9" t="str">
            <v>BEC0010045</v>
          </cell>
          <cell r="B9" t="str">
            <v>加热开关</v>
          </cell>
        </row>
        <row r="10">
          <cell r="A10" t="str">
            <v>BEC0010046</v>
          </cell>
          <cell r="B10" t="str">
            <v>通风加热线束总成</v>
          </cell>
        </row>
        <row r="11">
          <cell r="A11" t="str">
            <v>BEC0010050</v>
          </cell>
          <cell r="B11" t="str">
            <v>通风加热集成开关</v>
          </cell>
        </row>
        <row r="12">
          <cell r="A12" t="str">
            <v>BEC0010051</v>
          </cell>
          <cell r="B12" t="str">
            <v>单加热线束</v>
          </cell>
        </row>
        <row r="13">
          <cell r="A13" t="str">
            <v>BEC0010052</v>
          </cell>
          <cell r="B13" t="str">
            <v>单通风线束</v>
          </cell>
        </row>
        <row r="14">
          <cell r="A14" t="str">
            <v>BEC0010055</v>
          </cell>
          <cell r="B14" t="str">
            <v>GCM188R71H104KA57D</v>
          </cell>
          <cell r="C14" t="str">
            <v>50V/0.1uF</v>
          </cell>
        </row>
        <row r="15">
          <cell r="A15" t="str">
            <v>BEC0010056</v>
          </cell>
          <cell r="B15" t="str">
            <v>GCM21BR71H104KA37L</v>
          </cell>
          <cell r="C15" t="str">
            <v>50V/0.1μF</v>
          </cell>
        </row>
        <row r="16">
          <cell r="A16" t="str">
            <v>BEC0010057</v>
          </cell>
          <cell r="B16" t="str">
            <v>GCM32ER71H475KA55L</v>
          </cell>
          <cell r="C16" t="str">
            <v>4.7μF/50V</v>
          </cell>
        </row>
        <row r="17">
          <cell r="A17" t="str">
            <v>BEC0010058</v>
          </cell>
          <cell r="B17" t="str">
            <v>CL10B103KBNC</v>
          </cell>
          <cell r="C17" t="str">
            <v>50V/10nF</v>
          </cell>
        </row>
        <row r="18">
          <cell r="A18" t="str">
            <v>BEC0010059</v>
          </cell>
          <cell r="B18" t="str">
            <v>GCM1885C1H511JA16D</v>
          </cell>
          <cell r="C18" t="str">
            <v>50V/510pF</v>
          </cell>
        </row>
        <row r="19">
          <cell r="A19" t="str">
            <v>BEC0010060</v>
          </cell>
          <cell r="B19" t="str">
            <v>GCM1885C1H300JA16D</v>
          </cell>
          <cell r="C19" t="str">
            <v>50V/30pF</v>
          </cell>
        </row>
        <row r="20">
          <cell r="A20" t="str">
            <v>BEC0010061</v>
          </cell>
          <cell r="B20" t="str">
            <v>GCM32ER71A226ME12L</v>
          </cell>
          <cell r="C20" t="str">
            <v>22μF/10V</v>
          </cell>
        </row>
        <row r="21">
          <cell r="A21" t="str">
            <v>BEC0010062</v>
          </cell>
          <cell r="B21" t="str">
            <v>GCM21BR71C105KA58L</v>
          </cell>
          <cell r="C21" t="str">
            <v>16V/1μF</v>
          </cell>
        </row>
        <row r="22">
          <cell r="A22" t="str">
            <v>BEC0010063</v>
          </cell>
          <cell r="B22" t="str">
            <v>SC1H107M08010VR289</v>
          </cell>
          <cell r="C22" t="str">
            <v>100uF/50V</v>
          </cell>
        </row>
        <row r="23">
          <cell r="A23" t="str">
            <v>BEC0010064</v>
          </cell>
          <cell r="B23" t="str">
            <v>CC0805KRX7R9BB103</v>
          </cell>
          <cell r="C23" t="str">
            <v>50V/10nF</v>
          </cell>
        </row>
        <row r="24">
          <cell r="A24" t="str">
            <v>BEC0010065</v>
          </cell>
          <cell r="B24" t="str">
            <v>B340BQ-13-F</v>
          </cell>
          <cell r="C24" t="str">
            <v>40V/3A/-55°C~150°C/SMB</v>
          </cell>
        </row>
        <row r="25">
          <cell r="A25" t="str">
            <v>BEC0010066</v>
          </cell>
          <cell r="B25" t="str">
            <v>1N4148WQ</v>
          </cell>
        </row>
        <row r="26">
          <cell r="A26" t="str">
            <v>BEC0010067</v>
          </cell>
          <cell r="B26" t="str">
            <v>PKR33CA</v>
          </cell>
          <cell r="C26" t="str">
            <v>50V/10nF</v>
          </cell>
        </row>
        <row r="27">
          <cell r="A27" t="str">
            <v>BEC0010068</v>
          </cell>
          <cell r="B27" t="str">
            <v>1-2311788-1</v>
          </cell>
        </row>
        <row r="28">
          <cell r="A28" t="str">
            <v>BEC0010069</v>
          </cell>
          <cell r="B28" t="str">
            <v>c-368312-1</v>
          </cell>
        </row>
        <row r="29">
          <cell r="A29" t="str">
            <v>BEC0010070</v>
          </cell>
          <cell r="B29" t="str">
            <v>NRS5040T470MMGJV</v>
          </cell>
          <cell r="C29" t="str">
            <v>47μH/0.9A/4.9x4.9x4</v>
          </cell>
        </row>
        <row r="30">
          <cell r="A30" t="str">
            <v>BEC0010071</v>
          </cell>
          <cell r="B30" t="str">
            <v>MMBT5551</v>
          </cell>
          <cell r="C30" t="str">
            <v>160V/200mA</v>
          </cell>
        </row>
        <row r="31">
          <cell r="A31" t="str">
            <v>BEC0010072</v>
          </cell>
          <cell r="B31" t="str">
            <v>MMBT5401</v>
          </cell>
        </row>
        <row r="32">
          <cell r="A32" t="str">
            <v>BEC0010073</v>
          </cell>
          <cell r="B32" t="str">
            <v>CR-03FA7---10K010</v>
          </cell>
          <cell r="C32" t="str">
            <v>10K/1%</v>
          </cell>
        </row>
        <row r="33">
          <cell r="A33" t="str">
            <v>BEC0010074</v>
          </cell>
          <cell r="B33" t="str">
            <v>CR-03FA7---5K6010</v>
          </cell>
          <cell r="C33" t="str">
            <v>5.6K/1%</v>
          </cell>
        </row>
        <row r="34">
          <cell r="A34" t="str">
            <v>BEC0010075</v>
          </cell>
          <cell r="B34" t="str">
            <v>CR-03FA7---51K010</v>
          </cell>
          <cell r="C34" t="str">
            <v>51K/1%</v>
          </cell>
        </row>
        <row r="35">
          <cell r="A35" t="str">
            <v>BEC0010076</v>
          </cell>
          <cell r="B35" t="str">
            <v>CR-03FA7----1K010</v>
          </cell>
          <cell r="C35" t="str">
            <v>1K/1%</v>
          </cell>
        </row>
        <row r="36">
          <cell r="A36" t="str">
            <v>BEC0010077</v>
          </cell>
          <cell r="B36" t="str">
            <v>Rl0603L471JT</v>
          </cell>
          <cell r="C36" t="str">
            <v>470/1%</v>
          </cell>
        </row>
        <row r="37">
          <cell r="A37" t="str">
            <v>BEC0010078</v>
          </cell>
          <cell r="B37" t="str">
            <v>CR-05FA7---10K010</v>
          </cell>
          <cell r="C37" t="str">
            <v>10K/1%</v>
          </cell>
        </row>
        <row r="38">
          <cell r="A38" t="str">
            <v>BEC0010079</v>
          </cell>
          <cell r="B38" t="str">
            <v>CR-03FA7--100K010</v>
          </cell>
          <cell r="C38" t="str">
            <v>100K/1%</v>
          </cell>
        </row>
        <row r="39">
          <cell r="A39" t="str">
            <v>BEC0010080</v>
          </cell>
          <cell r="B39" t="str">
            <v>CR-05FA7---4K7010</v>
          </cell>
          <cell r="C39" t="str">
            <v>4.7K/1%</v>
          </cell>
        </row>
        <row r="40">
          <cell r="A40" t="str">
            <v>BEC0010081</v>
          </cell>
          <cell r="B40" t="str">
            <v>0603WAJ0-202T5E</v>
          </cell>
          <cell r="C40" t="str">
            <v>2K/1%</v>
          </cell>
        </row>
        <row r="41">
          <cell r="A41" t="str">
            <v>BEC0010082</v>
          </cell>
          <cell r="B41" t="str">
            <v>NCV78L05ABDR2G</v>
          </cell>
        </row>
        <row r="42">
          <cell r="A42" t="str">
            <v>BEC0010083</v>
          </cell>
          <cell r="B42" t="str">
            <v>ATtiny814</v>
          </cell>
        </row>
        <row r="43">
          <cell r="A43" t="str">
            <v>BEC0010084</v>
          </cell>
          <cell r="B43" t="str">
            <v>VND5T100LA</v>
          </cell>
        </row>
        <row r="44">
          <cell r="A44" t="str">
            <v>BEC0010085</v>
          </cell>
          <cell r="B44" t="str">
            <v>TUSD05H4U</v>
          </cell>
        </row>
        <row r="45">
          <cell r="A45" t="str">
            <v>BFA0000004</v>
          </cell>
          <cell r="B45" t="str">
            <v>重卡扎带</v>
          </cell>
          <cell r="C45" t="str">
            <v>4*200</v>
          </cell>
        </row>
        <row r="46">
          <cell r="A46" t="str">
            <v>BFA0000284</v>
          </cell>
          <cell r="B46" t="str">
            <v>自攻钉2</v>
          </cell>
          <cell r="C46" t="str">
            <v>M2.6*10</v>
          </cell>
        </row>
        <row r="47">
          <cell r="A47" t="str">
            <v>BFA0000285</v>
          </cell>
          <cell r="B47" t="str">
            <v>开口挡圈</v>
          </cell>
          <cell r="C47" t="str">
            <v>Φ4镀黑锌</v>
          </cell>
        </row>
        <row r="48">
          <cell r="A48" t="str">
            <v>BFA0000372</v>
          </cell>
          <cell r="B48" t="str">
            <v>M10*1螺母</v>
          </cell>
          <cell r="C48" t="str">
            <v>M10*1.0</v>
          </cell>
        </row>
        <row r="49">
          <cell r="A49" t="str">
            <v>BFA0000754</v>
          </cell>
          <cell r="B49" t="str">
            <v>H4气嘴螺母</v>
          </cell>
        </row>
        <row r="50">
          <cell r="A50" t="str">
            <v>BFA0000755</v>
          </cell>
          <cell r="B50" t="str">
            <v>钢珠</v>
          </cell>
          <cell r="C50" t="str">
            <v>SRΦ2.8</v>
          </cell>
        </row>
        <row r="51">
          <cell r="A51" t="str">
            <v>BFA0000756</v>
          </cell>
          <cell r="B51" t="str">
            <v>内六角螺钉</v>
          </cell>
          <cell r="C51" t="str">
            <v>M6*20镀黑锌</v>
          </cell>
        </row>
        <row r="52">
          <cell r="A52" t="str">
            <v>BFA0000757</v>
          </cell>
          <cell r="B52" t="str">
            <v>销轴</v>
          </cell>
        </row>
        <row r="53">
          <cell r="A53" t="str">
            <v>BFA0000758</v>
          </cell>
          <cell r="B53" t="str">
            <v>华丝尖尾自攻钉</v>
          </cell>
          <cell r="C53" t="str">
            <v>M2.3*8-6</v>
          </cell>
        </row>
        <row r="54">
          <cell r="A54" t="str">
            <v>BFA0000806</v>
          </cell>
          <cell r="B54" t="str">
            <v>不带垫螺丝(2.6*10)</v>
          </cell>
        </row>
        <row r="55">
          <cell r="A55" t="str">
            <v>BFA0000807</v>
          </cell>
          <cell r="B55" t="str">
            <v>平垫</v>
          </cell>
          <cell r="C55">
            <v>2.5</v>
          </cell>
        </row>
        <row r="56">
          <cell r="A56" t="str">
            <v>BMM0000024</v>
          </cell>
          <cell r="B56" t="str">
            <v>6486手动调整机构</v>
          </cell>
          <cell r="C56">
            <v>807002001</v>
          </cell>
        </row>
        <row r="57">
          <cell r="A57" t="str">
            <v>BPC0000002</v>
          </cell>
          <cell r="B57" t="str">
            <v>座椅气囊(新)</v>
          </cell>
        </row>
        <row r="58">
          <cell r="A58" t="str">
            <v>BPC0000006</v>
          </cell>
          <cell r="B58" t="str">
            <v>座椅气囊(新)</v>
          </cell>
        </row>
        <row r="59">
          <cell r="A59" t="str">
            <v>BPC0000008</v>
          </cell>
          <cell r="B59" t="str">
            <v>欧曼气阀气管总成(新)</v>
          </cell>
        </row>
        <row r="60">
          <cell r="A60" t="str">
            <v>BPC0000010</v>
          </cell>
          <cell r="B60" t="str">
            <v>速降气阀</v>
          </cell>
          <cell r="C60" t="str">
            <v>进口</v>
          </cell>
        </row>
        <row r="61">
          <cell r="A61" t="str">
            <v>BPC0000011</v>
          </cell>
          <cell r="B61" t="str">
            <v>四孔进口气阀</v>
          </cell>
          <cell r="C61" t="str">
            <v>进口</v>
          </cell>
        </row>
        <row r="62">
          <cell r="A62" t="str">
            <v>BPC0000012</v>
          </cell>
          <cell r="B62" t="str">
            <v>三通4-4-4</v>
          </cell>
          <cell r="C62" t="str">
            <v>进口</v>
          </cell>
        </row>
        <row r="63">
          <cell r="A63" t="str">
            <v>BPC0000013</v>
          </cell>
          <cell r="B63" t="str">
            <v>紧固箍4</v>
          </cell>
          <cell r="C63" t="str">
            <v>进口</v>
          </cell>
        </row>
        <row r="64">
          <cell r="A64" t="str">
            <v>BPC0000014</v>
          </cell>
          <cell r="B64" t="str">
            <v>两通4-6</v>
          </cell>
          <cell r="C64" t="str">
            <v>进口</v>
          </cell>
        </row>
        <row r="65">
          <cell r="A65" t="str">
            <v>BPC0000015</v>
          </cell>
          <cell r="B65" t="str">
            <v>透明气管</v>
          </cell>
          <cell r="C65" t="str">
            <v>PUΦ4*2.5</v>
          </cell>
        </row>
        <row r="66">
          <cell r="A66" t="str">
            <v>BPC0000016</v>
          </cell>
          <cell r="B66" t="str">
            <v>红色气管</v>
          </cell>
          <cell r="C66" t="str">
            <v>PUΦ4*2.5</v>
          </cell>
        </row>
        <row r="67">
          <cell r="A67" t="str">
            <v>BPC0000017</v>
          </cell>
          <cell r="B67" t="str">
            <v>蓝色气管</v>
          </cell>
          <cell r="C67" t="str">
            <v>PUΦ4*2.5</v>
          </cell>
        </row>
        <row r="68">
          <cell r="A68" t="str">
            <v>BPC0000018</v>
          </cell>
          <cell r="B68" t="str">
            <v>黑色气管</v>
          </cell>
          <cell r="C68" t="str">
            <v>PUΦ4*2.5</v>
          </cell>
        </row>
        <row r="69">
          <cell r="A69" t="str">
            <v>BPC0000019</v>
          </cell>
          <cell r="B69" t="str">
            <v>黑色防护胶管φ12mm</v>
          </cell>
        </row>
        <row r="70">
          <cell r="A70" t="str">
            <v>BPC0000020</v>
          </cell>
          <cell r="B70" t="str">
            <v>气路防护波纹管</v>
          </cell>
        </row>
        <row r="71">
          <cell r="A71" t="str">
            <v>BPC0000021</v>
          </cell>
          <cell r="B71" t="str">
            <v>紧固箍6</v>
          </cell>
          <cell r="C71" t="str">
            <v>进口</v>
          </cell>
        </row>
        <row r="72">
          <cell r="A72" t="str">
            <v>BPC0000022</v>
          </cell>
          <cell r="B72" t="str">
            <v>速降气阀配套塑料件</v>
          </cell>
          <cell r="C72" t="str">
            <v>白色</v>
          </cell>
        </row>
        <row r="73">
          <cell r="A73" t="str">
            <v>BPC0000027</v>
          </cell>
          <cell r="B73" t="str">
            <v>快插接头</v>
          </cell>
          <cell r="C73" t="str">
            <v>Φ4-Φ6</v>
          </cell>
        </row>
        <row r="74">
          <cell r="A74" t="str">
            <v>BPC0000035</v>
          </cell>
          <cell r="B74" t="str">
            <v>H4B平台气囊</v>
          </cell>
        </row>
        <row r="75">
          <cell r="A75" t="str">
            <v>BPC0000038</v>
          </cell>
          <cell r="B75" t="str">
            <v>H4A气悬浮总成</v>
          </cell>
        </row>
        <row r="76">
          <cell r="A76" t="str">
            <v>BPC0000046</v>
          </cell>
          <cell r="B76" t="str">
            <v>座椅气阀(国产)</v>
          </cell>
        </row>
        <row r="77">
          <cell r="A77" t="str">
            <v>BPC0000047</v>
          </cell>
          <cell r="B77" t="str">
            <v>H3改型气囊</v>
          </cell>
        </row>
        <row r="78">
          <cell r="A78" t="str">
            <v>BPC0000055</v>
          </cell>
          <cell r="B78" t="str">
            <v>6-6快插接头</v>
          </cell>
        </row>
        <row r="79">
          <cell r="A79" t="str">
            <v>BPC0000056</v>
          </cell>
          <cell r="B79" t="str">
            <v>透明气管</v>
          </cell>
          <cell r="C79" t="str">
            <v>PUΦ6*4</v>
          </cell>
        </row>
        <row r="80">
          <cell r="A80" t="str">
            <v>BPC0000059</v>
          </cell>
          <cell r="B80" t="str">
            <v>靠背气袋腰托总成</v>
          </cell>
        </row>
        <row r="81">
          <cell r="A81" t="str">
            <v>BPC0000060</v>
          </cell>
          <cell r="B81" t="str">
            <v>升降两孔气阀</v>
          </cell>
          <cell r="C81" t="str">
            <v>进口</v>
          </cell>
        </row>
        <row r="82">
          <cell r="A82" t="str">
            <v>BPC0000066</v>
          </cell>
          <cell r="B82" t="str">
            <v>三通接头（白）</v>
          </cell>
          <cell r="C82">
            <v>38081</v>
          </cell>
        </row>
        <row r="83">
          <cell r="A83" t="str">
            <v>BPC0000070</v>
          </cell>
          <cell r="B83" t="str">
            <v>黑色气管</v>
          </cell>
          <cell r="C83" t="str">
            <v>尼龙Φ6*4*150mm</v>
          </cell>
        </row>
        <row r="84">
          <cell r="A84" t="str">
            <v>BPC0000071</v>
          </cell>
          <cell r="B84" t="str">
            <v>黑色气管</v>
          </cell>
          <cell r="C84" t="str">
            <v>尼龙Φ6*4*240mm</v>
          </cell>
        </row>
        <row r="85">
          <cell r="A85" t="str">
            <v>BPC0000072</v>
          </cell>
          <cell r="B85" t="str">
            <v>黑色气管</v>
          </cell>
          <cell r="C85" t="str">
            <v>PUΦ6*4</v>
          </cell>
        </row>
        <row r="86">
          <cell r="A86" t="str">
            <v>BPC0000073</v>
          </cell>
          <cell r="B86" t="str">
            <v>黑色气管</v>
          </cell>
          <cell r="C86" t="str">
            <v>尼龙Φ6*4*550mm</v>
          </cell>
        </row>
        <row r="87">
          <cell r="A87" t="str">
            <v>BPC0000074</v>
          </cell>
          <cell r="B87" t="str">
            <v>护管</v>
          </cell>
          <cell r="C87" t="str">
            <v>黑色Φ10*90mm</v>
          </cell>
        </row>
        <row r="88">
          <cell r="A88" t="str">
            <v>BPC0000075</v>
          </cell>
          <cell r="B88" t="str">
            <v>护管</v>
          </cell>
          <cell r="C88" t="str">
            <v>黑色Φ10*140mm</v>
          </cell>
        </row>
        <row r="89">
          <cell r="A89" t="str">
            <v>BPC0000076</v>
          </cell>
          <cell r="B89" t="str">
            <v>护管</v>
          </cell>
          <cell r="C89" t="str">
            <v>黑色Φ10*80mm</v>
          </cell>
        </row>
        <row r="90">
          <cell r="A90" t="str">
            <v>BPC0000080</v>
          </cell>
          <cell r="B90" t="str">
            <v>PU管盘</v>
          </cell>
          <cell r="C90" t="str">
            <v>兰色(6*4)</v>
          </cell>
        </row>
        <row r="91">
          <cell r="A91" t="str">
            <v>BPC0000081</v>
          </cell>
          <cell r="B91" t="str">
            <v>黑色防护胶管φ10mm</v>
          </cell>
        </row>
        <row r="92">
          <cell r="A92" t="str">
            <v>BPC0000082</v>
          </cell>
          <cell r="B92" t="str">
            <v>禁锢箍（锁圈）Φ4</v>
          </cell>
        </row>
        <row r="93">
          <cell r="A93" t="str">
            <v>BPC0000083</v>
          </cell>
          <cell r="B93" t="str">
            <v>直通快插接头</v>
          </cell>
          <cell r="C93" t="str">
            <v>Φ4-Φ4</v>
          </cell>
        </row>
        <row r="94">
          <cell r="A94" t="str">
            <v>BPC0010011</v>
          </cell>
          <cell r="B94" t="str">
            <v>三通接头</v>
          </cell>
          <cell r="C94" t="str">
            <v>4-4-4 国产</v>
          </cell>
        </row>
        <row r="95">
          <cell r="A95" t="str">
            <v>BPC0010012</v>
          </cell>
          <cell r="B95" t="str">
            <v>4mm卡箍</v>
          </cell>
          <cell r="C95" t="str">
            <v>国产</v>
          </cell>
        </row>
        <row r="96">
          <cell r="A96" t="str">
            <v>BPC0010024</v>
          </cell>
          <cell r="B96" t="str">
            <v>气管固定板</v>
          </cell>
        </row>
        <row r="97">
          <cell r="A97" t="str">
            <v>BPC0010026</v>
          </cell>
          <cell r="B97" t="str">
            <v>O形圈φ16*φ1.8</v>
          </cell>
        </row>
        <row r="98">
          <cell r="A98" t="str">
            <v>BPC0010047</v>
          </cell>
          <cell r="B98" t="str">
            <v>升降气阀总成</v>
          </cell>
          <cell r="C98" t="str">
            <v>2.0平台</v>
          </cell>
        </row>
        <row r="99">
          <cell r="A99" t="str">
            <v>BPC0010048</v>
          </cell>
          <cell r="B99" t="str">
            <v>阀体</v>
          </cell>
        </row>
        <row r="100">
          <cell r="A100" t="str">
            <v>BPC0010049</v>
          </cell>
          <cell r="B100" t="str">
            <v>端盖A</v>
          </cell>
        </row>
        <row r="101">
          <cell r="A101" t="str">
            <v>BPC0010050</v>
          </cell>
          <cell r="B101" t="str">
            <v>端盖B</v>
          </cell>
        </row>
        <row r="102">
          <cell r="A102" t="str">
            <v>BPC0010051</v>
          </cell>
          <cell r="B102" t="str">
            <v>支撑圈A</v>
          </cell>
        </row>
        <row r="103">
          <cell r="A103" t="str">
            <v>BPC0010052</v>
          </cell>
          <cell r="B103" t="str">
            <v>支撑圈B</v>
          </cell>
        </row>
        <row r="104">
          <cell r="A104" t="str">
            <v>BPC0010053</v>
          </cell>
          <cell r="B104" t="str">
            <v>阀芯A</v>
          </cell>
        </row>
        <row r="105">
          <cell r="A105" t="str">
            <v>BPC0010054</v>
          </cell>
          <cell r="B105" t="str">
            <v>阀芯B</v>
          </cell>
        </row>
        <row r="106">
          <cell r="A106" t="str">
            <v>BPC0010055</v>
          </cell>
          <cell r="B106" t="str">
            <v>O形圈φ5×φ1.5</v>
          </cell>
        </row>
        <row r="107">
          <cell r="A107" t="str">
            <v>BPC0010056</v>
          </cell>
          <cell r="B107" t="str">
            <v>O形圈φ10×φ1.2</v>
          </cell>
        </row>
        <row r="108">
          <cell r="A108" t="str">
            <v>BPC0010058</v>
          </cell>
          <cell r="B108" t="str">
            <v>升降气阀安装座</v>
          </cell>
        </row>
        <row r="109">
          <cell r="A109" t="str">
            <v>BPC0010059</v>
          </cell>
          <cell r="B109" t="str">
            <v>升降气阀手柄</v>
          </cell>
        </row>
        <row r="110">
          <cell r="A110" t="str">
            <v>BPC0010060</v>
          </cell>
          <cell r="B110" t="str">
            <v>座椅速升速降阀</v>
          </cell>
          <cell r="C110" t="str">
            <v>H6</v>
          </cell>
        </row>
        <row r="111">
          <cell r="A111" t="str">
            <v>BPC0010061</v>
          </cell>
          <cell r="B111" t="str">
            <v>阀体外壳</v>
          </cell>
        </row>
        <row r="112">
          <cell r="A112" t="str">
            <v>BPC0010062</v>
          </cell>
          <cell r="B112" t="str">
            <v>密封件支撑环</v>
          </cell>
        </row>
        <row r="113">
          <cell r="A113" t="str">
            <v>BPC0010063</v>
          </cell>
          <cell r="B113" t="str">
            <v>阀杆</v>
          </cell>
        </row>
        <row r="114">
          <cell r="A114" t="str">
            <v>BPC0010064</v>
          </cell>
          <cell r="B114" t="str">
            <v>压盖</v>
          </cell>
        </row>
        <row r="115">
          <cell r="A115" t="str">
            <v>BPC0010065</v>
          </cell>
          <cell r="B115" t="str">
            <v>按钮外壳</v>
          </cell>
          <cell r="C115" t="str">
            <v>H6</v>
          </cell>
        </row>
        <row r="116">
          <cell r="A116" t="str">
            <v>BPC0010066</v>
          </cell>
          <cell r="B116" t="str">
            <v>滑动件</v>
          </cell>
        </row>
        <row r="117">
          <cell r="A117" t="str">
            <v>BPC0010067</v>
          </cell>
          <cell r="B117" t="str">
            <v>旋转盘</v>
          </cell>
        </row>
        <row r="118">
          <cell r="A118" t="str">
            <v>BPC0010068</v>
          </cell>
          <cell r="B118" t="str">
            <v>连接件</v>
          </cell>
          <cell r="C118" t="str">
            <v>H6</v>
          </cell>
        </row>
        <row r="119">
          <cell r="A119" t="str">
            <v>BPC0010070</v>
          </cell>
          <cell r="B119" t="str">
            <v>后盖</v>
          </cell>
          <cell r="C119" t="str">
            <v>H6</v>
          </cell>
        </row>
        <row r="120">
          <cell r="A120" t="str">
            <v>BPC0010074</v>
          </cell>
          <cell r="B120" t="str">
            <v>O形圈φ8*φ1.8</v>
          </cell>
        </row>
        <row r="121">
          <cell r="A121" t="str">
            <v>BPC0010077</v>
          </cell>
          <cell r="B121" t="str">
            <v>VDC气阀总成</v>
          </cell>
        </row>
        <row r="122">
          <cell r="A122" t="str">
            <v>BPC0010079</v>
          </cell>
          <cell r="B122" t="str">
            <v>气囊密封支撑圈</v>
          </cell>
          <cell r="C122" t="str">
            <v>φ19.8*10.4</v>
          </cell>
        </row>
        <row r="123">
          <cell r="A123" t="str">
            <v>BPC0010080</v>
          </cell>
          <cell r="B123" t="str">
            <v>气源密封支撑圈</v>
          </cell>
          <cell r="C123" t="str">
            <v>φ19.9*12.5</v>
          </cell>
        </row>
        <row r="124">
          <cell r="A124" t="str">
            <v>BPC0010081</v>
          </cell>
          <cell r="B124" t="str">
            <v>阻尼密封支撑圈</v>
          </cell>
          <cell r="C124" t="str">
            <v>φ20*10.8</v>
          </cell>
        </row>
        <row r="125">
          <cell r="A125" t="str">
            <v>BPC0010083</v>
          </cell>
          <cell r="B125" t="str">
            <v>阀杆</v>
          </cell>
        </row>
        <row r="126">
          <cell r="A126" t="str">
            <v>BPC0010084</v>
          </cell>
          <cell r="B126" t="str">
            <v>行程补偿气缸缸体</v>
          </cell>
        </row>
        <row r="127">
          <cell r="A127" t="str">
            <v>BPC0010087</v>
          </cell>
          <cell r="B127" t="str">
            <v>气缸活塞</v>
          </cell>
          <cell r="C127" t="str">
            <v>φ9.6*6</v>
          </cell>
        </row>
        <row r="128">
          <cell r="A128" t="str">
            <v>BPC0010088</v>
          </cell>
          <cell r="B128" t="str">
            <v>导向杆</v>
          </cell>
        </row>
        <row r="129">
          <cell r="A129" t="str">
            <v>BPC0010089</v>
          </cell>
          <cell r="B129" t="str">
            <v>消音器</v>
          </cell>
        </row>
        <row r="130">
          <cell r="A130" t="str">
            <v>BPC0010090</v>
          </cell>
          <cell r="B130" t="str">
            <v>O型密封圈（2.8*1.8）</v>
          </cell>
        </row>
        <row r="131">
          <cell r="A131" t="str">
            <v>BPC0010091</v>
          </cell>
          <cell r="B131" t="str">
            <v>4mm接头底座</v>
          </cell>
        </row>
        <row r="132">
          <cell r="A132" t="str">
            <v>BPC0010093</v>
          </cell>
          <cell r="B132" t="str">
            <v>4mm气管插件</v>
          </cell>
        </row>
        <row r="133">
          <cell r="A133" t="str">
            <v>BPC0010098</v>
          </cell>
          <cell r="B133" t="str">
            <v>4-6变径接头</v>
          </cell>
          <cell r="C133" t="str">
            <v>国产</v>
          </cell>
        </row>
        <row r="134">
          <cell r="A134" t="str">
            <v>BPC0010099</v>
          </cell>
          <cell r="B134" t="str">
            <v>4-4变径接头</v>
          </cell>
        </row>
        <row r="135">
          <cell r="A135" t="str">
            <v>BPC0010100</v>
          </cell>
          <cell r="B135" t="str">
            <v>6mm卡箍</v>
          </cell>
          <cell r="C135" t="str">
            <v>国产</v>
          </cell>
        </row>
        <row r="136">
          <cell r="A136" t="str">
            <v>BPC0010108</v>
          </cell>
          <cell r="B136" t="str">
            <v>气管BU蓝色</v>
          </cell>
          <cell r="C136" t="str">
            <v>PAφ4*2.5</v>
          </cell>
        </row>
        <row r="137">
          <cell r="A137" t="str">
            <v>BPC0010109</v>
          </cell>
          <cell r="B137" t="str">
            <v>气管N本色</v>
          </cell>
          <cell r="C137" t="str">
            <v>PAφ6*4</v>
          </cell>
        </row>
        <row r="138">
          <cell r="A138" t="str">
            <v>BPC0010118</v>
          </cell>
          <cell r="B138" t="str">
            <v>气管BK黑色</v>
          </cell>
          <cell r="C138" t="str">
            <v>PAΦ4*2.5</v>
          </cell>
        </row>
        <row r="139">
          <cell r="A139" t="str">
            <v>BPC0010119</v>
          </cell>
          <cell r="B139" t="str">
            <v>气管GE橙色</v>
          </cell>
          <cell r="C139" t="str">
            <v>PAφ4*2.5</v>
          </cell>
        </row>
        <row r="140">
          <cell r="A140" t="str">
            <v>BPC0010120</v>
          </cell>
          <cell r="B140" t="str">
            <v>气管N本色</v>
          </cell>
          <cell r="C140" t="str">
            <v>PAΦ4*2.5</v>
          </cell>
        </row>
        <row r="141">
          <cell r="A141" t="str">
            <v>BPC0010121</v>
          </cell>
          <cell r="B141" t="str">
            <v>气管BK黑色</v>
          </cell>
          <cell r="C141" t="str">
            <v>PAφ6*4</v>
          </cell>
        </row>
        <row r="142">
          <cell r="A142" t="str">
            <v>BPC0010123</v>
          </cell>
          <cell r="B142" t="str">
            <v>四孔腰托气阀总成</v>
          </cell>
          <cell r="C142" t="str">
            <v>H6</v>
          </cell>
        </row>
        <row r="143">
          <cell r="A143" t="str">
            <v>BPC0010124</v>
          </cell>
          <cell r="B143" t="str">
            <v>六孔腰托气阀总成</v>
          </cell>
          <cell r="C143" t="str">
            <v>H6</v>
          </cell>
        </row>
        <row r="144">
          <cell r="A144" t="str">
            <v>BPC0010136</v>
          </cell>
          <cell r="B144" t="str">
            <v>O形圈4.8x1.6</v>
          </cell>
          <cell r="C144" t="str">
            <v>φ4.8×φ1.6</v>
          </cell>
        </row>
        <row r="145">
          <cell r="A145" t="str">
            <v>BPC0010137</v>
          </cell>
          <cell r="B145" t="str">
            <v>O形圈φ7.8*φ1.6</v>
          </cell>
        </row>
        <row r="146">
          <cell r="A146" t="str">
            <v>BPC0010138</v>
          </cell>
          <cell r="B146" t="str">
            <v>黑色气管</v>
          </cell>
          <cell r="C146" t="str">
            <v>PAΦ6*4*450mm</v>
          </cell>
        </row>
        <row r="147">
          <cell r="A147" t="str">
            <v>BPC0010139</v>
          </cell>
          <cell r="B147" t="str">
            <v>阀体旋拧端盖</v>
          </cell>
        </row>
        <row r="148">
          <cell r="A148" t="str">
            <v>BPC0010140</v>
          </cell>
          <cell r="B148" t="str">
            <v>气缸旋拧端盖</v>
          </cell>
        </row>
        <row r="149">
          <cell r="A149" t="str">
            <v>BPC0010141</v>
          </cell>
          <cell r="B149" t="str">
            <v>堵盖</v>
          </cell>
        </row>
        <row r="150">
          <cell r="A150" t="str">
            <v>BPC0010142</v>
          </cell>
          <cell r="B150" t="str">
            <v>活塞杆防尘密封圈</v>
          </cell>
          <cell r="C150" t="str">
            <v>8*4*4.4*3</v>
          </cell>
        </row>
        <row r="151">
          <cell r="A151" t="str">
            <v>BPC0010143</v>
          </cell>
          <cell r="B151" t="str">
            <v>活塞密封圈（MYA-7）</v>
          </cell>
          <cell r="C151" t="str">
            <v>φ7*φ10</v>
          </cell>
        </row>
        <row r="152">
          <cell r="A152" t="str">
            <v>BPC0010172</v>
          </cell>
          <cell r="B152" t="str">
            <v>消音器</v>
          </cell>
        </row>
        <row r="153">
          <cell r="A153" t="str">
            <v>BPC0010176</v>
          </cell>
          <cell r="B153" t="str">
            <v>按压式速降阀芯总成</v>
          </cell>
        </row>
        <row r="154">
          <cell r="A154" t="str">
            <v>BPC0010181</v>
          </cell>
          <cell r="B154" t="str">
            <v>2.0按压速降阀按钮分总成</v>
          </cell>
        </row>
        <row r="155">
          <cell r="A155" t="str">
            <v>BPC0010183</v>
          </cell>
          <cell r="B155" t="str">
            <v>4mm玻纤管</v>
          </cell>
        </row>
        <row r="156">
          <cell r="A156" t="str">
            <v>BPC0010185</v>
          </cell>
          <cell r="B156" t="str">
            <v>4-6直通铜接头</v>
          </cell>
          <cell r="C156" t="str">
            <v>HPB59-1</v>
          </cell>
        </row>
        <row r="157">
          <cell r="A157" t="str">
            <v>BPC0010187</v>
          </cell>
          <cell r="B157" t="str">
            <v>10mm黑色防护胶管</v>
          </cell>
        </row>
        <row r="158">
          <cell r="A158" t="str">
            <v>BSP0000030</v>
          </cell>
          <cell r="B158" t="str">
            <v>气管防护弹簧</v>
          </cell>
        </row>
        <row r="159">
          <cell r="A159" t="str">
            <v>BSP0000101</v>
          </cell>
          <cell r="B159" t="str">
            <v>不锈钢弹簧</v>
          </cell>
          <cell r="C159" t="str">
            <v>0.6*8</v>
          </cell>
        </row>
        <row r="160">
          <cell r="A160" t="str">
            <v>BSP0000102</v>
          </cell>
          <cell r="B160" t="str">
            <v>拉簧</v>
          </cell>
          <cell r="C160" t="str">
            <v>0.7*5.9*23.5</v>
          </cell>
        </row>
        <row r="161">
          <cell r="A161" t="str">
            <v>BSP0000103</v>
          </cell>
          <cell r="B161" t="str">
            <v>可回位机构弹簧1</v>
          </cell>
          <cell r="C161" t="str">
            <v>Φ1.6*1.9</v>
          </cell>
        </row>
        <row r="162">
          <cell r="A162" t="str">
            <v>BSP0000104</v>
          </cell>
          <cell r="B162" t="str">
            <v>外部棘爪回位簧</v>
          </cell>
          <cell r="C162" t="str">
            <v>Φ0.8*Φ4.2*16*1.5</v>
          </cell>
        </row>
        <row r="163">
          <cell r="A163" t="str">
            <v>BSP0000105</v>
          </cell>
          <cell r="B163" t="str">
            <v>内部棘爪回位簧</v>
          </cell>
          <cell r="C163" t="str">
            <v>Φ0.5*Φ3.5*11*1.5</v>
          </cell>
        </row>
        <row r="164">
          <cell r="A164" t="str">
            <v>BSP0010021</v>
          </cell>
          <cell r="B164" t="str">
            <v>φ5弹簧</v>
          </cell>
        </row>
        <row r="165">
          <cell r="A165" t="str">
            <v>BSP0010024</v>
          </cell>
          <cell r="B165" t="str">
            <v>气管固定卡簧（2.0）</v>
          </cell>
        </row>
        <row r="166">
          <cell r="A166" t="str">
            <v>BSP0010028</v>
          </cell>
          <cell r="B166" t="str">
            <v>复位扭簧</v>
          </cell>
        </row>
        <row r="167">
          <cell r="A167" t="str">
            <v>BSP0010031</v>
          </cell>
          <cell r="B167" t="str">
            <v>压缩弹簧</v>
          </cell>
          <cell r="C167" t="str">
            <v>φ7.6*φ0.4*12</v>
          </cell>
        </row>
        <row r="168">
          <cell r="A168" t="str">
            <v>RCA0000040</v>
          </cell>
          <cell r="B168" t="str">
            <v>左前支柱扶手</v>
          </cell>
          <cell r="C168" t="str">
            <v>1B24954100031</v>
          </cell>
        </row>
        <row r="169">
          <cell r="A169" t="str">
            <v>RCA0000041</v>
          </cell>
          <cell r="B169" t="str">
            <v>右前支柱扶手</v>
          </cell>
          <cell r="C169" t="str">
            <v>1B24954100032</v>
          </cell>
        </row>
        <row r="170">
          <cell r="A170" t="str">
            <v>SHT0000097</v>
          </cell>
          <cell r="B170" t="str">
            <v>M4仰角手柄</v>
          </cell>
        </row>
        <row r="171">
          <cell r="A171" t="str">
            <v>SHT0000098</v>
          </cell>
          <cell r="B171" t="str">
            <v>M4升降气阀总成</v>
          </cell>
        </row>
        <row r="172">
          <cell r="A172" t="str">
            <v>SHT0000141</v>
          </cell>
          <cell r="B172" t="str">
            <v>H3A仰角手柄</v>
          </cell>
        </row>
        <row r="173">
          <cell r="A173" t="str">
            <v>SHT0000144</v>
          </cell>
          <cell r="B173" t="str">
            <v>H3A升降气阀总成</v>
          </cell>
        </row>
        <row r="174">
          <cell r="A174" t="str">
            <v>SHT0000200</v>
          </cell>
          <cell r="B174" t="str">
            <v>M3000升降调节机构总成</v>
          </cell>
        </row>
        <row r="175">
          <cell r="A175" t="str">
            <v>SHT0000354</v>
          </cell>
          <cell r="B175" t="str">
            <v>塑料旋转块</v>
          </cell>
        </row>
        <row r="176">
          <cell r="A176" t="str">
            <v>SHT0000436</v>
          </cell>
          <cell r="B176" t="str">
            <v>M3000变阻尼调节机构总成</v>
          </cell>
        </row>
        <row r="177">
          <cell r="A177" t="str">
            <v>SHT0000452</v>
          </cell>
          <cell r="B177" t="str">
            <v>速降按钮</v>
          </cell>
          <cell r="C177" t="str">
            <v>H4 老状态</v>
          </cell>
        </row>
        <row r="178">
          <cell r="A178" t="str">
            <v>SHT0000453</v>
          </cell>
          <cell r="B178" t="str">
            <v>安装底座</v>
          </cell>
          <cell r="C178" t="str">
            <v>降低凸台高度</v>
          </cell>
        </row>
        <row r="179">
          <cell r="A179" t="str">
            <v>SHT0000454</v>
          </cell>
          <cell r="B179" t="str">
            <v>气动升降手柄</v>
          </cell>
          <cell r="C179" t="str">
            <v>H4A-6806006</v>
          </cell>
        </row>
        <row r="180">
          <cell r="A180" t="str">
            <v>SHT0000455</v>
          </cell>
          <cell r="B180" t="str">
            <v>升级气阀固定座</v>
          </cell>
        </row>
        <row r="181">
          <cell r="A181" t="str">
            <v>SHT0000456</v>
          </cell>
          <cell r="B181" t="str">
            <v>变阻尼机构总成</v>
          </cell>
        </row>
        <row r="182">
          <cell r="A182" t="str">
            <v>SHT0000505</v>
          </cell>
          <cell r="B182" t="str">
            <v>升降调节开关总成</v>
          </cell>
        </row>
        <row r="183">
          <cell r="A183" t="str">
            <v>SHT0000521</v>
          </cell>
          <cell r="B183" t="str">
            <v>重卡腰部调节手柄(带卡簧)</v>
          </cell>
        </row>
        <row r="184">
          <cell r="A184" t="str">
            <v>SHT0000701</v>
          </cell>
          <cell r="B184" t="str">
            <v>升降速降开关气管总成</v>
          </cell>
          <cell r="C184" t="str">
            <v>H5-6806018</v>
          </cell>
        </row>
        <row r="185">
          <cell r="A185" t="str">
            <v>SHT0001071</v>
          </cell>
          <cell r="B185" t="str">
            <v>H4G平台气囊(新)</v>
          </cell>
        </row>
        <row r="186">
          <cell r="A186" t="str">
            <v>SHT0001116</v>
          </cell>
          <cell r="B186" t="str">
            <v>陕汽F3000摆轮</v>
          </cell>
        </row>
        <row r="187">
          <cell r="A187" t="str">
            <v>SHT0001563</v>
          </cell>
          <cell r="B187" t="str">
            <v>副驾驶员座椅总成</v>
          </cell>
          <cell r="C187" t="str">
            <v>2019款GTL-B</v>
          </cell>
        </row>
        <row r="188">
          <cell r="A188" t="str">
            <v>SHT0001622</v>
          </cell>
          <cell r="B188" t="str">
            <v>黑色双联阀</v>
          </cell>
        </row>
        <row r="189">
          <cell r="A189" t="str">
            <v>SHT0001641</v>
          </cell>
          <cell r="B189" t="str">
            <v>阻尼器调节机构</v>
          </cell>
          <cell r="C189" t="str">
            <v>手柄为灰色</v>
          </cell>
        </row>
        <row r="190">
          <cell r="A190" t="str">
            <v>SHT0001662</v>
          </cell>
          <cell r="B190" t="str">
            <v>黑色双联阀</v>
          </cell>
        </row>
        <row r="191">
          <cell r="A191" t="str">
            <v>SHT0001688</v>
          </cell>
          <cell r="B191" t="str">
            <v>升降速降开关气管总成</v>
          </cell>
          <cell r="C191" t="str">
            <v>X3000</v>
          </cell>
        </row>
        <row r="192">
          <cell r="A192" t="str">
            <v>SHT0001739</v>
          </cell>
          <cell r="B192" t="str">
            <v>升降调节开关总成</v>
          </cell>
        </row>
        <row r="193">
          <cell r="A193" t="str">
            <v>SHT0001740</v>
          </cell>
          <cell r="B193" t="str">
            <v>升级气动升降手柄</v>
          </cell>
          <cell r="C193" t="str">
            <v>灰色X3000</v>
          </cell>
        </row>
        <row r="194">
          <cell r="A194" t="str">
            <v>SHT0001741</v>
          </cell>
          <cell r="B194" t="str">
            <v>底座</v>
          </cell>
        </row>
        <row r="195">
          <cell r="A195" t="str">
            <v>SHT0001742</v>
          </cell>
          <cell r="B195" t="str">
            <v>旋转块</v>
          </cell>
        </row>
        <row r="196">
          <cell r="A196" t="str">
            <v>SHT0001743</v>
          </cell>
          <cell r="B196" t="str">
            <v>阻尼器调节手柄</v>
          </cell>
        </row>
        <row r="197">
          <cell r="A197" t="str">
            <v>SHT0001744</v>
          </cell>
          <cell r="B197" t="str">
            <v>变阻尼拉线总成</v>
          </cell>
        </row>
        <row r="198">
          <cell r="A198" t="str">
            <v>SHT0001745</v>
          </cell>
          <cell r="B198" t="str">
            <v>弹簧片</v>
          </cell>
        </row>
        <row r="199">
          <cell r="A199" t="str">
            <v>SHT0001747</v>
          </cell>
          <cell r="B199" t="str">
            <v>升降手柄(M3000)</v>
          </cell>
        </row>
        <row r="200">
          <cell r="A200" t="str">
            <v>SHT0001748</v>
          </cell>
          <cell r="B200" t="str">
            <v>升降手柄座(M3000)</v>
          </cell>
        </row>
        <row r="201">
          <cell r="A201" t="str">
            <v>SHT0001749</v>
          </cell>
          <cell r="B201" t="str">
            <v>变阻尼调节机构机构固定座</v>
          </cell>
          <cell r="C201" t="str">
            <v>(不可回位)</v>
          </cell>
        </row>
        <row r="202">
          <cell r="A202" t="str">
            <v>SHT0001750</v>
          </cell>
          <cell r="B202" t="str">
            <v>变阻尼调节机构旋转轮</v>
          </cell>
          <cell r="C202" t="str">
            <v>不可回位连接座</v>
          </cell>
        </row>
        <row r="203">
          <cell r="A203" t="str">
            <v>SHT0001751</v>
          </cell>
          <cell r="B203" t="str">
            <v>变阻尼调节机构手柄</v>
          </cell>
          <cell r="C203" t="str">
            <v>(不可回位)</v>
          </cell>
        </row>
        <row r="204">
          <cell r="A204" t="str">
            <v>SHT0001768</v>
          </cell>
          <cell r="B204" t="str">
            <v>X3000气悬浮总成</v>
          </cell>
        </row>
        <row r="205">
          <cell r="A205" t="str">
            <v>SHT0002188</v>
          </cell>
          <cell r="B205" t="str">
            <v>H4气囊上盖</v>
          </cell>
        </row>
        <row r="206">
          <cell r="A206" t="str">
            <v>SHT0002189</v>
          </cell>
          <cell r="B206" t="str">
            <v>H4气囊下盖</v>
          </cell>
        </row>
        <row r="207">
          <cell r="A207" t="str">
            <v>SHT0002190</v>
          </cell>
          <cell r="B207" t="str">
            <v>150囊皮</v>
          </cell>
        </row>
        <row r="208">
          <cell r="A208" t="str">
            <v>SHT0002191</v>
          </cell>
          <cell r="B208" t="str">
            <v>H4气嘴</v>
          </cell>
        </row>
        <row r="209">
          <cell r="A209" t="str">
            <v>SHT0002192</v>
          </cell>
          <cell r="B209" t="str">
            <v>卡环</v>
          </cell>
          <cell r="C209" t="str">
            <v>Φ95*Φ91*10</v>
          </cell>
        </row>
        <row r="210">
          <cell r="A210" t="str">
            <v>SHT0002193</v>
          </cell>
          <cell r="B210" t="str">
            <v>H3A气阀手柄</v>
          </cell>
        </row>
        <row r="211">
          <cell r="A211" t="str">
            <v>SHT0002194</v>
          </cell>
          <cell r="B211" t="str">
            <v>H3A升降手柄座</v>
          </cell>
        </row>
        <row r="212">
          <cell r="A212" t="str">
            <v>SHT0002195</v>
          </cell>
          <cell r="B212" t="str">
            <v>M4气阀手柄</v>
          </cell>
          <cell r="C212" t="str">
            <v>灰色</v>
          </cell>
        </row>
        <row r="213">
          <cell r="A213" t="str">
            <v>SHT0002196</v>
          </cell>
          <cell r="B213" t="str">
            <v>座椅气囊上盖</v>
          </cell>
        </row>
        <row r="214">
          <cell r="A214" t="str">
            <v>SHT0002197</v>
          </cell>
          <cell r="B214" t="str">
            <v>座椅气囊下盖</v>
          </cell>
        </row>
        <row r="215">
          <cell r="A215" t="str">
            <v>SHT0002198</v>
          </cell>
          <cell r="B215" t="str">
            <v>165囊皮</v>
          </cell>
        </row>
        <row r="216">
          <cell r="A216" t="str">
            <v>SHT0002199</v>
          </cell>
          <cell r="B216" t="str">
            <v>宝塔接头</v>
          </cell>
          <cell r="C216">
            <v>44204</v>
          </cell>
        </row>
        <row r="217">
          <cell r="A217" t="str">
            <v>SHT0002200</v>
          </cell>
          <cell r="B217" t="str">
            <v>卡环</v>
          </cell>
          <cell r="C217" t="str">
            <v>Φ84*Φ80*10</v>
          </cell>
        </row>
        <row r="218">
          <cell r="A218" t="str">
            <v>SHT0002201</v>
          </cell>
          <cell r="B218" t="str">
            <v>气阀主体</v>
          </cell>
        </row>
        <row r="219">
          <cell r="A219" t="str">
            <v>SHT0002202</v>
          </cell>
          <cell r="B219" t="str">
            <v>通气嘴</v>
          </cell>
          <cell r="C219" t="str">
            <v>H8.0*M6*22</v>
          </cell>
        </row>
        <row r="220">
          <cell r="A220" t="str">
            <v>SHT0002203</v>
          </cell>
          <cell r="B220" t="str">
            <v>气阀堵盖</v>
          </cell>
        </row>
        <row r="221">
          <cell r="A221" t="str">
            <v>SHT0002204</v>
          </cell>
          <cell r="B221" t="str">
            <v>气阀阀芯</v>
          </cell>
        </row>
        <row r="222">
          <cell r="A222" t="str">
            <v>SHT0002205</v>
          </cell>
          <cell r="B222" t="str">
            <v>锁片</v>
          </cell>
        </row>
        <row r="223">
          <cell r="A223" t="str">
            <v>SHT0002206</v>
          </cell>
          <cell r="B223" t="str">
            <v>不锈钢插杆</v>
          </cell>
          <cell r="C223" t="str">
            <v>4.6*21.5</v>
          </cell>
        </row>
        <row r="224">
          <cell r="A224" t="str">
            <v>SHT0002207</v>
          </cell>
          <cell r="B224" t="str">
            <v>小密封圈</v>
          </cell>
          <cell r="C224" t="str">
            <v>5*2.0*1.5</v>
          </cell>
        </row>
        <row r="225">
          <cell r="A225" t="str">
            <v>SHT0002208</v>
          </cell>
          <cell r="B225" t="str">
            <v>胶垫</v>
          </cell>
          <cell r="C225" t="str">
            <v>Φ7.5*Φ2.3*1.7</v>
          </cell>
        </row>
        <row r="226">
          <cell r="A226" t="str">
            <v>SHT0002209</v>
          </cell>
          <cell r="B226" t="str">
            <v>大密封圈</v>
          </cell>
          <cell r="C226" t="str">
            <v>Φ9*Φ1.65</v>
          </cell>
        </row>
        <row r="227">
          <cell r="A227" t="str">
            <v>SHT0002210</v>
          </cell>
          <cell r="B227" t="str">
            <v>胶杆</v>
          </cell>
          <cell r="C227" t="str">
            <v>19.5*Φ8*Φ4</v>
          </cell>
        </row>
        <row r="228">
          <cell r="A228" t="str">
            <v>SHT0002211</v>
          </cell>
          <cell r="B228" t="str">
            <v>消音片</v>
          </cell>
          <cell r="C228" t="str">
            <v>D8.5*H3</v>
          </cell>
        </row>
        <row r="229">
          <cell r="A229" t="str">
            <v>SHT0002212</v>
          </cell>
          <cell r="B229" t="str">
            <v>变阻尼调节机构机构拉线</v>
          </cell>
        </row>
        <row r="230">
          <cell r="A230" t="str">
            <v>SHT0002213</v>
          </cell>
          <cell r="B230" t="str">
            <v>气阀固定板(大)大剪刀底板</v>
          </cell>
        </row>
        <row r="231">
          <cell r="A231" t="str">
            <v>SHT0002214</v>
          </cell>
          <cell r="B231" t="str">
            <v>气缸固定板</v>
          </cell>
        </row>
        <row r="232">
          <cell r="A232" t="str">
            <v>SHT0002215</v>
          </cell>
          <cell r="B232" t="str">
            <v>摆动杆</v>
          </cell>
        </row>
        <row r="233">
          <cell r="A233" t="str">
            <v>SHT0002216</v>
          </cell>
          <cell r="B233" t="str">
            <v>大剪刀摆轮</v>
          </cell>
        </row>
        <row r="234">
          <cell r="A234" t="str">
            <v>SHT0002217</v>
          </cell>
          <cell r="B234" t="str">
            <v>蝴蝶压轮</v>
          </cell>
        </row>
        <row r="235">
          <cell r="A235" t="str">
            <v>SHT0002218</v>
          </cell>
          <cell r="B235" t="str">
            <v>气缸</v>
          </cell>
        </row>
        <row r="236">
          <cell r="A236" t="str">
            <v>SHT0002219</v>
          </cell>
          <cell r="B236" t="str">
            <v>摆轮滚轮</v>
          </cell>
        </row>
        <row r="237">
          <cell r="A237" t="str">
            <v>SHT0002220</v>
          </cell>
          <cell r="B237" t="str">
            <v>套筒</v>
          </cell>
          <cell r="C237" t="str">
            <v>16*47.5</v>
          </cell>
        </row>
        <row r="238">
          <cell r="A238" t="str">
            <v>SHT0002221</v>
          </cell>
          <cell r="B238" t="str">
            <v>密封圈</v>
          </cell>
          <cell r="C238" t="str">
            <v>黑7.3*2.4</v>
          </cell>
        </row>
        <row r="239">
          <cell r="A239" t="str">
            <v>SHT0002222</v>
          </cell>
          <cell r="B239" t="str">
            <v>气阀固定板(小)</v>
          </cell>
        </row>
        <row r="240">
          <cell r="A240" t="str">
            <v>SHT0002223</v>
          </cell>
          <cell r="B240" t="str">
            <v>小剪刀摆轮</v>
          </cell>
        </row>
        <row r="241">
          <cell r="A241" t="str">
            <v>SHT0002224</v>
          </cell>
          <cell r="B241" t="str">
            <v>变阻尼手柄</v>
          </cell>
          <cell r="C241" t="str">
            <v>可回位机构手柄</v>
          </cell>
        </row>
        <row r="242">
          <cell r="A242" t="str">
            <v>SHT0002225</v>
          </cell>
          <cell r="B242" t="str">
            <v>调节机构底座</v>
          </cell>
          <cell r="C242" t="str">
            <v>手柄固定座</v>
          </cell>
        </row>
        <row r="243">
          <cell r="A243" t="str">
            <v>SHT0002226</v>
          </cell>
          <cell r="B243" t="str">
            <v>弹簧固定座</v>
          </cell>
        </row>
        <row r="244">
          <cell r="A244" t="str">
            <v>SHT0002227</v>
          </cell>
          <cell r="B244" t="str">
            <v>卡接齿轮 (卡轮)</v>
          </cell>
        </row>
        <row r="245">
          <cell r="A245" t="str">
            <v>SHT0002228</v>
          </cell>
          <cell r="B245" t="str">
            <v>拉线限位盖板(护盖)</v>
          </cell>
        </row>
        <row r="246">
          <cell r="A246" t="str">
            <v>SHT0002229</v>
          </cell>
          <cell r="B246" t="str">
            <v>卡接棘爪(卡件)</v>
          </cell>
        </row>
        <row r="247">
          <cell r="A247" t="str">
            <v>SHT0002230</v>
          </cell>
          <cell r="B247" t="str">
            <v>垫圈(滚轮)</v>
          </cell>
        </row>
        <row r="248">
          <cell r="A248" t="str">
            <v>SHT0002231</v>
          </cell>
          <cell r="B248" t="str">
            <v>外部棘爪底座</v>
          </cell>
        </row>
        <row r="249">
          <cell r="A249" t="str">
            <v>SHT0002232</v>
          </cell>
          <cell r="B249" t="str">
            <v>外部棘爪转动轴</v>
          </cell>
        </row>
        <row r="250">
          <cell r="A250" t="str">
            <v>SHT0002233</v>
          </cell>
          <cell r="B250" t="str">
            <v>外部棘爪盖板</v>
          </cell>
        </row>
        <row r="251">
          <cell r="A251" t="str">
            <v>SHT0002234</v>
          </cell>
          <cell r="B251" t="str">
            <v>升级气动升降手柄</v>
          </cell>
        </row>
        <row r="252">
          <cell r="A252" t="str">
            <v>SHT0002235</v>
          </cell>
          <cell r="B252" t="str">
            <v>升级气阀固定座</v>
          </cell>
        </row>
        <row r="253">
          <cell r="A253" t="str">
            <v>SHT0002236</v>
          </cell>
          <cell r="B253" t="str">
            <v>EPE包装膜</v>
          </cell>
          <cell r="C253" t="str">
            <v>72*45</v>
          </cell>
        </row>
        <row r="254">
          <cell r="A254" t="str">
            <v>SHT0002237</v>
          </cell>
          <cell r="B254" t="str">
            <v>印字五层纸箱</v>
          </cell>
          <cell r="C254" t="str">
            <v>490*395*245</v>
          </cell>
        </row>
        <row r="255">
          <cell r="A255" t="str">
            <v>SHT0002238</v>
          </cell>
          <cell r="B255" t="str">
            <v>无字五层纸箱</v>
          </cell>
          <cell r="C255" t="str">
            <v>520*340*325</v>
          </cell>
        </row>
        <row r="256">
          <cell r="A256" t="str">
            <v>SHT0002239</v>
          </cell>
          <cell r="B256" t="str">
            <v>无字五层纸箱</v>
          </cell>
          <cell r="C256" t="str">
            <v>540*360*250</v>
          </cell>
        </row>
        <row r="257">
          <cell r="A257" t="str">
            <v>SHT0002240</v>
          </cell>
          <cell r="B257" t="str">
            <v>无字三层纸箱</v>
          </cell>
          <cell r="C257" t="str">
            <v>520*340*325</v>
          </cell>
        </row>
        <row r="258">
          <cell r="A258" t="str">
            <v>SHT0002241</v>
          </cell>
          <cell r="B258" t="str">
            <v>三层纸垫板</v>
          </cell>
          <cell r="C258" t="str">
            <v>490*310</v>
          </cell>
        </row>
        <row r="259">
          <cell r="A259" t="str">
            <v>SHT0002242</v>
          </cell>
          <cell r="B259" t="str">
            <v>三层纸垫板</v>
          </cell>
          <cell r="C259" t="str">
            <v>490*390</v>
          </cell>
        </row>
        <row r="260">
          <cell r="A260" t="str">
            <v>SHT0002243</v>
          </cell>
          <cell r="B260" t="str">
            <v>手柄支撑垫圈</v>
          </cell>
        </row>
        <row r="261">
          <cell r="A261" t="str">
            <v>SHT0002282</v>
          </cell>
          <cell r="B261" t="str">
            <v>速降按钮</v>
          </cell>
          <cell r="C261" t="str">
            <v>X3000浅灰色</v>
          </cell>
        </row>
        <row r="262">
          <cell r="A262" t="str">
            <v>SHT0002389</v>
          </cell>
          <cell r="B262" t="str">
            <v>驾驶员座椅总成</v>
          </cell>
          <cell r="C262" t="str">
            <v>GTL-B H4-2.0</v>
          </cell>
        </row>
        <row r="263">
          <cell r="A263" t="str">
            <v>SHT0002396</v>
          </cell>
          <cell r="B263" t="str">
            <v>新气阀主体(一汽气阀主体)</v>
          </cell>
          <cell r="C263" t="str">
            <v>黑</v>
          </cell>
        </row>
        <row r="264">
          <cell r="A264" t="str">
            <v>SHT0010096</v>
          </cell>
          <cell r="B264" t="str">
            <v>变阻尼调节拉线</v>
          </cell>
          <cell r="C264" t="str">
            <v>H6</v>
          </cell>
        </row>
        <row r="265">
          <cell r="A265" t="str">
            <v>SHT0010097</v>
          </cell>
          <cell r="B265" t="str">
            <v>阻尼调节机构总成</v>
          </cell>
          <cell r="C265" t="str">
            <v>H6</v>
          </cell>
        </row>
        <row r="266">
          <cell r="A266" t="str">
            <v>SHT0010230</v>
          </cell>
          <cell r="B266" t="str">
            <v>H6（主驾）气囊总成</v>
          </cell>
        </row>
        <row r="267">
          <cell r="A267" t="str">
            <v>SHT0010251</v>
          </cell>
          <cell r="B267" t="str">
            <v>主驾驶高度调节机构总成</v>
          </cell>
          <cell r="C267" t="str">
            <v>H6</v>
          </cell>
        </row>
        <row r="268">
          <cell r="A268" t="str">
            <v>SHT0010344</v>
          </cell>
          <cell r="B268" t="str">
            <v>变阻尼调节拉线</v>
          </cell>
          <cell r="C268" t="str">
            <v>H6</v>
          </cell>
        </row>
        <row r="269">
          <cell r="A269" t="str">
            <v>SHT0010349</v>
          </cell>
          <cell r="B269" t="str">
            <v>主驾驶座椅高度调节手柄</v>
          </cell>
          <cell r="C269" t="str">
            <v>H6</v>
          </cell>
        </row>
        <row r="270">
          <cell r="A270" t="str">
            <v>SHT0010362</v>
          </cell>
          <cell r="B270" t="str">
            <v>升降可回位机构底座</v>
          </cell>
          <cell r="C270" t="str">
            <v>H6</v>
          </cell>
        </row>
        <row r="271">
          <cell r="A271" t="str">
            <v>SHT0010363</v>
          </cell>
          <cell r="B271" t="str">
            <v>升降可回位机构卡轮</v>
          </cell>
          <cell r="C271" t="str">
            <v>H6  12档位</v>
          </cell>
        </row>
        <row r="272">
          <cell r="A272" t="str">
            <v>SHT0010465</v>
          </cell>
          <cell r="B272" t="str">
            <v>气管防护长弹簧</v>
          </cell>
        </row>
        <row r="273">
          <cell r="A273" t="str">
            <v>SHT0010512</v>
          </cell>
          <cell r="B273" t="str">
            <v>升降调节开关总成</v>
          </cell>
          <cell r="C273" t="str">
            <v>H3舒适性升级</v>
          </cell>
        </row>
        <row r="274">
          <cell r="A274" t="str">
            <v>SHT0010518</v>
          </cell>
          <cell r="B274" t="str">
            <v>变阻尼拉线总成</v>
          </cell>
        </row>
        <row r="275">
          <cell r="A275" t="str">
            <v>SHT0010537</v>
          </cell>
          <cell r="B275" t="str">
            <v>升级气阀固定座</v>
          </cell>
          <cell r="C275" t="str">
            <v>编号变更(新状态)</v>
          </cell>
        </row>
        <row r="276">
          <cell r="A276" t="str">
            <v>SHT0010538</v>
          </cell>
          <cell r="B276" t="str">
            <v>二孔阀固定座</v>
          </cell>
        </row>
        <row r="277">
          <cell r="A277" t="str">
            <v>SHT0010663</v>
          </cell>
          <cell r="B277" t="str">
            <v>阻尼调节底座</v>
          </cell>
          <cell r="C277" t="str">
            <v>H6</v>
          </cell>
        </row>
        <row r="278">
          <cell r="A278" t="str">
            <v>SHT0010664</v>
          </cell>
          <cell r="B278" t="str">
            <v>阻尼调节旋转块</v>
          </cell>
          <cell r="C278" t="str">
            <v>H6</v>
          </cell>
        </row>
        <row r="279">
          <cell r="A279" t="str">
            <v>SHT0010665</v>
          </cell>
          <cell r="B279" t="str">
            <v>阻尼调节手柄</v>
          </cell>
          <cell r="C279" t="str">
            <v>H6</v>
          </cell>
        </row>
        <row r="280">
          <cell r="A280" t="str">
            <v>SHT0010679</v>
          </cell>
          <cell r="B280" t="str">
            <v>H3二孔阀底座</v>
          </cell>
        </row>
        <row r="281">
          <cell r="A281" t="str">
            <v>SHT0010683</v>
          </cell>
          <cell r="B281" t="str">
            <v>腰托调节开关面板</v>
          </cell>
          <cell r="C281" t="str">
            <v>H6</v>
          </cell>
        </row>
        <row r="282">
          <cell r="A282" t="str">
            <v>SHT0010684</v>
          </cell>
          <cell r="B282" t="str">
            <v>腰托调节开关前按钮</v>
          </cell>
          <cell r="C282" t="str">
            <v>H6</v>
          </cell>
        </row>
        <row r="283">
          <cell r="A283" t="str">
            <v>SHT0010685</v>
          </cell>
          <cell r="B283" t="str">
            <v>腰托调节开关中间按钮</v>
          </cell>
          <cell r="C283" t="str">
            <v>H6</v>
          </cell>
        </row>
        <row r="284">
          <cell r="A284" t="str">
            <v>SHT0010686</v>
          </cell>
          <cell r="B284" t="str">
            <v>腰托调节开关后按钮</v>
          </cell>
          <cell r="C284" t="str">
            <v>H6</v>
          </cell>
        </row>
        <row r="285">
          <cell r="A285" t="str">
            <v>SHT0010865</v>
          </cell>
          <cell r="B285" t="str">
            <v>变阻尼手柄调节弹簧片</v>
          </cell>
          <cell r="C285" t="str">
            <v>H6</v>
          </cell>
        </row>
        <row r="286">
          <cell r="A286" t="str">
            <v>SHT0010907</v>
          </cell>
          <cell r="B286" t="str">
            <v>阻尼调节机构总成</v>
          </cell>
          <cell r="C286" t="str">
            <v>H6</v>
          </cell>
        </row>
        <row r="287">
          <cell r="A287" t="str">
            <v>SHT0010941</v>
          </cell>
          <cell r="B287" t="str">
            <v>升降速降开关气管总成</v>
          </cell>
          <cell r="C287" t="str">
            <v>H4 2.0</v>
          </cell>
        </row>
        <row r="288">
          <cell r="A288" t="str">
            <v>SHT0010942</v>
          </cell>
          <cell r="B288" t="str">
            <v>升级气动升降手柄</v>
          </cell>
          <cell r="C288" t="str">
            <v>黑色H4</v>
          </cell>
        </row>
        <row r="289">
          <cell r="A289" t="str">
            <v>SHT0010967</v>
          </cell>
          <cell r="B289" t="str">
            <v>气管防护短弹簧</v>
          </cell>
        </row>
        <row r="290">
          <cell r="A290" t="str">
            <v>SHT0010984</v>
          </cell>
          <cell r="B290" t="str">
            <v>速降按钮</v>
          </cell>
          <cell r="C290" t="str">
            <v>内部凸点有2增至4</v>
          </cell>
        </row>
        <row r="291">
          <cell r="A291" t="str">
            <v>SHT0011046</v>
          </cell>
          <cell r="B291" t="str">
            <v>阻尼器调节机构</v>
          </cell>
          <cell r="C291" t="str">
            <v>手柄为黑色</v>
          </cell>
        </row>
        <row r="292">
          <cell r="A292" t="str">
            <v>SHT0011047</v>
          </cell>
          <cell r="B292" t="str">
            <v>阻尼器调节手柄</v>
          </cell>
        </row>
        <row r="293">
          <cell r="A293" t="str">
            <v>SHT0011210</v>
          </cell>
          <cell r="B293" t="str">
            <v>气囊上盖</v>
          </cell>
          <cell r="C293" t="str">
            <v>H6</v>
          </cell>
        </row>
        <row r="294">
          <cell r="A294" t="str">
            <v>SHT0011211</v>
          </cell>
          <cell r="B294" t="str">
            <v>气囊下盖</v>
          </cell>
          <cell r="C294" t="str">
            <v>H6</v>
          </cell>
        </row>
        <row r="295">
          <cell r="A295" t="str">
            <v>SHT0011214</v>
          </cell>
          <cell r="B295" t="str">
            <v>170囊皮</v>
          </cell>
          <cell r="C295" t="str">
            <v>H6</v>
          </cell>
        </row>
        <row r="296">
          <cell r="A296" t="str">
            <v>SHT0011347</v>
          </cell>
          <cell r="B296" t="str">
            <v>水平减震调节拉线</v>
          </cell>
          <cell r="C296" t="str">
            <v>H6</v>
          </cell>
        </row>
        <row r="297">
          <cell r="A297" t="str">
            <v>SHT0011353</v>
          </cell>
          <cell r="B297" t="str">
            <v>升降调节开关气管总成</v>
          </cell>
          <cell r="C297" t="str">
            <v>轩德6低配</v>
          </cell>
        </row>
        <row r="298">
          <cell r="A298" t="str">
            <v>SHT0011354</v>
          </cell>
          <cell r="B298" t="str">
            <v>升降速降开关气管总成</v>
          </cell>
          <cell r="C298" t="str">
            <v>轩德6高配</v>
          </cell>
        </row>
        <row r="299">
          <cell r="A299" t="str">
            <v>SHT0011461</v>
          </cell>
          <cell r="B299" t="str">
            <v>可回位升降调节机构销轴</v>
          </cell>
          <cell r="C299" t="str">
            <v>H6</v>
          </cell>
        </row>
        <row r="300">
          <cell r="A300" t="str">
            <v>SHT0011464</v>
          </cell>
          <cell r="B300" t="str">
            <v>腰托开关按钮堵盖</v>
          </cell>
          <cell r="C300" t="str">
            <v>H6</v>
          </cell>
        </row>
        <row r="301">
          <cell r="A301" t="str">
            <v>SHT0011472</v>
          </cell>
          <cell r="B301" t="str">
            <v>水平减震调节机构总成</v>
          </cell>
          <cell r="C301" t="str">
            <v>H6</v>
          </cell>
        </row>
        <row r="302">
          <cell r="A302" t="str">
            <v>SHT0011473</v>
          </cell>
          <cell r="B302" t="str">
            <v>水平减震调节底座</v>
          </cell>
          <cell r="C302" t="str">
            <v>H6</v>
          </cell>
        </row>
        <row r="303">
          <cell r="A303" t="str">
            <v>SHT0011475</v>
          </cell>
          <cell r="B303" t="str">
            <v>升降调节拉线总成</v>
          </cell>
          <cell r="C303" t="str">
            <v>H6</v>
          </cell>
        </row>
        <row r="304">
          <cell r="A304" t="str">
            <v>SHT0011478</v>
          </cell>
          <cell r="B304" t="str">
            <v>六孔腰托气阀总成</v>
          </cell>
          <cell r="C304" t="str">
            <v>H6</v>
          </cell>
        </row>
        <row r="305">
          <cell r="A305" t="str">
            <v>SHT0011479</v>
          </cell>
          <cell r="B305" t="str">
            <v>四孔腰托气阀总成</v>
          </cell>
          <cell r="C305" t="str">
            <v>H6</v>
          </cell>
        </row>
        <row r="306">
          <cell r="A306" t="str">
            <v>SHT0011480</v>
          </cell>
          <cell r="B306" t="str">
            <v>司机四孔腰托开关总成</v>
          </cell>
          <cell r="C306" t="str">
            <v>H6</v>
          </cell>
        </row>
        <row r="307">
          <cell r="A307" t="str">
            <v>SHT0011481</v>
          </cell>
          <cell r="B307" t="str">
            <v>司机六孔腰托开关总成</v>
          </cell>
          <cell r="C307" t="str">
            <v>H6</v>
          </cell>
        </row>
        <row r="308">
          <cell r="A308" t="str">
            <v>SHT0011506</v>
          </cell>
          <cell r="B308" t="str">
            <v>副驾驶四孔腰托开关总成</v>
          </cell>
          <cell r="C308" t="str">
            <v>H6</v>
          </cell>
        </row>
        <row r="309">
          <cell r="A309" t="str">
            <v>SHT0011509</v>
          </cell>
          <cell r="B309" t="str">
            <v>副驾驶高度调节机构总成</v>
          </cell>
          <cell r="C309" t="str">
            <v>H6</v>
          </cell>
        </row>
        <row r="310">
          <cell r="A310" t="str">
            <v>SHT0011510</v>
          </cell>
          <cell r="B310" t="str">
            <v>副驾驶座椅高度调节手柄</v>
          </cell>
          <cell r="C310" t="str">
            <v>H6</v>
          </cell>
        </row>
        <row r="311">
          <cell r="A311" t="str">
            <v>SHT0011579</v>
          </cell>
          <cell r="B311" t="str">
            <v>2.0气囊总成</v>
          </cell>
          <cell r="C311" t="str">
            <v>2.0平台</v>
          </cell>
        </row>
        <row r="312">
          <cell r="A312" t="str">
            <v>SHT0011580</v>
          </cell>
          <cell r="B312" t="str">
            <v>2.0囊皮</v>
          </cell>
          <cell r="C312" t="str">
            <v>160mm</v>
          </cell>
        </row>
        <row r="313">
          <cell r="A313" t="str">
            <v>SHT0011595</v>
          </cell>
          <cell r="B313" t="str">
            <v>气囊卡箍</v>
          </cell>
          <cell r="C313" t="str">
            <v>φ95.3×φ91.3×10</v>
          </cell>
        </row>
        <row r="314">
          <cell r="A314" t="str">
            <v>SHT0011866</v>
          </cell>
          <cell r="B314" t="str">
            <v>悬浮活塞</v>
          </cell>
        </row>
        <row r="315">
          <cell r="A315" t="str">
            <v>SHT0011867</v>
          </cell>
          <cell r="B315" t="str">
            <v>唇形密封圈</v>
          </cell>
        </row>
        <row r="316">
          <cell r="A316" t="str">
            <v>SHT0011868</v>
          </cell>
          <cell r="B316" t="str">
            <v>气缸固定板</v>
          </cell>
        </row>
        <row r="317">
          <cell r="A317" t="str">
            <v>SHT0011965</v>
          </cell>
          <cell r="B317" t="str">
            <v>升降调节手柄</v>
          </cell>
          <cell r="C317" t="str">
            <v>黑色</v>
          </cell>
        </row>
        <row r="318">
          <cell r="A318" t="str">
            <v>SHT0011966</v>
          </cell>
          <cell r="B318" t="str">
            <v>阻尼器调节手柄</v>
          </cell>
          <cell r="C318" t="str">
            <v>黑色</v>
          </cell>
        </row>
        <row r="319">
          <cell r="A319" t="str">
            <v>SHT0011969</v>
          </cell>
          <cell r="B319" t="str">
            <v>速降开关按钮</v>
          </cell>
          <cell r="C319" t="str">
            <v>黑色</v>
          </cell>
        </row>
        <row r="320">
          <cell r="A320" t="str">
            <v>SHT0011970</v>
          </cell>
          <cell r="B320" t="str">
            <v>速降开关底座</v>
          </cell>
        </row>
        <row r="321">
          <cell r="A321" t="str">
            <v>SHT0011982</v>
          </cell>
          <cell r="B321" t="str">
            <v>升降速降开关气路总成</v>
          </cell>
          <cell r="C321" t="str">
            <v>H4-2.0平台</v>
          </cell>
        </row>
        <row r="322">
          <cell r="A322" t="str">
            <v>SHT0012021</v>
          </cell>
          <cell r="B322" t="str">
            <v>气囊气路总成</v>
          </cell>
          <cell r="C322" t="str">
            <v>2.0平台</v>
          </cell>
        </row>
        <row r="323">
          <cell r="A323" t="str">
            <v>SHT0012022</v>
          </cell>
          <cell r="B323" t="str">
            <v>悬浮气路总成</v>
          </cell>
          <cell r="C323" t="str">
            <v>2.0平台</v>
          </cell>
        </row>
        <row r="324">
          <cell r="A324" t="str">
            <v>SHT0012024</v>
          </cell>
          <cell r="B324" t="str">
            <v>升级悬浮阀总成</v>
          </cell>
          <cell r="C324" t="str">
            <v>1.0平台</v>
          </cell>
        </row>
        <row r="325">
          <cell r="A325" t="str">
            <v>SHT0012025</v>
          </cell>
          <cell r="B325" t="str">
            <v>调节摆轮滚轮</v>
          </cell>
        </row>
        <row r="326">
          <cell r="A326" t="str">
            <v>SHT0012026</v>
          </cell>
          <cell r="B326" t="str">
            <v>升级气阀固定板</v>
          </cell>
          <cell r="C326" t="str">
            <v>1.0平台</v>
          </cell>
        </row>
        <row r="327">
          <cell r="A327" t="str">
            <v>SHT0012027</v>
          </cell>
          <cell r="B327" t="str">
            <v>调节摆轮</v>
          </cell>
        </row>
        <row r="328">
          <cell r="A328" t="str">
            <v>SHT0012130</v>
          </cell>
          <cell r="B328" t="str">
            <v>升降速降开关气路</v>
          </cell>
          <cell r="C328" t="str">
            <v>M3000-S</v>
          </cell>
        </row>
        <row r="329">
          <cell r="A329" t="str">
            <v>SHT0012131</v>
          </cell>
          <cell r="B329" t="str">
            <v>升降开关气路总成（灰色）</v>
          </cell>
          <cell r="C329" t="str">
            <v>F3000/X6（低配）</v>
          </cell>
        </row>
        <row r="330">
          <cell r="A330" t="str">
            <v>SHT0012139</v>
          </cell>
          <cell r="B330" t="str">
            <v>升降气阀手柄</v>
          </cell>
          <cell r="C330" t="str">
            <v>80×55×50</v>
          </cell>
        </row>
        <row r="331">
          <cell r="A331" t="str">
            <v>SHT0012189</v>
          </cell>
          <cell r="B331" t="str">
            <v>阻尼调节底座</v>
          </cell>
          <cell r="C331" t="str">
            <v>45*75*45</v>
          </cell>
        </row>
        <row r="332">
          <cell r="A332" t="str">
            <v>SHT0012190</v>
          </cell>
          <cell r="B332" t="str">
            <v>阻尼调节旋转块</v>
          </cell>
          <cell r="C332" t="str">
            <v>34*50*40</v>
          </cell>
        </row>
        <row r="333">
          <cell r="A333" t="str">
            <v>SHT0012191</v>
          </cell>
          <cell r="B333" t="str">
            <v>阻尼调节手柄总成</v>
          </cell>
          <cell r="C333" t="str">
            <v>M3000-S</v>
          </cell>
        </row>
        <row r="334">
          <cell r="A334" t="str">
            <v>SHT0012205</v>
          </cell>
          <cell r="B334" t="str">
            <v>H6（副驾）气囊总成</v>
          </cell>
        </row>
        <row r="335">
          <cell r="A335" t="str">
            <v>SHT0012349</v>
          </cell>
          <cell r="B335" t="str">
            <v>腰托二联阀开关总成</v>
          </cell>
          <cell r="C335" t="str">
            <v>M3000S</v>
          </cell>
        </row>
        <row r="336">
          <cell r="A336" t="str">
            <v>SHT0012447</v>
          </cell>
          <cell r="B336" t="str">
            <v>H3升降开关气路总成（国产</v>
          </cell>
          <cell r="C336" t="str">
            <v>2.0平台</v>
          </cell>
        </row>
        <row r="337">
          <cell r="A337" t="str">
            <v>SHT0012618</v>
          </cell>
          <cell r="B337" t="str">
            <v>6-6快插接头</v>
          </cell>
          <cell r="C337" t="str">
            <v>13*13*35</v>
          </cell>
        </row>
        <row r="338">
          <cell r="A338" t="str">
            <v>SHT0012958</v>
          </cell>
          <cell r="B338" t="str">
            <v>阻尼调节手柄总成</v>
          </cell>
          <cell r="C338" t="str">
            <v>10档/手柄黑色</v>
          </cell>
        </row>
        <row r="339">
          <cell r="A339" t="str">
            <v>SHT0012989</v>
          </cell>
          <cell r="B339" t="str">
            <v>升降速降调节开关总成</v>
          </cell>
          <cell r="C339" t="str">
            <v>黑色</v>
          </cell>
        </row>
        <row r="340">
          <cell r="A340" t="str">
            <v>SHT0013068</v>
          </cell>
          <cell r="B340" t="str">
            <v>气囊下盖</v>
          </cell>
        </row>
        <row r="341">
          <cell r="A341" t="str">
            <v>SHT0013116</v>
          </cell>
          <cell r="B341" t="str">
            <v>悬浮气路分总成</v>
          </cell>
          <cell r="C341" t="str">
            <v>2.0平台</v>
          </cell>
        </row>
        <row r="342">
          <cell r="A342" t="str">
            <v>SHT0013134</v>
          </cell>
          <cell r="B342" t="str">
            <v>2.0气囊总成</v>
          </cell>
        </row>
        <row r="343">
          <cell r="A343" t="str">
            <v>TAT0000085</v>
          </cell>
          <cell r="B343" t="str">
            <v>热敏不干胶</v>
          </cell>
          <cell r="C343" t="str">
            <v>E3020</v>
          </cell>
        </row>
        <row r="344">
          <cell r="A344" t="str">
            <v>TAT0000086</v>
          </cell>
          <cell r="B344" t="str">
            <v>不干胶标签纸</v>
          </cell>
          <cell r="C344" t="str">
            <v>63.5*46.6</v>
          </cell>
        </row>
        <row r="345">
          <cell r="A345" t="str">
            <v>TAT0000087</v>
          </cell>
          <cell r="B345" t="str">
            <v>271胶</v>
          </cell>
          <cell r="C345" t="str">
            <v>100ml</v>
          </cell>
        </row>
        <row r="346">
          <cell r="A346" t="str">
            <v>TAT0000088</v>
          </cell>
          <cell r="B346" t="str">
            <v>润滑脂</v>
          </cell>
          <cell r="C346" t="str">
            <v>EN-30</v>
          </cell>
        </row>
        <row r="347">
          <cell r="A347" t="str">
            <v>TAT0000089</v>
          </cell>
          <cell r="B347" t="str">
            <v>271螺纹密封胶</v>
          </cell>
          <cell r="C347" t="str">
            <v>大瓶</v>
          </cell>
        </row>
        <row r="348">
          <cell r="A348" t="str">
            <v>TAT0000090</v>
          </cell>
          <cell r="B348" t="str">
            <v>缠绕膜</v>
          </cell>
        </row>
        <row r="349">
          <cell r="A349" t="str">
            <v>TAT0000091</v>
          </cell>
          <cell r="B349" t="str">
            <v>润滑剂*化学试剂助剂*</v>
          </cell>
          <cell r="C349" t="str">
            <v>EM-30L</v>
          </cell>
        </row>
        <row r="350">
          <cell r="A350" t="str">
            <v>TAT0000093</v>
          </cell>
          <cell r="B350" t="str">
            <v>工业润滑脂</v>
          </cell>
          <cell r="C350" t="str">
            <v>EM-30L  品牌Molykote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0"/>
  <sheetViews>
    <sheetView tabSelected="1" workbookViewId="0">
      <pane xSplit="11" ySplit="3" topLeftCell="L58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8.87272727272727" defaultRowHeight="14"/>
  <cols>
    <col min="1" max="1" width="4.75454545454545" style="425" customWidth="1"/>
    <col min="2" max="2" width="6.37272727272727" style="78" hidden="1" customWidth="1"/>
    <col min="3" max="3" width="5.5" style="78" customWidth="1"/>
    <col min="4" max="4" width="5.75454545454545" style="78" hidden="1" customWidth="1"/>
    <col min="5" max="5" width="9" style="78" customWidth="1"/>
    <col min="6" max="6" width="13.7545454545455" style="78" customWidth="1"/>
    <col min="7" max="7" width="5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7" style="79" customWidth="1"/>
    <col min="12" max="12" width="7.12727272727273" style="79" customWidth="1"/>
    <col min="13" max="13" width="6.62727272727273" style="79" customWidth="1"/>
    <col min="14" max="14" width="6.75454545454545" style="518" customWidth="1"/>
    <col min="15" max="15" width="5.25454545454545" style="78" customWidth="1"/>
    <col min="16" max="16" width="25.9090909090909" style="78" customWidth="1"/>
    <col min="17" max="17" width="8.90909090909091" style="519" customWidth="1"/>
    <col min="18" max="18" width="6.87272727272727" style="422" customWidth="1"/>
    <col min="19" max="19" width="18.7545454545455" style="78" customWidth="1"/>
    <col min="20" max="20" width="45.6272727272727" style="78" customWidth="1"/>
    <col min="21" max="21" width="14" style="78" customWidth="1"/>
    <col min="22" max="16384" width="8.87272727272727" style="78"/>
  </cols>
  <sheetData>
    <row r="1" ht="15.75" spans="1:20">
      <c r="A1" s="428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ht="15.5" spans="1:20">
      <c r="A2" s="429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16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ht="39.75" spans="1:20">
      <c r="A3" s="430"/>
      <c r="B3" s="151"/>
      <c r="C3" s="151"/>
      <c r="D3" s="153"/>
      <c r="E3" s="154"/>
      <c r="F3" s="153"/>
      <c r="G3" s="153"/>
      <c r="H3" s="153"/>
      <c r="I3" s="219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ht="14.25" customHeight="1" spans="1:20">
      <c r="A4" s="520">
        <f>ROW()-3</f>
        <v>1</v>
      </c>
      <c r="B4" s="521"/>
      <c r="C4" s="522" t="s">
        <v>22</v>
      </c>
      <c r="D4" s="523"/>
      <c r="E4" s="445"/>
      <c r="F4" s="442" t="s">
        <v>23</v>
      </c>
      <c r="G4" s="524" t="s">
        <v>24</v>
      </c>
      <c r="H4" s="525" t="s">
        <v>25</v>
      </c>
      <c r="I4" s="473" t="s">
        <v>26</v>
      </c>
      <c r="J4" s="532" t="s">
        <v>27</v>
      </c>
      <c r="K4" s="475">
        <v>33.2455285714286</v>
      </c>
      <c r="L4" s="238">
        <f t="shared" ref="L4:L67" si="0">K4/0.85</f>
        <v>39.1123865546219</v>
      </c>
      <c r="M4" s="238">
        <f t="shared" ref="M4:M29" si="1">L4-K4</f>
        <v>5.86685798319328</v>
      </c>
      <c r="N4" s="239">
        <f t="shared" ref="N4:N29" si="2">M4/L4</f>
        <v>0.15</v>
      </c>
      <c r="O4" s="487"/>
      <c r="P4" s="240" t="s">
        <v>28</v>
      </c>
      <c r="Q4" s="269">
        <v>45444</v>
      </c>
      <c r="R4" s="503"/>
      <c r="S4" s="503"/>
      <c r="T4" s="503"/>
    </row>
    <row r="5" ht="14.25" customHeight="1" spans="1:20">
      <c r="A5" s="165">
        <f>ROW()-3</f>
        <v>2</v>
      </c>
      <c r="B5" s="526"/>
      <c r="C5" s="527" t="s">
        <v>22</v>
      </c>
      <c r="D5" s="528"/>
      <c r="E5" s="434"/>
      <c r="F5" s="442" t="s">
        <v>23</v>
      </c>
      <c r="G5" s="439" t="s">
        <v>24</v>
      </c>
      <c r="H5" s="525" t="s">
        <v>25</v>
      </c>
      <c r="I5" s="439" t="s">
        <v>29</v>
      </c>
      <c r="J5" s="533" t="s">
        <v>30</v>
      </c>
      <c r="K5" s="482">
        <v>10.7676285714286</v>
      </c>
      <c r="L5" s="238">
        <f t="shared" si="0"/>
        <v>12.6677983193278</v>
      </c>
      <c r="M5" s="238">
        <f t="shared" si="1"/>
        <v>1.90016974789916</v>
      </c>
      <c r="N5" s="239">
        <f t="shared" si="2"/>
        <v>0.15</v>
      </c>
      <c r="O5" s="487"/>
      <c r="P5" s="240" t="s">
        <v>28</v>
      </c>
      <c r="Q5" s="269">
        <v>45444</v>
      </c>
      <c r="R5" s="503"/>
      <c r="S5" s="503"/>
      <c r="T5" s="503"/>
    </row>
    <row r="6" ht="14.25" customHeight="1" spans="1:20">
      <c r="A6" s="165">
        <f t="shared" ref="A6:A12" si="3">ROW()-3</f>
        <v>3</v>
      </c>
      <c r="B6" s="526"/>
      <c r="C6" s="527" t="s">
        <v>22</v>
      </c>
      <c r="D6" s="528"/>
      <c r="E6" s="434"/>
      <c r="F6" s="442" t="s">
        <v>23</v>
      </c>
      <c r="G6" s="439" t="s">
        <v>24</v>
      </c>
      <c r="H6" s="525" t="s">
        <v>25</v>
      </c>
      <c r="I6" s="439" t="s">
        <v>31</v>
      </c>
      <c r="J6" s="525" t="s">
        <v>32</v>
      </c>
      <c r="K6" s="482">
        <v>33.6306714285714</v>
      </c>
      <c r="L6" s="238">
        <f t="shared" si="0"/>
        <v>39.5654957983193</v>
      </c>
      <c r="M6" s="238">
        <f t="shared" si="1"/>
        <v>5.93482436974789</v>
      </c>
      <c r="N6" s="239">
        <f t="shared" si="2"/>
        <v>0.15</v>
      </c>
      <c r="O6" s="534"/>
      <c r="P6" s="240" t="s">
        <v>28</v>
      </c>
      <c r="Q6" s="269">
        <v>45444</v>
      </c>
      <c r="R6" s="503"/>
      <c r="S6" s="503"/>
      <c r="T6" s="503"/>
    </row>
    <row r="7" ht="14.25" customHeight="1" spans="1:20">
      <c r="A7" s="165">
        <f t="shared" si="3"/>
        <v>4</v>
      </c>
      <c r="B7" s="526"/>
      <c r="C7" s="527" t="s">
        <v>22</v>
      </c>
      <c r="D7" s="528"/>
      <c r="E7" s="434"/>
      <c r="F7" s="442" t="s">
        <v>23</v>
      </c>
      <c r="G7" s="439" t="s">
        <v>24</v>
      </c>
      <c r="H7" s="525" t="s">
        <v>25</v>
      </c>
      <c r="I7" s="439" t="s">
        <v>33</v>
      </c>
      <c r="J7" s="533" t="s">
        <v>34</v>
      </c>
      <c r="K7" s="482">
        <v>33.3965285714286</v>
      </c>
      <c r="L7" s="238">
        <f t="shared" si="0"/>
        <v>39.2900336134454</v>
      </c>
      <c r="M7" s="238">
        <f t="shared" si="1"/>
        <v>5.89350504201681</v>
      </c>
      <c r="N7" s="239">
        <f t="shared" si="2"/>
        <v>0.15</v>
      </c>
      <c r="O7" s="534"/>
      <c r="P7" s="240" t="s">
        <v>28</v>
      </c>
      <c r="Q7" s="269">
        <v>45444</v>
      </c>
      <c r="R7" s="503"/>
      <c r="S7" s="503"/>
      <c r="T7" s="503"/>
    </row>
    <row r="8" ht="14.25" customHeight="1" spans="1:20">
      <c r="A8" s="165">
        <f t="shared" si="3"/>
        <v>5</v>
      </c>
      <c r="B8" s="526"/>
      <c r="C8" s="527" t="s">
        <v>22</v>
      </c>
      <c r="D8" s="528"/>
      <c r="E8" s="434"/>
      <c r="F8" s="442" t="s">
        <v>23</v>
      </c>
      <c r="G8" s="439" t="s">
        <v>24</v>
      </c>
      <c r="H8" s="525" t="s">
        <v>25</v>
      </c>
      <c r="I8" s="439" t="s">
        <v>35</v>
      </c>
      <c r="J8" s="525" t="s">
        <v>36</v>
      </c>
      <c r="K8" s="482">
        <v>42.8321857142857</v>
      </c>
      <c r="L8" s="238">
        <f t="shared" si="0"/>
        <v>50.3908067226891</v>
      </c>
      <c r="M8" s="238">
        <f t="shared" si="1"/>
        <v>7.55862100840336</v>
      </c>
      <c r="N8" s="239">
        <f t="shared" si="2"/>
        <v>0.15</v>
      </c>
      <c r="O8" s="534"/>
      <c r="P8" s="240" t="s">
        <v>28</v>
      </c>
      <c r="Q8" s="269">
        <v>45444</v>
      </c>
      <c r="R8" s="503"/>
      <c r="S8" s="503"/>
      <c r="T8" s="503"/>
    </row>
    <row r="9" ht="14.25" customHeight="1" spans="1:20">
      <c r="A9" s="165">
        <f t="shared" si="3"/>
        <v>6</v>
      </c>
      <c r="B9" s="526"/>
      <c r="C9" s="527" t="s">
        <v>22</v>
      </c>
      <c r="D9" s="528"/>
      <c r="E9" s="434"/>
      <c r="F9" s="442" t="s">
        <v>23</v>
      </c>
      <c r="G9" s="439" t="s">
        <v>24</v>
      </c>
      <c r="H9" s="525" t="s">
        <v>25</v>
      </c>
      <c r="I9" s="439" t="s">
        <v>37</v>
      </c>
      <c r="J9" s="525" t="s">
        <v>38</v>
      </c>
      <c r="K9" s="482">
        <v>42.3517885714286</v>
      </c>
      <c r="L9" s="238">
        <f t="shared" si="0"/>
        <v>49.8256336134454</v>
      </c>
      <c r="M9" s="238">
        <f t="shared" si="1"/>
        <v>7.47384504201681</v>
      </c>
      <c r="N9" s="239">
        <f t="shared" si="2"/>
        <v>0.15</v>
      </c>
      <c r="O9" s="534"/>
      <c r="P9" s="240" t="s">
        <v>28</v>
      </c>
      <c r="Q9" s="269">
        <v>45444</v>
      </c>
      <c r="R9" s="503"/>
      <c r="S9" s="503"/>
      <c r="T9" s="503"/>
    </row>
    <row r="10" ht="14.25" customHeight="1" spans="1:20">
      <c r="A10" s="165">
        <f t="shared" si="3"/>
        <v>7</v>
      </c>
      <c r="B10" s="526"/>
      <c r="C10" s="527" t="s">
        <v>22</v>
      </c>
      <c r="D10" s="528"/>
      <c r="E10" s="434"/>
      <c r="F10" s="442" t="s">
        <v>23</v>
      </c>
      <c r="G10" s="439" t="s">
        <v>24</v>
      </c>
      <c r="H10" s="525" t="s">
        <v>25</v>
      </c>
      <c r="I10" s="439" t="s">
        <v>39</v>
      </c>
      <c r="J10" s="525" t="s">
        <v>40</v>
      </c>
      <c r="K10" s="482">
        <v>35.2811285714286</v>
      </c>
      <c r="L10" s="238">
        <f t="shared" si="0"/>
        <v>41.5072100840337</v>
      </c>
      <c r="M10" s="238">
        <f t="shared" si="1"/>
        <v>6.22608151260505</v>
      </c>
      <c r="N10" s="239">
        <f t="shared" si="2"/>
        <v>0.15</v>
      </c>
      <c r="O10" s="534"/>
      <c r="P10" s="240" t="s">
        <v>28</v>
      </c>
      <c r="Q10" s="269">
        <v>45444</v>
      </c>
      <c r="R10" s="503"/>
      <c r="S10" s="503"/>
      <c r="T10" s="503"/>
    </row>
    <row r="11" ht="14.25" customHeight="1" spans="1:20">
      <c r="A11" s="165">
        <f t="shared" si="3"/>
        <v>8</v>
      </c>
      <c r="B11" s="526"/>
      <c r="C11" s="527" t="s">
        <v>22</v>
      </c>
      <c r="D11" s="528"/>
      <c r="E11" s="434"/>
      <c r="F11" s="442" t="s">
        <v>23</v>
      </c>
      <c r="G11" s="439" t="s">
        <v>24</v>
      </c>
      <c r="H11" s="525" t="s">
        <v>25</v>
      </c>
      <c r="I11" s="439" t="s">
        <v>41</v>
      </c>
      <c r="J11" s="525" t="s">
        <v>42</v>
      </c>
      <c r="K11" s="482">
        <v>35.2554</v>
      </c>
      <c r="L11" s="238">
        <f t="shared" si="0"/>
        <v>41.4769411764706</v>
      </c>
      <c r="M11" s="238">
        <f t="shared" si="1"/>
        <v>6.22154117647059</v>
      </c>
      <c r="N11" s="239">
        <f t="shared" si="2"/>
        <v>0.15</v>
      </c>
      <c r="O11" s="534"/>
      <c r="P11" s="240" t="s">
        <v>28</v>
      </c>
      <c r="Q11" s="269">
        <v>45444</v>
      </c>
      <c r="R11" s="503"/>
      <c r="S11" s="503"/>
      <c r="T11" s="503"/>
    </row>
    <row r="12" ht="14.25" customHeight="1" spans="1:20">
      <c r="A12" s="165">
        <f t="shared" si="3"/>
        <v>9</v>
      </c>
      <c r="B12" s="526"/>
      <c r="C12" s="527" t="s">
        <v>22</v>
      </c>
      <c r="D12" s="528"/>
      <c r="E12" s="434"/>
      <c r="F12" s="442" t="s">
        <v>23</v>
      </c>
      <c r="G12" s="439" t="s">
        <v>24</v>
      </c>
      <c r="H12" s="525" t="s">
        <v>25</v>
      </c>
      <c r="I12" s="439" t="s">
        <v>43</v>
      </c>
      <c r="J12" s="525" t="s">
        <v>44</v>
      </c>
      <c r="K12" s="482">
        <v>34.7029285714286</v>
      </c>
      <c r="L12" s="238">
        <f t="shared" si="0"/>
        <v>40.826974789916</v>
      </c>
      <c r="M12" s="238">
        <f t="shared" si="1"/>
        <v>6.1240462184874</v>
      </c>
      <c r="N12" s="239">
        <f t="shared" si="2"/>
        <v>0.15</v>
      </c>
      <c r="O12" s="534"/>
      <c r="P12" s="240" t="s">
        <v>28</v>
      </c>
      <c r="Q12" s="269">
        <v>45444</v>
      </c>
      <c r="R12" s="503"/>
      <c r="S12" s="503"/>
      <c r="T12" s="503"/>
    </row>
    <row r="13" ht="14.25" customHeight="1" spans="1:20">
      <c r="A13" s="165">
        <f t="shared" ref="A13:A22" si="4">ROW()-3</f>
        <v>10</v>
      </c>
      <c r="B13" s="526"/>
      <c r="C13" s="527" t="s">
        <v>22</v>
      </c>
      <c r="D13" s="528"/>
      <c r="E13" s="434"/>
      <c r="F13" s="442" t="s">
        <v>23</v>
      </c>
      <c r="G13" s="439" t="s">
        <v>24</v>
      </c>
      <c r="H13" s="525" t="s">
        <v>25</v>
      </c>
      <c r="I13" s="439" t="s">
        <v>45</v>
      </c>
      <c r="J13" s="525" t="s">
        <v>46</v>
      </c>
      <c r="K13" s="482">
        <v>33.6897285714286</v>
      </c>
      <c r="L13" s="238">
        <f t="shared" si="0"/>
        <v>39.634974789916</v>
      </c>
      <c r="M13" s="238">
        <f t="shared" si="1"/>
        <v>5.9452462184874</v>
      </c>
      <c r="N13" s="239">
        <f t="shared" si="2"/>
        <v>0.15</v>
      </c>
      <c r="O13" s="534"/>
      <c r="P13" s="240" t="s">
        <v>28</v>
      </c>
      <c r="Q13" s="269">
        <v>45444</v>
      </c>
      <c r="R13" s="503"/>
      <c r="S13" s="503"/>
      <c r="T13" s="503"/>
    </row>
    <row r="14" ht="14.25" customHeight="1" spans="1:20">
      <c r="A14" s="165">
        <f t="shared" si="4"/>
        <v>11</v>
      </c>
      <c r="B14" s="526"/>
      <c r="C14" s="527" t="s">
        <v>22</v>
      </c>
      <c r="D14" s="528"/>
      <c r="E14" s="434"/>
      <c r="F14" s="442" t="s">
        <v>23</v>
      </c>
      <c r="G14" s="439" t="s">
        <v>24</v>
      </c>
      <c r="H14" s="525" t="s">
        <v>25</v>
      </c>
      <c r="I14" s="439" t="s">
        <v>47</v>
      </c>
      <c r="J14" s="525" t="s">
        <v>48</v>
      </c>
      <c r="K14" s="482">
        <v>37.1000857142857</v>
      </c>
      <c r="L14" s="238">
        <f t="shared" si="0"/>
        <v>43.6471596638655</v>
      </c>
      <c r="M14" s="238">
        <f t="shared" si="1"/>
        <v>6.54707394957983</v>
      </c>
      <c r="N14" s="239">
        <f t="shared" si="2"/>
        <v>0.15</v>
      </c>
      <c r="O14" s="534"/>
      <c r="P14" s="240" t="s">
        <v>28</v>
      </c>
      <c r="Q14" s="269">
        <v>45444</v>
      </c>
      <c r="R14" s="503"/>
      <c r="S14" s="503"/>
      <c r="T14" s="503"/>
    </row>
    <row r="15" ht="14.25" customHeight="1" spans="1:20">
      <c r="A15" s="165">
        <f t="shared" si="4"/>
        <v>12</v>
      </c>
      <c r="B15" s="526"/>
      <c r="C15" s="527" t="s">
        <v>22</v>
      </c>
      <c r="D15" s="528"/>
      <c r="E15" s="434"/>
      <c r="F15" s="442" t="s">
        <v>23</v>
      </c>
      <c r="G15" s="439" t="s">
        <v>24</v>
      </c>
      <c r="H15" s="525" t="s">
        <v>49</v>
      </c>
      <c r="I15" s="439" t="s">
        <v>50</v>
      </c>
      <c r="J15" s="525" t="s">
        <v>51</v>
      </c>
      <c r="K15" s="482">
        <v>17.7352308571429</v>
      </c>
      <c r="L15" s="238">
        <f t="shared" si="0"/>
        <v>20.8649774789916</v>
      </c>
      <c r="M15" s="238">
        <f t="shared" si="1"/>
        <v>3.12974662184875</v>
      </c>
      <c r="N15" s="239">
        <f t="shared" si="2"/>
        <v>0.15</v>
      </c>
      <c r="O15" s="534"/>
      <c r="P15" s="240" t="s">
        <v>28</v>
      </c>
      <c r="Q15" s="269">
        <v>45444</v>
      </c>
      <c r="R15" s="503"/>
      <c r="S15" s="503"/>
      <c r="T15" s="503"/>
    </row>
    <row r="16" ht="14.25" customHeight="1" spans="1:20">
      <c r="A16" s="165">
        <f t="shared" si="4"/>
        <v>13</v>
      </c>
      <c r="B16" s="526"/>
      <c r="C16" s="527" t="s">
        <v>22</v>
      </c>
      <c r="D16" s="528"/>
      <c r="E16" s="434"/>
      <c r="F16" s="442" t="s">
        <v>23</v>
      </c>
      <c r="G16" s="439" t="s">
        <v>24</v>
      </c>
      <c r="H16" s="525" t="s">
        <v>49</v>
      </c>
      <c r="I16" s="439" t="s">
        <v>52</v>
      </c>
      <c r="J16" s="525" t="s">
        <v>53</v>
      </c>
      <c r="K16" s="482">
        <v>30.4990667508571</v>
      </c>
      <c r="L16" s="238">
        <f t="shared" si="0"/>
        <v>35.8812550010084</v>
      </c>
      <c r="M16" s="238">
        <f t="shared" si="1"/>
        <v>5.38218825015126</v>
      </c>
      <c r="N16" s="239">
        <f t="shared" si="2"/>
        <v>0.15</v>
      </c>
      <c r="O16" s="534"/>
      <c r="P16" s="240" t="s">
        <v>28</v>
      </c>
      <c r="Q16" s="269">
        <v>45444</v>
      </c>
      <c r="R16" s="503"/>
      <c r="S16" s="503"/>
      <c r="T16" s="503"/>
    </row>
    <row r="17" ht="14.25" customHeight="1" spans="1:20">
      <c r="A17" s="165">
        <f t="shared" si="4"/>
        <v>14</v>
      </c>
      <c r="B17" s="526"/>
      <c r="C17" s="527" t="s">
        <v>22</v>
      </c>
      <c r="D17" s="528"/>
      <c r="E17" s="434"/>
      <c r="F17" s="442" t="s">
        <v>23</v>
      </c>
      <c r="G17" s="439" t="s">
        <v>24</v>
      </c>
      <c r="H17" s="525" t="s">
        <v>49</v>
      </c>
      <c r="I17" s="439" t="s">
        <v>54</v>
      </c>
      <c r="J17" s="525" t="s">
        <v>53</v>
      </c>
      <c r="K17" s="482">
        <v>33.6171875457929</v>
      </c>
      <c r="L17" s="238">
        <f t="shared" si="0"/>
        <v>39.5496324068152</v>
      </c>
      <c r="M17" s="238">
        <f t="shared" si="1"/>
        <v>5.93244486102228</v>
      </c>
      <c r="N17" s="239">
        <f t="shared" si="2"/>
        <v>0.15</v>
      </c>
      <c r="O17" s="534"/>
      <c r="P17" s="240" t="s">
        <v>28</v>
      </c>
      <c r="Q17" s="269">
        <v>45444</v>
      </c>
      <c r="R17" s="503"/>
      <c r="S17" s="503"/>
      <c r="T17" s="503"/>
    </row>
    <row r="18" ht="14.25" customHeight="1" spans="1:20">
      <c r="A18" s="165">
        <f t="shared" si="4"/>
        <v>15</v>
      </c>
      <c r="B18" s="526"/>
      <c r="C18" s="527" t="s">
        <v>22</v>
      </c>
      <c r="D18" s="528"/>
      <c r="E18" s="434"/>
      <c r="F18" s="442" t="s">
        <v>23</v>
      </c>
      <c r="G18" s="439" t="s">
        <v>24</v>
      </c>
      <c r="H18" s="525" t="s">
        <v>49</v>
      </c>
      <c r="I18" s="439" t="s">
        <v>55</v>
      </c>
      <c r="J18" s="525" t="s">
        <v>56</v>
      </c>
      <c r="K18" s="482">
        <v>31.0755381794286</v>
      </c>
      <c r="L18" s="238">
        <f t="shared" si="0"/>
        <v>36.5594566816807</v>
      </c>
      <c r="M18" s="238">
        <f t="shared" si="1"/>
        <v>5.48391850225211</v>
      </c>
      <c r="N18" s="239">
        <f t="shared" si="2"/>
        <v>0.15</v>
      </c>
      <c r="O18" s="534"/>
      <c r="P18" s="240" t="s">
        <v>28</v>
      </c>
      <c r="Q18" s="269">
        <v>45444</v>
      </c>
      <c r="R18" s="503"/>
      <c r="S18" s="503"/>
      <c r="T18" s="503"/>
    </row>
    <row r="19" ht="14.25" customHeight="1" spans="1:20">
      <c r="A19" s="165">
        <f t="shared" si="4"/>
        <v>16</v>
      </c>
      <c r="B19" s="526"/>
      <c r="C19" s="527" t="s">
        <v>22</v>
      </c>
      <c r="D19" s="528"/>
      <c r="E19" s="434"/>
      <c r="F19" s="442" t="s">
        <v>23</v>
      </c>
      <c r="G19" s="439" t="s">
        <v>24</v>
      </c>
      <c r="H19" s="525" t="s">
        <v>49</v>
      </c>
      <c r="I19" s="439" t="s">
        <v>57</v>
      </c>
      <c r="J19" s="525" t="s">
        <v>56</v>
      </c>
      <c r="K19" s="482">
        <v>35.8612810365714</v>
      </c>
      <c r="L19" s="238">
        <f t="shared" si="0"/>
        <v>42.1897423959664</v>
      </c>
      <c r="M19" s="238">
        <f t="shared" si="1"/>
        <v>6.32846135939496</v>
      </c>
      <c r="N19" s="239">
        <f t="shared" si="2"/>
        <v>0.15</v>
      </c>
      <c r="O19" s="534"/>
      <c r="P19" s="240" t="s">
        <v>28</v>
      </c>
      <c r="Q19" s="269">
        <v>45444</v>
      </c>
      <c r="R19" s="503"/>
      <c r="S19" s="503"/>
      <c r="T19" s="503"/>
    </row>
    <row r="20" ht="14.25" customHeight="1" spans="1:20">
      <c r="A20" s="165">
        <f t="shared" si="4"/>
        <v>17</v>
      </c>
      <c r="B20" s="526"/>
      <c r="C20" s="527" t="s">
        <v>22</v>
      </c>
      <c r="D20" s="528"/>
      <c r="E20" s="434"/>
      <c r="F20" s="442" t="s">
        <v>23</v>
      </c>
      <c r="G20" s="439" t="s">
        <v>24</v>
      </c>
      <c r="H20" s="525" t="s">
        <v>58</v>
      </c>
      <c r="I20" s="439" t="s">
        <v>59</v>
      </c>
      <c r="J20" s="525" t="s">
        <v>60</v>
      </c>
      <c r="K20" s="482">
        <v>38.5708381823643</v>
      </c>
      <c r="L20" s="238">
        <f t="shared" si="0"/>
        <v>45.3774566851345</v>
      </c>
      <c r="M20" s="238">
        <f t="shared" si="1"/>
        <v>6.80661850277017</v>
      </c>
      <c r="N20" s="239">
        <f t="shared" si="2"/>
        <v>0.15</v>
      </c>
      <c r="O20" s="534"/>
      <c r="P20" s="240" t="s">
        <v>28</v>
      </c>
      <c r="Q20" s="269">
        <v>45444</v>
      </c>
      <c r="R20" s="503"/>
      <c r="S20" s="503"/>
      <c r="T20" s="503"/>
    </row>
    <row r="21" ht="14.25" customHeight="1" spans="1:20">
      <c r="A21" s="165">
        <f t="shared" si="4"/>
        <v>18</v>
      </c>
      <c r="B21" s="526"/>
      <c r="C21" s="527" t="s">
        <v>22</v>
      </c>
      <c r="D21" s="528"/>
      <c r="E21" s="434"/>
      <c r="F21" s="442" t="s">
        <v>23</v>
      </c>
      <c r="G21" s="439" t="s">
        <v>24</v>
      </c>
      <c r="H21" s="525" t="s">
        <v>58</v>
      </c>
      <c r="I21" s="439" t="s">
        <v>61</v>
      </c>
      <c r="J21" s="525" t="s">
        <v>62</v>
      </c>
      <c r="K21" s="482">
        <v>35.9614135886914</v>
      </c>
      <c r="L21" s="238">
        <f t="shared" si="0"/>
        <v>42.3075453984605</v>
      </c>
      <c r="M21" s="238">
        <f t="shared" si="1"/>
        <v>6.34613180976907</v>
      </c>
      <c r="N21" s="239">
        <f t="shared" si="2"/>
        <v>0.15</v>
      </c>
      <c r="O21" s="534"/>
      <c r="P21" s="240" t="s">
        <v>28</v>
      </c>
      <c r="Q21" s="269">
        <v>45444</v>
      </c>
      <c r="R21" s="503"/>
      <c r="S21" s="503"/>
      <c r="T21" s="503"/>
    </row>
    <row r="22" ht="14.25" customHeight="1" spans="1:20">
      <c r="A22" s="165">
        <f t="shared" si="4"/>
        <v>19</v>
      </c>
      <c r="B22" s="526"/>
      <c r="C22" s="527" t="s">
        <v>22</v>
      </c>
      <c r="D22" s="528"/>
      <c r="E22" s="434"/>
      <c r="F22" s="442" t="s">
        <v>23</v>
      </c>
      <c r="G22" s="439" t="s">
        <v>24</v>
      </c>
      <c r="H22" s="525" t="s">
        <v>58</v>
      </c>
      <c r="I22" s="439" t="s">
        <v>63</v>
      </c>
      <c r="J22" s="525" t="s">
        <v>64</v>
      </c>
      <c r="K22" s="482">
        <v>35.16874216012</v>
      </c>
      <c r="L22" s="238">
        <f t="shared" si="0"/>
        <v>41.3749907766118</v>
      </c>
      <c r="M22" s="238">
        <f t="shared" si="1"/>
        <v>6.20624861649176</v>
      </c>
      <c r="N22" s="239">
        <f t="shared" si="2"/>
        <v>0.15</v>
      </c>
      <c r="O22" s="534"/>
      <c r="P22" s="240" t="s">
        <v>28</v>
      </c>
      <c r="Q22" s="269">
        <v>45444</v>
      </c>
      <c r="R22" s="503"/>
      <c r="S22" s="503"/>
      <c r="T22" s="503"/>
    </row>
    <row r="23" ht="14.25" customHeight="1" spans="1:20">
      <c r="A23" s="165">
        <f t="shared" ref="A23:A32" si="5">ROW()-3</f>
        <v>20</v>
      </c>
      <c r="B23" s="526"/>
      <c r="C23" s="527" t="s">
        <v>22</v>
      </c>
      <c r="D23" s="528"/>
      <c r="E23" s="434"/>
      <c r="F23" s="442" t="s">
        <v>23</v>
      </c>
      <c r="G23" s="439" t="s">
        <v>24</v>
      </c>
      <c r="H23" s="525" t="s">
        <v>58</v>
      </c>
      <c r="I23" s="439" t="s">
        <v>65</v>
      </c>
      <c r="J23" s="525" t="s">
        <v>66</v>
      </c>
      <c r="K23" s="482">
        <v>33.4736175726914</v>
      </c>
      <c r="L23" s="238">
        <f t="shared" si="0"/>
        <v>39.3807265561075</v>
      </c>
      <c r="M23" s="238">
        <f t="shared" si="1"/>
        <v>5.90710898341613</v>
      </c>
      <c r="N23" s="239">
        <f t="shared" si="2"/>
        <v>0.15</v>
      </c>
      <c r="O23" s="534"/>
      <c r="P23" s="240" t="s">
        <v>28</v>
      </c>
      <c r="Q23" s="269">
        <v>45444</v>
      </c>
      <c r="R23" s="503"/>
      <c r="S23" s="503"/>
      <c r="T23" s="503"/>
    </row>
    <row r="24" ht="14.25" customHeight="1" spans="1:20">
      <c r="A24" s="165">
        <f t="shared" si="5"/>
        <v>21</v>
      </c>
      <c r="B24" s="526"/>
      <c r="C24" s="527" t="s">
        <v>22</v>
      </c>
      <c r="D24" s="528"/>
      <c r="E24" s="434"/>
      <c r="F24" s="442" t="s">
        <v>23</v>
      </c>
      <c r="G24" s="439" t="s">
        <v>24</v>
      </c>
      <c r="H24" s="525" t="s">
        <v>58</v>
      </c>
      <c r="I24" s="439" t="s">
        <v>67</v>
      </c>
      <c r="J24" s="525" t="s">
        <v>68</v>
      </c>
      <c r="K24" s="482">
        <v>34.85336662452</v>
      </c>
      <c r="L24" s="238">
        <f t="shared" si="0"/>
        <v>41.0039607347294</v>
      </c>
      <c r="M24" s="238">
        <f t="shared" si="1"/>
        <v>6.15059411020941</v>
      </c>
      <c r="N24" s="239">
        <f t="shared" si="2"/>
        <v>0.15</v>
      </c>
      <c r="O24" s="534"/>
      <c r="P24" s="240" t="s">
        <v>28</v>
      </c>
      <c r="Q24" s="269">
        <v>45444</v>
      </c>
      <c r="R24" s="503"/>
      <c r="S24" s="503"/>
      <c r="T24" s="503"/>
    </row>
    <row r="25" ht="14.25" customHeight="1" spans="1:20">
      <c r="A25" s="165">
        <f t="shared" si="5"/>
        <v>22</v>
      </c>
      <c r="B25" s="526"/>
      <c r="C25" s="527" t="s">
        <v>22</v>
      </c>
      <c r="D25" s="528"/>
      <c r="E25" s="434"/>
      <c r="F25" s="442" t="s">
        <v>23</v>
      </c>
      <c r="G25" s="439" t="s">
        <v>24</v>
      </c>
      <c r="H25" s="525" t="s">
        <v>58</v>
      </c>
      <c r="I25" s="439" t="s">
        <v>69</v>
      </c>
      <c r="J25" s="525" t="s">
        <v>70</v>
      </c>
      <c r="K25" s="482">
        <v>35.1485939315486</v>
      </c>
      <c r="L25" s="238">
        <f t="shared" si="0"/>
        <v>41.3512869782925</v>
      </c>
      <c r="M25" s="238">
        <f t="shared" si="1"/>
        <v>6.20269304674387</v>
      </c>
      <c r="N25" s="239">
        <f t="shared" si="2"/>
        <v>0.15</v>
      </c>
      <c r="O25" s="534"/>
      <c r="P25" s="240" t="s">
        <v>28</v>
      </c>
      <c r="Q25" s="269">
        <v>45444</v>
      </c>
      <c r="R25" s="503"/>
      <c r="S25" s="503"/>
      <c r="T25" s="503"/>
    </row>
    <row r="26" ht="14.25" customHeight="1" spans="1:20">
      <c r="A26" s="165">
        <f t="shared" si="5"/>
        <v>23</v>
      </c>
      <c r="B26" s="526"/>
      <c r="C26" s="527" t="s">
        <v>22</v>
      </c>
      <c r="D26" s="528"/>
      <c r="E26" s="434"/>
      <c r="F26" s="442" t="s">
        <v>23</v>
      </c>
      <c r="G26" s="439" t="s">
        <v>24</v>
      </c>
      <c r="H26" s="525" t="s">
        <v>58</v>
      </c>
      <c r="I26" s="439" t="s">
        <v>71</v>
      </c>
      <c r="J26" s="525" t="s">
        <v>72</v>
      </c>
      <c r="K26" s="482">
        <v>39.5116452589757</v>
      </c>
      <c r="L26" s="238">
        <f t="shared" si="0"/>
        <v>46.4842885399714</v>
      </c>
      <c r="M26" s="238">
        <f t="shared" si="1"/>
        <v>6.97264328099571</v>
      </c>
      <c r="N26" s="239">
        <f t="shared" si="2"/>
        <v>0.15</v>
      </c>
      <c r="O26" s="534"/>
      <c r="P26" s="240" t="s">
        <v>28</v>
      </c>
      <c r="Q26" s="269">
        <v>45444</v>
      </c>
      <c r="R26" s="503"/>
      <c r="S26" s="503"/>
      <c r="T26" s="503"/>
    </row>
    <row r="27" ht="14.25" customHeight="1" spans="1:20">
      <c r="A27" s="165">
        <f t="shared" si="5"/>
        <v>24</v>
      </c>
      <c r="B27" s="526"/>
      <c r="C27" s="527" t="s">
        <v>22</v>
      </c>
      <c r="D27" s="528"/>
      <c r="E27" s="434"/>
      <c r="F27" s="442" t="s">
        <v>23</v>
      </c>
      <c r="G27" s="439" t="s">
        <v>24</v>
      </c>
      <c r="H27" s="525" t="s">
        <v>58</v>
      </c>
      <c r="I27" s="439" t="s">
        <v>73</v>
      </c>
      <c r="J27" s="525" t="s">
        <v>70</v>
      </c>
      <c r="K27" s="482">
        <v>43.6616843235486</v>
      </c>
      <c r="L27" s="238">
        <f t="shared" si="0"/>
        <v>51.3666874394689</v>
      </c>
      <c r="M27" s="238">
        <f t="shared" si="1"/>
        <v>7.70500311592034</v>
      </c>
      <c r="N27" s="239">
        <f t="shared" si="2"/>
        <v>0.15</v>
      </c>
      <c r="O27" s="534"/>
      <c r="P27" s="240" t="s">
        <v>28</v>
      </c>
      <c r="Q27" s="269">
        <v>45444</v>
      </c>
      <c r="R27" s="503"/>
      <c r="S27" s="503"/>
      <c r="T27" s="503"/>
    </row>
    <row r="28" ht="14.25" customHeight="1" spans="1:20">
      <c r="A28" s="165">
        <f t="shared" si="5"/>
        <v>25</v>
      </c>
      <c r="B28" s="526"/>
      <c r="C28" s="527" t="s">
        <v>22</v>
      </c>
      <c r="D28" s="528"/>
      <c r="E28" s="434"/>
      <c r="F28" s="442" t="s">
        <v>23</v>
      </c>
      <c r="G28" s="439" t="s">
        <v>24</v>
      </c>
      <c r="H28" s="525" t="s">
        <v>58</v>
      </c>
      <c r="I28" s="439" t="s">
        <v>74</v>
      </c>
      <c r="J28" s="525" t="s">
        <v>75</v>
      </c>
      <c r="K28" s="482">
        <v>49.7320716811429</v>
      </c>
      <c r="L28" s="238">
        <f t="shared" si="0"/>
        <v>58.508319624874</v>
      </c>
      <c r="M28" s="238">
        <f t="shared" si="1"/>
        <v>8.7762479437311</v>
      </c>
      <c r="N28" s="239">
        <f t="shared" si="2"/>
        <v>0.15</v>
      </c>
      <c r="O28" s="534"/>
      <c r="P28" s="240" t="s">
        <v>28</v>
      </c>
      <c r="Q28" s="269">
        <v>45444</v>
      </c>
      <c r="R28" s="503"/>
      <c r="S28" s="503"/>
      <c r="T28" s="503"/>
    </row>
    <row r="29" s="517" customFormat="1" ht="14.25" customHeight="1" spans="1:20">
      <c r="A29" s="165">
        <f t="shared" si="5"/>
        <v>26</v>
      </c>
      <c r="B29" s="529"/>
      <c r="C29" s="530" t="s">
        <v>22</v>
      </c>
      <c r="D29" s="528"/>
      <c r="E29" s="434"/>
      <c r="F29" s="442" t="s">
        <v>23</v>
      </c>
      <c r="G29" s="439" t="s">
        <v>24</v>
      </c>
      <c r="H29" s="525" t="s">
        <v>58</v>
      </c>
      <c r="I29" s="439" t="s">
        <v>76</v>
      </c>
      <c r="J29" s="525" t="s">
        <v>77</v>
      </c>
      <c r="K29" s="482">
        <v>37.54280379248</v>
      </c>
      <c r="L29" s="238">
        <f t="shared" si="0"/>
        <v>44.1680044617412</v>
      </c>
      <c r="M29" s="238">
        <f t="shared" si="1"/>
        <v>6.62520066926118</v>
      </c>
      <c r="N29" s="239">
        <f t="shared" si="2"/>
        <v>0.15</v>
      </c>
      <c r="O29" s="534"/>
      <c r="P29" s="240" t="s">
        <v>28</v>
      </c>
      <c r="Q29" s="269">
        <v>45444</v>
      </c>
      <c r="R29" s="503"/>
      <c r="S29" s="503"/>
      <c r="T29" s="503"/>
    </row>
    <row r="30" s="517" customFormat="1" ht="14.25" customHeight="1" spans="1:20">
      <c r="A30" s="165">
        <f t="shared" si="5"/>
        <v>27</v>
      </c>
      <c r="B30" s="529"/>
      <c r="C30" s="530" t="s">
        <v>22</v>
      </c>
      <c r="D30" s="528"/>
      <c r="E30" s="434"/>
      <c r="F30" s="442" t="s">
        <v>23</v>
      </c>
      <c r="G30" s="439" t="s">
        <v>24</v>
      </c>
      <c r="H30" s="525" t="s">
        <v>78</v>
      </c>
      <c r="I30" s="439" t="s">
        <v>79</v>
      </c>
      <c r="J30" s="525" t="s">
        <v>80</v>
      </c>
      <c r="K30" s="482">
        <v>33.249</v>
      </c>
      <c r="L30" s="238">
        <f t="shared" si="0"/>
        <v>39.1164705882353</v>
      </c>
      <c r="M30" s="238">
        <f t="shared" ref="M30:M58" si="6">L30-K30</f>
        <v>5.86747058823529</v>
      </c>
      <c r="N30" s="239">
        <f t="shared" ref="N30:N58" si="7">M30/L30</f>
        <v>0.15</v>
      </c>
      <c r="O30" s="534"/>
      <c r="P30" s="240" t="s">
        <v>28</v>
      </c>
      <c r="Q30" s="269">
        <v>45444</v>
      </c>
      <c r="R30" s="503"/>
      <c r="S30" s="503"/>
      <c r="T30" s="503"/>
    </row>
    <row r="31" s="517" customFormat="1" ht="14.25" customHeight="1" spans="1:20">
      <c r="A31" s="165">
        <f t="shared" si="5"/>
        <v>28</v>
      </c>
      <c r="B31" s="529"/>
      <c r="C31" s="530" t="s">
        <v>22</v>
      </c>
      <c r="D31" s="528"/>
      <c r="E31" s="434"/>
      <c r="F31" s="442" t="s">
        <v>23</v>
      </c>
      <c r="G31" s="439" t="s">
        <v>24</v>
      </c>
      <c r="H31" s="525" t="s">
        <v>78</v>
      </c>
      <c r="I31" s="439" t="s">
        <v>81</v>
      </c>
      <c r="J31" s="525" t="s">
        <v>82</v>
      </c>
      <c r="K31" s="482">
        <v>180.330551074586</v>
      </c>
      <c r="L31" s="238">
        <f t="shared" si="0"/>
        <v>212.153589499513</v>
      </c>
      <c r="M31" s="238">
        <f t="shared" si="6"/>
        <v>31.8230384249269</v>
      </c>
      <c r="N31" s="239">
        <f t="shared" si="7"/>
        <v>0.15</v>
      </c>
      <c r="O31" s="534"/>
      <c r="P31" s="240" t="s">
        <v>28</v>
      </c>
      <c r="Q31" s="269">
        <v>45444</v>
      </c>
      <c r="R31" s="503"/>
      <c r="S31" s="503"/>
      <c r="T31" s="503"/>
    </row>
    <row r="32" ht="14.25" customHeight="1" spans="1:20">
      <c r="A32" s="165">
        <f t="shared" si="5"/>
        <v>29</v>
      </c>
      <c r="B32" s="526"/>
      <c r="C32" s="527" t="s">
        <v>22</v>
      </c>
      <c r="D32" s="528"/>
      <c r="E32" s="434"/>
      <c r="F32" s="442" t="s">
        <v>23</v>
      </c>
      <c r="G32" s="439" t="s">
        <v>24</v>
      </c>
      <c r="H32" s="525" t="s">
        <v>83</v>
      </c>
      <c r="I32" s="439" t="s">
        <v>84</v>
      </c>
      <c r="J32" s="525" t="s">
        <v>85</v>
      </c>
      <c r="K32" s="482">
        <v>9.98559852228571</v>
      </c>
      <c r="L32" s="238">
        <f t="shared" si="0"/>
        <v>11.747762967395</v>
      </c>
      <c r="M32" s="238">
        <f t="shared" si="6"/>
        <v>1.76216444510924</v>
      </c>
      <c r="N32" s="239">
        <f t="shared" si="7"/>
        <v>0.15</v>
      </c>
      <c r="O32" s="534"/>
      <c r="P32" s="240" t="s">
        <v>28</v>
      </c>
      <c r="Q32" s="269">
        <v>45444</v>
      </c>
      <c r="R32" s="503"/>
      <c r="S32" s="503"/>
      <c r="T32" s="503"/>
    </row>
    <row r="33" ht="14.25" customHeight="1" spans="1:20">
      <c r="A33" s="165">
        <f t="shared" ref="A33:A42" si="8">ROW()-3</f>
        <v>30</v>
      </c>
      <c r="B33" s="526"/>
      <c r="C33" s="527" t="s">
        <v>22</v>
      </c>
      <c r="D33" s="528"/>
      <c r="E33" s="434"/>
      <c r="F33" s="442" t="s">
        <v>23</v>
      </c>
      <c r="G33" s="439" t="s">
        <v>24</v>
      </c>
      <c r="H33" s="525" t="s">
        <v>83</v>
      </c>
      <c r="I33" s="439" t="s">
        <v>86</v>
      </c>
      <c r="J33" s="525" t="s">
        <v>87</v>
      </c>
      <c r="K33" s="482">
        <v>8.48718342857143</v>
      </c>
      <c r="L33" s="238">
        <f t="shared" si="0"/>
        <v>9.98492168067227</v>
      </c>
      <c r="M33" s="238">
        <f t="shared" si="6"/>
        <v>1.49773825210084</v>
      </c>
      <c r="N33" s="239">
        <f t="shared" si="7"/>
        <v>0.15</v>
      </c>
      <c r="O33" s="534"/>
      <c r="P33" s="240" t="s">
        <v>28</v>
      </c>
      <c r="Q33" s="269">
        <v>45444</v>
      </c>
      <c r="R33" s="503"/>
      <c r="S33" s="503"/>
      <c r="T33" s="503"/>
    </row>
    <row r="34" ht="14.25" customHeight="1" spans="1:20">
      <c r="A34" s="165">
        <f t="shared" si="8"/>
        <v>31</v>
      </c>
      <c r="B34" s="526"/>
      <c r="C34" s="527" t="s">
        <v>22</v>
      </c>
      <c r="D34" s="528"/>
      <c r="E34" s="434"/>
      <c r="F34" s="442" t="s">
        <v>23</v>
      </c>
      <c r="G34" s="439" t="s">
        <v>24</v>
      </c>
      <c r="H34" s="525" t="s">
        <v>83</v>
      </c>
      <c r="I34" s="439" t="s">
        <v>88</v>
      </c>
      <c r="J34" s="525" t="s">
        <v>89</v>
      </c>
      <c r="K34" s="482">
        <v>12.042775616</v>
      </c>
      <c r="L34" s="238">
        <f t="shared" si="0"/>
        <v>14.1679713129412</v>
      </c>
      <c r="M34" s="245">
        <f t="shared" si="6"/>
        <v>2.12519569694118</v>
      </c>
      <c r="N34" s="246">
        <f t="shared" si="7"/>
        <v>0.15</v>
      </c>
      <c r="O34" s="534"/>
      <c r="P34" s="240" t="s">
        <v>28</v>
      </c>
      <c r="Q34" s="269">
        <v>45444</v>
      </c>
      <c r="R34" s="503"/>
      <c r="S34" s="503"/>
      <c r="T34" s="503"/>
    </row>
    <row r="35" ht="14.25" customHeight="1" spans="1:20">
      <c r="A35" s="165">
        <f t="shared" si="8"/>
        <v>32</v>
      </c>
      <c r="B35" s="526"/>
      <c r="C35" s="527" t="s">
        <v>22</v>
      </c>
      <c r="D35" s="528"/>
      <c r="E35" s="434"/>
      <c r="F35" s="442" t="s">
        <v>23</v>
      </c>
      <c r="G35" s="439" t="s">
        <v>24</v>
      </c>
      <c r="H35" s="525" t="s">
        <v>83</v>
      </c>
      <c r="I35" s="439" t="s">
        <v>90</v>
      </c>
      <c r="J35" s="525" t="s">
        <v>91</v>
      </c>
      <c r="K35" s="482">
        <v>10.5405421794286</v>
      </c>
      <c r="L35" s="238">
        <f t="shared" si="0"/>
        <v>12.4006378581513</v>
      </c>
      <c r="M35" s="245">
        <f t="shared" si="6"/>
        <v>1.8600956787227</v>
      </c>
      <c r="N35" s="246">
        <f t="shared" si="7"/>
        <v>0.15</v>
      </c>
      <c r="O35" s="534"/>
      <c r="P35" s="240" t="s">
        <v>28</v>
      </c>
      <c r="Q35" s="269">
        <v>45444</v>
      </c>
      <c r="R35" s="503"/>
      <c r="S35" s="503"/>
      <c r="T35" s="503"/>
    </row>
    <row r="36" ht="14.25" customHeight="1" spans="1:20">
      <c r="A36" s="165">
        <f t="shared" si="8"/>
        <v>33</v>
      </c>
      <c r="B36" s="526"/>
      <c r="C36" s="527" t="s">
        <v>22</v>
      </c>
      <c r="D36" s="528"/>
      <c r="E36" s="434"/>
      <c r="F36" s="442" t="s">
        <v>23</v>
      </c>
      <c r="G36" s="439" t="s">
        <v>24</v>
      </c>
      <c r="H36" s="525" t="s">
        <v>92</v>
      </c>
      <c r="I36" s="439" t="s">
        <v>93</v>
      </c>
      <c r="J36" s="525" t="s">
        <v>94</v>
      </c>
      <c r="K36" s="482">
        <v>38.6854142857143</v>
      </c>
      <c r="L36" s="238">
        <f t="shared" si="0"/>
        <v>45.5122521008404</v>
      </c>
      <c r="M36" s="245">
        <f t="shared" si="6"/>
        <v>6.82683781512605</v>
      </c>
      <c r="N36" s="246">
        <f t="shared" si="7"/>
        <v>0.15</v>
      </c>
      <c r="O36" s="534"/>
      <c r="P36" s="240" t="s">
        <v>28</v>
      </c>
      <c r="Q36" s="269">
        <v>45444</v>
      </c>
      <c r="R36" s="503"/>
      <c r="S36" s="503"/>
      <c r="T36" s="503"/>
    </row>
    <row r="37" ht="14.25" customHeight="1" spans="1:20">
      <c r="A37" s="165">
        <f t="shared" si="8"/>
        <v>34</v>
      </c>
      <c r="B37" s="526"/>
      <c r="C37" s="527" t="s">
        <v>22</v>
      </c>
      <c r="D37" s="528"/>
      <c r="E37" s="434"/>
      <c r="F37" s="442" t="s">
        <v>23</v>
      </c>
      <c r="G37" s="439" t="s">
        <v>24</v>
      </c>
      <c r="H37" s="525" t="s">
        <v>58</v>
      </c>
      <c r="I37" s="439" t="s">
        <v>95</v>
      </c>
      <c r="J37" s="525" t="s">
        <v>96</v>
      </c>
      <c r="K37" s="482">
        <v>38.71238893635</v>
      </c>
      <c r="L37" s="238">
        <f t="shared" si="0"/>
        <v>45.5439869839412</v>
      </c>
      <c r="M37" s="245">
        <f t="shared" si="6"/>
        <v>6.83159804759118</v>
      </c>
      <c r="N37" s="246">
        <f t="shared" si="7"/>
        <v>0.15</v>
      </c>
      <c r="O37" s="534"/>
      <c r="P37" s="240" t="s">
        <v>28</v>
      </c>
      <c r="Q37" s="269">
        <v>45444</v>
      </c>
      <c r="R37" s="503"/>
      <c r="S37" s="503"/>
      <c r="T37" s="503"/>
    </row>
    <row r="38" ht="14.25" customHeight="1" spans="1:20">
      <c r="A38" s="165">
        <f t="shared" si="8"/>
        <v>35</v>
      </c>
      <c r="B38" s="526"/>
      <c r="C38" s="527" t="s">
        <v>22</v>
      </c>
      <c r="D38" s="528"/>
      <c r="E38" s="434"/>
      <c r="F38" s="442" t="s">
        <v>23</v>
      </c>
      <c r="G38" s="439" t="s">
        <v>24</v>
      </c>
      <c r="H38" s="525" t="s">
        <v>97</v>
      </c>
      <c r="I38" s="439" t="s">
        <v>98</v>
      </c>
      <c r="J38" s="525" t="s">
        <v>99</v>
      </c>
      <c r="K38" s="482">
        <v>8.78814285714286</v>
      </c>
      <c r="L38" s="238">
        <f t="shared" si="0"/>
        <v>10.3389915966387</v>
      </c>
      <c r="M38" s="245">
        <f t="shared" si="6"/>
        <v>1.5508487394958</v>
      </c>
      <c r="N38" s="246">
        <f t="shared" si="7"/>
        <v>0.15</v>
      </c>
      <c r="O38" s="534"/>
      <c r="P38" s="240" t="s">
        <v>28</v>
      </c>
      <c r="Q38" s="269">
        <v>45444</v>
      </c>
      <c r="R38" s="503"/>
      <c r="S38" s="503"/>
      <c r="T38" s="503"/>
    </row>
    <row r="39" ht="14.25" customHeight="1" spans="1:20">
      <c r="A39" s="165">
        <f t="shared" si="8"/>
        <v>36</v>
      </c>
      <c r="B39" s="526"/>
      <c r="C39" s="527" t="s">
        <v>22</v>
      </c>
      <c r="D39" s="528"/>
      <c r="E39" s="434"/>
      <c r="F39" s="442" t="s">
        <v>23</v>
      </c>
      <c r="G39" s="439" t="s">
        <v>24</v>
      </c>
      <c r="H39" s="525" t="s">
        <v>97</v>
      </c>
      <c r="I39" s="439" t="s">
        <v>100</v>
      </c>
      <c r="J39" s="525" t="s">
        <v>101</v>
      </c>
      <c r="K39" s="482">
        <v>39.3296428571429</v>
      </c>
      <c r="L39" s="238">
        <f t="shared" si="0"/>
        <v>46.2701680672269</v>
      </c>
      <c r="M39" s="245">
        <f t="shared" si="6"/>
        <v>6.94052521008404</v>
      </c>
      <c r="N39" s="246">
        <f t="shared" si="7"/>
        <v>0.15</v>
      </c>
      <c r="O39" s="534"/>
      <c r="P39" s="240" t="s">
        <v>28</v>
      </c>
      <c r="Q39" s="269">
        <v>45444</v>
      </c>
      <c r="R39" s="503"/>
      <c r="S39" s="503"/>
      <c r="T39" s="503"/>
    </row>
    <row r="40" ht="14.25" customHeight="1" spans="1:20">
      <c r="A40" s="165">
        <f t="shared" si="8"/>
        <v>37</v>
      </c>
      <c r="B40" s="526"/>
      <c r="C40" s="527" t="s">
        <v>22</v>
      </c>
      <c r="D40" s="528"/>
      <c r="E40" s="434"/>
      <c r="F40" s="442" t="s">
        <v>23</v>
      </c>
      <c r="G40" s="439" t="s">
        <v>24</v>
      </c>
      <c r="H40" s="525" t="s">
        <v>97</v>
      </c>
      <c r="I40" s="439" t="s">
        <v>102</v>
      </c>
      <c r="J40" s="525" t="s">
        <v>103</v>
      </c>
      <c r="K40" s="482">
        <v>44.8066428571429</v>
      </c>
      <c r="L40" s="238">
        <f t="shared" si="0"/>
        <v>52.7136974789916</v>
      </c>
      <c r="M40" s="245">
        <f t="shared" si="6"/>
        <v>7.90705462184875</v>
      </c>
      <c r="N40" s="246">
        <f t="shared" si="7"/>
        <v>0.15</v>
      </c>
      <c r="O40" s="534"/>
      <c r="P40" s="240" t="s">
        <v>28</v>
      </c>
      <c r="Q40" s="269">
        <v>45444</v>
      </c>
      <c r="R40" s="503"/>
      <c r="S40" s="503"/>
      <c r="T40" s="503"/>
    </row>
    <row r="41" ht="14.25" customHeight="1" spans="1:20">
      <c r="A41" s="165">
        <f t="shared" si="8"/>
        <v>38</v>
      </c>
      <c r="B41" s="526"/>
      <c r="C41" s="527" t="s">
        <v>22</v>
      </c>
      <c r="D41" s="528"/>
      <c r="E41" s="434"/>
      <c r="F41" s="442" t="s">
        <v>23</v>
      </c>
      <c r="G41" s="439" t="s">
        <v>24</v>
      </c>
      <c r="H41" s="525" t="s">
        <v>97</v>
      </c>
      <c r="I41" s="439" t="s">
        <v>104</v>
      </c>
      <c r="J41" s="525" t="s">
        <v>105</v>
      </c>
      <c r="K41" s="482">
        <v>30.6019285714286</v>
      </c>
      <c r="L41" s="238">
        <f t="shared" si="0"/>
        <v>36.0022689075631</v>
      </c>
      <c r="M41" s="245">
        <f t="shared" si="6"/>
        <v>5.40034033613446</v>
      </c>
      <c r="N41" s="246">
        <f t="shared" si="7"/>
        <v>0.15</v>
      </c>
      <c r="O41" s="534"/>
      <c r="P41" s="240" t="s">
        <v>28</v>
      </c>
      <c r="Q41" s="269">
        <v>45444</v>
      </c>
      <c r="R41" s="503"/>
      <c r="S41" s="503"/>
      <c r="T41" s="503"/>
    </row>
    <row r="42" s="517" customFormat="1" ht="14.25" customHeight="1" spans="1:20">
      <c r="A42" s="165">
        <f t="shared" si="8"/>
        <v>39</v>
      </c>
      <c r="B42" s="529"/>
      <c r="C42" s="530" t="s">
        <v>22</v>
      </c>
      <c r="D42" s="528"/>
      <c r="E42" s="434"/>
      <c r="F42" s="442" t="s">
        <v>23</v>
      </c>
      <c r="G42" s="439" t="s">
        <v>24</v>
      </c>
      <c r="H42" s="525" t="s">
        <v>106</v>
      </c>
      <c r="I42" s="439" t="s">
        <v>107</v>
      </c>
      <c r="J42" s="525" t="s">
        <v>108</v>
      </c>
      <c r="K42" s="482">
        <v>25.11606</v>
      </c>
      <c r="L42" s="238">
        <f t="shared" si="0"/>
        <v>29.5483058823529</v>
      </c>
      <c r="M42" s="245">
        <f t="shared" si="6"/>
        <v>4.43224588235294</v>
      </c>
      <c r="N42" s="246">
        <f t="shared" si="7"/>
        <v>0.15</v>
      </c>
      <c r="O42" s="534"/>
      <c r="P42" s="240" t="s">
        <v>28</v>
      </c>
      <c r="Q42" s="269">
        <v>45444</v>
      </c>
      <c r="R42" s="503"/>
      <c r="S42" s="503"/>
      <c r="T42" s="503"/>
    </row>
    <row r="43" s="517" customFormat="1" ht="14.25" customHeight="1" spans="1:20">
      <c r="A43" s="165">
        <f t="shared" ref="A43:A52" si="9">ROW()-3</f>
        <v>40</v>
      </c>
      <c r="B43" s="529"/>
      <c r="C43" s="530" t="s">
        <v>22</v>
      </c>
      <c r="D43" s="528"/>
      <c r="E43" s="434"/>
      <c r="F43" s="442" t="s">
        <v>23</v>
      </c>
      <c r="G43" s="439" t="s">
        <v>24</v>
      </c>
      <c r="H43" s="525" t="s">
        <v>106</v>
      </c>
      <c r="I43" s="439" t="s">
        <v>109</v>
      </c>
      <c r="J43" s="525" t="s">
        <v>110</v>
      </c>
      <c r="K43" s="482">
        <v>25.5446314285714</v>
      </c>
      <c r="L43" s="238">
        <f t="shared" si="0"/>
        <v>30.0525075630252</v>
      </c>
      <c r="M43" s="245">
        <f t="shared" si="6"/>
        <v>4.50787613445378</v>
      </c>
      <c r="N43" s="246">
        <f t="shared" si="7"/>
        <v>0.15</v>
      </c>
      <c r="O43" s="534"/>
      <c r="P43" s="240" t="s">
        <v>28</v>
      </c>
      <c r="Q43" s="269">
        <v>45444</v>
      </c>
      <c r="R43" s="503"/>
      <c r="S43" s="503"/>
      <c r="T43" s="503"/>
    </row>
    <row r="44" s="517" customFormat="1" ht="14.25" customHeight="1" spans="1:20">
      <c r="A44" s="165">
        <f t="shared" si="9"/>
        <v>41</v>
      </c>
      <c r="B44" s="529"/>
      <c r="C44" s="530" t="s">
        <v>22</v>
      </c>
      <c r="D44" s="528"/>
      <c r="E44" s="434"/>
      <c r="F44" s="442" t="s">
        <v>23</v>
      </c>
      <c r="G44" s="439" t="s">
        <v>24</v>
      </c>
      <c r="H44" s="525" t="s">
        <v>106</v>
      </c>
      <c r="I44" s="439" t="s">
        <v>111</v>
      </c>
      <c r="J44" s="525" t="s">
        <v>112</v>
      </c>
      <c r="K44" s="482">
        <v>10.7992857142857</v>
      </c>
      <c r="L44" s="238">
        <f t="shared" si="0"/>
        <v>12.7050420168067</v>
      </c>
      <c r="M44" s="245">
        <f t="shared" si="6"/>
        <v>1.90575630252101</v>
      </c>
      <c r="N44" s="246">
        <f t="shared" si="7"/>
        <v>0.15</v>
      </c>
      <c r="O44" s="534"/>
      <c r="P44" s="240" t="s">
        <v>28</v>
      </c>
      <c r="Q44" s="269">
        <v>45444</v>
      </c>
      <c r="R44" s="503"/>
      <c r="S44" s="503"/>
      <c r="T44" s="503"/>
    </row>
    <row r="45" ht="14.25" customHeight="1" spans="1:20">
      <c r="A45" s="165">
        <f t="shared" si="9"/>
        <v>42</v>
      </c>
      <c r="B45" s="526"/>
      <c r="C45" s="527" t="s">
        <v>22</v>
      </c>
      <c r="D45" s="528"/>
      <c r="E45" s="434"/>
      <c r="F45" s="442" t="s">
        <v>23</v>
      </c>
      <c r="G45" s="439" t="s">
        <v>24</v>
      </c>
      <c r="H45" s="525" t="s">
        <v>113</v>
      </c>
      <c r="I45" s="439" t="s">
        <v>114</v>
      </c>
      <c r="J45" s="525" t="s">
        <v>115</v>
      </c>
      <c r="K45" s="482">
        <v>97.5781285714286</v>
      </c>
      <c r="L45" s="238">
        <f t="shared" si="0"/>
        <v>114.797798319328</v>
      </c>
      <c r="M45" s="245">
        <f t="shared" si="6"/>
        <v>17.2196697478992</v>
      </c>
      <c r="N45" s="246">
        <f t="shared" si="7"/>
        <v>0.15</v>
      </c>
      <c r="O45" s="534"/>
      <c r="P45" s="240" t="s">
        <v>28</v>
      </c>
      <c r="Q45" s="269">
        <v>45444</v>
      </c>
      <c r="R45" s="503"/>
      <c r="S45" s="503"/>
      <c r="T45" s="503"/>
    </row>
    <row r="46" ht="14.25" customHeight="1" spans="1:20">
      <c r="A46" s="165">
        <f t="shared" si="9"/>
        <v>43</v>
      </c>
      <c r="B46" s="526"/>
      <c r="C46" s="527" t="s">
        <v>22</v>
      </c>
      <c r="D46" s="528"/>
      <c r="E46" s="434"/>
      <c r="F46" s="442" t="s">
        <v>23</v>
      </c>
      <c r="G46" s="439" t="s">
        <v>24</v>
      </c>
      <c r="H46" s="525" t="s">
        <v>116</v>
      </c>
      <c r="I46" s="439" t="s">
        <v>117</v>
      </c>
      <c r="J46" s="525" t="s">
        <v>118</v>
      </c>
      <c r="K46" s="482">
        <v>42.6319</v>
      </c>
      <c r="L46" s="238">
        <f t="shared" si="0"/>
        <v>50.1551764705882</v>
      </c>
      <c r="M46" s="245">
        <f t="shared" si="6"/>
        <v>7.52327647058824</v>
      </c>
      <c r="N46" s="246">
        <f t="shared" si="7"/>
        <v>0.15</v>
      </c>
      <c r="O46" s="534"/>
      <c r="P46" s="240" t="s">
        <v>28</v>
      </c>
      <c r="Q46" s="269">
        <v>45444</v>
      </c>
      <c r="R46" s="503"/>
      <c r="S46" s="503"/>
      <c r="T46" s="503"/>
    </row>
    <row r="47" s="517" customFormat="1" ht="14.25" customHeight="1" spans="1:20">
      <c r="A47" s="165">
        <f t="shared" si="9"/>
        <v>44</v>
      </c>
      <c r="B47" s="529"/>
      <c r="C47" s="530" t="s">
        <v>22</v>
      </c>
      <c r="D47" s="528"/>
      <c r="E47" s="434"/>
      <c r="F47" s="442" t="s">
        <v>23</v>
      </c>
      <c r="G47" s="439" t="s">
        <v>24</v>
      </c>
      <c r="H47" s="525" t="s">
        <v>116</v>
      </c>
      <c r="I47" s="439" t="s">
        <v>119</v>
      </c>
      <c r="J47" s="525" t="s">
        <v>120</v>
      </c>
      <c r="K47" s="482">
        <v>48.6078971428571</v>
      </c>
      <c r="L47" s="238">
        <f t="shared" si="0"/>
        <v>57.1857613445378</v>
      </c>
      <c r="M47" s="245">
        <f t="shared" si="6"/>
        <v>8.57786420168067</v>
      </c>
      <c r="N47" s="246">
        <f t="shared" si="7"/>
        <v>0.15</v>
      </c>
      <c r="O47" s="534"/>
      <c r="P47" s="240" t="s">
        <v>28</v>
      </c>
      <c r="Q47" s="269">
        <v>45444</v>
      </c>
      <c r="R47" s="503"/>
      <c r="S47" s="503"/>
      <c r="T47" s="503"/>
    </row>
    <row r="48" s="517" customFormat="1" ht="14.25" customHeight="1" spans="1:20">
      <c r="A48" s="165">
        <f t="shared" si="9"/>
        <v>45</v>
      </c>
      <c r="B48" s="529"/>
      <c r="C48" s="530" t="s">
        <v>22</v>
      </c>
      <c r="D48" s="528"/>
      <c r="E48" s="434"/>
      <c r="F48" s="442" t="s">
        <v>23</v>
      </c>
      <c r="G48" s="439" t="s">
        <v>24</v>
      </c>
      <c r="H48" s="525" t="s">
        <v>116</v>
      </c>
      <c r="I48" s="439" t="s">
        <v>121</v>
      </c>
      <c r="J48" s="525" t="s">
        <v>122</v>
      </c>
      <c r="K48" s="482">
        <v>21.0069744</v>
      </c>
      <c r="L48" s="238">
        <f t="shared" si="0"/>
        <v>24.7140875294118</v>
      </c>
      <c r="M48" s="245">
        <f t="shared" si="6"/>
        <v>3.70711312941177</v>
      </c>
      <c r="N48" s="246">
        <f t="shared" si="7"/>
        <v>0.15</v>
      </c>
      <c r="O48" s="534"/>
      <c r="P48" s="240" t="s">
        <v>28</v>
      </c>
      <c r="Q48" s="269">
        <v>45444</v>
      </c>
      <c r="R48" s="503"/>
      <c r="S48" s="503"/>
      <c r="T48" s="503"/>
    </row>
    <row r="49" ht="14.25" customHeight="1" spans="1:20">
      <c r="A49" s="165">
        <f t="shared" si="9"/>
        <v>46</v>
      </c>
      <c r="B49" s="526"/>
      <c r="C49" s="527" t="s">
        <v>22</v>
      </c>
      <c r="D49" s="528"/>
      <c r="E49" s="434"/>
      <c r="F49" s="442" t="s">
        <v>23</v>
      </c>
      <c r="G49" s="439" t="s">
        <v>24</v>
      </c>
      <c r="H49" s="525" t="s">
        <v>116</v>
      </c>
      <c r="I49" s="439" t="s">
        <v>123</v>
      </c>
      <c r="J49" s="525" t="s">
        <v>124</v>
      </c>
      <c r="K49" s="482">
        <v>29.9730339428571</v>
      </c>
      <c r="L49" s="238">
        <f t="shared" si="0"/>
        <v>35.2623928739495</v>
      </c>
      <c r="M49" s="245">
        <f t="shared" si="6"/>
        <v>5.28935893109243</v>
      </c>
      <c r="N49" s="246">
        <f t="shared" si="7"/>
        <v>0.15</v>
      </c>
      <c r="O49" s="534"/>
      <c r="P49" s="240" t="s">
        <v>28</v>
      </c>
      <c r="Q49" s="269">
        <v>45444</v>
      </c>
      <c r="R49" s="503"/>
      <c r="S49" s="503"/>
      <c r="T49" s="503"/>
    </row>
    <row r="50" s="517" customFormat="1" ht="14.25" customHeight="1" spans="1:20">
      <c r="A50" s="165">
        <f t="shared" si="9"/>
        <v>47</v>
      </c>
      <c r="B50" s="529"/>
      <c r="C50" s="530" t="s">
        <v>22</v>
      </c>
      <c r="D50" s="528"/>
      <c r="E50" s="434"/>
      <c r="F50" s="442" t="s">
        <v>23</v>
      </c>
      <c r="G50" s="439" t="s">
        <v>24</v>
      </c>
      <c r="H50" s="525" t="s">
        <v>116</v>
      </c>
      <c r="I50" s="439" t="s">
        <v>125</v>
      </c>
      <c r="J50" s="525" t="s">
        <v>126</v>
      </c>
      <c r="K50" s="482">
        <v>29.0740857142857</v>
      </c>
      <c r="L50" s="238">
        <f t="shared" si="0"/>
        <v>34.2048067226891</v>
      </c>
      <c r="M50" s="245">
        <f t="shared" si="6"/>
        <v>5.13072100840336</v>
      </c>
      <c r="N50" s="246">
        <f t="shared" si="7"/>
        <v>0.15</v>
      </c>
      <c r="O50" s="534"/>
      <c r="P50" s="240" t="s">
        <v>28</v>
      </c>
      <c r="Q50" s="269">
        <v>45444</v>
      </c>
      <c r="R50" s="503"/>
      <c r="S50" s="503"/>
      <c r="T50" s="503"/>
    </row>
    <row r="51" s="517" customFormat="1" ht="14.25" customHeight="1" spans="1:20">
      <c r="A51" s="165">
        <f t="shared" si="9"/>
        <v>48</v>
      </c>
      <c r="B51" s="529"/>
      <c r="C51" s="530" t="s">
        <v>22</v>
      </c>
      <c r="D51" s="528"/>
      <c r="E51" s="434"/>
      <c r="F51" s="442" t="s">
        <v>23</v>
      </c>
      <c r="G51" s="439" t="s">
        <v>24</v>
      </c>
      <c r="H51" s="525" t="s">
        <v>116</v>
      </c>
      <c r="I51" s="439" t="s">
        <v>127</v>
      </c>
      <c r="J51" s="525" t="s">
        <v>128</v>
      </c>
      <c r="K51" s="482">
        <v>9.65690537142857</v>
      </c>
      <c r="L51" s="238">
        <f t="shared" si="0"/>
        <v>11.3610651428571</v>
      </c>
      <c r="M51" s="245">
        <f t="shared" si="6"/>
        <v>1.70415977142857</v>
      </c>
      <c r="N51" s="246">
        <f t="shared" si="7"/>
        <v>0.15</v>
      </c>
      <c r="O51" s="534"/>
      <c r="P51" s="240" t="s">
        <v>28</v>
      </c>
      <c r="Q51" s="269">
        <v>45444</v>
      </c>
      <c r="R51" s="503"/>
      <c r="S51" s="503"/>
      <c r="T51" s="503"/>
    </row>
    <row r="52" s="517" customFormat="1" ht="14.25" customHeight="1" spans="1:20">
      <c r="A52" s="165">
        <f t="shared" si="9"/>
        <v>49</v>
      </c>
      <c r="B52" s="529"/>
      <c r="C52" s="530" t="s">
        <v>22</v>
      </c>
      <c r="D52" s="528"/>
      <c r="E52" s="434"/>
      <c r="F52" s="442" t="s">
        <v>23</v>
      </c>
      <c r="G52" s="439" t="s">
        <v>24</v>
      </c>
      <c r="H52" s="525" t="s">
        <v>116</v>
      </c>
      <c r="I52" s="439" t="s">
        <v>129</v>
      </c>
      <c r="J52" s="525" t="s">
        <v>130</v>
      </c>
      <c r="K52" s="482">
        <v>8.78814285714286</v>
      </c>
      <c r="L52" s="238">
        <f t="shared" si="0"/>
        <v>10.3389915966387</v>
      </c>
      <c r="M52" s="245">
        <f t="shared" si="6"/>
        <v>1.5508487394958</v>
      </c>
      <c r="N52" s="246">
        <f t="shared" si="7"/>
        <v>0.15</v>
      </c>
      <c r="O52" s="534"/>
      <c r="P52" s="240" t="s">
        <v>28</v>
      </c>
      <c r="Q52" s="269">
        <v>45444</v>
      </c>
      <c r="R52" s="503"/>
      <c r="S52" s="503"/>
      <c r="T52" s="503"/>
    </row>
    <row r="53" s="517" customFormat="1" ht="14.25" customHeight="1" spans="1:20">
      <c r="A53" s="165">
        <f t="shared" ref="A53:A62" si="10">ROW()-3</f>
        <v>50</v>
      </c>
      <c r="B53" s="529"/>
      <c r="C53" s="530" t="s">
        <v>22</v>
      </c>
      <c r="D53" s="528"/>
      <c r="E53" s="434"/>
      <c r="F53" s="442" t="s">
        <v>23</v>
      </c>
      <c r="G53" s="439" t="s">
        <v>24</v>
      </c>
      <c r="H53" s="525" t="s">
        <v>116</v>
      </c>
      <c r="I53" s="439" t="s">
        <v>131</v>
      </c>
      <c r="J53" s="525" t="s">
        <v>132</v>
      </c>
      <c r="K53" s="482">
        <v>8.51128065728571</v>
      </c>
      <c r="L53" s="238">
        <f t="shared" si="0"/>
        <v>10.0132713615126</v>
      </c>
      <c r="M53" s="245">
        <f t="shared" si="6"/>
        <v>1.50199070422689</v>
      </c>
      <c r="N53" s="246">
        <f t="shared" si="7"/>
        <v>0.15</v>
      </c>
      <c r="O53" s="534"/>
      <c r="P53" s="240" t="s">
        <v>28</v>
      </c>
      <c r="Q53" s="269">
        <v>45444</v>
      </c>
      <c r="R53" s="503"/>
      <c r="S53" s="503"/>
      <c r="T53" s="503"/>
    </row>
    <row r="54" s="517" customFormat="1" ht="14.25" customHeight="1" spans="1:20">
      <c r="A54" s="165">
        <f t="shared" si="10"/>
        <v>51</v>
      </c>
      <c r="B54" s="529"/>
      <c r="C54" s="530" t="s">
        <v>22</v>
      </c>
      <c r="D54" s="528"/>
      <c r="E54" s="434"/>
      <c r="F54" s="442" t="s">
        <v>23</v>
      </c>
      <c r="G54" s="439" t="s">
        <v>24</v>
      </c>
      <c r="H54" s="525" t="s">
        <v>116</v>
      </c>
      <c r="I54" s="439" t="s">
        <v>133</v>
      </c>
      <c r="J54" s="525" t="s">
        <v>134</v>
      </c>
      <c r="K54" s="482">
        <v>44.6066428571429</v>
      </c>
      <c r="L54" s="238">
        <f t="shared" si="0"/>
        <v>52.4784033613446</v>
      </c>
      <c r="M54" s="245">
        <f t="shared" si="6"/>
        <v>7.87176050420169</v>
      </c>
      <c r="N54" s="246">
        <f t="shared" si="7"/>
        <v>0.15</v>
      </c>
      <c r="O54" s="534"/>
      <c r="P54" s="240" t="s">
        <v>28</v>
      </c>
      <c r="Q54" s="269">
        <v>45444</v>
      </c>
      <c r="R54" s="503"/>
      <c r="S54" s="503"/>
      <c r="T54" s="503"/>
    </row>
    <row r="55" s="517" customFormat="1" ht="14.25" customHeight="1" spans="1:20">
      <c r="A55" s="165">
        <f t="shared" si="10"/>
        <v>52</v>
      </c>
      <c r="B55" s="529"/>
      <c r="C55" s="530" t="s">
        <v>22</v>
      </c>
      <c r="D55" s="528"/>
      <c r="E55" s="434"/>
      <c r="F55" s="442" t="s">
        <v>23</v>
      </c>
      <c r="G55" s="439" t="s">
        <v>24</v>
      </c>
      <c r="H55" s="525" t="s">
        <v>116</v>
      </c>
      <c r="I55" s="439" t="s">
        <v>135</v>
      </c>
      <c r="J55" s="525" t="s">
        <v>136</v>
      </c>
      <c r="K55" s="482">
        <v>30.6047857142857</v>
      </c>
      <c r="L55" s="238">
        <f t="shared" si="0"/>
        <v>36.0056302521008</v>
      </c>
      <c r="M55" s="245">
        <f t="shared" si="6"/>
        <v>5.40084453781512</v>
      </c>
      <c r="N55" s="246">
        <f t="shared" si="7"/>
        <v>0.15</v>
      </c>
      <c r="O55" s="534"/>
      <c r="P55" s="240" t="s">
        <v>28</v>
      </c>
      <c r="Q55" s="269">
        <v>45444</v>
      </c>
      <c r="R55" s="503"/>
      <c r="S55" s="503"/>
      <c r="T55" s="503"/>
    </row>
    <row r="56" s="517" customFormat="1" ht="14.25" customHeight="1" spans="1:20">
      <c r="A56" s="165">
        <f t="shared" si="10"/>
        <v>53</v>
      </c>
      <c r="B56" s="529"/>
      <c r="C56" s="530" t="s">
        <v>22</v>
      </c>
      <c r="D56" s="528"/>
      <c r="E56" s="434"/>
      <c r="F56" s="442" t="s">
        <v>23</v>
      </c>
      <c r="G56" s="439" t="s">
        <v>24</v>
      </c>
      <c r="H56" s="525" t="s">
        <v>116</v>
      </c>
      <c r="I56" s="439" t="s">
        <v>137</v>
      </c>
      <c r="J56" s="525" t="s">
        <v>136</v>
      </c>
      <c r="K56" s="482">
        <v>30.8385</v>
      </c>
      <c r="L56" s="238">
        <f t="shared" si="0"/>
        <v>36.2805882352941</v>
      </c>
      <c r="M56" s="245">
        <f t="shared" si="6"/>
        <v>5.44208823529412</v>
      </c>
      <c r="N56" s="246">
        <f t="shared" si="7"/>
        <v>0.15</v>
      </c>
      <c r="O56" s="534"/>
      <c r="P56" s="240" t="s">
        <v>28</v>
      </c>
      <c r="Q56" s="269">
        <v>45444</v>
      </c>
      <c r="R56" s="503"/>
      <c r="S56" s="503"/>
      <c r="T56" s="503"/>
    </row>
    <row r="57" s="517" customFormat="1" ht="14.25" customHeight="1" spans="1:20">
      <c r="A57" s="165">
        <f t="shared" si="10"/>
        <v>54</v>
      </c>
      <c r="B57" s="529"/>
      <c r="C57" s="530" t="s">
        <v>22</v>
      </c>
      <c r="D57" s="528"/>
      <c r="E57" s="434"/>
      <c r="F57" s="442" t="s">
        <v>23</v>
      </c>
      <c r="G57" s="439" t="s">
        <v>24</v>
      </c>
      <c r="H57" s="525" t="s">
        <v>116</v>
      </c>
      <c r="I57" s="439" t="s">
        <v>138</v>
      </c>
      <c r="J57" s="525" t="s">
        <v>103</v>
      </c>
      <c r="K57" s="482">
        <v>89.3857142857143</v>
      </c>
      <c r="L57" s="238">
        <f t="shared" si="0"/>
        <v>105.159663865546</v>
      </c>
      <c r="M57" s="245">
        <f t="shared" si="6"/>
        <v>15.7739495798319</v>
      </c>
      <c r="N57" s="246">
        <f t="shared" si="7"/>
        <v>0.15</v>
      </c>
      <c r="O57" s="534"/>
      <c r="P57" s="240" t="s">
        <v>28</v>
      </c>
      <c r="Q57" s="269">
        <v>45444</v>
      </c>
      <c r="R57" s="503"/>
      <c r="S57" s="503"/>
      <c r="T57" s="503"/>
    </row>
    <row r="58" s="517" customFormat="1" ht="14.25" customHeight="1" spans="1:20">
      <c r="A58" s="165">
        <f t="shared" si="10"/>
        <v>55</v>
      </c>
      <c r="B58" s="529"/>
      <c r="C58" s="530" t="s">
        <v>22</v>
      </c>
      <c r="D58" s="528"/>
      <c r="E58" s="434"/>
      <c r="F58" s="442" t="s">
        <v>23</v>
      </c>
      <c r="G58" s="439" t="s">
        <v>24</v>
      </c>
      <c r="H58" s="525" t="s">
        <v>116</v>
      </c>
      <c r="I58" s="439" t="s">
        <v>139</v>
      </c>
      <c r="J58" s="525" t="s">
        <v>105</v>
      </c>
      <c r="K58" s="482">
        <v>69.8428571428571</v>
      </c>
      <c r="L58" s="238">
        <f t="shared" si="0"/>
        <v>82.1680672268907</v>
      </c>
      <c r="M58" s="245">
        <f t="shared" si="6"/>
        <v>12.3252100840336</v>
      </c>
      <c r="N58" s="246">
        <f t="shared" si="7"/>
        <v>0.15</v>
      </c>
      <c r="O58" s="534"/>
      <c r="P58" s="240" t="s">
        <v>28</v>
      </c>
      <c r="Q58" s="269">
        <v>45444</v>
      </c>
      <c r="R58" s="503"/>
      <c r="S58" s="503"/>
      <c r="T58" s="503"/>
    </row>
    <row r="59" s="517" customFormat="1" ht="14.25" customHeight="1" spans="1:20">
      <c r="A59" s="165">
        <f t="shared" si="10"/>
        <v>56</v>
      </c>
      <c r="B59" s="529"/>
      <c r="C59" s="530" t="s">
        <v>22</v>
      </c>
      <c r="D59" s="528"/>
      <c r="E59" s="434"/>
      <c r="F59" s="442" t="s">
        <v>23</v>
      </c>
      <c r="G59" s="439" t="s">
        <v>24</v>
      </c>
      <c r="H59" s="525" t="s">
        <v>140</v>
      </c>
      <c r="I59" s="439" t="s">
        <v>141</v>
      </c>
      <c r="J59" s="525" t="s">
        <v>142</v>
      </c>
      <c r="K59" s="482">
        <v>48.7347542857143</v>
      </c>
      <c r="L59" s="238">
        <f t="shared" si="0"/>
        <v>57.3350050420168</v>
      </c>
      <c r="M59" s="245">
        <f t="shared" ref="M59:M66" si="11">L59-K59</f>
        <v>8.60025075630253</v>
      </c>
      <c r="N59" s="246">
        <f t="shared" ref="N59:N66" si="12">M59/L59</f>
        <v>0.15</v>
      </c>
      <c r="O59" s="534"/>
      <c r="P59" s="240" t="s">
        <v>28</v>
      </c>
      <c r="Q59" s="269">
        <v>45444</v>
      </c>
      <c r="R59" s="503"/>
      <c r="S59" s="503"/>
      <c r="T59" s="503"/>
    </row>
    <row r="60" ht="14.25" customHeight="1" spans="1:20">
      <c r="A60" s="165">
        <f t="shared" si="10"/>
        <v>57</v>
      </c>
      <c r="B60" s="526"/>
      <c r="C60" s="527" t="s">
        <v>22</v>
      </c>
      <c r="D60" s="528"/>
      <c r="E60" s="531"/>
      <c r="F60" s="442" t="s">
        <v>23</v>
      </c>
      <c r="G60" s="439" t="s">
        <v>24</v>
      </c>
      <c r="H60" s="525" t="s">
        <v>106</v>
      </c>
      <c r="I60" s="439" t="s">
        <v>143</v>
      </c>
      <c r="J60" s="525" t="s">
        <v>144</v>
      </c>
      <c r="K60" s="482">
        <v>11.6283971428571</v>
      </c>
      <c r="L60" s="238">
        <f t="shared" si="0"/>
        <v>13.6804672268907</v>
      </c>
      <c r="M60" s="238">
        <f t="shared" si="11"/>
        <v>2.05207008403361</v>
      </c>
      <c r="N60" s="239">
        <f t="shared" si="12"/>
        <v>0.15</v>
      </c>
      <c r="O60" s="534"/>
      <c r="P60" s="240" t="s">
        <v>28</v>
      </c>
      <c r="Q60" s="269">
        <v>45444</v>
      </c>
      <c r="R60" s="503"/>
      <c r="S60" s="503"/>
      <c r="T60" s="503"/>
    </row>
    <row r="61" s="517" customFormat="1" ht="14.25" customHeight="1" spans="1:20">
      <c r="A61" s="165">
        <f t="shared" si="10"/>
        <v>58</v>
      </c>
      <c r="B61" s="529"/>
      <c r="C61" s="530" t="s">
        <v>22</v>
      </c>
      <c r="D61" s="528"/>
      <c r="E61" s="531"/>
      <c r="F61" s="442" t="s">
        <v>23</v>
      </c>
      <c r="G61" s="439" t="s">
        <v>24</v>
      </c>
      <c r="H61" s="525" t="s">
        <v>106</v>
      </c>
      <c r="I61" s="439" t="s">
        <v>145</v>
      </c>
      <c r="J61" s="525" t="s">
        <v>146</v>
      </c>
      <c r="K61" s="482">
        <v>28.6698085714286</v>
      </c>
      <c r="L61" s="238">
        <f t="shared" si="0"/>
        <v>33.7291865546219</v>
      </c>
      <c r="M61" s="238">
        <f t="shared" si="11"/>
        <v>5.05937798319328</v>
      </c>
      <c r="N61" s="239">
        <f t="shared" si="12"/>
        <v>0.15</v>
      </c>
      <c r="O61" s="534"/>
      <c r="P61" s="240" t="s">
        <v>28</v>
      </c>
      <c r="Q61" s="269">
        <v>45444</v>
      </c>
      <c r="R61" s="503"/>
      <c r="S61" s="503"/>
      <c r="T61" s="503"/>
    </row>
    <row r="62" s="517" customFormat="1" ht="14.25" customHeight="1" spans="1:20">
      <c r="A62" s="165">
        <f t="shared" si="10"/>
        <v>59</v>
      </c>
      <c r="B62" s="529"/>
      <c r="C62" s="530" t="s">
        <v>22</v>
      </c>
      <c r="D62" s="528"/>
      <c r="E62" s="531"/>
      <c r="F62" s="442" t="s">
        <v>23</v>
      </c>
      <c r="G62" s="439" t="s">
        <v>24</v>
      </c>
      <c r="H62" s="525" t="s">
        <v>106</v>
      </c>
      <c r="I62" s="439" t="s">
        <v>147</v>
      </c>
      <c r="J62" s="525" t="s">
        <v>108</v>
      </c>
      <c r="K62" s="482">
        <v>24.6025857142857</v>
      </c>
      <c r="L62" s="238">
        <f t="shared" si="0"/>
        <v>28.9442184873949</v>
      </c>
      <c r="M62" s="238">
        <f t="shared" si="11"/>
        <v>4.34163277310924</v>
      </c>
      <c r="N62" s="239">
        <f t="shared" si="12"/>
        <v>0.15</v>
      </c>
      <c r="O62" s="534"/>
      <c r="P62" s="240" t="s">
        <v>28</v>
      </c>
      <c r="Q62" s="269">
        <v>45444</v>
      </c>
      <c r="R62" s="503"/>
      <c r="S62" s="503"/>
      <c r="T62" s="503"/>
    </row>
    <row r="63" ht="14.25" customHeight="1" spans="1:20">
      <c r="A63" s="165">
        <f t="shared" ref="A63:A70" si="13">ROW()-3</f>
        <v>60</v>
      </c>
      <c r="B63" s="526"/>
      <c r="C63" s="527" t="s">
        <v>22</v>
      </c>
      <c r="D63" s="528"/>
      <c r="E63" s="531"/>
      <c r="F63" s="442" t="s">
        <v>23</v>
      </c>
      <c r="G63" s="439" t="s">
        <v>24</v>
      </c>
      <c r="H63" s="525" t="s">
        <v>106</v>
      </c>
      <c r="I63" s="439" t="s">
        <v>148</v>
      </c>
      <c r="J63" s="525" t="s">
        <v>110</v>
      </c>
      <c r="K63" s="482">
        <v>24.6025857142857</v>
      </c>
      <c r="L63" s="238">
        <f t="shared" si="0"/>
        <v>28.9442184873949</v>
      </c>
      <c r="M63" s="238">
        <f t="shared" si="11"/>
        <v>4.34163277310924</v>
      </c>
      <c r="N63" s="239">
        <f t="shared" si="12"/>
        <v>0.15</v>
      </c>
      <c r="O63" s="534"/>
      <c r="P63" s="240" t="s">
        <v>28</v>
      </c>
      <c r="Q63" s="269">
        <v>45444</v>
      </c>
      <c r="R63" s="503"/>
      <c r="S63" s="503"/>
      <c r="T63" s="503"/>
    </row>
    <row r="64" s="517" customFormat="1" ht="14.25" customHeight="1" spans="1:20">
      <c r="A64" s="165">
        <f t="shared" si="13"/>
        <v>61</v>
      </c>
      <c r="B64" s="529"/>
      <c r="C64" s="530" t="s">
        <v>22</v>
      </c>
      <c r="D64" s="528"/>
      <c r="E64" s="531"/>
      <c r="F64" s="442" t="s">
        <v>23</v>
      </c>
      <c r="G64" s="439" t="s">
        <v>24</v>
      </c>
      <c r="H64" s="525" t="s">
        <v>106</v>
      </c>
      <c r="I64" s="439" t="s">
        <v>149</v>
      </c>
      <c r="J64" s="525" t="s">
        <v>144</v>
      </c>
      <c r="K64" s="482">
        <v>13.14544</v>
      </c>
      <c r="L64" s="238">
        <f t="shared" si="0"/>
        <v>15.4652235294118</v>
      </c>
      <c r="M64" s="238">
        <f t="shared" si="11"/>
        <v>2.31978352941177</v>
      </c>
      <c r="N64" s="239">
        <f t="shared" si="12"/>
        <v>0.15</v>
      </c>
      <c r="O64" s="534"/>
      <c r="P64" s="240" t="s">
        <v>28</v>
      </c>
      <c r="Q64" s="269">
        <v>45444</v>
      </c>
      <c r="R64" s="503"/>
      <c r="S64" s="503"/>
      <c r="T64" s="503"/>
    </row>
    <row r="65" s="517" customFormat="1" ht="14.25" customHeight="1" spans="1:20">
      <c r="A65" s="165">
        <f t="shared" si="13"/>
        <v>62</v>
      </c>
      <c r="B65" s="526"/>
      <c r="C65" s="527" t="s">
        <v>22</v>
      </c>
      <c r="D65" s="528"/>
      <c r="E65" s="531"/>
      <c r="F65" s="442" t="s">
        <v>23</v>
      </c>
      <c r="G65" s="439" t="s">
        <v>24</v>
      </c>
      <c r="H65" s="525" t="s">
        <v>113</v>
      </c>
      <c r="I65" s="439" t="s">
        <v>150</v>
      </c>
      <c r="J65" s="525" t="s">
        <v>151</v>
      </c>
      <c r="K65" s="482">
        <v>72.4689857142857</v>
      </c>
      <c r="L65" s="238">
        <f t="shared" si="0"/>
        <v>85.2576302521008</v>
      </c>
      <c r="M65" s="238">
        <f t="shared" si="11"/>
        <v>12.7886445378151</v>
      </c>
      <c r="N65" s="239">
        <f t="shared" si="12"/>
        <v>0.15</v>
      </c>
      <c r="O65" s="534"/>
      <c r="P65" s="240" t="s">
        <v>28</v>
      </c>
      <c r="Q65" s="269">
        <v>45444</v>
      </c>
      <c r="R65" s="503"/>
      <c r="S65" s="503"/>
      <c r="T65" s="503"/>
    </row>
    <row r="66" s="517" customFormat="1" ht="14.25" customHeight="1" spans="1:20">
      <c r="A66" s="165">
        <f t="shared" si="13"/>
        <v>63</v>
      </c>
      <c r="B66" s="529"/>
      <c r="C66" s="530" t="s">
        <v>22</v>
      </c>
      <c r="D66" s="528"/>
      <c r="E66" s="531"/>
      <c r="F66" s="442" t="s">
        <v>23</v>
      </c>
      <c r="G66" s="439" t="s">
        <v>24</v>
      </c>
      <c r="H66" s="525" t="s">
        <v>113</v>
      </c>
      <c r="I66" s="439" t="s">
        <v>152</v>
      </c>
      <c r="J66" s="525" t="s">
        <v>151</v>
      </c>
      <c r="K66" s="482">
        <v>72.4689857142857</v>
      </c>
      <c r="L66" s="238">
        <f t="shared" si="0"/>
        <v>85.2576302521008</v>
      </c>
      <c r="M66" s="238">
        <f t="shared" si="11"/>
        <v>12.7886445378151</v>
      </c>
      <c r="N66" s="239">
        <f t="shared" si="12"/>
        <v>0.15</v>
      </c>
      <c r="O66" s="534"/>
      <c r="P66" s="240" t="s">
        <v>28</v>
      </c>
      <c r="Q66" s="269">
        <v>45444</v>
      </c>
      <c r="R66" s="503"/>
      <c r="S66" s="503"/>
      <c r="T66" s="503"/>
    </row>
    <row r="67" s="517" customFormat="1" ht="14.25" customHeight="1" spans="1:20">
      <c r="A67" s="165">
        <f t="shared" si="13"/>
        <v>64</v>
      </c>
      <c r="B67" s="529"/>
      <c r="C67" s="530" t="s">
        <v>22</v>
      </c>
      <c r="D67" s="528"/>
      <c r="E67" s="535"/>
      <c r="F67" s="442" t="s">
        <v>23</v>
      </c>
      <c r="G67" s="439" t="s">
        <v>24</v>
      </c>
      <c r="H67" s="525" t="s">
        <v>113</v>
      </c>
      <c r="I67" s="439" t="s">
        <v>153</v>
      </c>
      <c r="J67" s="525" t="s">
        <v>151</v>
      </c>
      <c r="K67" s="482">
        <v>72.4689857142857</v>
      </c>
      <c r="L67" s="238">
        <f t="shared" si="0"/>
        <v>85.2576302521008</v>
      </c>
      <c r="M67" s="238">
        <f t="shared" ref="M67:M68" si="14">L67-K67</f>
        <v>12.7886445378151</v>
      </c>
      <c r="N67" s="239">
        <f t="shared" ref="N67:N68" si="15">M67/L67</f>
        <v>0.15</v>
      </c>
      <c r="O67" s="534"/>
      <c r="P67" s="240" t="s">
        <v>28</v>
      </c>
      <c r="Q67" s="269">
        <v>45444</v>
      </c>
      <c r="R67" s="503"/>
      <c r="S67" s="503"/>
      <c r="T67" s="503"/>
    </row>
    <row r="68" s="517" customFormat="1" ht="14.25" customHeight="1" spans="1:20">
      <c r="A68" s="165">
        <f t="shared" si="13"/>
        <v>65</v>
      </c>
      <c r="B68" s="529"/>
      <c r="C68" s="530" t="s">
        <v>22</v>
      </c>
      <c r="D68" s="528"/>
      <c r="E68" s="535"/>
      <c r="F68" s="442" t="s">
        <v>23</v>
      </c>
      <c r="G68" s="439" t="s">
        <v>24</v>
      </c>
      <c r="H68" s="525" t="s">
        <v>113</v>
      </c>
      <c r="I68" s="439" t="s">
        <v>154</v>
      </c>
      <c r="J68" s="525" t="s">
        <v>151</v>
      </c>
      <c r="K68" s="482">
        <v>72.4689857142857</v>
      </c>
      <c r="L68" s="238">
        <f>K68/0.85</f>
        <v>85.2576302521008</v>
      </c>
      <c r="M68" s="238">
        <f t="shared" si="14"/>
        <v>12.7886445378151</v>
      </c>
      <c r="N68" s="239">
        <f t="shared" si="15"/>
        <v>0.15</v>
      </c>
      <c r="O68" s="534"/>
      <c r="P68" s="240" t="s">
        <v>28</v>
      </c>
      <c r="Q68" s="269">
        <v>45444</v>
      </c>
      <c r="R68" s="503"/>
      <c r="S68" s="503"/>
      <c r="T68" s="503"/>
    </row>
    <row r="69" s="517" customFormat="1" ht="14.25" customHeight="1" spans="1:20">
      <c r="A69" s="165">
        <f t="shared" si="13"/>
        <v>66</v>
      </c>
      <c r="B69" s="529"/>
      <c r="C69" s="530" t="s">
        <v>22</v>
      </c>
      <c r="D69" s="528"/>
      <c r="E69" s="535"/>
      <c r="F69" s="442" t="s">
        <v>23</v>
      </c>
      <c r="G69" s="439" t="s">
        <v>24</v>
      </c>
      <c r="H69" s="525" t="s">
        <v>155</v>
      </c>
      <c r="I69" s="439" t="s">
        <v>156</v>
      </c>
      <c r="J69" s="559" t="s">
        <v>157</v>
      </c>
      <c r="K69" s="482">
        <v>174.052057407333</v>
      </c>
      <c r="L69" s="238">
        <f>K69/0.95</f>
        <v>183.212692007719</v>
      </c>
      <c r="M69" s="245">
        <f t="shared" ref="M69" si="16">L69-K69</f>
        <v>9.16063460038595</v>
      </c>
      <c r="N69" s="246">
        <f t="shared" ref="N69" si="17">M69/L69</f>
        <v>0.05</v>
      </c>
      <c r="O69" s="534"/>
      <c r="P69" s="240" t="s">
        <v>28</v>
      </c>
      <c r="Q69" s="269">
        <v>45444</v>
      </c>
      <c r="R69" s="503"/>
      <c r="S69" s="503"/>
      <c r="T69" s="503"/>
    </row>
    <row r="70" s="517" customFormat="1" ht="14.25" customHeight="1" spans="1:20">
      <c r="A70" s="165">
        <f t="shared" si="13"/>
        <v>67</v>
      </c>
      <c r="B70" s="529"/>
      <c r="C70" s="530" t="s">
        <v>22</v>
      </c>
      <c r="D70" s="528"/>
      <c r="E70" s="535"/>
      <c r="F70" s="442" t="s">
        <v>23</v>
      </c>
      <c r="G70" s="439" t="s">
        <v>24</v>
      </c>
      <c r="H70" s="525" t="s">
        <v>155</v>
      </c>
      <c r="I70" s="439" t="s">
        <v>158</v>
      </c>
      <c r="J70" s="559" t="s">
        <v>159</v>
      </c>
      <c r="K70" s="482">
        <v>50.1888222222222</v>
      </c>
      <c r="L70" s="238">
        <f>K70/0.95</f>
        <v>52.8303391812865</v>
      </c>
      <c r="M70" s="245">
        <f t="shared" ref="M70" si="18">L70-K70</f>
        <v>2.64151695906433</v>
      </c>
      <c r="N70" s="246">
        <f t="shared" ref="N70" si="19">M70/L70</f>
        <v>0.05</v>
      </c>
      <c r="O70" s="534"/>
      <c r="P70" s="240" t="s">
        <v>28</v>
      </c>
      <c r="Q70" s="269">
        <v>45444</v>
      </c>
      <c r="R70" s="503"/>
      <c r="S70" s="503"/>
      <c r="T70" s="503"/>
    </row>
    <row r="71" s="517" customFormat="1" ht="14.25" customHeight="1" spans="1:20">
      <c r="A71" s="172"/>
      <c r="B71" s="529"/>
      <c r="C71" s="530"/>
      <c r="D71" s="536"/>
      <c r="E71" s="537"/>
      <c r="F71" s="159"/>
      <c r="G71" s="160"/>
      <c r="H71" s="160"/>
      <c r="I71" s="259"/>
      <c r="J71" s="560"/>
      <c r="K71" s="247"/>
      <c r="L71" s="238"/>
      <c r="M71" s="238"/>
      <c r="N71" s="239"/>
      <c r="O71" s="534"/>
      <c r="P71" s="240"/>
      <c r="Q71" s="269"/>
      <c r="R71" s="503"/>
      <c r="S71" s="503"/>
      <c r="T71" s="503"/>
    </row>
    <row r="72" s="517" customFormat="1" ht="14.25" customHeight="1" spans="1:20">
      <c r="A72" s="172"/>
      <c r="B72" s="529"/>
      <c r="C72" s="530"/>
      <c r="D72" s="536"/>
      <c r="E72" s="537"/>
      <c r="F72" s="159"/>
      <c r="G72" s="160"/>
      <c r="H72" s="160"/>
      <c r="I72" s="259"/>
      <c r="J72" s="560"/>
      <c r="K72" s="247"/>
      <c r="L72" s="238"/>
      <c r="M72" s="238"/>
      <c r="N72" s="239"/>
      <c r="O72" s="534"/>
      <c r="P72" s="240"/>
      <c r="Q72" s="269"/>
      <c r="R72" s="503"/>
      <c r="S72" s="503"/>
      <c r="T72" s="503"/>
    </row>
    <row r="73" s="517" customFormat="1" ht="14.25" customHeight="1" spans="1:20">
      <c r="A73" s="172"/>
      <c r="B73" s="529"/>
      <c r="C73" s="530"/>
      <c r="D73" s="536"/>
      <c r="E73" s="537"/>
      <c r="F73" s="159"/>
      <c r="G73" s="159"/>
      <c r="H73" s="194"/>
      <c r="I73" s="259"/>
      <c r="J73" s="561"/>
      <c r="K73" s="247"/>
      <c r="L73" s="238"/>
      <c r="M73" s="238"/>
      <c r="N73" s="239"/>
      <c r="O73" s="534"/>
      <c r="P73" s="240"/>
      <c r="Q73" s="269"/>
      <c r="R73" s="503"/>
      <c r="S73" s="503"/>
      <c r="T73" s="503"/>
    </row>
    <row r="74" s="517" customFormat="1" ht="14.25" customHeight="1" spans="1:20">
      <c r="A74" s="172"/>
      <c r="B74" s="529"/>
      <c r="C74" s="530"/>
      <c r="D74" s="536"/>
      <c r="E74" s="537"/>
      <c r="F74" s="159"/>
      <c r="G74" s="159"/>
      <c r="H74" s="194"/>
      <c r="I74" s="259"/>
      <c r="J74" s="562"/>
      <c r="K74" s="247"/>
      <c r="L74" s="238"/>
      <c r="M74" s="238"/>
      <c r="N74" s="239"/>
      <c r="O74" s="534"/>
      <c r="P74" s="240"/>
      <c r="Q74" s="269"/>
      <c r="R74" s="503"/>
      <c r="S74" s="503"/>
      <c r="T74" s="503"/>
    </row>
    <row r="75" s="517" customFormat="1" ht="14.25" customHeight="1" spans="1:20">
      <c r="A75" s="172"/>
      <c r="B75" s="529"/>
      <c r="C75" s="530"/>
      <c r="D75" s="536"/>
      <c r="E75" s="537"/>
      <c r="F75" s="160"/>
      <c r="G75" s="160"/>
      <c r="H75" s="194"/>
      <c r="I75" s="259"/>
      <c r="J75" s="562"/>
      <c r="K75" s="247"/>
      <c r="L75" s="563"/>
      <c r="M75" s="564"/>
      <c r="N75" s="239"/>
      <c r="O75" s="534"/>
      <c r="P75" s="240"/>
      <c r="Q75" s="269"/>
      <c r="R75" s="503"/>
      <c r="S75" s="503"/>
      <c r="T75" s="503"/>
    </row>
    <row r="76" s="517" customFormat="1" ht="14.25" customHeight="1" spans="1:20">
      <c r="A76" s="172"/>
      <c r="B76" s="529"/>
      <c r="C76" s="530"/>
      <c r="D76" s="536"/>
      <c r="E76" s="537"/>
      <c r="F76" s="194"/>
      <c r="G76" s="194"/>
      <c r="H76" s="194"/>
      <c r="I76" s="259"/>
      <c r="J76" s="562"/>
      <c r="K76" s="247"/>
      <c r="L76" s="245"/>
      <c r="M76" s="565"/>
      <c r="N76" s="246"/>
      <c r="O76" s="534"/>
      <c r="P76" s="255"/>
      <c r="Q76" s="269"/>
      <c r="R76" s="503"/>
      <c r="S76" s="503"/>
      <c r="T76" s="503"/>
    </row>
    <row r="77" ht="14.25" customHeight="1" spans="1:24">
      <c r="A77" s="538"/>
      <c r="B77" s="539"/>
      <c r="C77" s="540"/>
      <c r="D77" s="541"/>
      <c r="E77" s="542"/>
      <c r="F77" s="197"/>
      <c r="G77" s="543"/>
      <c r="H77" s="544"/>
      <c r="I77" s="566"/>
      <c r="J77" s="567"/>
      <c r="K77" s="256"/>
      <c r="L77" s="245"/>
      <c r="M77" s="245"/>
      <c r="N77" s="246"/>
      <c r="O77" s="568"/>
      <c r="P77" s="569"/>
      <c r="Q77" s="586"/>
      <c r="R77" s="503"/>
      <c r="S77" s="503"/>
      <c r="T77" s="503"/>
      <c r="U77" s="517"/>
      <c r="V77" s="517"/>
      <c r="W77" s="517"/>
      <c r="X77" s="517"/>
    </row>
    <row r="78" s="517" customFormat="1" ht="14.25" customHeight="1" spans="1:25">
      <c r="A78" s="189">
        <v>1</v>
      </c>
      <c r="B78" s="545"/>
      <c r="C78" s="546" t="s">
        <v>22</v>
      </c>
      <c r="D78" s="547"/>
      <c r="E78" s="548"/>
      <c r="F78" s="549" t="s">
        <v>23</v>
      </c>
      <c r="G78" s="550" t="s">
        <v>160</v>
      </c>
      <c r="H78" s="525" t="s">
        <v>116</v>
      </c>
      <c r="I78" s="439" t="s">
        <v>161</v>
      </c>
      <c r="J78" s="525" t="s">
        <v>162</v>
      </c>
      <c r="K78" s="475">
        <v>1.48055555555556</v>
      </c>
      <c r="L78" s="570">
        <f t="shared" ref="L78:L82" si="20">K78/0.95</f>
        <v>1.55847953216375</v>
      </c>
      <c r="M78" s="570">
        <f t="shared" ref="M78:M82" si="21">L78-K78</f>
        <v>0.0779239766081874</v>
      </c>
      <c r="N78" s="571">
        <f t="shared" ref="N78:N82" si="22">M78/L78</f>
        <v>0.05</v>
      </c>
      <c r="O78" s="572"/>
      <c r="P78" s="573" t="s">
        <v>28</v>
      </c>
      <c r="Q78" s="269">
        <v>45444</v>
      </c>
      <c r="R78" s="587"/>
      <c r="S78" s="588"/>
      <c r="T78" s="588"/>
      <c r="Y78" s="78"/>
    </row>
    <row r="79" s="517" customFormat="1" ht="14.25" customHeight="1" spans="1:25">
      <c r="A79" s="172">
        <v>2</v>
      </c>
      <c r="B79" s="529"/>
      <c r="C79" s="530" t="s">
        <v>22</v>
      </c>
      <c r="D79" s="528"/>
      <c r="E79" s="434"/>
      <c r="F79" s="160" t="s">
        <v>23</v>
      </c>
      <c r="G79" s="442" t="s">
        <v>160</v>
      </c>
      <c r="H79" s="525" t="s">
        <v>113</v>
      </c>
      <c r="I79" s="439" t="s">
        <v>163</v>
      </c>
      <c r="J79" s="525" t="s">
        <v>164</v>
      </c>
      <c r="K79" s="482">
        <v>42.0322222222222</v>
      </c>
      <c r="L79" s="238">
        <f t="shared" si="20"/>
        <v>44.2444444444444</v>
      </c>
      <c r="M79" s="238">
        <f t="shared" si="21"/>
        <v>2.21222222222222</v>
      </c>
      <c r="N79" s="239">
        <f t="shared" si="22"/>
        <v>0.0500000000000001</v>
      </c>
      <c r="O79" s="534"/>
      <c r="P79" s="240" t="s">
        <v>28</v>
      </c>
      <c r="Q79" s="269">
        <v>45444</v>
      </c>
      <c r="R79" s="503"/>
      <c r="S79" s="503"/>
      <c r="T79" s="503"/>
      <c r="Y79" s="78"/>
    </row>
    <row r="80" s="517" customFormat="1" ht="14.25" customHeight="1" spans="1:25">
      <c r="A80" s="189">
        <v>3</v>
      </c>
      <c r="B80" s="529"/>
      <c r="C80" s="530" t="s">
        <v>22</v>
      </c>
      <c r="D80" s="528"/>
      <c r="E80" s="434"/>
      <c r="F80" s="160" t="s">
        <v>23</v>
      </c>
      <c r="G80" s="442" t="s">
        <v>160</v>
      </c>
      <c r="H80" s="525" t="s">
        <v>113</v>
      </c>
      <c r="I80" s="439" t="s">
        <v>165</v>
      </c>
      <c r="J80" s="525" t="s">
        <v>166</v>
      </c>
      <c r="K80" s="482">
        <v>60.1666666666667</v>
      </c>
      <c r="L80" s="238">
        <f t="shared" si="20"/>
        <v>63.3333333333334</v>
      </c>
      <c r="M80" s="238">
        <f t="shared" si="21"/>
        <v>3.16666666666667</v>
      </c>
      <c r="N80" s="239">
        <f t="shared" si="22"/>
        <v>0.05</v>
      </c>
      <c r="O80" s="534"/>
      <c r="P80" s="240" t="s">
        <v>28</v>
      </c>
      <c r="Q80" s="269">
        <v>45444</v>
      </c>
      <c r="R80" s="503"/>
      <c r="S80" s="503"/>
      <c r="T80" s="503"/>
      <c r="Y80" s="78"/>
    </row>
    <row r="81" s="517" customFormat="1" ht="14.25" customHeight="1" spans="1:25">
      <c r="A81" s="172">
        <v>4</v>
      </c>
      <c r="B81" s="529"/>
      <c r="C81" s="530" t="s">
        <v>22</v>
      </c>
      <c r="D81" s="528"/>
      <c r="E81" s="434"/>
      <c r="F81" s="160" t="s">
        <v>23</v>
      </c>
      <c r="G81" s="442" t="s">
        <v>160</v>
      </c>
      <c r="H81" s="525" t="s">
        <v>113</v>
      </c>
      <c r="I81" s="439" t="s">
        <v>167</v>
      </c>
      <c r="J81" s="525" t="s">
        <v>166</v>
      </c>
      <c r="K81" s="482">
        <v>42.4333333333333</v>
      </c>
      <c r="L81" s="238">
        <f t="shared" si="20"/>
        <v>44.6666666666666</v>
      </c>
      <c r="M81" s="238">
        <f t="shared" si="21"/>
        <v>2.23333333333333</v>
      </c>
      <c r="N81" s="239">
        <f t="shared" si="22"/>
        <v>0.0500000000000001</v>
      </c>
      <c r="O81" s="534"/>
      <c r="P81" s="240" t="s">
        <v>28</v>
      </c>
      <c r="Q81" s="269">
        <v>45444</v>
      </c>
      <c r="R81" s="503"/>
      <c r="S81" s="503"/>
      <c r="T81" s="503"/>
      <c r="Y81" s="78"/>
    </row>
    <row r="82" s="517" customFormat="1" ht="14.25" customHeight="1" spans="1:25">
      <c r="A82" s="172">
        <v>5</v>
      </c>
      <c r="B82" s="529"/>
      <c r="C82" s="530" t="s">
        <v>22</v>
      </c>
      <c r="D82" s="528"/>
      <c r="E82" s="434"/>
      <c r="F82" s="160" t="s">
        <v>23</v>
      </c>
      <c r="G82" s="442" t="s">
        <v>160</v>
      </c>
      <c r="H82" s="525" t="s">
        <v>140</v>
      </c>
      <c r="I82" s="439" t="s">
        <v>168</v>
      </c>
      <c r="J82" s="525" t="s">
        <v>169</v>
      </c>
      <c r="K82" s="482">
        <v>0.244444444444444</v>
      </c>
      <c r="L82" s="238">
        <f t="shared" si="20"/>
        <v>0.257309941520467</v>
      </c>
      <c r="M82" s="238">
        <f t="shared" si="21"/>
        <v>0.0128654970760234</v>
      </c>
      <c r="N82" s="239">
        <f t="shared" si="22"/>
        <v>0.0500000000000001</v>
      </c>
      <c r="O82" s="534"/>
      <c r="P82" s="240" t="s">
        <v>28</v>
      </c>
      <c r="Q82" s="269">
        <v>45444</v>
      </c>
      <c r="R82" s="503"/>
      <c r="S82" s="503"/>
      <c r="T82" s="503"/>
      <c r="Y82" s="78"/>
    </row>
    <row r="83" s="517" customFormat="1" ht="14.25" customHeight="1" spans="1:25">
      <c r="A83" s="172"/>
      <c r="B83" s="529"/>
      <c r="C83" s="530"/>
      <c r="D83" s="528"/>
      <c r="E83" s="434"/>
      <c r="F83" s="160"/>
      <c r="G83" s="442"/>
      <c r="H83" s="439"/>
      <c r="I83" s="439"/>
      <c r="J83" s="525"/>
      <c r="K83" s="482"/>
      <c r="L83" s="238"/>
      <c r="M83" s="238"/>
      <c r="N83" s="239"/>
      <c r="O83" s="534"/>
      <c r="P83" s="240"/>
      <c r="Q83" s="269"/>
      <c r="R83" s="503"/>
      <c r="S83" s="503"/>
      <c r="T83" s="503"/>
      <c r="U83" s="78"/>
      <c r="V83" s="78"/>
      <c r="W83" s="78"/>
      <c r="X83" s="78"/>
      <c r="Y83" s="78"/>
    </row>
    <row r="84" ht="14.25" customHeight="1" spans="1:20">
      <c r="A84" s="189"/>
      <c r="B84" s="526"/>
      <c r="C84" s="527"/>
      <c r="D84" s="528"/>
      <c r="E84" s="434"/>
      <c r="F84" s="160"/>
      <c r="G84" s="442"/>
      <c r="H84" s="439"/>
      <c r="I84" s="439"/>
      <c r="J84" s="525"/>
      <c r="K84" s="482"/>
      <c r="L84" s="238"/>
      <c r="M84" s="238"/>
      <c r="N84" s="239"/>
      <c r="O84" s="534"/>
      <c r="P84" s="240"/>
      <c r="Q84" s="269"/>
      <c r="R84" s="503"/>
      <c r="S84" s="503"/>
      <c r="T84" s="503"/>
    </row>
    <row r="85" ht="14.25" customHeight="1" spans="1:20">
      <c r="A85" s="172"/>
      <c r="B85" s="526"/>
      <c r="C85" s="527"/>
      <c r="D85" s="528"/>
      <c r="E85" s="434"/>
      <c r="F85" s="160"/>
      <c r="G85" s="442"/>
      <c r="H85" s="439"/>
      <c r="I85" s="439"/>
      <c r="J85" s="525"/>
      <c r="K85" s="482"/>
      <c r="L85" s="238"/>
      <c r="M85" s="238"/>
      <c r="N85" s="239"/>
      <c r="O85" s="534"/>
      <c r="P85" s="240"/>
      <c r="Q85" s="269"/>
      <c r="R85" s="503"/>
      <c r="S85" s="503"/>
      <c r="T85" s="503"/>
    </row>
    <row r="86" ht="14.25" customHeight="1" spans="1:20">
      <c r="A86" s="189"/>
      <c r="B86" s="526"/>
      <c r="C86" s="527"/>
      <c r="D86" s="528"/>
      <c r="E86" s="434"/>
      <c r="F86" s="160"/>
      <c r="G86" s="442"/>
      <c r="H86" s="439"/>
      <c r="I86" s="439"/>
      <c r="J86" s="525"/>
      <c r="K86" s="482"/>
      <c r="L86" s="238"/>
      <c r="M86" s="238"/>
      <c r="N86" s="239"/>
      <c r="O86" s="534"/>
      <c r="P86" s="240"/>
      <c r="Q86" s="269"/>
      <c r="R86" s="503"/>
      <c r="S86" s="503"/>
      <c r="T86" s="503"/>
    </row>
    <row r="87" ht="14.25" customHeight="1" spans="1:20">
      <c r="A87" s="172"/>
      <c r="B87" s="526"/>
      <c r="C87" s="527"/>
      <c r="D87" s="528"/>
      <c r="E87" s="434"/>
      <c r="F87" s="160"/>
      <c r="G87" s="442"/>
      <c r="H87" s="439"/>
      <c r="I87" s="439"/>
      <c r="J87" s="525"/>
      <c r="K87" s="482"/>
      <c r="L87" s="238"/>
      <c r="M87" s="238"/>
      <c r="N87" s="239"/>
      <c r="O87" s="534"/>
      <c r="P87" s="240"/>
      <c r="Q87" s="269"/>
      <c r="R87" s="503"/>
      <c r="S87" s="503"/>
      <c r="T87" s="503"/>
    </row>
    <row r="88" ht="14.25" customHeight="1" spans="1:20">
      <c r="A88" s="189"/>
      <c r="B88" s="526"/>
      <c r="C88" s="527"/>
      <c r="D88" s="528"/>
      <c r="E88" s="434"/>
      <c r="F88" s="160"/>
      <c r="G88" s="442"/>
      <c r="H88" s="439"/>
      <c r="I88" s="439"/>
      <c r="J88" s="525"/>
      <c r="K88" s="482"/>
      <c r="L88" s="238"/>
      <c r="M88" s="238"/>
      <c r="N88" s="239"/>
      <c r="O88" s="534"/>
      <c r="P88" s="240"/>
      <c r="Q88" s="269"/>
      <c r="R88" s="503"/>
      <c r="S88" s="503"/>
      <c r="T88" s="503"/>
    </row>
    <row r="89" ht="14.25" customHeight="1" spans="1:20">
      <c r="A89" s="172"/>
      <c r="B89" s="526"/>
      <c r="C89" s="527"/>
      <c r="D89" s="528"/>
      <c r="E89" s="434"/>
      <c r="F89" s="160"/>
      <c r="G89" s="442"/>
      <c r="H89" s="439"/>
      <c r="I89" s="439"/>
      <c r="J89" s="525"/>
      <c r="K89" s="482"/>
      <c r="L89" s="238"/>
      <c r="M89" s="238"/>
      <c r="N89" s="239"/>
      <c r="O89" s="534"/>
      <c r="P89" s="240"/>
      <c r="Q89" s="269"/>
      <c r="R89" s="503"/>
      <c r="S89" s="503"/>
      <c r="T89" s="503"/>
    </row>
    <row r="90" ht="14.25" customHeight="1" spans="1:20">
      <c r="A90" s="189"/>
      <c r="B90" s="526"/>
      <c r="C90" s="527"/>
      <c r="D90" s="528"/>
      <c r="E90" s="434"/>
      <c r="F90" s="160"/>
      <c r="G90" s="442"/>
      <c r="H90" s="439"/>
      <c r="I90" s="439"/>
      <c r="J90" s="525"/>
      <c r="K90" s="482"/>
      <c r="L90" s="238"/>
      <c r="M90" s="238"/>
      <c r="N90" s="239"/>
      <c r="O90" s="534"/>
      <c r="P90" s="240"/>
      <c r="Q90" s="269"/>
      <c r="R90" s="503"/>
      <c r="S90" s="503"/>
      <c r="T90" s="503"/>
    </row>
    <row r="91" ht="14.25" customHeight="1" spans="1:20">
      <c r="A91" s="172"/>
      <c r="B91" s="526"/>
      <c r="C91" s="527"/>
      <c r="D91" s="528"/>
      <c r="E91" s="434"/>
      <c r="F91" s="160"/>
      <c r="G91" s="442"/>
      <c r="H91" s="439"/>
      <c r="I91" s="439"/>
      <c r="J91" s="525"/>
      <c r="K91" s="482"/>
      <c r="L91" s="238"/>
      <c r="M91" s="238"/>
      <c r="N91" s="239"/>
      <c r="O91" s="534"/>
      <c r="P91" s="240"/>
      <c r="Q91" s="269"/>
      <c r="R91" s="503"/>
      <c r="S91" s="503"/>
      <c r="T91" s="503"/>
    </row>
    <row r="92" ht="14.25" customHeight="1" spans="1:20">
      <c r="A92" s="189"/>
      <c r="B92" s="526"/>
      <c r="C92" s="527"/>
      <c r="D92" s="528"/>
      <c r="E92" s="434"/>
      <c r="F92" s="160"/>
      <c r="G92" s="442"/>
      <c r="H92" s="439"/>
      <c r="I92" s="439"/>
      <c r="J92" s="525"/>
      <c r="K92" s="482"/>
      <c r="L92" s="238"/>
      <c r="M92" s="238"/>
      <c r="N92" s="239"/>
      <c r="O92" s="534"/>
      <c r="P92" s="240"/>
      <c r="Q92" s="269"/>
      <c r="R92" s="503"/>
      <c r="S92" s="503"/>
      <c r="T92" s="503"/>
    </row>
    <row r="93" ht="14.25" customHeight="1" spans="1:20">
      <c r="A93" s="172"/>
      <c r="B93" s="526"/>
      <c r="C93" s="527"/>
      <c r="D93" s="528"/>
      <c r="E93" s="434"/>
      <c r="F93" s="160"/>
      <c r="G93" s="442"/>
      <c r="H93" s="439"/>
      <c r="I93" s="439"/>
      <c r="J93" s="525"/>
      <c r="K93" s="482"/>
      <c r="L93" s="238"/>
      <c r="M93" s="238"/>
      <c r="N93" s="239"/>
      <c r="O93" s="534"/>
      <c r="P93" s="240"/>
      <c r="Q93" s="269"/>
      <c r="R93" s="503"/>
      <c r="S93" s="503"/>
      <c r="T93" s="503"/>
    </row>
    <row r="94" ht="14.25" customHeight="1" spans="1:20">
      <c r="A94" s="189"/>
      <c r="B94" s="526"/>
      <c r="C94" s="527"/>
      <c r="D94" s="528"/>
      <c r="E94" s="434"/>
      <c r="F94" s="160"/>
      <c r="G94" s="442"/>
      <c r="H94" s="439"/>
      <c r="I94" s="439"/>
      <c r="J94" s="525"/>
      <c r="K94" s="482"/>
      <c r="L94" s="238"/>
      <c r="M94" s="238"/>
      <c r="N94" s="239"/>
      <c r="O94" s="534"/>
      <c r="P94" s="240"/>
      <c r="Q94" s="269"/>
      <c r="R94" s="503"/>
      <c r="S94" s="503"/>
      <c r="T94" s="503"/>
    </row>
    <row r="95" ht="14.25" customHeight="1" spans="1:20">
      <c r="A95" s="172"/>
      <c r="B95" s="526"/>
      <c r="C95" s="527"/>
      <c r="D95" s="528"/>
      <c r="E95" s="434"/>
      <c r="F95" s="160"/>
      <c r="G95" s="442"/>
      <c r="H95" s="439"/>
      <c r="I95" s="439"/>
      <c r="J95" s="525"/>
      <c r="K95" s="482"/>
      <c r="L95" s="238"/>
      <c r="M95" s="238"/>
      <c r="N95" s="239"/>
      <c r="O95" s="534"/>
      <c r="P95" s="240"/>
      <c r="Q95" s="269"/>
      <c r="R95" s="503"/>
      <c r="S95" s="503"/>
      <c r="T95" s="503"/>
    </row>
    <row r="96" ht="14.25" customHeight="1" spans="1:20">
      <c r="A96" s="189"/>
      <c r="B96" s="526"/>
      <c r="C96" s="527"/>
      <c r="D96" s="528"/>
      <c r="E96" s="434"/>
      <c r="F96" s="160"/>
      <c r="G96" s="442"/>
      <c r="H96" s="439"/>
      <c r="I96" s="439"/>
      <c r="J96" s="525"/>
      <c r="K96" s="482"/>
      <c r="L96" s="238"/>
      <c r="M96" s="238"/>
      <c r="N96" s="239"/>
      <c r="O96" s="534"/>
      <c r="P96" s="240"/>
      <c r="Q96" s="269"/>
      <c r="R96" s="503"/>
      <c r="S96" s="503"/>
      <c r="T96" s="589"/>
    </row>
    <row r="97" ht="14.25" customHeight="1" spans="1:20">
      <c r="A97" s="172"/>
      <c r="B97" s="526"/>
      <c r="C97" s="527"/>
      <c r="D97" s="528"/>
      <c r="E97" s="434"/>
      <c r="F97" s="160"/>
      <c r="G97" s="442"/>
      <c r="H97" s="439"/>
      <c r="I97" s="439"/>
      <c r="J97" s="525"/>
      <c r="K97" s="482"/>
      <c r="L97" s="238"/>
      <c r="M97" s="238"/>
      <c r="N97" s="239"/>
      <c r="O97" s="534"/>
      <c r="P97" s="240"/>
      <c r="Q97" s="269"/>
      <c r="R97" s="503"/>
      <c r="S97" s="503"/>
      <c r="T97" s="589"/>
    </row>
    <row r="98" ht="14.25" customHeight="1" spans="1:20">
      <c r="A98" s="189"/>
      <c r="B98" s="526"/>
      <c r="C98" s="527"/>
      <c r="D98" s="528"/>
      <c r="E98" s="434"/>
      <c r="F98" s="160"/>
      <c r="G98" s="442"/>
      <c r="H98" s="439"/>
      <c r="I98" s="439"/>
      <c r="J98" s="525"/>
      <c r="K98" s="482"/>
      <c r="L98" s="238"/>
      <c r="M98" s="238"/>
      <c r="N98" s="239"/>
      <c r="O98" s="534"/>
      <c r="P98" s="240"/>
      <c r="Q98" s="269"/>
      <c r="R98" s="503"/>
      <c r="S98" s="503"/>
      <c r="T98" s="589"/>
    </row>
    <row r="99" ht="14.25" customHeight="1" spans="1:20">
      <c r="A99" s="172"/>
      <c r="B99" s="526"/>
      <c r="C99" s="527"/>
      <c r="D99" s="528"/>
      <c r="E99" s="434"/>
      <c r="F99" s="160"/>
      <c r="G99" s="442"/>
      <c r="H99" s="439"/>
      <c r="I99" s="439"/>
      <c r="J99" s="525"/>
      <c r="K99" s="482"/>
      <c r="L99" s="238"/>
      <c r="M99" s="238"/>
      <c r="N99" s="239"/>
      <c r="O99" s="534"/>
      <c r="P99" s="240"/>
      <c r="Q99" s="269"/>
      <c r="R99" s="503"/>
      <c r="S99" s="503"/>
      <c r="T99" s="503"/>
    </row>
    <row r="100" ht="14.25" customHeight="1" spans="1:20">
      <c r="A100" s="189"/>
      <c r="B100" s="526"/>
      <c r="C100" s="527"/>
      <c r="D100" s="528"/>
      <c r="E100" s="434"/>
      <c r="F100" s="160"/>
      <c r="G100" s="442"/>
      <c r="H100" s="439"/>
      <c r="I100" s="439"/>
      <c r="J100" s="525"/>
      <c r="K100" s="482"/>
      <c r="L100" s="238"/>
      <c r="M100" s="238"/>
      <c r="N100" s="239"/>
      <c r="O100" s="534"/>
      <c r="P100" s="240"/>
      <c r="Q100" s="269"/>
      <c r="R100" s="503"/>
      <c r="S100" s="503"/>
      <c r="T100" s="503"/>
    </row>
    <row r="101" s="517" customFormat="1" ht="14.25" customHeight="1" spans="1:20">
      <c r="A101" s="172"/>
      <c r="B101" s="529"/>
      <c r="C101" s="530"/>
      <c r="D101" s="528"/>
      <c r="E101" s="434"/>
      <c r="F101" s="160"/>
      <c r="G101" s="442"/>
      <c r="H101" s="439"/>
      <c r="I101" s="439"/>
      <c r="J101" s="525"/>
      <c r="K101" s="482"/>
      <c r="L101" s="238"/>
      <c r="M101" s="238"/>
      <c r="N101" s="239"/>
      <c r="O101" s="534"/>
      <c r="P101" s="240"/>
      <c r="Q101" s="269"/>
      <c r="R101" s="503"/>
      <c r="S101" s="503"/>
      <c r="T101" s="503"/>
    </row>
    <row r="102" s="517" customFormat="1" ht="14.25" customHeight="1" spans="1:20">
      <c r="A102" s="189"/>
      <c r="B102" s="529"/>
      <c r="C102" s="530"/>
      <c r="D102" s="528"/>
      <c r="E102" s="434"/>
      <c r="F102" s="160"/>
      <c r="G102" s="442"/>
      <c r="H102" s="439"/>
      <c r="I102" s="439"/>
      <c r="J102" s="525"/>
      <c r="K102" s="482"/>
      <c r="L102" s="238"/>
      <c r="M102" s="238"/>
      <c r="N102" s="239"/>
      <c r="O102" s="534"/>
      <c r="P102" s="240"/>
      <c r="Q102" s="269"/>
      <c r="R102" s="503"/>
      <c r="S102" s="503"/>
      <c r="T102" s="503"/>
    </row>
    <row r="103" s="517" customFormat="1" ht="14.25" customHeight="1" spans="1:20">
      <c r="A103" s="172"/>
      <c r="B103" s="529"/>
      <c r="C103" s="530"/>
      <c r="D103" s="528"/>
      <c r="E103" s="434"/>
      <c r="F103" s="160"/>
      <c r="G103" s="442"/>
      <c r="H103" s="439"/>
      <c r="I103" s="439"/>
      <c r="J103" s="525"/>
      <c r="K103" s="482"/>
      <c r="L103" s="238"/>
      <c r="M103" s="238"/>
      <c r="N103" s="239"/>
      <c r="O103" s="534"/>
      <c r="P103" s="240"/>
      <c r="Q103" s="269"/>
      <c r="R103" s="503"/>
      <c r="S103" s="503"/>
      <c r="T103" s="503"/>
    </row>
    <row r="104" s="517" customFormat="1" ht="14.25" customHeight="1" spans="1:20">
      <c r="A104" s="189"/>
      <c r="B104" s="529"/>
      <c r="C104" s="530"/>
      <c r="D104" s="528"/>
      <c r="E104" s="434"/>
      <c r="F104" s="160"/>
      <c r="G104" s="442"/>
      <c r="H104" s="439"/>
      <c r="I104" s="439"/>
      <c r="J104" s="525"/>
      <c r="K104" s="482"/>
      <c r="L104" s="238"/>
      <c r="M104" s="238"/>
      <c r="N104" s="239"/>
      <c r="O104" s="534"/>
      <c r="P104" s="240"/>
      <c r="Q104" s="269"/>
      <c r="R104" s="503"/>
      <c r="S104" s="503"/>
      <c r="T104" s="503"/>
    </row>
    <row r="105" s="517" customFormat="1" ht="14.25" customHeight="1" spans="1:20">
      <c r="A105" s="172"/>
      <c r="B105" s="529"/>
      <c r="C105" s="530"/>
      <c r="D105" s="528"/>
      <c r="E105" s="434"/>
      <c r="F105" s="160"/>
      <c r="G105" s="442"/>
      <c r="H105" s="439"/>
      <c r="I105" s="439"/>
      <c r="J105" s="525"/>
      <c r="K105" s="482"/>
      <c r="L105" s="238"/>
      <c r="M105" s="238"/>
      <c r="N105" s="239"/>
      <c r="O105" s="534"/>
      <c r="P105" s="240"/>
      <c r="Q105" s="269"/>
      <c r="R105" s="503"/>
      <c r="S105" s="503"/>
      <c r="T105" s="503"/>
    </row>
    <row r="106" s="517" customFormat="1" ht="14.25" customHeight="1" spans="1:20">
      <c r="A106" s="189"/>
      <c r="B106" s="529"/>
      <c r="C106" s="530"/>
      <c r="D106" s="528"/>
      <c r="E106" s="434"/>
      <c r="F106" s="160"/>
      <c r="G106" s="442"/>
      <c r="H106" s="439"/>
      <c r="I106" s="439"/>
      <c r="J106" s="525"/>
      <c r="K106" s="482"/>
      <c r="L106" s="238"/>
      <c r="M106" s="238"/>
      <c r="N106" s="239"/>
      <c r="O106" s="534"/>
      <c r="P106" s="240"/>
      <c r="Q106" s="269"/>
      <c r="R106" s="503"/>
      <c r="S106" s="503"/>
      <c r="T106" s="503"/>
    </row>
    <row r="107" s="517" customFormat="1" ht="14.25" customHeight="1" spans="1:20">
      <c r="A107" s="172"/>
      <c r="B107" s="529"/>
      <c r="C107" s="530"/>
      <c r="D107" s="528"/>
      <c r="E107" s="434"/>
      <c r="F107" s="160"/>
      <c r="G107" s="442"/>
      <c r="H107" s="439"/>
      <c r="I107" s="439"/>
      <c r="J107" s="525"/>
      <c r="K107" s="482"/>
      <c r="L107" s="238"/>
      <c r="M107" s="238"/>
      <c r="N107" s="239"/>
      <c r="O107" s="534"/>
      <c r="P107" s="240"/>
      <c r="Q107" s="269"/>
      <c r="R107" s="503"/>
      <c r="S107" s="503"/>
      <c r="T107" s="503"/>
    </row>
    <row r="108" s="517" customFormat="1" ht="14.25" customHeight="1" spans="1:20">
      <c r="A108" s="189"/>
      <c r="B108" s="529"/>
      <c r="C108" s="530"/>
      <c r="D108" s="528"/>
      <c r="E108" s="434"/>
      <c r="F108" s="160"/>
      <c r="G108" s="442"/>
      <c r="H108" s="439"/>
      <c r="I108" s="439"/>
      <c r="J108" s="525"/>
      <c r="K108" s="482"/>
      <c r="L108" s="238"/>
      <c r="M108" s="238"/>
      <c r="N108" s="239"/>
      <c r="O108" s="534"/>
      <c r="P108" s="240"/>
      <c r="Q108" s="269"/>
      <c r="R108" s="503"/>
      <c r="S108" s="503"/>
      <c r="T108" s="503"/>
    </row>
    <row r="109" s="517" customFormat="1" ht="14.25" customHeight="1" spans="1:20">
      <c r="A109" s="172"/>
      <c r="B109" s="529"/>
      <c r="C109" s="530"/>
      <c r="D109" s="528"/>
      <c r="E109" s="434"/>
      <c r="F109" s="160"/>
      <c r="G109" s="442"/>
      <c r="H109" s="439"/>
      <c r="I109" s="439"/>
      <c r="J109" s="525"/>
      <c r="K109" s="482"/>
      <c r="L109" s="238"/>
      <c r="M109" s="238"/>
      <c r="N109" s="239"/>
      <c r="O109" s="534"/>
      <c r="P109" s="240"/>
      <c r="Q109" s="269"/>
      <c r="R109" s="503"/>
      <c r="S109" s="503"/>
      <c r="T109" s="503"/>
    </row>
    <row r="110" s="517" customFormat="1" ht="14.25" customHeight="1" spans="1:20">
      <c r="A110" s="189"/>
      <c r="B110" s="529"/>
      <c r="C110" s="530"/>
      <c r="D110" s="528"/>
      <c r="E110" s="434"/>
      <c r="F110" s="160"/>
      <c r="G110" s="442"/>
      <c r="H110" s="439"/>
      <c r="I110" s="439"/>
      <c r="J110" s="525"/>
      <c r="K110" s="482"/>
      <c r="L110" s="238"/>
      <c r="M110" s="238"/>
      <c r="N110" s="239"/>
      <c r="O110" s="534"/>
      <c r="P110" s="240"/>
      <c r="Q110" s="269"/>
      <c r="R110" s="590"/>
      <c r="S110" s="590"/>
      <c r="T110" s="590"/>
    </row>
    <row r="111" s="517" customFormat="1" ht="14.25" customHeight="1" spans="1:25">
      <c r="A111" s="172"/>
      <c r="B111" s="529"/>
      <c r="C111" s="530"/>
      <c r="D111" s="528"/>
      <c r="E111" s="434"/>
      <c r="F111" s="160"/>
      <c r="G111" s="442"/>
      <c r="H111" s="439"/>
      <c r="I111" s="439"/>
      <c r="J111" s="525"/>
      <c r="K111" s="482"/>
      <c r="L111" s="238"/>
      <c r="M111" s="238"/>
      <c r="N111" s="239"/>
      <c r="O111" s="534"/>
      <c r="P111" s="240"/>
      <c r="Q111" s="269"/>
      <c r="R111" s="503"/>
      <c r="S111" s="503"/>
      <c r="T111" s="503"/>
      <c r="U111" s="78"/>
      <c r="V111" s="78"/>
      <c r="W111" s="78"/>
      <c r="X111" s="78"/>
      <c r="Y111" s="78"/>
    </row>
    <row r="112" ht="14.25" customHeight="1" spans="1:20">
      <c r="A112" s="189"/>
      <c r="B112" s="526"/>
      <c r="C112" s="527"/>
      <c r="D112" s="528"/>
      <c r="E112" s="434"/>
      <c r="F112" s="160"/>
      <c r="G112" s="442"/>
      <c r="H112" s="439"/>
      <c r="I112" s="439"/>
      <c r="J112" s="525"/>
      <c r="K112" s="482"/>
      <c r="L112" s="238"/>
      <c r="M112" s="238"/>
      <c r="N112" s="239"/>
      <c r="O112" s="534"/>
      <c r="P112" s="240"/>
      <c r="Q112" s="269"/>
      <c r="R112" s="503"/>
      <c r="S112" s="503"/>
      <c r="T112" s="503"/>
    </row>
    <row r="113" ht="14.25" customHeight="1" spans="1:20">
      <c r="A113" s="172"/>
      <c r="B113" s="526"/>
      <c r="C113" s="527"/>
      <c r="D113" s="528"/>
      <c r="E113" s="434"/>
      <c r="F113" s="160"/>
      <c r="G113" s="442"/>
      <c r="H113" s="439"/>
      <c r="I113" s="439"/>
      <c r="J113" s="525"/>
      <c r="K113" s="482"/>
      <c r="L113" s="238"/>
      <c r="M113" s="238"/>
      <c r="N113" s="239"/>
      <c r="O113" s="534"/>
      <c r="P113" s="240"/>
      <c r="Q113" s="269"/>
      <c r="R113" s="503"/>
      <c r="S113" s="503"/>
      <c r="T113" s="503"/>
    </row>
    <row r="114" s="517" customFormat="1" ht="14.25" customHeight="1" spans="1:20">
      <c r="A114" s="189"/>
      <c r="B114" s="529"/>
      <c r="C114" s="530"/>
      <c r="D114" s="528"/>
      <c r="E114" s="434"/>
      <c r="F114" s="160"/>
      <c r="G114" s="442"/>
      <c r="H114" s="439"/>
      <c r="I114" s="439"/>
      <c r="J114" s="525"/>
      <c r="K114" s="482"/>
      <c r="L114" s="238"/>
      <c r="M114" s="238"/>
      <c r="N114" s="239"/>
      <c r="O114" s="534"/>
      <c r="P114" s="240"/>
      <c r="Q114" s="269"/>
      <c r="R114" s="503"/>
      <c r="S114" s="503"/>
      <c r="T114" s="503"/>
    </row>
    <row r="115" s="517" customFormat="1" ht="14.25" customHeight="1" spans="1:20">
      <c r="A115" s="172"/>
      <c r="B115" s="529"/>
      <c r="C115" s="530"/>
      <c r="D115" s="528"/>
      <c r="E115" s="434"/>
      <c r="F115" s="160"/>
      <c r="G115" s="442"/>
      <c r="H115" s="439"/>
      <c r="I115" s="439"/>
      <c r="J115" s="525"/>
      <c r="K115" s="482"/>
      <c r="L115" s="238"/>
      <c r="M115" s="238"/>
      <c r="N115" s="239"/>
      <c r="O115" s="534"/>
      <c r="P115" s="240"/>
      <c r="Q115" s="269"/>
      <c r="R115" s="503"/>
      <c r="S115" s="503"/>
      <c r="T115" s="503"/>
    </row>
    <row r="116" s="517" customFormat="1" ht="14.25" customHeight="1" spans="1:20">
      <c r="A116" s="189"/>
      <c r="B116" s="529"/>
      <c r="C116" s="530"/>
      <c r="D116" s="528"/>
      <c r="E116" s="434"/>
      <c r="F116" s="160"/>
      <c r="G116" s="442"/>
      <c r="H116" s="439"/>
      <c r="I116" s="439"/>
      <c r="J116" s="525"/>
      <c r="K116" s="482"/>
      <c r="L116" s="238"/>
      <c r="M116" s="238"/>
      <c r="N116" s="239"/>
      <c r="O116" s="534"/>
      <c r="P116" s="240"/>
      <c r="Q116" s="269"/>
      <c r="R116" s="503"/>
      <c r="S116" s="503"/>
      <c r="T116" s="503"/>
    </row>
    <row r="117" s="517" customFormat="1" ht="14.25" customHeight="1" spans="1:20">
      <c r="A117" s="172"/>
      <c r="B117" s="529"/>
      <c r="C117" s="530"/>
      <c r="D117" s="528"/>
      <c r="E117" s="434"/>
      <c r="F117" s="160"/>
      <c r="G117" s="442"/>
      <c r="H117" s="439"/>
      <c r="I117" s="439"/>
      <c r="J117" s="525"/>
      <c r="K117" s="482"/>
      <c r="L117" s="238"/>
      <c r="M117" s="238"/>
      <c r="N117" s="239"/>
      <c r="O117" s="534"/>
      <c r="P117" s="240"/>
      <c r="Q117" s="269"/>
      <c r="R117" s="503"/>
      <c r="S117" s="503"/>
      <c r="T117" s="503"/>
    </row>
    <row r="118" s="517" customFormat="1" ht="14.25" customHeight="1" spans="1:20">
      <c r="A118" s="551"/>
      <c r="B118" s="545"/>
      <c r="C118" s="546"/>
      <c r="D118" s="536"/>
      <c r="E118" s="548"/>
      <c r="F118" s="197"/>
      <c r="G118" s="197"/>
      <c r="I118" s="574"/>
      <c r="J118" s="575"/>
      <c r="K118" s="576"/>
      <c r="L118" s="245"/>
      <c r="M118" s="245"/>
      <c r="N118" s="246"/>
      <c r="O118" s="534"/>
      <c r="P118" s="577"/>
      <c r="Q118" s="269"/>
      <c r="R118" s="503"/>
      <c r="S118" s="503"/>
      <c r="T118" s="503"/>
    </row>
    <row r="119" ht="14.25" customHeight="1" spans="1:20">
      <c r="A119" s="551"/>
      <c r="B119" s="552"/>
      <c r="C119" s="553"/>
      <c r="D119" s="554"/>
      <c r="E119" s="445"/>
      <c r="F119" s="159"/>
      <c r="G119" s="159"/>
      <c r="H119" s="555"/>
      <c r="I119" s="578"/>
      <c r="J119" s="579"/>
      <c r="K119" s="237"/>
      <c r="L119" s="245"/>
      <c r="M119" s="245"/>
      <c r="N119" s="246"/>
      <c r="O119" s="534"/>
      <c r="P119" s="580"/>
      <c r="Q119" s="586"/>
      <c r="R119" s="503"/>
      <c r="S119" s="503"/>
      <c r="T119" s="503"/>
    </row>
    <row r="120" ht="14.25" customHeight="1" spans="1:20">
      <c r="A120" s="538"/>
      <c r="B120" s="539"/>
      <c r="C120" s="540"/>
      <c r="D120" s="556"/>
      <c r="E120" s="557"/>
      <c r="F120" s="188"/>
      <c r="G120" s="188"/>
      <c r="H120" s="558"/>
      <c r="I120" s="188"/>
      <c r="J120" s="581"/>
      <c r="K120" s="582"/>
      <c r="L120" s="583"/>
      <c r="M120" s="583"/>
      <c r="N120" s="584"/>
      <c r="O120" s="585"/>
      <c r="P120" s="569"/>
      <c r="Q120" s="591"/>
      <c r="R120" s="592"/>
      <c r="S120" s="592"/>
      <c r="T120" s="592"/>
    </row>
    <row r="123" spans="11:11">
      <c r="K123" s="78"/>
    </row>
    <row r="124" spans="11:11">
      <c r="K124" s="78"/>
    </row>
    <row r="125" spans="11:11">
      <c r="K125" s="78"/>
    </row>
    <row r="126" spans="11:11">
      <c r="K126" s="78"/>
    </row>
    <row r="127" spans="11:11">
      <c r="K127" s="78"/>
    </row>
    <row r="128" spans="11:11">
      <c r="K128" s="78"/>
    </row>
    <row r="129" spans="11:11">
      <c r="K129" s="78"/>
    </row>
    <row r="130" spans="11:11">
      <c r="K130" s="78"/>
    </row>
  </sheetData>
  <autoFilter ref="A1:S74">
    <sortState ref="A1:S74">
      <sortCondition ref="O1:O61"/>
    </sortState>
    <extLst/>
  </autoFilter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86"/>
  </conditionalFormatting>
  <conditionalFormatting sqref="I45">
    <cfRule type="duplicateValues" dxfId="0" priority="51"/>
  </conditionalFormatting>
  <conditionalFormatting sqref="I46">
    <cfRule type="duplicateValues" dxfId="0" priority="50"/>
  </conditionalFormatting>
  <conditionalFormatting sqref="I64:J64">
    <cfRule type="duplicateValues" dxfId="1" priority="39"/>
    <cfRule type="duplicateValues" priority="40"/>
    <cfRule type="duplicateValues" dxfId="0" priority="41"/>
    <cfRule type="duplicateValues" dxfId="0" priority="42"/>
  </conditionalFormatting>
  <conditionalFormatting sqref="I65:J65">
    <cfRule type="duplicateValues" dxfId="1" priority="43"/>
    <cfRule type="duplicateValues" priority="44"/>
    <cfRule type="duplicateValues" dxfId="0" priority="45"/>
    <cfRule type="duplicateValues" dxfId="0" priority="46"/>
  </conditionalFormatting>
  <conditionalFormatting sqref="I68">
    <cfRule type="duplicateValues" dxfId="1" priority="24"/>
    <cfRule type="duplicateValues" priority="25"/>
    <cfRule type="duplicateValues" dxfId="0" priority="26"/>
    <cfRule type="duplicateValues" dxfId="0" priority="27"/>
  </conditionalFormatting>
  <conditionalFormatting sqref="I70">
    <cfRule type="duplicateValues" dxfId="1" priority="17"/>
    <cfRule type="duplicateValues" priority="18"/>
    <cfRule type="duplicateValues" dxfId="0" priority="19"/>
  </conditionalFormatting>
  <conditionalFormatting sqref="I75">
    <cfRule type="duplicateValues" dxfId="1" priority="20"/>
    <cfRule type="duplicateValues" priority="21"/>
    <cfRule type="duplicateValues" dxfId="0" priority="22"/>
    <cfRule type="duplicateValues" dxfId="0" priority="23"/>
  </conditionalFormatting>
  <conditionalFormatting sqref="I78">
    <cfRule type="duplicateValues" dxfId="1" priority="13"/>
    <cfRule type="duplicateValues" priority="14"/>
    <cfRule type="duplicateValues" dxfId="0" priority="15"/>
    <cfRule type="duplicateValues" dxfId="0" priority="16"/>
  </conditionalFormatting>
  <conditionalFormatting sqref="I81">
    <cfRule type="duplicateValues" dxfId="1" priority="10"/>
    <cfRule type="duplicateValues" priority="11"/>
    <cfRule type="duplicateValues" dxfId="0" priority="12"/>
  </conditionalFormatting>
  <conditionalFormatting sqref="I82">
    <cfRule type="duplicateValues" dxfId="1" priority="1"/>
    <cfRule type="duplicateValues" priority="2"/>
    <cfRule type="duplicateValues" dxfId="0" priority="3"/>
    <cfRule type="duplicateValues" dxfId="0" priority="4"/>
    <cfRule type="duplicateValues" dxfId="0" priority="5"/>
  </conditionalFormatting>
  <conditionalFormatting sqref="I98">
    <cfRule type="duplicateValues" dxfId="0" priority="60"/>
  </conditionalFormatting>
  <conditionalFormatting sqref="I99">
    <cfRule type="duplicateValues" dxfId="0" priority="98"/>
  </conditionalFormatting>
  <conditionalFormatting sqref="I111">
    <cfRule type="duplicateValues" dxfId="1" priority="35"/>
    <cfRule type="duplicateValues" priority="36"/>
    <cfRule type="duplicateValues" dxfId="0" priority="37"/>
    <cfRule type="duplicateValues" dxfId="0" priority="38"/>
  </conditionalFormatting>
  <conditionalFormatting sqref="I120">
    <cfRule type="duplicateValues" dxfId="0" priority="71"/>
  </conditionalFormatting>
  <conditionalFormatting sqref="I47:I49">
    <cfRule type="duplicateValues" dxfId="0" priority="49"/>
  </conditionalFormatting>
  <conditionalFormatting sqref="I79:I80">
    <cfRule type="duplicateValues" dxfId="1" priority="6"/>
    <cfRule type="duplicateValues" priority="7"/>
    <cfRule type="duplicateValues" dxfId="0" priority="8"/>
    <cfRule type="duplicateValues" dxfId="0" priority="9"/>
  </conditionalFormatting>
  <conditionalFormatting sqref="I96:I97">
    <cfRule type="duplicateValues" dxfId="0" priority="61"/>
  </conditionalFormatting>
  <conditionalFormatting sqref="I113:I114">
    <cfRule type="duplicateValues" dxfId="1" priority="28"/>
    <cfRule type="duplicateValues" priority="29"/>
    <cfRule type="duplicateValues" dxfId="0" priority="30"/>
  </conditionalFormatting>
  <conditionalFormatting sqref="I1:I44 I58:I63 I50:I56 I119:I1048576 I83:I110 I66:I67 I71:I74 I76:I77">
    <cfRule type="duplicateValues" dxfId="0" priority="120"/>
  </conditionalFormatting>
  <conditionalFormatting sqref="I1:I63 I119:I1048576 I66:I67 I69 I71:I74 I76:I77 I83:I110">
    <cfRule type="duplicateValues" dxfId="1" priority="47"/>
    <cfRule type="duplicateValues" priority="48"/>
  </conditionalFormatting>
  <conditionalFormatting sqref="I1:I44 I50:I56 I58:I63 I131:I1048576 I83:I95 I66:I67 I100:I110 I119:I122 I71:I74 I76:I77">
    <cfRule type="duplicateValues" dxfId="0" priority="126"/>
  </conditionalFormatting>
  <conditionalFormatting sqref="I45 I57 I69">
    <cfRule type="duplicateValues" dxfId="0" priority="52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D29" sqref="D29"/>
    </sheetView>
  </sheetViews>
  <sheetFormatPr defaultColWidth="9" defaultRowHeight="14"/>
  <cols>
    <col min="1" max="2" width="9.37272727272727" customWidth="1"/>
    <col min="3" max="3" width="16.6272727272727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9">
      <c r="A4" s="92" t="s">
        <v>718</v>
      </c>
      <c r="B4" s="92" t="s">
        <v>367</v>
      </c>
      <c r="C4" s="92" t="s">
        <v>354</v>
      </c>
      <c r="D4" s="93"/>
      <c r="E4" s="93" t="s">
        <v>237</v>
      </c>
      <c r="F4" s="94" t="s">
        <v>719</v>
      </c>
      <c r="G4" s="327">
        <v>1</v>
      </c>
      <c r="H4" s="328">
        <f>IFERROR(VLOOKUP($B:$B,安路普原材料采购价格!$B:$J,9,0),0)</f>
        <v>1.59</v>
      </c>
      <c r="I4" s="331">
        <f>H4*G4</f>
        <v>1.59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1.59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  <c r="S4" s="78"/>
    </row>
    <row r="5" spans="1:19">
      <c r="A5" s="98" t="s">
        <v>718</v>
      </c>
      <c r="B5" s="98" t="s">
        <v>368</v>
      </c>
      <c r="C5" s="98" t="s">
        <v>369</v>
      </c>
      <c r="D5" s="99" t="s">
        <v>720</v>
      </c>
      <c r="E5" s="99" t="s">
        <v>237</v>
      </c>
      <c r="F5" s="100" t="s">
        <v>719</v>
      </c>
      <c r="G5" s="329">
        <v>1</v>
      </c>
      <c r="H5" s="330">
        <f>IFERROR(VLOOKUP($B:$B,安路普原材料采购价格!$B:$J,9,0),0)</f>
        <v>0.23</v>
      </c>
      <c r="I5" s="332">
        <f>H5*G5</f>
        <v>0.23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0.23</v>
      </c>
      <c r="O5" s="137" t="str">
        <f>IFERROR(VLOOKUP($B:$B,安路普原材料采购价格!$B:$J,4,0),0)</f>
        <v>北京瑞隆祥模具有限公司</v>
      </c>
      <c r="P5" s="138"/>
      <c r="S5" s="78"/>
    </row>
    <row r="6" spans="1:19">
      <c r="A6" s="104" t="s">
        <v>718</v>
      </c>
      <c r="B6" s="104" t="s">
        <v>370</v>
      </c>
      <c r="C6" s="104" t="s">
        <v>371</v>
      </c>
      <c r="D6" s="99" t="s">
        <v>721</v>
      </c>
      <c r="E6" s="99" t="s">
        <v>237</v>
      </c>
      <c r="F6" s="100" t="s">
        <v>719</v>
      </c>
      <c r="G6" s="329">
        <v>1</v>
      </c>
      <c r="H6" s="330">
        <f>IFERROR(VLOOKUP($B:$B,安路普原材料采购价格!$B:$J,9,0),0)</f>
        <v>0.18</v>
      </c>
      <c r="I6" s="332">
        <f t="shared" ref="I6:I10" si="3">H6*G6</f>
        <v>0.18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0.18</v>
      </c>
      <c r="O6" s="137" t="str">
        <f>IFERROR(VLOOKUP($B:$B,安路普原材料采购价格!$B:$J,4,0),0)</f>
        <v>北京瑞隆祥模具有限公司</v>
      </c>
      <c r="P6" s="138"/>
      <c r="S6" s="78"/>
    </row>
    <row r="7" spans="1:19">
      <c r="A7" s="98" t="s">
        <v>718</v>
      </c>
      <c r="B7" s="98" t="s">
        <v>372</v>
      </c>
      <c r="C7" s="98" t="s">
        <v>373</v>
      </c>
      <c r="D7" s="99" t="s">
        <v>722</v>
      </c>
      <c r="E7" s="99" t="s">
        <v>237</v>
      </c>
      <c r="F7" s="100" t="s">
        <v>719</v>
      </c>
      <c r="G7" s="329">
        <v>1</v>
      </c>
      <c r="H7" s="330">
        <f>IFERROR(VLOOKUP($B:$B,安路普原材料采购价格!$B:$J,9,0),0)</f>
        <v>0.23</v>
      </c>
      <c r="I7" s="3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  <c r="S7" s="78"/>
    </row>
    <row r="8" spans="1:19">
      <c r="A8" s="104" t="s">
        <v>718</v>
      </c>
      <c r="B8" s="104" t="s">
        <v>374</v>
      </c>
      <c r="C8" s="104" t="s">
        <v>375</v>
      </c>
      <c r="D8" s="105"/>
      <c r="E8" s="105" t="s">
        <v>237</v>
      </c>
      <c r="F8" s="100" t="s">
        <v>719</v>
      </c>
      <c r="G8" s="329">
        <v>1</v>
      </c>
      <c r="H8" s="330">
        <f>IFERROR(VLOOKUP($B:$B,安路普原材料采购价格!$B:$J,9,0),0)</f>
        <v>0.51</v>
      </c>
      <c r="I8" s="332">
        <f t="shared" si="3"/>
        <v>0.51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0.51</v>
      </c>
      <c r="O8" s="137" t="str">
        <f>IFERROR(VLOOKUP($B:$B,安路普原材料采购价格!$B:$J,4,0),0)</f>
        <v>北京瑞隆祥模具有限公司</v>
      </c>
      <c r="P8" s="138"/>
      <c r="S8" s="78"/>
    </row>
    <row r="9" spans="1:19">
      <c r="A9" s="98" t="s">
        <v>718</v>
      </c>
      <c r="B9" s="98" t="s">
        <v>376</v>
      </c>
      <c r="C9" s="98" t="s">
        <v>358</v>
      </c>
      <c r="D9" s="105"/>
      <c r="E9" s="105" t="s">
        <v>237</v>
      </c>
      <c r="F9" s="100" t="s">
        <v>719</v>
      </c>
      <c r="G9" s="329">
        <v>1</v>
      </c>
      <c r="H9" s="330">
        <f>IFERROR(VLOOKUP($B:$B,安路普原材料采购价格!$B:$J,9,0),0)</f>
        <v>3.85</v>
      </c>
      <c r="I9" s="332">
        <f t="shared" si="3"/>
        <v>3.85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3.85</v>
      </c>
      <c r="O9" s="137" t="str">
        <f>IFERROR(VLOOKUP($B:$B,安路普原材料采购价格!$B:$J,4,0),0)</f>
        <v>北京瑞隆祥模具有限公司</v>
      </c>
      <c r="P9" s="138"/>
      <c r="S9" s="78"/>
    </row>
    <row r="10" spans="1:19">
      <c r="A10" s="104" t="s">
        <v>718</v>
      </c>
      <c r="B10" s="104" t="s">
        <v>377</v>
      </c>
      <c r="C10" s="104" t="s">
        <v>378</v>
      </c>
      <c r="D10" s="105"/>
      <c r="E10" s="105" t="s">
        <v>237</v>
      </c>
      <c r="F10" s="100" t="s">
        <v>719</v>
      </c>
      <c r="G10" s="329">
        <v>1</v>
      </c>
      <c r="H10" s="330">
        <f>IFERROR(VLOOKUP($B:$B,安路普原材料采购价格!$B:$J,9,0),0)</f>
        <v>1.5</v>
      </c>
      <c r="I10" s="332">
        <f t="shared" si="3"/>
        <v>1.5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1.5</v>
      </c>
      <c r="O10" s="137" t="str">
        <f>IFERROR(VLOOKUP($B:$B,安路普原材料采购价格!$B:$J,4,0),0)</f>
        <v>北京瑞隆祥模具有限公司</v>
      </c>
      <c r="P10" s="138"/>
      <c r="S10" s="78"/>
    </row>
    <row r="11" spans="1:19">
      <c r="A11" s="104" t="s">
        <v>718</v>
      </c>
      <c r="B11" s="104" t="s">
        <v>379</v>
      </c>
      <c r="C11" s="104" t="s">
        <v>380</v>
      </c>
      <c r="D11" s="105"/>
      <c r="E11" s="105" t="s">
        <v>237</v>
      </c>
      <c r="F11" s="100" t="s">
        <v>719</v>
      </c>
      <c r="G11" s="329">
        <v>1</v>
      </c>
      <c r="H11" s="330">
        <f>IFERROR(VLOOKUP($B:$B,安路普原材料采购价格!$B:$J,9,0),0)</f>
        <v>0.35</v>
      </c>
      <c r="I11" s="332">
        <f t="shared" ref="I11:I20" si="4">H11*G11</f>
        <v>0.35</v>
      </c>
      <c r="J11" s="133">
        <f>IFERROR(VLOOKUP($B:$B,安路普原材料采购价格!$B:$J,10,0),0)</f>
        <v>0</v>
      </c>
      <c r="K11" s="134">
        <f t="shared" ref="K11:K20" si="5">J11*G11</f>
        <v>0</v>
      </c>
      <c r="L11" s="132">
        <f>IFERROR(VLOOKUP($B:$B,安路普原材料采购价格!$B:$J,11,0),0)</f>
        <v>0</v>
      </c>
      <c r="M11" s="324">
        <f t="shared" ref="M11:M20" si="6">L11*G11</f>
        <v>0</v>
      </c>
      <c r="N11" s="136">
        <f t="shared" ref="N11:N20" si="7">IF(M11&gt;0,M11,IF(K11&gt;0,K11,I11))</f>
        <v>0.35</v>
      </c>
      <c r="O11" s="137" t="str">
        <f>IFERROR(VLOOKUP($B:$B,安路普原材料采购价格!$B:$J,4,0),0)</f>
        <v>北京瑞隆祥模具有限公司</v>
      </c>
      <c r="P11" s="138"/>
      <c r="S11" s="78"/>
    </row>
    <row r="12" spans="1:19">
      <c r="A12" s="104" t="s">
        <v>718</v>
      </c>
      <c r="B12" s="104" t="s">
        <v>381</v>
      </c>
      <c r="C12" s="104" t="s">
        <v>382</v>
      </c>
      <c r="D12" s="105"/>
      <c r="E12" s="105" t="s">
        <v>237</v>
      </c>
      <c r="F12" s="100" t="s">
        <v>719</v>
      </c>
      <c r="G12" s="329">
        <v>2</v>
      </c>
      <c r="H12" s="330">
        <f>IFERROR(VLOOKUP($B:$B,安路普原材料采购价格!$B:$J,9,0),0)</f>
        <v>0.4</v>
      </c>
      <c r="I12" s="332">
        <f t="shared" si="4"/>
        <v>0.8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0.8</v>
      </c>
      <c r="O12" s="137" t="str">
        <f>IFERROR(VLOOKUP($B:$B,安路普原材料采购价格!$B:$J,4,0),0)</f>
        <v>北京瑞隆祥模具有限公司</v>
      </c>
      <c r="P12" s="138"/>
      <c r="S12" s="78"/>
    </row>
    <row r="13" spans="1:19">
      <c r="A13" s="104" t="s">
        <v>718</v>
      </c>
      <c r="B13" s="104" t="s">
        <v>383</v>
      </c>
      <c r="C13" s="104" t="s">
        <v>384</v>
      </c>
      <c r="D13" s="105" t="s">
        <v>723</v>
      </c>
      <c r="E13" s="105" t="s">
        <v>237</v>
      </c>
      <c r="F13" s="100" t="s">
        <v>719</v>
      </c>
      <c r="G13" s="329">
        <v>1</v>
      </c>
      <c r="H13" s="330">
        <f>IFERROR(VLOOKUP($B:$B,安路普原材料采购价格!$B:$J,9,0),0)</f>
        <v>0.2</v>
      </c>
      <c r="I13" s="332">
        <f t="shared" si="4"/>
        <v>0.2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0.2</v>
      </c>
      <c r="O13" s="137" t="str">
        <f>IFERROR(VLOOKUP($B:$B,安路普原材料采购价格!$B:$J,4,0),0)</f>
        <v>北京瑞隆祥模具有限公司</v>
      </c>
      <c r="P13" s="138"/>
      <c r="S13" s="78"/>
    </row>
    <row r="14" spans="1:19">
      <c r="A14" s="104" t="s">
        <v>718</v>
      </c>
      <c r="B14" s="104" t="s">
        <v>385</v>
      </c>
      <c r="C14" s="104" t="s">
        <v>386</v>
      </c>
      <c r="D14" s="105"/>
      <c r="E14" s="105" t="s">
        <v>237</v>
      </c>
      <c r="F14" s="100" t="s">
        <v>719</v>
      </c>
      <c r="G14" s="329">
        <v>1</v>
      </c>
      <c r="H14" s="330">
        <f>IFERROR(VLOOKUP($B:$B,安路普原材料采购价格!$B:$J,9,0),0)</f>
        <v>1.4</v>
      </c>
      <c r="I14" s="332">
        <f t="shared" si="4"/>
        <v>1.4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1.4</v>
      </c>
      <c r="O14" s="137" t="str">
        <f>IFERROR(VLOOKUP($B:$B,安路普原材料采购价格!$B:$J,4,0),0)</f>
        <v>北京瑞隆祥模具有限公司</v>
      </c>
      <c r="P14" s="138"/>
      <c r="S14" s="78"/>
    </row>
    <row r="15" spans="1:19">
      <c r="A15" s="104" t="s">
        <v>718</v>
      </c>
      <c r="B15" s="104" t="s">
        <v>623</v>
      </c>
      <c r="C15" s="104" t="s">
        <v>622</v>
      </c>
      <c r="D15" s="105"/>
      <c r="E15" s="105" t="s">
        <v>237</v>
      </c>
      <c r="F15" s="100" t="s">
        <v>719</v>
      </c>
      <c r="G15" s="329">
        <v>1</v>
      </c>
      <c r="H15" s="330">
        <f>IFERROR(VLOOKUP($B:$B,安路普原材料采购价格!$B:$J,9,0),0)</f>
        <v>0.78</v>
      </c>
      <c r="I15" s="332">
        <f t="shared" si="4"/>
        <v>0.78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0.78</v>
      </c>
      <c r="O15" s="137" t="str">
        <f>IFERROR(VLOOKUP($B:$B,安路普原材料采购价格!$B:$J,4,0),0)</f>
        <v>上海铂率科技发展有限公司</v>
      </c>
      <c r="P15" s="138"/>
      <c r="S15" s="78"/>
    </row>
    <row r="16" spans="1:19">
      <c r="A16" s="104" t="s">
        <v>718</v>
      </c>
      <c r="B16" s="104" t="s">
        <v>387</v>
      </c>
      <c r="C16" s="104" t="s">
        <v>388</v>
      </c>
      <c r="D16" s="105"/>
      <c r="E16" s="105" t="s">
        <v>237</v>
      </c>
      <c r="F16" s="100" t="s">
        <v>719</v>
      </c>
      <c r="G16" s="329">
        <v>1</v>
      </c>
      <c r="H16" s="330">
        <f>IFERROR(VLOOKUP($B:$B,安路普原材料采购价格!$B:$J,9,0),0)</f>
        <v>0.48</v>
      </c>
      <c r="I16" s="332">
        <f t="shared" si="4"/>
        <v>0.48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0.48</v>
      </c>
      <c r="O16" s="137" t="str">
        <f>IFERROR(VLOOKUP($B:$B,安路普原材料采购价格!$B:$J,4,0),0)</f>
        <v>北京瑞隆祥模具有限公司</v>
      </c>
      <c r="P16" s="138"/>
      <c r="S16" s="78"/>
    </row>
    <row r="17" spans="1:19">
      <c r="A17" s="104" t="s">
        <v>718</v>
      </c>
      <c r="B17" s="104" t="s">
        <v>683</v>
      </c>
      <c r="C17" s="104" t="s">
        <v>684</v>
      </c>
      <c r="D17" s="105"/>
      <c r="E17" s="105" t="s">
        <v>237</v>
      </c>
      <c r="F17" s="100" t="s">
        <v>719</v>
      </c>
      <c r="G17" s="329">
        <v>2</v>
      </c>
      <c r="H17" s="330">
        <f>IFERROR(VLOOKUP($B:$B,安路普原材料采购价格!$B:$J,9,0),0)</f>
        <v>0.176</v>
      </c>
      <c r="I17" s="332">
        <f t="shared" si="4"/>
        <v>0.352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0.352</v>
      </c>
      <c r="O17" s="137" t="str">
        <f>IFERROR(VLOOKUP($B:$B,安路普原材料采购价格!$B:$J,4,0),0)</f>
        <v>厦门市京宝工贸有限公司</v>
      </c>
      <c r="P17" s="138"/>
      <c r="S17" s="78"/>
    </row>
    <row r="18" spans="1:19">
      <c r="A18" s="104" t="s">
        <v>718</v>
      </c>
      <c r="B18" s="104" t="s">
        <v>685</v>
      </c>
      <c r="C18" s="104" t="s">
        <v>686</v>
      </c>
      <c r="D18" s="105"/>
      <c r="E18" s="105" t="s">
        <v>237</v>
      </c>
      <c r="F18" s="100" t="s">
        <v>719</v>
      </c>
      <c r="G18" s="329">
        <v>3</v>
      </c>
      <c r="H18" s="330">
        <f>IFERROR(VLOOKUP($B:$B,安路普原材料采购价格!$B:$J,9,0),0)</f>
        <v>0.1327</v>
      </c>
      <c r="I18" s="332">
        <f t="shared" si="4"/>
        <v>0.3981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0.3981</v>
      </c>
      <c r="O18" s="137" t="str">
        <f>IFERROR(VLOOKUP($B:$B,安路普原材料采购价格!$B:$J,4,0),0)</f>
        <v>厦门市京宝工贸有限公司</v>
      </c>
      <c r="P18" s="138"/>
      <c r="S18" s="78"/>
    </row>
    <row r="19" spans="1:19">
      <c r="A19" s="104" t="s">
        <v>718</v>
      </c>
      <c r="B19" s="104" t="s">
        <v>687</v>
      </c>
      <c r="C19" s="104" t="s">
        <v>688</v>
      </c>
      <c r="D19" s="105" t="s">
        <v>724</v>
      </c>
      <c r="E19" s="105" t="s">
        <v>237</v>
      </c>
      <c r="F19" s="100" t="s">
        <v>719</v>
      </c>
      <c r="G19" s="329">
        <v>2</v>
      </c>
      <c r="H19" s="330">
        <f>IFERROR(VLOOKUP($B:$B,安路普原材料采购价格!$B:$J,9,0),0)</f>
        <v>2.48</v>
      </c>
      <c r="I19" s="332">
        <f t="shared" si="4"/>
        <v>4.96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4.96</v>
      </c>
      <c r="O19" s="137" t="str">
        <f>IFERROR(VLOOKUP($B:$B,安路普原材料采购价格!$B:$J,4,0),0)</f>
        <v>厦门市京宝工贸有限公司</v>
      </c>
      <c r="P19" s="138"/>
      <c r="S19" s="78"/>
    </row>
    <row r="20" spans="1:19">
      <c r="A20" s="104" t="s">
        <v>718</v>
      </c>
      <c r="B20" s="104" t="s">
        <v>689</v>
      </c>
      <c r="C20" s="104" t="s">
        <v>690</v>
      </c>
      <c r="D20" s="105" t="s">
        <v>725</v>
      </c>
      <c r="E20" s="105" t="s">
        <v>237</v>
      </c>
      <c r="F20" s="100" t="s">
        <v>719</v>
      </c>
      <c r="G20" s="329">
        <v>1</v>
      </c>
      <c r="H20" s="330">
        <f>IFERROR(VLOOKUP($B:$B,安路普原材料采购价格!$B:$J,9,0),0)</f>
        <v>2.7</v>
      </c>
      <c r="I20" s="332">
        <f t="shared" si="4"/>
        <v>2.7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2.7</v>
      </c>
      <c r="O20" s="137" t="str">
        <f>IFERROR(VLOOKUP($B:$B,安路普原材料采购价格!$B:$J,4,0),0)</f>
        <v>厦门市京宝工贸有限公司</v>
      </c>
      <c r="P20" s="138"/>
      <c r="S20" s="78"/>
    </row>
    <row r="21" ht="14.75" spans="1:19">
      <c r="A21" s="106" t="s">
        <v>277</v>
      </c>
      <c r="B21" s="107"/>
      <c r="C21" s="108"/>
      <c r="D21" s="109"/>
      <c r="E21" s="110"/>
      <c r="F21" s="110"/>
      <c r="G21" s="111"/>
      <c r="H21" s="112"/>
      <c r="I21" s="333">
        <f>SUM(I4:I20)</f>
        <v>20.5101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20.5101</v>
      </c>
      <c r="O21" s="142"/>
      <c r="P21" s="143"/>
      <c r="S21" s="78"/>
    </row>
    <row r="22" spans="19:19">
      <c r="S22" s="78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16.5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141</v>
      </c>
      <c r="B4" s="92" t="s">
        <v>561</v>
      </c>
      <c r="C4" s="92" t="s">
        <v>562</v>
      </c>
      <c r="D4" s="93" t="s">
        <v>726</v>
      </c>
      <c r="E4" s="94" t="s">
        <v>237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700</v>
      </c>
    </row>
    <row r="5" spans="1:16">
      <c r="A5" s="97" t="s">
        <v>141</v>
      </c>
      <c r="B5" s="98" t="s">
        <v>234</v>
      </c>
      <c r="C5" s="98" t="s">
        <v>235</v>
      </c>
      <c r="D5" s="99" t="s">
        <v>236</v>
      </c>
      <c r="E5" s="100" t="s">
        <v>237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7" t="s">
        <v>141</v>
      </c>
      <c r="B6" s="104" t="s">
        <v>241</v>
      </c>
      <c r="C6" s="104" t="s">
        <v>242</v>
      </c>
      <c r="D6" s="99" t="s">
        <v>243</v>
      </c>
      <c r="E6" s="100" t="s">
        <v>237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7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141</v>
      </c>
      <c r="B7" s="98" t="s">
        <v>268</v>
      </c>
      <c r="C7" s="98" t="s">
        <v>269</v>
      </c>
      <c r="D7" s="99" t="s">
        <v>251</v>
      </c>
      <c r="E7" s="100" t="s">
        <v>237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97" t="s">
        <v>141</v>
      </c>
      <c r="B8" s="104" t="s">
        <v>273</v>
      </c>
      <c r="C8" s="104" t="s">
        <v>274</v>
      </c>
      <c r="D8" s="105" t="s">
        <v>251</v>
      </c>
      <c r="E8" s="100" t="s">
        <v>237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141</v>
      </c>
      <c r="B9" s="98" t="s">
        <v>244</v>
      </c>
      <c r="C9" s="98" t="s">
        <v>245</v>
      </c>
      <c r="D9" s="105" t="s">
        <v>246</v>
      </c>
      <c r="E9" s="100" t="s">
        <v>237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97" t="s">
        <v>141</v>
      </c>
      <c r="B10" s="104" t="s">
        <v>309</v>
      </c>
      <c r="C10" s="104" t="s">
        <v>310</v>
      </c>
      <c r="D10" s="105" t="s">
        <v>254</v>
      </c>
      <c r="E10" s="100" t="s">
        <v>237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141</v>
      </c>
      <c r="B11" s="104" t="s">
        <v>333</v>
      </c>
      <c r="C11" s="104" t="s">
        <v>334</v>
      </c>
      <c r="D11" s="105" t="s">
        <v>240</v>
      </c>
      <c r="E11" s="100" t="s">
        <v>237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si="3"/>
        <v>0.2066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141</v>
      </c>
      <c r="B12" s="104" t="s">
        <v>651</v>
      </c>
      <c r="C12" s="104" t="s">
        <v>652</v>
      </c>
      <c r="D12" s="105" t="s">
        <v>240</v>
      </c>
      <c r="E12" s="100" t="s">
        <v>237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3"/>
        <v>0.399094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141</v>
      </c>
      <c r="B13" s="104" t="s">
        <v>576</v>
      </c>
      <c r="C13" s="104" t="s">
        <v>577</v>
      </c>
      <c r="D13" s="105" t="s">
        <v>240</v>
      </c>
      <c r="E13" s="100" t="s">
        <v>237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3"/>
        <v>0.13629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97" t="s">
        <v>141</v>
      </c>
      <c r="B14" s="104" t="s">
        <v>421</v>
      </c>
      <c r="C14" s="104" t="s">
        <v>727</v>
      </c>
      <c r="D14" s="105" t="s">
        <v>728</v>
      </c>
      <c r="E14" s="100" t="s">
        <v>237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3"/>
        <v>1.8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141</v>
      </c>
      <c r="B15" s="104" t="s">
        <v>570</v>
      </c>
      <c r="C15" s="104" t="s">
        <v>571</v>
      </c>
      <c r="D15" s="105" t="s">
        <v>712</v>
      </c>
      <c r="E15" s="100" t="s">
        <v>237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3"/>
        <v>0.062128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141</v>
      </c>
      <c r="B16" s="104" t="s">
        <v>573</v>
      </c>
      <c r="C16" s="104" t="s">
        <v>574</v>
      </c>
      <c r="D16" s="105" t="s">
        <v>717</v>
      </c>
      <c r="E16" s="100" t="s">
        <v>237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3"/>
        <v>0.028245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141</v>
      </c>
      <c r="B17" s="104" t="s">
        <v>483</v>
      </c>
      <c r="C17" s="104" t="s">
        <v>484</v>
      </c>
      <c r="D17" s="105" t="s">
        <v>240</v>
      </c>
      <c r="E17" s="100" t="s">
        <v>237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3"/>
        <v>3.7027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277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2" width="10.7545454545455" customWidth="1"/>
    <col min="3" max="3" width="15.3727272727273" customWidth="1"/>
    <col min="4" max="4" width="12.3727272727273" customWidth="1"/>
    <col min="5" max="6" width="5.37272727272727" customWidth="1"/>
    <col min="7" max="7" width="11.6272727272727" style="78" customWidth="1"/>
    <col min="8" max="9" width="7.12727272727273" customWidth="1"/>
    <col min="10" max="13" width="5.62727272727273" customWidth="1"/>
    <col min="14" max="14" width="9.12727272727273" customWidth="1"/>
    <col min="15" max="15" width="31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119</v>
      </c>
      <c r="B4" s="92" t="s">
        <v>561</v>
      </c>
      <c r="C4" s="92" t="s">
        <v>562</v>
      </c>
      <c r="D4" s="93" t="s">
        <v>726</v>
      </c>
      <c r="E4" s="94" t="s">
        <v>237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700</v>
      </c>
    </row>
    <row r="5" spans="1:16">
      <c r="A5" s="97" t="s">
        <v>119</v>
      </c>
      <c r="B5" s="98" t="s">
        <v>234</v>
      </c>
      <c r="C5" s="98" t="s">
        <v>235</v>
      </c>
      <c r="D5" s="99" t="s">
        <v>236</v>
      </c>
      <c r="E5" s="100" t="s">
        <v>237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119</v>
      </c>
      <c r="B6" s="104" t="s">
        <v>241</v>
      </c>
      <c r="C6" s="104" t="s">
        <v>242</v>
      </c>
      <c r="D6" s="99" t="s">
        <v>243</v>
      </c>
      <c r="E6" s="100" t="s">
        <v>237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0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119</v>
      </c>
      <c r="B7" s="98" t="s">
        <v>268</v>
      </c>
      <c r="C7" s="98" t="s">
        <v>269</v>
      </c>
      <c r="D7" s="99" t="s">
        <v>251</v>
      </c>
      <c r="E7" s="100" t="s">
        <v>237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119</v>
      </c>
      <c r="B8" s="104" t="s">
        <v>273</v>
      </c>
      <c r="C8" s="104" t="s">
        <v>274</v>
      </c>
      <c r="D8" s="105" t="s">
        <v>251</v>
      </c>
      <c r="E8" s="100" t="s">
        <v>237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119</v>
      </c>
      <c r="B9" s="98" t="s">
        <v>244</v>
      </c>
      <c r="C9" s="98" t="s">
        <v>245</v>
      </c>
      <c r="D9" s="105" t="s">
        <v>246</v>
      </c>
      <c r="E9" s="100" t="s">
        <v>237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103" t="s">
        <v>119</v>
      </c>
      <c r="B10" s="104" t="s">
        <v>309</v>
      </c>
      <c r="C10" s="104" t="s">
        <v>310</v>
      </c>
      <c r="D10" s="105" t="s">
        <v>254</v>
      </c>
      <c r="E10" s="100" t="s">
        <v>237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103" t="s">
        <v>119</v>
      </c>
      <c r="B11" s="104" t="s">
        <v>333</v>
      </c>
      <c r="C11" s="104" t="s">
        <v>334</v>
      </c>
      <c r="D11" s="105" t="s">
        <v>240</v>
      </c>
      <c r="E11" s="100" t="s">
        <v>237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ref="I11:I17" si="4">H11*G11</f>
        <v>0.2066</v>
      </c>
      <c r="J11" s="133">
        <f>IFERROR(VLOOKUP($B:$B,安路普原材料采购价格!$B:$J,10,0),0)</f>
        <v>0</v>
      </c>
      <c r="K11" s="134">
        <f t="shared" ref="K11:K17" si="5">J11*G11</f>
        <v>0</v>
      </c>
      <c r="L11" s="132">
        <f>IFERROR(VLOOKUP($B:$B,安路普原材料采购价格!$B:$J,11,0),0)</f>
        <v>0</v>
      </c>
      <c r="M11" s="324">
        <f t="shared" ref="M11:M17" si="6">L11*G11</f>
        <v>0</v>
      </c>
      <c r="N11" s="136">
        <f t="shared" ref="N11:N17" si="7">IF(M11&gt;0,M11,IF(K11&gt;0,K11,I11))</f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119</v>
      </c>
      <c r="B12" s="104" t="s">
        <v>651</v>
      </c>
      <c r="C12" s="104" t="s">
        <v>652</v>
      </c>
      <c r="D12" s="105" t="s">
        <v>240</v>
      </c>
      <c r="E12" s="100" t="s">
        <v>237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4"/>
        <v>0.399094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103" t="s">
        <v>119</v>
      </c>
      <c r="B13" s="104" t="s">
        <v>576</v>
      </c>
      <c r="C13" s="104" t="s">
        <v>577</v>
      </c>
      <c r="D13" s="105" t="s">
        <v>240</v>
      </c>
      <c r="E13" s="100" t="s">
        <v>237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4"/>
        <v>0.13629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103" t="s">
        <v>119</v>
      </c>
      <c r="B14" s="104" t="s">
        <v>419</v>
      </c>
      <c r="C14" s="104" t="s">
        <v>420</v>
      </c>
      <c r="D14" s="105" t="s">
        <v>240</v>
      </c>
      <c r="E14" s="100" t="s">
        <v>237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4"/>
        <v>1.8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119</v>
      </c>
      <c r="B15" s="104" t="s">
        <v>570</v>
      </c>
      <c r="C15" s="104" t="s">
        <v>571</v>
      </c>
      <c r="D15" s="105" t="s">
        <v>712</v>
      </c>
      <c r="E15" s="100" t="s">
        <v>237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4"/>
        <v>0.062128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103" t="s">
        <v>119</v>
      </c>
      <c r="B16" s="104" t="s">
        <v>573</v>
      </c>
      <c r="C16" s="104" t="s">
        <v>574</v>
      </c>
      <c r="D16" s="105" t="s">
        <v>717</v>
      </c>
      <c r="E16" s="100" t="s">
        <v>237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4"/>
        <v>0.028245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103" t="s">
        <v>119</v>
      </c>
      <c r="B17" s="104" t="s">
        <v>483</v>
      </c>
      <c r="C17" s="104" t="s">
        <v>484</v>
      </c>
      <c r="D17" s="105" t="s">
        <v>240</v>
      </c>
      <c r="E17" s="100" t="s">
        <v>237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4"/>
        <v>3.7027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277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729</v>
      </c>
      <c r="B4" s="92" t="s">
        <v>241</v>
      </c>
      <c r="C4" s="92" t="s">
        <v>242</v>
      </c>
      <c r="D4" s="93" t="s">
        <v>243</v>
      </c>
      <c r="E4" s="94" t="s">
        <v>237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5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729</v>
      </c>
      <c r="B5" s="98" t="s">
        <v>587</v>
      </c>
      <c r="C5" s="98" t="s">
        <v>588</v>
      </c>
      <c r="D5" s="99" t="s">
        <v>240</v>
      </c>
      <c r="E5" s="100" t="s">
        <v>237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4.2876</v>
      </c>
      <c r="I5" s="132">
        <f>H5*G5</f>
        <v>4.2876</v>
      </c>
      <c r="J5" s="133">
        <f>IFERROR(VLOOKUP($B:$B,安路普原材料采购价格!$B:$J,10,0),0)</f>
        <v>0</v>
      </c>
      <c r="K5" s="134">
        <f t="shared" ref="K5:K15" si="1">J5*G5</f>
        <v>0</v>
      </c>
      <c r="L5" s="132">
        <f>IFERROR(VLOOKUP($B:$B,安路普原材料采购价格!$B:$J,11,0),0)</f>
        <v>0</v>
      </c>
      <c r="M5" s="324">
        <f t="shared" ref="M5:M15" si="2">L5*G5</f>
        <v>0</v>
      </c>
      <c r="N5" s="136">
        <f t="shared" si="0"/>
        <v>4.2876</v>
      </c>
      <c r="O5" s="137" t="str">
        <f>IFERROR(VLOOKUP($B:$B,安路普原材料采购价格!$B:$J,4,0),0)</f>
        <v>廊坊市安次区码头镇盛德利机加</v>
      </c>
      <c r="P5" s="138"/>
    </row>
    <row r="6" spans="1:16">
      <c r="A6" s="103" t="s">
        <v>729</v>
      </c>
      <c r="B6" s="104" t="s">
        <v>649</v>
      </c>
      <c r="C6" s="104" t="s">
        <v>650</v>
      </c>
      <c r="D6" s="99" t="s">
        <v>730</v>
      </c>
      <c r="E6" s="100" t="s">
        <v>237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0.0354</v>
      </c>
      <c r="I6" s="132">
        <f t="shared" ref="I6:I15" si="3">H6*G6</f>
        <v>0.0354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0.0354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729</v>
      </c>
      <c r="B7" s="98" t="s">
        <v>613</v>
      </c>
      <c r="C7" s="98" t="s">
        <v>614</v>
      </c>
      <c r="D7" s="99" t="s">
        <v>731</v>
      </c>
      <c r="E7" s="100" t="s">
        <v>237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0.35</v>
      </c>
      <c r="I7" s="132">
        <f t="shared" si="3"/>
        <v>0.35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0.35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729</v>
      </c>
      <c r="B8" s="104" t="s">
        <v>615</v>
      </c>
      <c r="C8" s="104" t="s">
        <v>616</v>
      </c>
      <c r="D8" s="105" t="s">
        <v>732</v>
      </c>
      <c r="E8" s="100" t="s">
        <v>237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0.17</v>
      </c>
      <c r="I8" s="132">
        <f t="shared" si="3"/>
        <v>0.17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0.17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729</v>
      </c>
      <c r="B9" s="98" t="s">
        <v>617</v>
      </c>
      <c r="C9" s="98" t="s">
        <v>618</v>
      </c>
      <c r="D9" s="105" t="s">
        <v>733</v>
      </c>
      <c r="E9" s="100" t="s">
        <v>237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0.1</v>
      </c>
      <c r="I9" s="132">
        <f t="shared" si="3"/>
        <v>0.2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</v>
      </c>
      <c r="O9" s="137" t="str">
        <f>IFERROR(VLOOKUP($B:$B,安路普原材料采购价格!$B:$J,4,0),0)</f>
        <v>吉林裕隆机电设备零部件有限公</v>
      </c>
      <c r="P9" s="138"/>
    </row>
    <row r="10" spans="1:16">
      <c r="A10" s="103" t="s">
        <v>729</v>
      </c>
      <c r="B10" s="104" t="s">
        <v>675</v>
      </c>
      <c r="C10" s="104" t="s">
        <v>631</v>
      </c>
      <c r="D10" s="105" t="s">
        <v>240</v>
      </c>
      <c r="E10" s="100" t="s">
        <v>237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4.1633</v>
      </c>
      <c r="I10" s="132">
        <f t="shared" si="3"/>
        <v>4.1633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4.1633</v>
      </c>
      <c r="O10" s="137" t="str">
        <f>IFERROR(VLOOKUP($B:$B,安路普原材料采购价格!$B:$J,4,0),0)</f>
        <v>重庆沪强汽车摩托车零部件有限</v>
      </c>
      <c r="P10" s="138"/>
    </row>
    <row r="11" spans="1:16">
      <c r="A11" s="103" t="s">
        <v>729</v>
      </c>
      <c r="B11" s="104" t="s">
        <v>447</v>
      </c>
      <c r="C11" s="104" t="s">
        <v>448</v>
      </c>
      <c r="D11" s="105" t="s">
        <v>734</v>
      </c>
      <c r="E11" s="100" t="s">
        <v>237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2.0507</v>
      </c>
      <c r="I11" s="132">
        <f t="shared" si="3"/>
        <v>2.0507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2.0507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729</v>
      </c>
      <c r="B12" s="104" t="s">
        <v>449</v>
      </c>
      <c r="C12" s="104" t="s">
        <v>450</v>
      </c>
      <c r="D12" s="105" t="s">
        <v>735</v>
      </c>
      <c r="E12" s="100" t="s">
        <v>237</v>
      </c>
      <c r="F12" s="100" t="str">
        <f>VLOOKUP(B12,安路普原材料采购价格!B11:I245,8,0)</f>
        <v>EA</v>
      </c>
      <c r="G12" s="101">
        <v>1</v>
      </c>
      <c r="H12" s="102">
        <f>IFERROR(VLOOKUP($B:$B,安路普原材料采购价格!$B:$J,9,0),0)</f>
        <v>1.4879</v>
      </c>
      <c r="I12" s="132">
        <f t="shared" si="3"/>
        <v>1.4879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1.4879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729</v>
      </c>
      <c r="B13" s="104" t="s">
        <v>451</v>
      </c>
      <c r="C13" s="104" t="s">
        <v>452</v>
      </c>
      <c r="D13" s="105" t="s">
        <v>240</v>
      </c>
      <c r="E13" s="100" t="s">
        <v>237</v>
      </c>
      <c r="F13" s="100" t="str">
        <f>VLOOKUP(B13,安路普原材料采购价格!B12:I246,8,0)</f>
        <v>EA</v>
      </c>
      <c r="G13" s="101">
        <v>1</v>
      </c>
      <c r="H13" s="102">
        <f>IFERROR(VLOOKUP($B:$B,安路普原材料采购价格!$B:$J,9,0),0)</f>
        <v>1.3805</v>
      </c>
      <c r="I13" s="132">
        <f t="shared" si="3"/>
        <v>1.3805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1.3805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729</v>
      </c>
      <c r="B14" s="104" t="s">
        <v>453</v>
      </c>
      <c r="C14" s="104" t="s">
        <v>454</v>
      </c>
      <c r="D14" s="105" t="s">
        <v>240</v>
      </c>
      <c r="E14" s="100" t="s">
        <v>237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3.2743</v>
      </c>
      <c r="I14" s="132">
        <f t="shared" si="3"/>
        <v>3.2743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3.2743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729</v>
      </c>
      <c r="B15" s="104" t="s">
        <v>455</v>
      </c>
      <c r="C15" s="104" t="s">
        <v>456</v>
      </c>
      <c r="D15" s="105" t="s">
        <v>240</v>
      </c>
      <c r="E15" s="100" t="s">
        <v>237</v>
      </c>
      <c r="F15" s="100" t="str">
        <f>VLOOKUP(B15,安路普原材料采购价格!B14:I248,8,0)</f>
        <v>EA</v>
      </c>
      <c r="G15" s="101">
        <v>1</v>
      </c>
      <c r="H15" s="102">
        <f>IFERROR(VLOOKUP($B:$B,安路普原材料采购价格!$B:$J,9,0),0)</f>
        <v>0.39</v>
      </c>
      <c r="I15" s="132">
        <f t="shared" si="3"/>
        <v>0.39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0.39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729</v>
      </c>
      <c r="B16" s="104" t="s">
        <v>457</v>
      </c>
      <c r="C16" s="104" t="s">
        <v>458</v>
      </c>
      <c r="D16" s="105" t="s">
        <v>240</v>
      </c>
      <c r="E16" s="100" t="s">
        <v>237</v>
      </c>
      <c r="F16" s="100" t="str">
        <f>VLOOKUP(B16,安路普原材料采购价格!B15:I249,8,0)</f>
        <v>EA</v>
      </c>
      <c r="G16" s="101">
        <v>2</v>
      </c>
      <c r="H16" s="102">
        <f>IFERROR(VLOOKUP($B:$B,安路普原材料采购价格!$B:$J,9,0),0)</f>
        <v>0.6903</v>
      </c>
      <c r="I16" s="132">
        <f t="shared" ref="I16:I23" si="4">H16*G16</f>
        <v>1.3806</v>
      </c>
      <c r="J16" s="133">
        <f>IFERROR(VLOOKUP($B:$B,安路普原材料采购价格!$B:$J,10,0),0)</f>
        <v>0</v>
      </c>
      <c r="K16" s="134">
        <f t="shared" ref="K16:K23" si="5">J16*G16</f>
        <v>0</v>
      </c>
      <c r="L16" s="132">
        <f>IFERROR(VLOOKUP($B:$B,安路普原材料采购价格!$B:$J,11,0),0)</f>
        <v>0</v>
      </c>
      <c r="M16" s="324">
        <f t="shared" ref="M16:M23" si="6">L16*G16</f>
        <v>0</v>
      </c>
      <c r="N16" s="136">
        <f t="shared" ref="N16:N23" si="7">IF(M16&gt;0,M16,IF(K16&gt;0,K16,I16))</f>
        <v>1.3806</v>
      </c>
      <c r="O16" s="137" t="str">
        <f>IFERROR(VLOOKUP($B:$B,安路普原材料采购价格!$B:$J,4,0),0)</f>
        <v>北京瑞隆祥模具有限公司</v>
      </c>
      <c r="P16" s="138"/>
    </row>
    <row r="17" spans="1:16">
      <c r="A17" s="103" t="s">
        <v>729</v>
      </c>
      <c r="B17" s="104" t="s">
        <v>459</v>
      </c>
      <c r="C17" s="104" t="s">
        <v>460</v>
      </c>
      <c r="D17" s="105" t="s">
        <v>240</v>
      </c>
      <c r="E17" s="100" t="s">
        <v>237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0.19</v>
      </c>
      <c r="I17" s="132">
        <f t="shared" si="4"/>
        <v>0.19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0.19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729</v>
      </c>
      <c r="B18" s="104" t="s">
        <v>461</v>
      </c>
      <c r="C18" s="104" t="s">
        <v>462</v>
      </c>
      <c r="D18" s="105" t="s">
        <v>240</v>
      </c>
      <c r="E18" s="100" t="s">
        <v>237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</v>
      </c>
      <c r="I18" s="132">
        <f t="shared" si="4"/>
        <v>0.22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0.22</v>
      </c>
      <c r="O18" s="137" t="str">
        <f>IFERROR(VLOOKUP($B:$B,安路普原材料采购价格!$B:$J,4,0),0)</f>
        <v>北京瑞隆祥模具有限公司</v>
      </c>
      <c r="P18" s="138"/>
    </row>
    <row r="19" spans="1:16">
      <c r="A19" s="103" t="s">
        <v>729</v>
      </c>
      <c r="B19" s="104" t="s">
        <v>463</v>
      </c>
      <c r="C19" s="104" t="s">
        <v>464</v>
      </c>
      <c r="D19" s="105" t="s">
        <v>240</v>
      </c>
      <c r="E19" s="100" t="s">
        <v>237</v>
      </c>
      <c r="F19" s="100" t="str">
        <f>VLOOKUP(B19,安路普原材料采购价格!B18:I252,8,0)</f>
        <v>EA</v>
      </c>
      <c r="G19" s="101">
        <v>1</v>
      </c>
      <c r="H19" s="102">
        <f>IFERROR(VLOOKUP($B:$B,安路普原材料采购价格!$B:$J,9,0),0)</f>
        <v>0.4425</v>
      </c>
      <c r="I19" s="132">
        <f t="shared" si="4"/>
        <v>0.4425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0.4425</v>
      </c>
      <c r="O19" s="137" t="str">
        <f>IFERROR(VLOOKUP($B:$B,安路普原材料采购价格!$B:$J,4,0),0)</f>
        <v>北京瑞隆祥模具有限公司</v>
      </c>
      <c r="P19" s="138"/>
    </row>
    <row r="20" spans="1:16">
      <c r="A20" s="103" t="s">
        <v>729</v>
      </c>
      <c r="B20" s="104" t="s">
        <v>465</v>
      </c>
      <c r="C20" s="104" t="s">
        <v>466</v>
      </c>
      <c r="D20" s="105" t="s">
        <v>240</v>
      </c>
      <c r="E20" s="100" t="s">
        <v>237</v>
      </c>
      <c r="F20" s="100" t="str">
        <f>VLOOKUP(B20,安路普原材料采购价格!B19:I253,8,0)</f>
        <v>EA</v>
      </c>
      <c r="G20" s="101">
        <v>1</v>
      </c>
      <c r="H20" s="102">
        <f>IFERROR(VLOOKUP($B:$B,安路普原材料采购价格!$B:$J,9,0),0)</f>
        <v>0.22</v>
      </c>
      <c r="I20" s="132">
        <f t="shared" si="4"/>
        <v>0.22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0.22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103" t="s">
        <v>729</v>
      </c>
      <c r="B21" s="104" t="s">
        <v>568</v>
      </c>
      <c r="C21" s="104" t="s">
        <v>569</v>
      </c>
      <c r="D21" s="105" t="s">
        <v>716</v>
      </c>
      <c r="E21" s="100" t="s">
        <v>237</v>
      </c>
      <c r="F21" s="100" t="str">
        <f>VLOOKUP(B21,安路普原材料采购价格!B20:I254,8,0)</f>
        <v>EA</v>
      </c>
      <c r="G21" s="101">
        <v>0.0125</v>
      </c>
      <c r="H21" s="102">
        <f>IFERROR(VLOOKUP($B:$B,安路普原材料采购价格!$B:$J,9,0),0)</f>
        <v>6.1792</v>
      </c>
      <c r="I21" s="132">
        <f t="shared" si="4"/>
        <v>0.07724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0.07724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103" t="s">
        <v>729</v>
      </c>
      <c r="B22" s="104" t="s">
        <v>573</v>
      </c>
      <c r="C22" s="104" t="s">
        <v>574</v>
      </c>
      <c r="D22" s="105" t="s">
        <v>717</v>
      </c>
      <c r="E22" s="100" t="s">
        <v>237</v>
      </c>
      <c r="F22" s="100" t="str">
        <f>VLOOKUP(B22,安路普原材料采购价格!B21:I255,8,0)</f>
        <v>EA</v>
      </c>
      <c r="G22" s="101">
        <v>0.0625</v>
      </c>
      <c r="H22" s="102">
        <f>IFERROR(VLOOKUP($B:$B,安路普原材料采购价格!$B:$J,9,0),0)</f>
        <v>0.4035</v>
      </c>
      <c r="I22" s="132">
        <f t="shared" si="4"/>
        <v>0.02521875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0.02521875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3" t="s">
        <v>729</v>
      </c>
      <c r="B23" s="104" t="s">
        <v>469</v>
      </c>
      <c r="C23" s="104" t="s">
        <v>470</v>
      </c>
      <c r="D23" s="105" t="s">
        <v>240</v>
      </c>
      <c r="E23" s="100" t="s">
        <v>237</v>
      </c>
      <c r="F23" s="100" t="str">
        <f>VLOOKUP(B23,安路普原材料采购价格!B22:I256,8,0)</f>
        <v>EA</v>
      </c>
      <c r="G23" s="101">
        <v>1</v>
      </c>
      <c r="H23" s="102">
        <f>IFERROR(VLOOKUP($B:$B,安路普原材料采购价格!$B:$J,9,0),0)</f>
        <v>0.31</v>
      </c>
      <c r="I23" s="132">
        <f t="shared" si="4"/>
        <v>0.31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0.31</v>
      </c>
      <c r="O23" s="137" t="str">
        <f>IFERROR(VLOOKUP($B:$B,安路普原材料采购价格!$B:$J,4,0),0)</f>
        <v>北京瑞隆祥模具有限公司</v>
      </c>
      <c r="P23" s="138"/>
    </row>
    <row r="24" ht="14.75" spans="1:16">
      <c r="A24" s="106" t="s">
        <v>277</v>
      </c>
      <c r="B24" s="107"/>
      <c r="C24" s="108"/>
      <c r="D24" s="109"/>
      <c r="E24" s="110"/>
      <c r="F24" s="110"/>
      <c r="G24" s="111"/>
      <c r="H24" s="112"/>
      <c r="I24" s="139">
        <f>SUM(I4:I23)</f>
        <v>20.71405875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20.71405875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117</v>
      </c>
      <c r="B4" s="92" t="s">
        <v>234</v>
      </c>
      <c r="C4" s="92" t="s">
        <v>235</v>
      </c>
      <c r="D4" s="317" t="s">
        <v>236</v>
      </c>
      <c r="E4" s="317" t="s">
        <v>237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3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117</v>
      </c>
      <c r="B5" s="98" t="s">
        <v>241</v>
      </c>
      <c r="C5" s="98" t="s">
        <v>242</v>
      </c>
      <c r="D5" s="319" t="s">
        <v>243</v>
      </c>
      <c r="E5" s="319" t="s">
        <v>237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3" si="1">J5*G5</f>
        <v>0</v>
      </c>
      <c r="L5" s="132">
        <f>IFERROR(VLOOKUP($B:$B,安路普原材料采购价格!$B:$J,11,0),0)</f>
        <v>0</v>
      </c>
      <c r="M5" s="324">
        <f t="shared" ref="M5:M13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117</v>
      </c>
      <c r="B6" s="104" t="s">
        <v>262</v>
      </c>
      <c r="C6" s="104" t="s">
        <v>263</v>
      </c>
      <c r="D6" s="320" t="s">
        <v>254</v>
      </c>
      <c r="E6" s="320" t="s">
        <v>237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0.52</v>
      </c>
      <c r="I6" s="132">
        <f t="shared" ref="I6:I13" si="3">H6*G6</f>
        <v>1.04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1.04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117</v>
      </c>
      <c r="B7" s="98" t="s">
        <v>268</v>
      </c>
      <c r="C7" s="98" t="s">
        <v>269</v>
      </c>
      <c r="D7" s="319" t="s">
        <v>251</v>
      </c>
      <c r="E7" s="319" t="s">
        <v>237</v>
      </c>
      <c r="F7" s="319" t="str">
        <f>VLOOKUP(B7,安路普原材料采购价格!B6:I240,8,0)</f>
        <v>M</v>
      </c>
      <c r="G7" s="321">
        <v>0.45</v>
      </c>
      <c r="H7" s="102">
        <f>IFERROR(VLOOKUP($B:$B,安路普原材料采购价格!$B:$J,9,0),0)</f>
        <v>0.776</v>
      </c>
      <c r="I7" s="132">
        <f t="shared" si="3"/>
        <v>0.3492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0.3492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117</v>
      </c>
      <c r="B8" s="104" t="s">
        <v>309</v>
      </c>
      <c r="C8" s="104" t="s">
        <v>310</v>
      </c>
      <c r="D8" s="320" t="s">
        <v>254</v>
      </c>
      <c r="E8" s="320" t="s">
        <v>237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25.16</v>
      </c>
      <c r="I8" s="132">
        <f t="shared" si="3"/>
        <v>25.16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25.16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117</v>
      </c>
      <c r="B9" s="104" t="s">
        <v>576</v>
      </c>
      <c r="C9" s="104" t="s">
        <v>577</v>
      </c>
      <c r="D9" s="319" t="s">
        <v>736</v>
      </c>
      <c r="E9" s="319" t="s">
        <v>237</v>
      </c>
      <c r="F9" s="319" t="str">
        <f>VLOOKUP(B9,安路普原材料采购价格!B8:I242,8,0)</f>
        <v>M</v>
      </c>
      <c r="G9" s="321">
        <v>1</v>
      </c>
      <c r="H9" s="102">
        <f>IFERROR(VLOOKUP($B:$B,安路普原材料采购价格!$B:$J,9,0),0)</f>
        <v>0.9735</v>
      </c>
      <c r="I9" s="132">
        <f t="shared" si="3"/>
        <v>0.9735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0.9735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103" t="s">
        <v>117</v>
      </c>
      <c r="B10" s="104" t="s">
        <v>467</v>
      </c>
      <c r="C10" s="104" t="s">
        <v>271</v>
      </c>
      <c r="D10" s="320" t="s">
        <v>240</v>
      </c>
      <c r="E10" s="320" t="s">
        <v>237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2.0507</v>
      </c>
      <c r="I10" s="132">
        <f t="shared" si="3"/>
        <v>2.0507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2.0507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117</v>
      </c>
      <c r="B11" s="98" t="s">
        <v>468</v>
      </c>
      <c r="C11" s="98" t="s">
        <v>256</v>
      </c>
      <c r="D11" s="319" t="s">
        <v>240</v>
      </c>
      <c r="E11" s="319" t="s">
        <v>237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1.4789</v>
      </c>
      <c r="I11" s="132">
        <f t="shared" si="3"/>
        <v>1.4789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1.4789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117</v>
      </c>
      <c r="B12" s="104" t="s">
        <v>570</v>
      </c>
      <c r="C12" s="104" t="s">
        <v>571</v>
      </c>
      <c r="D12" s="320" t="s">
        <v>712</v>
      </c>
      <c r="E12" s="320" t="s">
        <v>237</v>
      </c>
      <c r="F12" s="320" t="str">
        <f>VLOOKUP(B12,安路普原材料采购价格!B11:I245,8,0)</f>
        <v>EA</v>
      </c>
      <c r="G12" s="322">
        <v>0.0125</v>
      </c>
      <c r="H12" s="102">
        <f>IFERROR(VLOOKUP($B:$B,安路普原材料采购价格!$B:$J,9,0),0)</f>
        <v>6.2128</v>
      </c>
      <c r="I12" s="132">
        <f t="shared" si="3"/>
        <v>0.07766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0.07766</v>
      </c>
      <c r="O12" s="137" t="str">
        <f>IFERROR(VLOOKUP($B:$B,安路普原材料采购价格!$B:$J,4,0),0)</f>
        <v>黄骅市常郭镇街西纸箱厂</v>
      </c>
      <c r="P12" s="138"/>
    </row>
    <row r="13" spans="1:16">
      <c r="A13" s="97" t="s">
        <v>117</v>
      </c>
      <c r="B13" s="98" t="s">
        <v>573</v>
      </c>
      <c r="C13" s="98" t="s">
        <v>574</v>
      </c>
      <c r="D13" s="319" t="s">
        <v>717</v>
      </c>
      <c r="E13" s="319" t="s">
        <v>237</v>
      </c>
      <c r="F13" s="319" t="str">
        <f>VLOOKUP(B13,安路普原材料采购价格!B12:I246,8,0)</f>
        <v>EA</v>
      </c>
      <c r="G13" s="321">
        <v>0.0625</v>
      </c>
      <c r="H13" s="102">
        <f>IFERROR(VLOOKUP($B:$B,安路普原材料采购价格!$B:$J,9,0),0)</f>
        <v>0.4035</v>
      </c>
      <c r="I13" s="132">
        <f t="shared" si="3"/>
        <v>0.02521875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0.02521875</v>
      </c>
      <c r="O13" s="137" t="str">
        <f>IFERROR(VLOOKUP($B:$B,安路普原材料采购价格!$B:$J,4,0),0)</f>
        <v>黄骅市常郭镇街西纸箱厂</v>
      </c>
      <c r="P13" s="138"/>
    </row>
    <row r="14" ht="14.75" spans="1:16">
      <c r="A14" s="106" t="s">
        <v>277</v>
      </c>
      <c r="B14" s="107"/>
      <c r="C14" s="108"/>
      <c r="D14" s="109"/>
      <c r="E14" s="110"/>
      <c r="F14" s="110"/>
      <c r="G14" s="111"/>
      <c r="H14" s="112"/>
      <c r="I14" s="139">
        <f>SUM(I4:I13)</f>
        <v>31.31477875</v>
      </c>
      <c r="J14" s="139"/>
      <c r="K14" s="139">
        <f>SUM(K4:K13)</f>
        <v>0</v>
      </c>
      <c r="L14" s="139"/>
      <c r="M14" s="325">
        <f>SUM(M4:M13)</f>
        <v>0</v>
      </c>
      <c r="N14" s="141">
        <f>SUM(N4:N13)</f>
        <v>31.31477875</v>
      </c>
      <c r="O14" s="142"/>
      <c r="P1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6.37272727272727" customWidth="1"/>
    <col min="9" max="9" width="7.25454545454545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737</v>
      </c>
      <c r="B4" s="92" t="s">
        <v>234</v>
      </c>
      <c r="C4" s="92" t="s">
        <v>235</v>
      </c>
      <c r="D4" s="317" t="s">
        <v>236</v>
      </c>
      <c r="E4" s="317" t="s">
        <v>237</v>
      </c>
      <c r="F4" s="317" t="str">
        <f>VLOOKUP(B4,安路普原材料采购价格!B3:I237,8,0)</f>
        <v>EA</v>
      </c>
      <c r="G4" s="318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737</v>
      </c>
      <c r="B5" s="98" t="s">
        <v>241</v>
      </c>
      <c r="C5" s="98" t="s">
        <v>242</v>
      </c>
      <c r="D5" s="319" t="s">
        <v>243</v>
      </c>
      <c r="E5" s="319" t="s">
        <v>237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737</v>
      </c>
      <c r="B6" s="104" t="s">
        <v>282</v>
      </c>
      <c r="C6" s="104" t="s">
        <v>283</v>
      </c>
      <c r="D6" s="320" t="s">
        <v>254</v>
      </c>
      <c r="E6" s="320" t="s">
        <v>237</v>
      </c>
      <c r="F6" s="319" t="s">
        <v>306</v>
      </c>
      <c r="G6" s="322">
        <v>1</v>
      </c>
      <c r="H6" s="102">
        <f>IFERROR(VLOOKUP($B:$B,安路普原材料采购价格!$B:$J,9,0),0)</f>
        <v>20.32</v>
      </c>
      <c r="I6" s="132">
        <f t="shared" ref="I6:I12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737</v>
      </c>
      <c r="B7" s="98" t="s">
        <v>252</v>
      </c>
      <c r="C7" s="98" t="s">
        <v>253</v>
      </c>
      <c r="D7" s="319" t="s">
        <v>254</v>
      </c>
      <c r="E7" s="319" t="s">
        <v>237</v>
      </c>
      <c r="F7" s="319" t="s">
        <v>306</v>
      </c>
      <c r="G7" s="321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103" t="s">
        <v>737</v>
      </c>
      <c r="B8" s="104" t="s">
        <v>258</v>
      </c>
      <c r="C8" s="104" t="s">
        <v>259</v>
      </c>
      <c r="D8" s="320" t="s">
        <v>254</v>
      </c>
      <c r="E8" s="320" t="s">
        <v>237</v>
      </c>
      <c r="F8" s="319" t="s">
        <v>306</v>
      </c>
      <c r="G8" s="322">
        <v>3</v>
      </c>
      <c r="H8" s="102">
        <f>IFERROR(VLOOKUP($B:$B,安路普原材料采购价格!$B:$J,9,0),0)</f>
        <v>0.87</v>
      </c>
      <c r="I8" s="132">
        <f t="shared" si="3"/>
        <v>2.61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2.61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737</v>
      </c>
      <c r="B9" s="98" t="s">
        <v>262</v>
      </c>
      <c r="C9" s="98" t="s">
        <v>263</v>
      </c>
      <c r="D9" s="319" t="s">
        <v>254</v>
      </c>
      <c r="E9" s="319" t="s">
        <v>237</v>
      </c>
      <c r="F9" s="319" t="str">
        <f>VLOOKUP(B9,安路普原材料采购价格!B8:I242,8,0)</f>
        <v>EA</v>
      </c>
      <c r="G9" s="321">
        <v>22</v>
      </c>
      <c r="H9" s="102">
        <f>IFERROR(VLOOKUP($B:$B,安路普原材料采购价格!$B:$J,9,0),0)</f>
        <v>0.52</v>
      </c>
      <c r="I9" s="132">
        <f t="shared" si="3"/>
        <v>11.44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11.44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103" t="s">
        <v>737</v>
      </c>
      <c r="B10" s="104" t="s">
        <v>264</v>
      </c>
      <c r="C10" s="104" t="s">
        <v>265</v>
      </c>
      <c r="D10" s="320" t="s">
        <v>254</v>
      </c>
      <c r="E10" s="320" t="s">
        <v>237</v>
      </c>
      <c r="F10" s="319" t="s">
        <v>306</v>
      </c>
      <c r="G10" s="322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737</v>
      </c>
      <c r="B11" s="98" t="s">
        <v>268</v>
      </c>
      <c r="C11" s="98" t="s">
        <v>269</v>
      </c>
      <c r="D11" s="319" t="s">
        <v>251</v>
      </c>
      <c r="E11" s="319" t="s">
        <v>237</v>
      </c>
      <c r="F11" s="319" t="str">
        <f>VLOOKUP(B11,安路普原材料采购价格!B10:I244,8,0)</f>
        <v>M</v>
      </c>
      <c r="G11" s="321">
        <v>0.88</v>
      </c>
      <c r="H11" s="102">
        <f>IFERROR(VLOOKUP($B:$B,安路普原材料采购价格!$B:$J,9,0),0)</f>
        <v>0.776</v>
      </c>
      <c r="I11" s="132">
        <f t="shared" si="3"/>
        <v>0.68288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0.68288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103" t="s">
        <v>737</v>
      </c>
      <c r="B12" s="104" t="s">
        <v>249</v>
      </c>
      <c r="C12" s="104" t="s">
        <v>250</v>
      </c>
      <c r="D12" s="320" t="s">
        <v>251</v>
      </c>
      <c r="E12" s="320" t="s">
        <v>237</v>
      </c>
      <c r="F12" s="320" t="str">
        <f>VLOOKUP(B12,安路普原材料采购价格!B11:I245,8,0)</f>
        <v>M</v>
      </c>
      <c r="G12" s="322">
        <v>1.45</v>
      </c>
      <c r="H12" s="102">
        <f>IFERROR(VLOOKUP($B:$B,安路普原材料采购价格!$B:$J,9,0),0)</f>
        <v>0.776</v>
      </c>
      <c r="I12" s="132">
        <f t="shared" si="3"/>
        <v>1.1252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1.1252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103" t="s">
        <v>737</v>
      </c>
      <c r="B13" s="104" t="s">
        <v>275</v>
      </c>
      <c r="C13" s="104" t="s">
        <v>276</v>
      </c>
      <c r="D13" s="320" t="s">
        <v>251</v>
      </c>
      <c r="E13" s="320" t="s">
        <v>237</v>
      </c>
      <c r="F13" s="320" t="str">
        <f>VLOOKUP(B13,安路普原材料采购价格!B12:I246,8,0)</f>
        <v>M</v>
      </c>
      <c r="G13" s="322">
        <v>0.345</v>
      </c>
      <c r="H13" s="102">
        <f>IFERROR(VLOOKUP($B:$B,安路普原材料采购价格!$B:$J,9,0),0)</f>
        <v>0.776</v>
      </c>
      <c r="I13" s="132">
        <f t="shared" ref="I13:I23" si="4">H13*G13</f>
        <v>0.26772</v>
      </c>
      <c r="J13" s="133">
        <f>IFERROR(VLOOKUP($B:$B,安路普原材料采购价格!$B:$J,10,0),0)</f>
        <v>0</v>
      </c>
      <c r="K13" s="134">
        <f t="shared" ref="K13:K23" si="5">J13*G13</f>
        <v>0</v>
      </c>
      <c r="L13" s="132">
        <f>IFERROR(VLOOKUP($B:$B,安路普原材料采购价格!$B:$J,11,0),0)</f>
        <v>0</v>
      </c>
      <c r="M13" s="324">
        <f t="shared" ref="M13:M23" si="6">L13*G13</f>
        <v>0</v>
      </c>
      <c r="N13" s="136">
        <f t="shared" ref="N13:N23" si="7">IF(M13&gt;0,M13,IF(K13&gt;0,K13,I13))</f>
        <v>0.26772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103" t="s">
        <v>737</v>
      </c>
      <c r="B14" s="104" t="s">
        <v>273</v>
      </c>
      <c r="C14" s="104" t="s">
        <v>274</v>
      </c>
      <c r="D14" s="320" t="s">
        <v>251</v>
      </c>
      <c r="E14" s="320" t="s">
        <v>237</v>
      </c>
      <c r="F14" s="320" t="str">
        <f>VLOOKUP(B14,安路普原材料采购价格!B13:I247,8,0)</f>
        <v>M</v>
      </c>
      <c r="G14" s="322">
        <v>0.71</v>
      </c>
      <c r="H14" s="102">
        <f>IFERROR(VLOOKUP($B:$B,安路普原材料采购价格!$B:$J,9,0),0)</f>
        <v>0.776</v>
      </c>
      <c r="I14" s="132">
        <f t="shared" si="4"/>
        <v>0.55096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0.55096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103" t="s">
        <v>737</v>
      </c>
      <c r="B15" s="104" t="s">
        <v>238</v>
      </c>
      <c r="C15" s="104" t="s">
        <v>239</v>
      </c>
      <c r="D15" s="320" t="s">
        <v>240</v>
      </c>
      <c r="E15" s="320" t="s">
        <v>237</v>
      </c>
      <c r="F15" s="320" t="str">
        <f>VLOOKUP(B15,安路普原材料采购价格!B14:I248,8,0)</f>
        <v>M</v>
      </c>
      <c r="G15" s="322">
        <v>0.5</v>
      </c>
      <c r="H15" s="102">
        <f>IFERROR(VLOOKUP($B:$B,安路普原材料采购价格!$B:$J,9,0),0)</f>
        <v>0.9106</v>
      </c>
      <c r="I15" s="132">
        <f t="shared" si="4"/>
        <v>0.4553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0.4553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103" t="s">
        <v>737</v>
      </c>
      <c r="B16" s="104" t="s">
        <v>266</v>
      </c>
      <c r="C16" s="104" t="s">
        <v>267</v>
      </c>
      <c r="D16" s="320" t="s">
        <v>240</v>
      </c>
      <c r="E16" s="320" t="s">
        <v>237</v>
      </c>
      <c r="F16" s="320" t="str">
        <f>VLOOKUP(B16,安路普原材料采购价格!B15:I249,8,0)</f>
        <v>M</v>
      </c>
      <c r="G16" s="322">
        <v>0.54</v>
      </c>
      <c r="H16" s="102">
        <f>IFERROR(VLOOKUP($B:$B,安路普原材料采购价格!$B:$J,9,0),0)</f>
        <v>0.4752</v>
      </c>
      <c r="I16" s="132">
        <f t="shared" si="4"/>
        <v>0.256608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0.256608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103" t="s">
        <v>737</v>
      </c>
      <c r="B17" s="104" t="s">
        <v>284</v>
      </c>
      <c r="C17" s="104" t="s">
        <v>285</v>
      </c>
      <c r="D17" s="320" t="s">
        <v>286</v>
      </c>
      <c r="E17" s="320" t="s">
        <v>237</v>
      </c>
      <c r="F17" s="320" t="str">
        <f>VLOOKUP(B17,安路普原材料采购价格!B16:I250,8,0)</f>
        <v>EA</v>
      </c>
      <c r="G17" s="322">
        <v>1</v>
      </c>
      <c r="H17" s="102">
        <f>IFERROR(VLOOKUP($B:$B,安路普原材料采购价格!$B:$J,9,0),0)</f>
        <v>0.2377</v>
      </c>
      <c r="I17" s="132">
        <f t="shared" si="4"/>
        <v>0.2377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737</v>
      </c>
      <c r="B18" s="104" t="s">
        <v>311</v>
      </c>
      <c r="C18" s="104" t="s">
        <v>312</v>
      </c>
      <c r="D18" s="320" t="s">
        <v>738</v>
      </c>
      <c r="E18" s="320" t="s">
        <v>237</v>
      </c>
      <c r="F18" s="319" t="s">
        <v>306</v>
      </c>
      <c r="G18" s="322">
        <v>1</v>
      </c>
      <c r="H18" s="102">
        <f>IFERROR(VLOOKUP($B:$B,安路普原材料采购价格!$B:$J,9,0),0)</f>
        <v>0.56</v>
      </c>
      <c r="I18" s="132">
        <f t="shared" si="4"/>
        <v>0.56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0.56</v>
      </c>
      <c r="O18" s="137" t="str">
        <f>IFERROR(VLOOKUP($B:$B,安路普原材料采购价格!$B:$J,4,0),0)</f>
        <v>北京光华荣昌汽车部件有限公司</v>
      </c>
      <c r="P18" s="138"/>
    </row>
    <row r="19" spans="1:16">
      <c r="A19" s="103" t="s">
        <v>737</v>
      </c>
      <c r="B19" s="104" t="s">
        <v>291</v>
      </c>
      <c r="C19" s="104" t="s">
        <v>292</v>
      </c>
      <c r="D19" s="320" t="s">
        <v>240</v>
      </c>
      <c r="E19" s="320" t="s">
        <v>237</v>
      </c>
      <c r="F19" s="320" t="str">
        <f>VLOOKUP(B19,安路普原材料采购价格!B18:I252,8,0)</f>
        <v>EA</v>
      </c>
      <c r="G19" s="322">
        <v>3</v>
      </c>
      <c r="H19" s="102">
        <f>IFERROR(VLOOKUP($B:$B,安路普原材料采购价格!$B:$J,9,0),0)</f>
        <v>1.422</v>
      </c>
      <c r="I19" s="132">
        <f t="shared" si="4"/>
        <v>4.266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4.266</v>
      </c>
      <c r="O19" s="137" t="str">
        <f>IFERROR(VLOOKUP($B:$B,安路普原材料采购价格!$B:$J,4,0),0)</f>
        <v>海兴中盛弹簧有限公司</v>
      </c>
      <c r="P19" s="138"/>
    </row>
    <row r="20" spans="1:16">
      <c r="A20" s="103" t="s">
        <v>737</v>
      </c>
      <c r="B20" s="104" t="s">
        <v>564</v>
      </c>
      <c r="C20" s="104" t="s">
        <v>288</v>
      </c>
      <c r="D20" s="320" t="s">
        <v>739</v>
      </c>
      <c r="E20" s="320" t="s">
        <v>237</v>
      </c>
      <c r="F20" s="320" t="str">
        <f>VLOOKUP(B20,安路普原材料采购价格!B19:I253,8,0)</f>
        <v>EA</v>
      </c>
      <c r="G20" s="322">
        <v>1</v>
      </c>
      <c r="H20" s="102">
        <f>IFERROR(VLOOKUP($B:$B,安路普原材料采购价格!$B:$J,9,0),0)</f>
        <v>0.6726</v>
      </c>
      <c r="I20" s="132">
        <f t="shared" si="4"/>
        <v>0.6726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0.6726</v>
      </c>
      <c r="O20" s="137" t="str">
        <f>IFERROR(VLOOKUP($B:$B,安路普原材料采购价格!$B:$J,4,0),0)</f>
        <v>河北光华荣昌汽车部件有限公司</v>
      </c>
      <c r="P20" s="138"/>
    </row>
    <row r="21" spans="1:16">
      <c r="A21" s="103" t="s">
        <v>737</v>
      </c>
      <c r="B21" s="104" t="s">
        <v>279</v>
      </c>
      <c r="C21" s="104" t="s">
        <v>280</v>
      </c>
      <c r="D21" s="320" t="s">
        <v>281</v>
      </c>
      <c r="E21" s="320" t="s">
        <v>237</v>
      </c>
      <c r="F21" s="320" t="str">
        <f>VLOOKUP(B21,安路普原材料采购价格!B20:I254,8,0)</f>
        <v>EA</v>
      </c>
      <c r="G21" s="322">
        <v>1</v>
      </c>
      <c r="H21" s="102">
        <f>IFERROR(VLOOKUP($B:$B,安路普原材料采购价格!$B:$J,9,0),0)</f>
        <v>0.4036</v>
      </c>
      <c r="I21" s="132">
        <f t="shared" si="4"/>
        <v>0.4036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0.4036</v>
      </c>
      <c r="O21" s="137" t="str">
        <f>IFERROR(VLOOKUP($B:$B,安路普原材料采购价格!$B:$J,4,0),0)</f>
        <v>黄骅市顺亿汽车部件有限公司</v>
      </c>
      <c r="P21" s="138"/>
    </row>
    <row r="22" spans="1:16">
      <c r="A22" s="103" t="s">
        <v>737</v>
      </c>
      <c r="B22" s="104" t="s">
        <v>565</v>
      </c>
      <c r="C22" s="104" t="s">
        <v>566</v>
      </c>
      <c r="D22" s="320" t="s">
        <v>740</v>
      </c>
      <c r="E22" s="320" t="s">
        <v>237</v>
      </c>
      <c r="F22" s="320" t="str">
        <f>VLOOKUP(B22,安路普原材料采购价格!B21:I255,8,0)</f>
        <v>EA</v>
      </c>
      <c r="G22" s="322">
        <v>1</v>
      </c>
      <c r="H22" s="102">
        <f>IFERROR(VLOOKUP($B:$B,安路普原材料采购价格!$B:$J,9,0),0)</f>
        <v>2.07</v>
      </c>
      <c r="I22" s="132">
        <f t="shared" si="4"/>
        <v>2.07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2.07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103" t="s">
        <v>737</v>
      </c>
      <c r="B23" s="104" t="s">
        <v>567</v>
      </c>
      <c r="C23" s="104" t="s">
        <v>256</v>
      </c>
      <c r="D23" s="320" t="s">
        <v>240</v>
      </c>
      <c r="E23" s="320" t="s">
        <v>237</v>
      </c>
      <c r="F23" s="320" t="str">
        <f>VLOOKUP(B23,安路普原材料采购价格!B22:I256,8,0)</f>
        <v>EA</v>
      </c>
      <c r="G23" s="322">
        <v>1</v>
      </c>
      <c r="H23" s="102">
        <f>IFERROR(VLOOKUP($B:$B,安路普原材料采购价格!$B:$J,9,0),0)</f>
        <v>0.71</v>
      </c>
      <c r="I23" s="132">
        <f t="shared" si="4"/>
        <v>0.71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0.71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277</v>
      </c>
      <c r="B24" s="107"/>
      <c r="C24" s="108"/>
      <c r="D24" s="109"/>
      <c r="E24" s="110"/>
      <c r="F24" s="110"/>
      <c r="G24" s="111"/>
      <c r="H24" s="112"/>
      <c r="I24" s="139">
        <f>SUM(I4:I23)</f>
        <v>104.139368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104.139368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741</v>
      </c>
      <c r="B4" s="92" t="s">
        <v>660</v>
      </c>
      <c r="C4" s="92" t="s">
        <v>661</v>
      </c>
      <c r="D4" s="317" t="s">
        <v>240</v>
      </c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700</v>
      </c>
    </row>
    <row r="5" spans="1:16">
      <c r="A5" s="97" t="s">
        <v>741</v>
      </c>
      <c r="B5" s="98" t="s">
        <v>268</v>
      </c>
      <c r="C5" s="98" t="s">
        <v>269</v>
      </c>
      <c r="D5" s="319" t="s">
        <v>251</v>
      </c>
      <c r="E5" s="319" t="s">
        <v>237</v>
      </c>
      <c r="F5" s="319" t="str">
        <f>VLOOKUP(B5,安路普原材料采购价格!B4:I238,8,0)</f>
        <v>M</v>
      </c>
      <c r="G5" s="321">
        <v>0.3</v>
      </c>
      <c r="H5" s="102">
        <f>IFERROR(VLOOKUP($B:$B,安路普原材料采购价格!$B:$J,9,0),0)</f>
        <v>0.776</v>
      </c>
      <c r="I5" s="132">
        <f>H5*G5</f>
        <v>0.2328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0.2328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741</v>
      </c>
      <c r="B6" s="104" t="s">
        <v>415</v>
      </c>
      <c r="C6" s="104" t="s">
        <v>416</v>
      </c>
      <c r="D6" s="320" t="s">
        <v>240</v>
      </c>
      <c r="E6" s="320" t="s">
        <v>237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9.4538</v>
      </c>
      <c r="I6" s="132">
        <f t="shared" ref="I6:I12" si="3">H6*G6</f>
        <v>9.4538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9.4538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741</v>
      </c>
      <c r="B7" s="98" t="s">
        <v>417</v>
      </c>
      <c r="C7" s="98" t="s">
        <v>418</v>
      </c>
      <c r="D7" s="319" t="s">
        <v>240</v>
      </c>
      <c r="E7" s="319" t="s">
        <v>237</v>
      </c>
      <c r="F7" s="319" t="str">
        <f>VLOOKUP(B7,安路普原材料采购价格!B6:I240,8,0)</f>
        <v>EA</v>
      </c>
      <c r="G7" s="321">
        <v>1</v>
      </c>
      <c r="H7" s="102">
        <f>IFERROR(VLOOKUP($B:$B,安路普原材料采购价格!$B:$J,9,0),0)</f>
        <v>5.8</v>
      </c>
      <c r="I7" s="132">
        <f t="shared" si="3"/>
        <v>5.8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5.8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741</v>
      </c>
      <c r="B8" s="104" t="s">
        <v>624</v>
      </c>
      <c r="C8" s="104" t="s">
        <v>625</v>
      </c>
      <c r="D8" s="320" t="s">
        <v>240</v>
      </c>
      <c r="E8" s="320" t="s">
        <v>237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13.5398</v>
      </c>
      <c r="I8" s="132">
        <f t="shared" si="3"/>
        <v>13.5398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13.5398</v>
      </c>
      <c r="O8" s="137" t="str">
        <f>IFERROR(VLOOKUP($B:$B,安路普原材料采购价格!$B:$J,4,0),0)</f>
        <v>无锡鸿业空气弹簧有限公司</v>
      </c>
      <c r="P8" s="138"/>
    </row>
    <row r="9" spans="1:16">
      <c r="A9" s="97" t="s">
        <v>741</v>
      </c>
      <c r="B9" s="98" t="s">
        <v>662</v>
      </c>
      <c r="C9" s="98" t="s">
        <v>663</v>
      </c>
      <c r="D9" s="319" t="s">
        <v>240</v>
      </c>
      <c r="E9" s="319" t="s">
        <v>237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1.2931</v>
      </c>
      <c r="I9" s="132">
        <f t="shared" si="3"/>
        <v>1.2931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1.2931</v>
      </c>
      <c r="O9" s="137" t="str">
        <f>IFERROR(VLOOKUP($B:$B,安路普原材料采购价格!$B:$J,4,0),0)</f>
        <v>天津湘鑫科技发展有限公司</v>
      </c>
      <c r="P9" s="138"/>
    </row>
    <row r="10" spans="1:16">
      <c r="A10" s="103" t="s">
        <v>741</v>
      </c>
      <c r="B10" s="104" t="s">
        <v>568</v>
      </c>
      <c r="C10" s="104" t="s">
        <v>569</v>
      </c>
      <c r="D10" s="320" t="s">
        <v>716</v>
      </c>
      <c r="E10" s="320" t="s">
        <v>237</v>
      </c>
      <c r="F10" s="320" t="str">
        <f>VLOOKUP(B10,安路普原材料采购价格!B9:I243,8,0)</f>
        <v>EA</v>
      </c>
      <c r="G10" s="322">
        <v>0.0333</v>
      </c>
      <c r="H10" s="102">
        <f>IFERROR(VLOOKUP($B:$B,安路普原材料采购价格!$B:$J,9,0),0)</f>
        <v>6.1792</v>
      </c>
      <c r="I10" s="132">
        <f t="shared" si="3"/>
        <v>0.20576736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0.20576736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741</v>
      </c>
      <c r="B11" s="98" t="s">
        <v>573</v>
      </c>
      <c r="C11" s="98" t="s">
        <v>574</v>
      </c>
      <c r="D11" s="319" t="s">
        <v>717</v>
      </c>
      <c r="E11" s="319" t="s">
        <v>237</v>
      </c>
      <c r="F11" s="319" t="str">
        <f>VLOOKUP(B11,安路普原材料采购价格!B10:I244,8,0)</f>
        <v>EA</v>
      </c>
      <c r="G11" s="321">
        <v>0.0333</v>
      </c>
      <c r="H11" s="102">
        <f>IFERROR(VLOOKUP($B:$B,安路普原材料采购价格!$B:$J,9,0),0)</f>
        <v>0.4035</v>
      </c>
      <c r="I11" s="132">
        <f t="shared" si="3"/>
        <v>0.01343655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0.01343655</v>
      </c>
      <c r="O11" s="137" t="str">
        <f>IFERROR(VLOOKUP($B:$B,安路普原材料采购价格!$B:$J,4,0),0)</f>
        <v>黄骅市常郭镇街西纸箱厂</v>
      </c>
      <c r="P11" s="138"/>
    </row>
    <row r="12" spans="1:16">
      <c r="A12" s="103" t="s">
        <v>741</v>
      </c>
      <c r="B12" s="104" t="s">
        <v>628</v>
      </c>
      <c r="C12" s="104" t="s">
        <v>629</v>
      </c>
      <c r="D12" s="320" t="s">
        <v>742</v>
      </c>
      <c r="E12" s="320" t="s">
        <v>237</v>
      </c>
      <c r="F12" s="320" t="str">
        <f>VLOOKUP(B12,安路普原材料采购价格!B11:I245,8,0)</f>
        <v>EA</v>
      </c>
      <c r="G12" s="322">
        <v>2</v>
      </c>
      <c r="H12" s="102">
        <f>IFERROR(VLOOKUP($B:$B,安路普原材料采购价格!$B:$J,9,0),0)</f>
        <v>1.55</v>
      </c>
      <c r="I12" s="132">
        <f t="shared" si="3"/>
        <v>3.1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3.1</v>
      </c>
      <c r="O12" s="137" t="str">
        <f>IFERROR(VLOOKUP($B:$B,安路普原材料采购价格!$B:$J,4,0),0)</f>
        <v>浙江永康市依晟工贸有限公司</v>
      </c>
      <c r="P12" s="138"/>
    </row>
    <row r="13" ht="14.75" spans="1:16">
      <c r="A13" s="106" t="s">
        <v>277</v>
      </c>
      <c r="B13" s="107"/>
      <c r="C13" s="108"/>
      <c r="D13" s="109"/>
      <c r="E13" s="110"/>
      <c r="F13" s="110"/>
      <c r="G13" s="111"/>
      <c r="H13" s="112"/>
      <c r="I13" s="139">
        <f>SUM(I4:I12)</f>
        <v>33.63870391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33.63870391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202</v>
      </c>
      <c r="B4" s="92" t="s">
        <v>399</v>
      </c>
      <c r="C4" s="92" t="s">
        <v>400</v>
      </c>
      <c r="D4" s="317" t="s">
        <v>240</v>
      </c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</row>
    <row r="5" spans="1:16">
      <c r="A5" s="97" t="s">
        <v>202</v>
      </c>
      <c r="B5" s="98" t="s">
        <v>401</v>
      </c>
      <c r="C5" s="98" t="s">
        <v>402</v>
      </c>
      <c r="D5" s="319" t="s">
        <v>240</v>
      </c>
      <c r="E5" s="319" t="s">
        <v>237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202</v>
      </c>
      <c r="B6" s="104" t="s">
        <v>403</v>
      </c>
      <c r="C6" s="104" t="s">
        <v>404</v>
      </c>
      <c r="D6" s="320" t="s">
        <v>240</v>
      </c>
      <c r="E6" s="320" t="s">
        <v>237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3.6609</v>
      </c>
      <c r="I6" s="132">
        <f t="shared" ref="I6:I10" si="3">H6*G6</f>
        <v>3.6609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3.6609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202</v>
      </c>
      <c r="B7" s="98" t="s">
        <v>552</v>
      </c>
      <c r="C7" s="98" t="s">
        <v>553</v>
      </c>
      <c r="D7" s="319" t="s">
        <v>240</v>
      </c>
      <c r="E7" s="319" t="s">
        <v>237</v>
      </c>
      <c r="F7" s="319" t="str">
        <f>VLOOKUP(B7,安路普原材料采购价格!B6:I240,8,0)</f>
        <v>EA</v>
      </c>
      <c r="G7" s="321">
        <v>2</v>
      </c>
      <c r="H7" s="102">
        <f>IFERROR(VLOOKUP($B:$B,安路普原材料采购价格!$B:$J,9,0),0)</f>
        <v>0.5885</v>
      </c>
      <c r="I7" s="132">
        <f t="shared" si="3"/>
        <v>1.177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1.177</v>
      </c>
      <c r="O7" s="137" t="str">
        <f>IFERROR(VLOOKUP($B:$B,安路普原材料采购价格!$B:$J,4,0),0)</f>
        <v>天津市宝坻区维华五金厂</v>
      </c>
      <c r="P7" s="138"/>
    </row>
    <row r="8" spans="1:16">
      <c r="A8" s="103" t="s">
        <v>202</v>
      </c>
      <c r="B8" s="104" t="s">
        <v>570</v>
      </c>
      <c r="C8" s="104" t="s">
        <v>571</v>
      </c>
      <c r="D8" s="320" t="s">
        <v>712</v>
      </c>
      <c r="E8" s="320" t="s">
        <v>237</v>
      </c>
      <c r="F8" s="320" t="str">
        <f>VLOOKUP(B8,安路普原材料采购价格!B7:I241,8,0)</f>
        <v>EA</v>
      </c>
      <c r="G8" s="322">
        <v>0.01</v>
      </c>
      <c r="H8" s="102">
        <f>IFERROR(VLOOKUP($B:$B,安路普原材料采购价格!$B:$J,9,0),0)</f>
        <v>6.2128</v>
      </c>
      <c r="I8" s="132">
        <f t="shared" si="3"/>
        <v>0.062128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0.062128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202</v>
      </c>
      <c r="B9" s="98" t="s">
        <v>573</v>
      </c>
      <c r="C9" s="98" t="s">
        <v>574</v>
      </c>
      <c r="D9" s="319" t="s">
        <v>717</v>
      </c>
      <c r="E9" s="319" t="s">
        <v>237</v>
      </c>
      <c r="F9" s="319" t="str">
        <f>VLOOKUP(B9,安路普原材料采购价格!B8:I242,8,0)</f>
        <v>EA</v>
      </c>
      <c r="G9" s="321">
        <v>0.07</v>
      </c>
      <c r="H9" s="102">
        <f>IFERROR(VLOOKUP($B:$B,安路普原材料采购价格!$B:$J,9,0),0)</f>
        <v>0.4035</v>
      </c>
      <c r="I9" s="132">
        <f t="shared" si="3"/>
        <v>0.028245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0.028245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202</v>
      </c>
      <c r="B10" s="104" t="s">
        <v>630</v>
      </c>
      <c r="C10" s="104" t="s">
        <v>631</v>
      </c>
      <c r="D10" s="320" t="s">
        <v>240</v>
      </c>
      <c r="E10" s="320" t="s">
        <v>237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2.8</v>
      </c>
      <c r="I10" s="132">
        <f t="shared" si="3"/>
        <v>2.8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2.8</v>
      </c>
      <c r="O10" s="137" t="str">
        <f>IFERROR(VLOOKUP($B:$B,安路普原材料采购价格!$B:$J,4,0),0)</f>
        <v>芜湖星火软轴控制索制造</v>
      </c>
      <c r="P10" s="138"/>
    </row>
    <row r="11" ht="14.75" spans="1:16">
      <c r="A11" s="106" t="s">
        <v>277</v>
      </c>
      <c r="B11" s="107"/>
      <c r="C11" s="108"/>
      <c r="D11" s="109"/>
      <c r="E11" s="110"/>
      <c r="F11" s="110"/>
      <c r="G11" s="111"/>
      <c r="H11" s="112"/>
      <c r="I11" s="139">
        <f>SUM(I4:I10)</f>
        <v>10.524873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10.524873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2" t="s">
        <v>743</v>
      </c>
      <c r="B4" s="92" t="s">
        <v>234</v>
      </c>
      <c r="C4" s="92" t="s">
        <v>235</v>
      </c>
      <c r="D4" s="317" t="s">
        <v>236</v>
      </c>
      <c r="E4" s="317" t="s">
        <v>237</v>
      </c>
      <c r="F4" s="317" t="s">
        <v>306</v>
      </c>
      <c r="G4" s="318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6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8" t="s">
        <v>743</v>
      </c>
      <c r="B5" s="98" t="s">
        <v>241</v>
      </c>
      <c r="C5" s="98" t="s">
        <v>242</v>
      </c>
      <c r="D5" s="319" t="s">
        <v>243</v>
      </c>
      <c r="E5" s="319" t="s">
        <v>237</v>
      </c>
      <c r="F5" s="319" t="s">
        <v>306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6" si="1">J5*G5</f>
        <v>0</v>
      </c>
      <c r="L5" s="132">
        <f>IFERROR(VLOOKUP($B:$B,安路普原材料采购价格!$B:$J,11,0),0)</f>
        <v>0</v>
      </c>
      <c r="M5" s="324">
        <f t="shared" ref="M5:M26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8" t="s">
        <v>743</v>
      </c>
      <c r="B6" s="98" t="s">
        <v>282</v>
      </c>
      <c r="C6" s="98" t="s">
        <v>283</v>
      </c>
      <c r="D6" s="319" t="s">
        <v>254</v>
      </c>
      <c r="E6" s="319" t="s">
        <v>237</v>
      </c>
      <c r="F6" s="319" t="s">
        <v>306</v>
      </c>
      <c r="G6" s="321">
        <v>1</v>
      </c>
      <c r="H6" s="102">
        <f>IFERROR(VLOOKUP($B:$B,安路普原材料采购价格!$B:$J,9,0),0)</f>
        <v>20.32</v>
      </c>
      <c r="I6" s="132">
        <f t="shared" ref="I6:I22" si="3">H6*G6</f>
        <v>20.32</v>
      </c>
      <c r="J6" s="133">
        <f>IFERROR(VLOOKUP($B:$B,安路普原材料采购价格!$B:$J,10,0),0)</f>
        <v>0</v>
      </c>
      <c r="K6" s="134">
        <f t="shared" ref="K6:K22" si="4">J6*G6</f>
        <v>0</v>
      </c>
      <c r="L6" s="132">
        <f>IFERROR(VLOOKUP($B:$B,安路普原材料采购价格!$B:$J,11,0),0)</f>
        <v>0</v>
      </c>
      <c r="M6" s="324">
        <f t="shared" ref="M6:M22" si="5">L6*G6</f>
        <v>0</v>
      </c>
      <c r="N6" s="136">
        <f t="shared" ref="N6:N22" si="6">IF(M6&gt;0,M6,IF(K6&gt;0,K6,I6))</f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8" t="s">
        <v>743</v>
      </c>
      <c r="B7" s="98" t="s">
        <v>252</v>
      </c>
      <c r="C7" s="98" t="s">
        <v>253</v>
      </c>
      <c r="D7" s="319" t="s">
        <v>254</v>
      </c>
      <c r="E7" s="319" t="s">
        <v>237</v>
      </c>
      <c r="F7" s="319" t="s">
        <v>306</v>
      </c>
      <c r="G7" s="321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4"/>
        <v>0</v>
      </c>
      <c r="L7" s="132">
        <f>IFERROR(VLOOKUP($B:$B,安路普原材料采购价格!$B:$J,11,0),0)</f>
        <v>0</v>
      </c>
      <c r="M7" s="324">
        <f t="shared" si="5"/>
        <v>0</v>
      </c>
      <c r="N7" s="136">
        <f t="shared" si="6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98" t="s">
        <v>743</v>
      </c>
      <c r="B8" s="98" t="s">
        <v>258</v>
      </c>
      <c r="C8" s="98" t="s">
        <v>259</v>
      </c>
      <c r="D8" s="319" t="s">
        <v>254</v>
      </c>
      <c r="E8" s="319" t="s">
        <v>237</v>
      </c>
      <c r="F8" s="319" t="s">
        <v>306</v>
      </c>
      <c r="G8" s="321">
        <v>5</v>
      </c>
      <c r="H8" s="102">
        <f>IFERROR(VLOOKUP($B:$B,安路普原材料采购价格!$B:$J,9,0),0)</f>
        <v>0.87</v>
      </c>
      <c r="I8" s="132">
        <f t="shared" si="3"/>
        <v>4.35</v>
      </c>
      <c r="J8" s="133">
        <f>IFERROR(VLOOKUP($B:$B,安路普原材料采购价格!$B:$J,10,0),0)</f>
        <v>0</v>
      </c>
      <c r="K8" s="134">
        <f t="shared" si="4"/>
        <v>0</v>
      </c>
      <c r="L8" s="132">
        <f>IFERROR(VLOOKUP($B:$B,安路普原材料采购价格!$B:$J,11,0),0)</f>
        <v>0</v>
      </c>
      <c r="M8" s="324">
        <f t="shared" si="5"/>
        <v>0</v>
      </c>
      <c r="N8" s="136">
        <f t="shared" si="6"/>
        <v>4.35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8" t="s">
        <v>743</v>
      </c>
      <c r="B9" s="98" t="s">
        <v>262</v>
      </c>
      <c r="C9" s="98" t="s">
        <v>263</v>
      </c>
      <c r="D9" s="319" t="s">
        <v>254</v>
      </c>
      <c r="E9" s="319" t="s">
        <v>237</v>
      </c>
      <c r="F9" s="319" t="s">
        <v>306</v>
      </c>
      <c r="G9" s="321">
        <v>20</v>
      </c>
      <c r="H9" s="102">
        <f>IFERROR(VLOOKUP($B:$B,安路普原材料采购价格!$B:$J,9,0),0)</f>
        <v>0.52</v>
      </c>
      <c r="I9" s="132">
        <f t="shared" si="3"/>
        <v>10.4</v>
      </c>
      <c r="J9" s="133">
        <f>IFERROR(VLOOKUP($B:$B,安路普原材料采购价格!$B:$J,10,0),0)</f>
        <v>0</v>
      </c>
      <c r="K9" s="134">
        <f t="shared" si="4"/>
        <v>0</v>
      </c>
      <c r="L9" s="132">
        <f>IFERROR(VLOOKUP($B:$B,安路普原材料采购价格!$B:$J,11,0),0)</f>
        <v>0</v>
      </c>
      <c r="M9" s="324">
        <f t="shared" si="5"/>
        <v>0</v>
      </c>
      <c r="N9" s="136">
        <f t="shared" si="6"/>
        <v>10.4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98" t="s">
        <v>743</v>
      </c>
      <c r="B10" s="98" t="s">
        <v>264</v>
      </c>
      <c r="C10" s="98" t="s">
        <v>265</v>
      </c>
      <c r="D10" s="319" t="s">
        <v>254</v>
      </c>
      <c r="E10" s="319" t="s">
        <v>237</v>
      </c>
      <c r="F10" s="319" t="s">
        <v>306</v>
      </c>
      <c r="G10" s="321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4"/>
        <v>0</v>
      </c>
      <c r="L10" s="132">
        <f>IFERROR(VLOOKUP($B:$B,安路普原材料采购价格!$B:$J,11,0),0)</f>
        <v>0</v>
      </c>
      <c r="M10" s="324">
        <f t="shared" si="5"/>
        <v>0</v>
      </c>
      <c r="N10" s="136">
        <f t="shared" si="6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8" t="s">
        <v>743</v>
      </c>
      <c r="B11" s="98" t="s">
        <v>268</v>
      </c>
      <c r="C11" s="98" t="s">
        <v>269</v>
      </c>
      <c r="D11" s="319" t="s">
        <v>251</v>
      </c>
      <c r="E11" s="319" t="s">
        <v>237</v>
      </c>
      <c r="F11" s="319" t="s">
        <v>324</v>
      </c>
      <c r="G11" s="321">
        <v>1.01</v>
      </c>
      <c r="H11" s="102">
        <f>IFERROR(VLOOKUP($B:$B,安路普原材料采购价格!$B:$J,9,0),0)</f>
        <v>0.776</v>
      </c>
      <c r="I11" s="132">
        <f t="shared" si="3"/>
        <v>0.78376</v>
      </c>
      <c r="J11" s="133">
        <f>IFERROR(VLOOKUP($B:$B,安路普原材料采购价格!$B:$J,10,0),0)</f>
        <v>0</v>
      </c>
      <c r="K11" s="134">
        <f t="shared" si="4"/>
        <v>0</v>
      </c>
      <c r="L11" s="132">
        <f>IFERROR(VLOOKUP($B:$B,安路普原材料采购价格!$B:$J,11,0),0)</f>
        <v>0</v>
      </c>
      <c r="M11" s="324">
        <f t="shared" si="5"/>
        <v>0</v>
      </c>
      <c r="N11" s="136">
        <f t="shared" si="6"/>
        <v>0.78376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98" t="s">
        <v>743</v>
      </c>
      <c r="B12" s="98" t="s">
        <v>249</v>
      </c>
      <c r="C12" s="98" t="s">
        <v>250</v>
      </c>
      <c r="D12" s="319" t="s">
        <v>251</v>
      </c>
      <c r="E12" s="319" t="s">
        <v>237</v>
      </c>
      <c r="F12" s="319" t="s">
        <v>324</v>
      </c>
      <c r="G12" s="321">
        <v>1.47</v>
      </c>
      <c r="H12" s="102">
        <f>IFERROR(VLOOKUP($B:$B,安路普原材料采购价格!$B:$J,9,0),0)</f>
        <v>0.776</v>
      </c>
      <c r="I12" s="132">
        <f t="shared" si="3"/>
        <v>1.14072</v>
      </c>
      <c r="J12" s="133">
        <f>IFERROR(VLOOKUP($B:$B,安路普原材料采购价格!$B:$J,10,0),0)</f>
        <v>0</v>
      </c>
      <c r="K12" s="134">
        <f t="shared" si="4"/>
        <v>0</v>
      </c>
      <c r="L12" s="132">
        <f>IFERROR(VLOOKUP($B:$B,安路普原材料采购价格!$B:$J,11,0),0)</f>
        <v>0</v>
      </c>
      <c r="M12" s="324">
        <f t="shared" si="5"/>
        <v>0</v>
      </c>
      <c r="N12" s="136">
        <f t="shared" si="6"/>
        <v>1.14072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98" t="s">
        <v>743</v>
      </c>
      <c r="B13" s="98" t="s">
        <v>275</v>
      </c>
      <c r="C13" s="98" t="s">
        <v>276</v>
      </c>
      <c r="D13" s="319" t="s">
        <v>251</v>
      </c>
      <c r="E13" s="319" t="s">
        <v>237</v>
      </c>
      <c r="F13" s="319" t="s">
        <v>324</v>
      </c>
      <c r="G13" s="321">
        <v>0.28</v>
      </c>
      <c r="H13" s="102">
        <f>IFERROR(VLOOKUP($B:$B,安路普原材料采购价格!$B:$J,9,0),0)</f>
        <v>0.776</v>
      </c>
      <c r="I13" s="132">
        <f t="shared" si="3"/>
        <v>0.21728</v>
      </c>
      <c r="J13" s="133">
        <f>IFERROR(VLOOKUP($B:$B,安路普原材料采购价格!$B:$J,10,0),0)</f>
        <v>0</v>
      </c>
      <c r="K13" s="134">
        <f t="shared" si="4"/>
        <v>0</v>
      </c>
      <c r="L13" s="132">
        <f>IFERROR(VLOOKUP($B:$B,安路普原材料采购价格!$B:$J,11,0),0)</f>
        <v>0</v>
      </c>
      <c r="M13" s="324">
        <f t="shared" si="5"/>
        <v>0</v>
      </c>
      <c r="N13" s="136">
        <f t="shared" si="6"/>
        <v>0.21728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98" t="s">
        <v>743</v>
      </c>
      <c r="B14" s="98" t="s">
        <v>273</v>
      </c>
      <c r="C14" s="98" t="s">
        <v>274</v>
      </c>
      <c r="D14" s="319" t="s">
        <v>251</v>
      </c>
      <c r="E14" s="319" t="s">
        <v>237</v>
      </c>
      <c r="F14" s="319" t="s">
        <v>324</v>
      </c>
      <c r="G14" s="321">
        <v>0.86</v>
      </c>
      <c r="H14" s="102">
        <f>IFERROR(VLOOKUP($B:$B,安路普原材料采购价格!$B:$J,9,0),0)</f>
        <v>0.776</v>
      </c>
      <c r="I14" s="132">
        <f t="shared" si="3"/>
        <v>0.66736</v>
      </c>
      <c r="J14" s="133">
        <f>IFERROR(VLOOKUP($B:$B,安路普原材料采购价格!$B:$J,10,0),0)</f>
        <v>0</v>
      </c>
      <c r="K14" s="134">
        <f t="shared" si="4"/>
        <v>0</v>
      </c>
      <c r="L14" s="132">
        <f>IFERROR(VLOOKUP($B:$B,安路普原材料采购价格!$B:$J,11,0),0)</f>
        <v>0</v>
      </c>
      <c r="M14" s="324">
        <f t="shared" si="5"/>
        <v>0</v>
      </c>
      <c r="N14" s="136">
        <f t="shared" si="6"/>
        <v>0.66736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98" t="s">
        <v>743</v>
      </c>
      <c r="B15" s="98" t="s">
        <v>238</v>
      </c>
      <c r="C15" s="98" t="s">
        <v>239</v>
      </c>
      <c r="D15" s="319" t="s">
        <v>240</v>
      </c>
      <c r="E15" s="319" t="s">
        <v>237</v>
      </c>
      <c r="F15" s="319" t="s">
        <v>324</v>
      </c>
      <c r="G15" s="321">
        <v>0.71</v>
      </c>
      <c r="H15" s="102">
        <f>IFERROR(VLOOKUP($B:$B,安路普原材料采购价格!$B:$J,9,0),0)</f>
        <v>0.9106</v>
      </c>
      <c r="I15" s="132">
        <f t="shared" si="3"/>
        <v>0.646526</v>
      </c>
      <c r="J15" s="133">
        <f>IFERROR(VLOOKUP($B:$B,安路普原材料采购价格!$B:$J,10,0),0)</f>
        <v>0</v>
      </c>
      <c r="K15" s="134">
        <f t="shared" si="4"/>
        <v>0</v>
      </c>
      <c r="L15" s="132">
        <f>IFERROR(VLOOKUP($B:$B,安路普原材料采购价格!$B:$J,11,0),0)</f>
        <v>0</v>
      </c>
      <c r="M15" s="324">
        <f t="shared" si="5"/>
        <v>0</v>
      </c>
      <c r="N15" s="136">
        <f t="shared" si="6"/>
        <v>0.646526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98" t="s">
        <v>743</v>
      </c>
      <c r="B16" s="98" t="s">
        <v>266</v>
      </c>
      <c r="C16" s="98" t="s">
        <v>267</v>
      </c>
      <c r="D16" s="319" t="s">
        <v>240</v>
      </c>
      <c r="E16" s="319" t="s">
        <v>237</v>
      </c>
      <c r="F16" s="319" t="s">
        <v>324</v>
      </c>
      <c r="G16" s="321">
        <v>0.5</v>
      </c>
      <c r="H16" s="102">
        <f>IFERROR(VLOOKUP($B:$B,安路普原材料采购价格!$B:$J,9,0),0)</f>
        <v>0.4752</v>
      </c>
      <c r="I16" s="132">
        <f t="shared" si="3"/>
        <v>0.2376</v>
      </c>
      <c r="J16" s="133">
        <f>IFERROR(VLOOKUP($B:$B,安路普原材料采购价格!$B:$J,10,0),0)</f>
        <v>0</v>
      </c>
      <c r="K16" s="134">
        <f t="shared" si="4"/>
        <v>0</v>
      </c>
      <c r="L16" s="132">
        <f>IFERROR(VLOOKUP($B:$B,安路普原材料采购价格!$B:$J,11,0),0)</f>
        <v>0</v>
      </c>
      <c r="M16" s="324">
        <f t="shared" si="5"/>
        <v>0</v>
      </c>
      <c r="N16" s="136">
        <f t="shared" si="6"/>
        <v>0.2376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98" t="s">
        <v>743</v>
      </c>
      <c r="B17" s="98" t="s">
        <v>284</v>
      </c>
      <c r="C17" s="98" t="s">
        <v>285</v>
      </c>
      <c r="D17" s="319" t="s">
        <v>286</v>
      </c>
      <c r="E17" s="319" t="s">
        <v>237</v>
      </c>
      <c r="F17" s="319" t="s">
        <v>306</v>
      </c>
      <c r="G17" s="321">
        <v>1</v>
      </c>
      <c r="H17" s="102">
        <f>IFERROR(VLOOKUP($B:$B,安路普原材料采购价格!$B:$J,9,0),0)</f>
        <v>0.2377</v>
      </c>
      <c r="I17" s="132">
        <f t="shared" si="3"/>
        <v>0.2377</v>
      </c>
      <c r="J17" s="133">
        <f>IFERROR(VLOOKUP($B:$B,安路普原材料采购价格!$B:$J,10,0),0)</f>
        <v>0</v>
      </c>
      <c r="K17" s="134">
        <f t="shared" si="4"/>
        <v>0</v>
      </c>
      <c r="L17" s="132">
        <f>IFERROR(VLOOKUP($B:$B,安路普原材料采购价格!$B:$J,11,0),0)</f>
        <v>0</v>
      </c>
      <c r="M17" s="324">
        <f t="shared" si="5"/>
        <v>0</v>
      </c>
      <c r="N17" s="136">
        <f t="shared" si="6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98" t="s">
        <v>743</v>
      </c>
      <c r="B18" s="98" t="s">
        <v>244</v>
      </c>
      <c r="C18" s="98" t="s">
        <v>245</v>
      </c>
      <c r="D18" s="319" t="s">
        <v>246</v>
      </c>
      <c r="E18" s="319" t="s">
        <v>237</v>
      </c>
      <c r="F18" s="319" t="s">
        <v>306</v>
      </c>
      <c r="G18" s="321">
        <v>1</v>
      </c>
      <c r="H18" s="102">
        <f>IFERROR(VLOOKUP($B:$B,安路普原材料采购价格!$B:$J,9,0),0)</f>
        <v>1.254</v>
      </c>
      <c r="I18" s="132">
        <f t="shared" si="3"/>
        <v>1.254</v>
      </c>
      <c r="J18" s="133">
        <f>IFERROR(VLOOKUP($B:$B,安路普原材料采购价格!$B:$J,10,0),0)</f>
        <v>0</v>
      </c>
      <c r="K18" s="134">
        <f t="shared" si="4"/>
        <v>0</v>
      </c>
      <c r="L18" s="132">
        <f>IFERROR(VLOOKUP($B:$B,安路普原材料采购价格!$B:$J,11,0),0)</f>
        <v>0</v>
      </c>
      <c r="M18" s="324">
        <f t="shared" si="5"/>
        <v>0</v>
      </c>
      <c r="N18" s="136">
        <f t="shared" si="6"/>
        <v>1.254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8" t="s">
        <v>743</v>
      </c>
      <c r="B19" s="98" t="s">
        <v>291</v>
      </c>
      <c r="C19" s="98" t="s">
        <v>292</v>
      </c>
      <c r="D19" s="319" t="s">
        <v>240</v>
      </c>
      <c r="E19" s="319" t="s">
        <v>237</v>
      </c>
      <c r="F19" s="319" t="s">
        <v>306</v>
      </c>
      <c r="G19" s="321">
        <v>2</v>
      </c>
      <c r="H19" s="102">
        <f>IFERROR(VLOOKUP($B:$B,安路普原材料采购价格!$B:$J,9,0),0)</f>
        <v>1.422</v>
      </c>
      <c r="I19" s="132">
        <f t="shared" si="3"/>
        <v>2.844</v>
      </c>
      <c r="J19" s="133">
        <f>IFERROR(VLOOKUP($B:$B,安路普原材料采购价格!$B:$J,10,0),0)</f>
        <v>0</v>
      </c>
      <c r="K19" s="134">
        <f t="shared" si="4"/>
        <v>0</v>
      </c>
      <c r="L19" s="132">
        <f>IFERROR(VLOOKUP($B:$B,安路普原材料采购价格!$B:$J,11,0),0)</f>
        <v>0</v>
      </c>
      <c r="M19" s="324">
        <f t="shared" si="5"/>
        <v>0</v>
      </c>
      <c r="N19" s="136">
        <f t="shared" si="6"/>
        <v>2.844</v>
      </c>
      <c r="O19" s="137" t="str">
        <f>IFERROR(VLOOKUP($B:$B,安路普原材料采购价格!$B:$J,4,0),0)</f>
        <v>海兴中盛弹簧有限公司</v>
      </c>
      <c r="P19" s="138"/>
    </row>
    <row r="20" spans="1:16">
      <c r="A20" s="98" t="s">
        <v>743</v>
      </c>
      <c r="B20" s="98" t="s">
        <v>279</v>
      </c>
      <c r="C20" s="98" t="s">
        <v>280</v>
      </c>
      <c r="D20" s="319" t="s">
        <v>281</v>
      </c>
      <c r="E20" s="319" t="s">
        <v>237</v>
      </c>
      <c r="F20" s="319" t="s">
        <v>306</v>
      </c>
      <c r="G20" s="321">
        <v>1</v>
      </c>
      <c r="H20" s="102">
        <f>IFERROR(VLOOKUP($B:$B,安路普原材料采购价格!$B:$J,9,0),0)</f>
        <v>0.4036</v>
      </c>
      <c r="I20" s="132">
        <f t="shared" si="3"/>
        <v>0.4036</v>
      </c>
      <c r="J20" s="133">
        <f>IFERROR(VLOOKUP($B:$B,安路普原材料采购价格!$B:$J,10,0),0)</f>
        <v>0</v>
      </c>
      <c r="K20" s="134">
        <f t="shared" si="4"/>
        <v>0</v>
      </c>
      <c r="L20" s="132">
        <f>IFERROR(VLOOKUP($B:$B,安路普原材料采购价格!$B:$J,11,0),0)</f>
        <v>0</v>
      </c>
      <c r="M20" s="324">
        <f t="shared" si="5"/>
        <v>0</v>
      </c>
      <c r="N20" s="136">
        <f t="shared" si="6"/>
        <v>0.4036</v>
      </c>
      <c r="O20" s="137" t="str">
        <f>IFERROR(VLOOKUP($B:$B,安路普原材料采购价格!$B:$J,4,0),0)</f>
        <v>黄骅市顺亿汽车部件有限公司</v>
      </c>
      <c r="P20" s="138"/>
    </row>
    <row r="21" spans="1:16">
      <c r="A21" s="98" t="s">
        <v>743</v>
      </c>
      <c r="B21" s="98" t="s">
        <v>570</v>
      </c>
      <c r="C21" s="98" t="s">
        <v>571</v>
      </c>
      <c r="D21" s="319" t="s">
        <v>712</v>
      </c>
      <c r="E21" s="319" t="s">
        <v>237</v>
      </c>
      <c r="F21" s="319" t="s">
        <v>306</v>
      </c>
      <c r="G21" s="321">
        <v>0.034</v>
      </c>
      <c r="H21" s="102">
        <f>IFERROR(VLOOKUP($B:$B,安路普原材料采购价格!$B:$J,9,0),0)</f>
        <v>6.2128</v>
      </c>
      <c r="I21" s="132">
        <f t="shared" si="3"/>
        <v>0.2112352</v>
      </c>
      <c r="J21" s="133">
        <f>IFERROR(VLOOKUP($B:$B,安路普原材料采购价格!$B:$J,10,0),0)</f>
        <v>0</v>
      </c>
      <c r="K21" s="134">
        <f t="shared" si="4"/>
        <v>0</v>
      </c>
      <c r="L21" s="132">
        <f>IFERROR(VLOOKUP($B:$B,安路普原材料采购价格!$B:$J,11,0),0)</f>
        <v>0</v>
      </c>
      <c r="M21" s="324">
        <f t="shared" si="5"/>
        <v>0</v>
      </c>
      <c r="N21" s="136">
        <f t="shared" si="6"/>
        <v>0.2112352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8" t="s">
        <v>743</v>
      </c>
      <c r="B22" s="98" t="s">
        <v>573</v>
      </c>
      <c r="C22" s="98" t="s">
        <v>574</v>
      </c>
      <c r="D22" s="319" t="s">
        <v>717</v>
      </c>
      <c r="E22" s="319" t="s">
        <v>237</v>
      </c>
      <c r="F22" s="319" t="s">
        <v>306</v>
      </c>
      <c r="G22" s="321">
        <v>0.167</v>
      </c>
      <c r="H22" s="102">
        <f>IFERROR(VLOOKUP($B:$B,安路普原材料采购价格!$B:$J,9,0),0)</f>
        <v>0.4035</v>
      </c>
      <c r="I22" s="132">
        <f t="shared" si="3"/>
        <v>0.0673845</v>
      </c>
      <c r="J22" s="133">
        <f>IFERROR(VLOOKUP($B:$B,安路普原材料采购价格!$B:$J,10,0),0)</f>
        <v>0</v>
      </c>
      <c r="K22" s="134">
        <f t="shared" si="4"/>
        <v>0</v>
      </c>
      <c r="L22" s="132">
        <f>IFERROR(VLOOKUP($B:$B,安路普原材料采购价格!$B:$J,11,0),0)</f>
        <v>0</v>
      </c>
      <c r="M22" s="324">
        <f t="shared" si="5"/>
        <v>0</v>
      </c>
      <c r="N22" s="136">
        <f t="shared" si="6"/>
        <v>0.0673845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4" t="s">
        <v>743</v>
      </c>
      <c r="B23" s="104" t="s">
        <v>260</v>
      </c>
      <c r="C23" s="104" t="s">
        <v>261</v>
      </c>
      <c r="D23" s="320" t="s">
        <v>240</v>
      </c>
      <c r="E23" s="320" t="s">
        <v>237</v>
      </c>
      <c r="F23" s="320" t="s">
        <v>306</v>
      </c>
      <c r="G23" s="322">
        <v>1</v>
      </c>
      <c r="H23" s="102">
        <f>IFERROR(VLOOKUP($B:$B,安路普原材料采购价格!$B:$J,9,0),0)</f>
        <v>0.1862</v>
      </c>
      <c r="I23" s="132">
        <f t="shared" ref="I23:I26" si="7">H23*G23</f>
        <v>0.1862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4">
        <f t="shared" si="2"/>
        <v>0</v>
      </c>
      <c r="N23" s="136">
        <f t="shared" si="0"/>
        <v>0.1862</v>
      </c>
      <c r="O23" s="137" t="str">
        <f>IFERROR(VLOOKUP($B:$B,安路普原材料采购价格!$B:$J,4,0),0)</f>
        <v>海兴中盛弹簧有限公司</v>
      </c>
      <c r="P23" s="138"/>
    </row>
    <row r="24" spans="1:16">
      <c r="A24" s="98" t="s">
        <v>743</v>
      </c>
      <c r="B24" s="98" t="s">
        <v>255</v>
      </c>
      <c r="C24" s="98" t="s">
        <v>256</v>
      </c>
      <c r="D24" s="319" t="s">
        <v>257</v>
      </c>
      <c r="E24" s="319" t="s">
        <v>237</v>
      </c>
      <c r="F24" s="319" t="s">
        <v>306</v>
      </c>
      <c r="G24" s="321">
        <v>1</v>
      </c>
      <c r="H24" s="102">
        <f>IFERROR(VLOOKUP($B:$B,安路普原材料采购价格!$B:$J,9,0),0)</f>
        <v>4.7544</v>
      </c>
      <c r="I24" s="132">
        <f t="shared" si="7"/>
        <v>4.7544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4">
        <f t="shared" si="2"/>
        <v>0</v>
      </c>
      <c r="N24" s="136">
        <f t="shared" si="0"/>
        <v>4.7544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104" t="s">
        <v>743</v>
      </c>
      <c r="B25" s="104" t="s">
        <v>293</v>
      </c>
      <c r="C25" s="104" t="s">
        <v>271</v>
      </c>
      <c r="D25" s="320" t="s">
        <v>294</v>
      </c>
      <c r="E25" s="320" t="s">
        <v>237</v>
      </c>
      <c r="F25" s="320" t="s">
        <v>306</v>
      </c>
      <c r="G25" s="322">
        <v>1</v>
      </c>
      <c r="H25" s="102">
        <f>IFERROR(VLOOKUP($B:$B,安路普原材料采购价格!$B:$J,9,0),0)</f>
        <v>3.6382</v>
      </c>
      <c r="I25" s="132">
        <f t="shared" si="7"/>
        <v>3.6382</v>
      </c>
      <c r="J25" s="133">
        <f>IFERROR(VLOOKUP($B:$B,安路普原材料采购价格!$B:$J,10,0),0)</f>
        <v>0</v>
      </c>
      <c r="K25" s="134">
        <f t="shared" si="1"/>
        <v>0</v>
      </c>
      <c r="L25" s="132">
        <f>IFERROR(VLOOKUP($B:$B,安路普原材料采购价格!$B:$J,11,0),0)</f>
        <v>0</v>
      </c>
      <c r="M25" s="324">
        <f t="shared" si="2"/>
        <v>0</v>
      </c>
      <c r="N25" s="136">
        <f t="shared" si="0"/>
        <v>3.6382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8" t="s">
        <v>743</v>
      </c>
      <c r="B26" s="98" t="s">
        <v>287</v>
      </c>
      <c r="C26" s="98" t="s">
        <v>288</v>
      </c>
      <c r="D26" s="319" t="s">
        <v>289</v>
      </c>
      <c r="E26" s="319" t="s">
        <v>237</v>
      </c>
      <c r="F26" s="319" t="s">
        <v>306</v>
      </c>
      <c r="G26" s="321">
        <v>1</v>
      </c>
      <c r="H26" s="102">
        <f>IFERROR(VLOOKUP($B:$B,安路普原材料采购价格!$B:$J,9,0),0)</f>
        <v>0.6726</v>
      </c>
      <c r="I26" s="132">
        <f t="shared" si="7"/>
        <v>0.6726</v>
      </c>
      <c r="J26" s="133">
        <f>IFERROR(VLOOKUP($B:$B,安路普原材料采购价格!$B:$J,10,0),0)</f>
        <v>0</v>
      </c>
      <c r="K26" s="134">
        <f t="shared" si="1"/>
        <v>0</v>
      </c>
      <c r="L26" s="132">
        <f>IFERROR(VLOOKUP($B:$B,安路普原材料采购价格!$B:$J,11,0),0)</f>
        <v>0</v>
      </c>
      <c r="M26" s="324">
        <f t="shared" si="2"/>
        <v>0</v>
      </c>
      <c r="N26" s="136">
        <f t="shared" si="0"/>
        <v>0.6726</v>
      </c>
      <c r="O26" s="137" t="str">
        <f>IFERROR(VLOOKUP($B:$B,安路普原材料采购价格!$B:$J,4,0),0)</f>
        <v>河北光华荣昌汽车部件有限公司</v>
      </c>
      <c r="P26" s="138"/>
    </row>
    <row r="27" ht="14.75" spans="1:16">
      <c r="A27" s="106" t="s">
        <v>277</v>
      </c>
      <c r="B27" s="107"/>
      <c r="C27" s="108"/>
      <c r="D27" s="109"/>
      <c r="E27" s="110"/>
      <c r="F27" s="110"/>
      <c r="G27" s="111"/>
      <c r="H27" s="112"/>
      <c r="I27" s="139">
        <f>SUM(I4:I26)</f>
        <v>110.5433657</v>
      </c>
      <c r="J27" s="139"/>
      <c r="K27" s="139">
        <f>SUM(K4:K26)</f>
        <v>0</v>
      </c>
      <c r="L27" s="139"/>
      <c r="M27" s="325">
        <f>SUM(M4:M26)</f>
        <v>0</v>
      </c>
      <c r="N27" s="141">
        <f>SUM(N4:N26)</f>
        <v>110.5433657</v>
      </c>
      <c r="O27" s="142"/>
      <c r="P27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6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143</v>
      </c>
      <c r="B4" s="92" t="s">
        <v>399</v>
      </c>
      <c r="C4" s="92" t="s">
        <v>400</v>
      </c>
      <c r="D4" s="317" t="s">
        <v>240</v>
      </c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</row>
    <row r="5" spans="1:16">
      <c r="A5" s="97" t="s">
        <v>143</v>
      </c>
      <c r="B5" s="98" t="s">
        <v>401</v>
      </c>
      <c r="C5" s="98" t="s">
        <v>402</v>
      </c>
      <c r="D5" s="319" t="s">
        <v>240</v>
      </c>
      <c r="E5" s="319" t="s">
        <v>237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143</v>
      </c>
      <c r="B6" s="104" t="s">
        <v>552</v>
      </c>
      <c r="C6" s="104" t="s">
        <v>553</v>
      </c>
      <c r="D6" s="320" t="s">
        <v>240</v>
      </c>
      <c r="E6" s="320" t="s">
        <v>237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0.5885</v>
      </c>
      <c r="I6" s="132">
        <f t="shared" ref="I6:I10" si="3">H6*G6</f>
        <v>1.177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1.177</v>
      </c>
      <c r="O6" s="137" t="str">
        <f>IFERROR(VLOOKUP($B:$B,安路普原材料采购价格!$B:$J,4,0),0)</f>
        <v>天津市宝坻区维华五金厂</v>
      </c>
      <c r="P6" s="138"/>
    </row>
    <row r="7" spans="1:16">
      <c r="A7" s="97" t="s">
        <v>143</v>
      </c>
      <c r="B7" s="98" t="s">
        <v>570</v>
      </c>
      <c r="C7" s="98" t="s">
        <v>571</v>
      </c>
      <c r="D7" s="319" t="s">
        <v>712</v>
      </c>
      <c r="E7" s="319" t="s">
        <v>237</v>
      </c>
      <c r="F7" s="319" t="str">
        <f>VLOOKUP(B7,安路普原材料采购价格!B6:I240,8,0)</f>
        <v>EA</v>
      </c>
      <c r="G7" s="321">
        <v>0.01</v>
      </c>
      <c r="H7" s="102">
        <f>IFERROR(VLOOKUP($B:$B,安路普原材料采购价格!$B:$J,9,0),0)</f>
        <v>6.2128</v>
      </c>
      <c r="I7" s="132">
        <f t="shared" si="3"/>
        <v>0.062128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0.062128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143</v>
      </c>
      <c r="B8" s="104" t="s">
        <v>573</v>
      </c>
      <c r="C8" s="104" t="s">
        <v>574</v>
      </c>
      <c r="D8" s="320" t="s">
        <v>717</v>
      </c>
      <c r="E8" s="320" t="s">
        <v>237</v>
      </c>
      <c r="F8" s="320" t="str">
        <f>VLOOKUP(B8,安路普原材料采购价格!B7:I241,8,0)</f>
        <v>EA</v>
      </c>
      <c r="G8" s="322">
        <v>0.07</v>
      </c>
      <c r="H8" s="102">
        <f>IFERROR(VLOOKUP($B:$B,安路普原材料采购价格!$B:$J,9,0),0)</f>
        <v>0.4035</v>
      </c>
      <c r="I8" s="132">
        <f t="shared" si="3"/>
        <v>0.028245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0.028245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143</v>
      </c>
      <c r="B9" s="98" t="s">
        <v>630</v>
      </c>
      <c r="C9" s="98" t="s">
        <v>631</v>
      </c>
      <c r="D9" s="319" t="s">
        <v>240</v>
      </c>
      <c r="E9" s="319" t="s">
        <v>237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2.8</v>
      </c>
      <c r="I9" s="132">
        <f t="shared" si="3"/>
        <v>2.8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2.8</v>
      </c>
      <c r="O9" s="137" t="str">
        <f>IFERROR(VLOOKUP($B:$B,安路普原材料采购价格!$B:$J,4,0),0)</f>
        <v>芜湖星火软轴控制索制造</v>
      </c>
      <c r="P9" s="138"/>
    </row>
    <row r="10" spans="1:16">
      <c r="A10" s="103" t="s">
        <v>143</v>
      </c>
      <c r="B10" s="104" t="s">
        <v>493</v>
      </c>
      <c r="C10" s="104" t="s">
        <v>404</v>
      </c>
      <c r="D10" s="320" t="s">
        <v>240</v>
      </c>
      <c r="E10" s="320" t="s">
        <v>237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3.6382</v>
      </c>
      <c r="I10" s="132">
        <f t="shared" si="3"/>
        <v>3.6382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3.6382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277</v>
      </c>
      <c r="B11" s="107"/>
      <c r="C11" s="108"/>
      <c r="D11" s="109"/>
      <c r="E11" s="110"/>
      <c r="F11" s="110"/>
      <c r="G11" s="111"/>
      <c r="H11" s="112"/>
      <c r="I11" s="139">
        <f>SUM(I4:I10)</f>
        <v>10.502173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10.502173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"/>
  <sheetViews>
    <sheetView topLeftCell="A13" workbookViewId="0">
      <selection activeCell="A13" sqref="$A1:$XFD1048576"/>
    </sheetView>
  </sheetViews>
  <sheetFormatPr defaultColWidth="9" defaultRowHeight="14"/>
  <cols>
    <col min="1" max="1" width="4.5" style="425" customWidth="1"/>
    <col min="2" max="2" width="8.5" style="426" customWidth="1"/>
    <col min="3" max="3" width="7.5" style="78" customWidth="1"/>
    <col min="4" max="4" width="5.75454545454545" style="78" customWidth="1"/>
    <col min="5" max="5" width="7.25454545454545" style="78" customWidth="1"/>
    <col min="6" max="6" width="17.3727272727273" style="78" customWidth="1"/>
    <col min="7" max="7" width="8.12727272727273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8.5" style="426" customWidth="1"/>
    <col min="12" max="12" width="8.62727272727273" style="78" customWidth="1"/>
    <col min="13" max="13" width="5.62727272727273" style="78" customWidth="1"/>
    <col min="14" max="14" width="5.5" style="78" customWidth="1"/>
    <col min="15" max="15" width="7" style="78" customWidth="1"/>
    <col min="16" max="16" width="24.5" style="78" customWidth="1"/>
    <col min="17" max="17" width="9.5" style="427" customWidth="1"/>
    <col min="18" max="18" width="6.87272727272727" style="422" customWidth="1"/>
    <col min="19" max="19" width="16.3727272727273" style="78" customWidth="1"/>
    <col min="20" max="20" width="11.6272727272727" style="78" customWidth="1"/>
    <col min="21" max="22" width="9.12727272727273" style="78" customWidth="1"/>
    <col min="23" max="23" width="11.6272727272727" style="78" customWidth="1"/>
    <col min="24" max="24" width="20.5" style="78" customWidth="1"/>
    <col min="25" max="16384" width="9" style="78"/>
  </cols>
  <sheetData>
    <row r="1" ht="15.75" spans="1:22">
      <c r="A1" s="428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499" t="s">
        <v>12</v>
      </c>
      <c r="R1" s="264" t="s">
        <v>13</v>
      </c>
      <c r="S1" s="264" t="s">
        <v>14</v>
      </c>
      <c r="T1" s="500"/>
      <c r="U1" s="500"/>
      <c r="V1" s="500"/>
    </row>
    <row r="2" ht="15.5" spans="1:22">
      <c r="A2" s="429"/>
      <c r="B2" s="151"/>
      <c r="C2" s="151"/>
      <c r="D2" s="151"/>
      <c r="E2" s="152"/>
      <c r="F2" s="151"/>
      <c r="G2" s="151"/>
      <c r="H2" s="151"/>
      <c r="I2" s="219"/>
      <c r="J2" s="220"/>
      <c r="K2" s="468" t="s">
        <v>15</v>
      </c>
      <c r="L2" s="222" t="s">
        <v>170</v>
      </c>
      <c r="M2" s="223"/>
      <c r="N2" s="224"/>
      <c r="O2" s="225" t="s">
        <v>17</v>
      </c>
      <c r="P2" s="226" t="s">
        <v>18</v>
      </c>
      <c r="Q2" s="501"/>
      <c r="R2" s="266"/>
      <c r="S2" s="266"/>
      <c r="T2" s="500"/>
      <c r="U2" s="500"/>
      <c r="V2" s="500"/>
    </row>
    <row r="3" ht="26.75" spans="1:22">
      <c r="A3" s="430"/>
      <c r="B3" s="153"/>
      <c r="C3" s="153"/>
      <c r="D3" s="153"/>
      <c r="E3" s="154"/>
      <c r="F3" s="153"/>
      <c r="G3" s="153"/>
      <c r="H3" s="153"/>
      <c r="I3" s="227"/>
      <c r="J3" s="228"/>
      <c r="K3" s="469"/>
      <c r="L3" s="470" t="s">
        <v>19</v>
      </c>
      <c r="M3" s="471" t="s">
        <v>20</v>
      </c>
      <c r="N3" s="472" t="s">
        <v>21</v>
      </c>
      <c r="O3" s="233"/>
      <c r="P3" s="234"/>
      <c r="Q3" s="502"/>
      <c r="R3" s="268"/>
      <c r="S3" s="268"/>
      <c r="T3" s="500"/>
      <c r="U3" s="500"/>
      <c r="V3" s="500"/>
    </row>
    <row r="4" s="422" customFormat="1" ht="12.6" customHeight="1" spans="1:22">
      <c r="A4" s="431">
        <f t="shared" ref="A4:A59" si="0">ROW()-3</f>
        <v>1</v>
      </c>
      <c r="B4" s="194"/>
      <c r="C4" s="432" t="s">
        <v>171</v>
      </c>
      <c r="D4" s="433"/>
      <c r="E4" s="434"/>
      <c r="F4" s="159" t="s">
        <v>172</v>
      </c>
      <c r="G4" s="435" t="s">
        <v>24</v>
      </c>
      <c r="H4" s="436" t="s">
        <v>116</v>
      </c>
      <c r="I4" s="473" t="s">
        <v>173</v>
      </c>
      <c r="J4" s="474" t="s">
        <v>174</v>
      </c>
      <c r="K4" s="475">
        <v>33.2133292651429</v>
      </c>
      <c r="L4" s="476">
        <f t="shared" ref="L4:L30" si="1">K4/0.85</f>
        <v>39.0745050178152</v>
      </c>
      <c r="M4" s="238">
        <f t="shared" ref="M4:M8" si="2">L4-K4</f>
        <v>5.86117575267228</v>
      </c>
      <c r="N4" s="477">
        <f t="shared" ref="N4:N8" si="3">M4/L4</f>
        <v>0.15</v>
      </c>
      <c r="O4" s="478"/>
      <c r="P4" s="240" t="s">
        <v>28</v>
      </c>
      <c r="Q4" s="269">
        <v>45444</v>
      </c>
      <c r="R4" s="503"/>
      <c r="S4" s="503"/>
      <c r="T4" s="504"/>
      <c r="U4" s="504"/>
      <c r="V4" s="504"/>
    </row>
    <row r="5" s="422" customFormat="1" ht="12.6" customHeight="1" spans="1:22">
      <c r="A5" s="437">
        <f t="shared" si="0"/>
        <v>2</v>
      </c>
      <c r="B5" s="194"/>
      <c r="C5" s="432" t="s">
        <v>171</v>
      </c>
      <c r="D5" s="433"/>
      <c r="E5" s="434"/>
      <c r="F5" s="438" t="s">
        <v>172</v>
      </c>
      <c r="G5" s="439" t="s">
        <v>24</v>
      </c>
      <c r="H5" s="439" t="s">
        <v>116</v>
      </c>
      <c r="I5" s="439" t="s">
        <v>175</v>
      </c>
      <c r="J5" s="479" t="s">
        <v>176</v>
      </c>
      <c r="K5" s="480">
        <v>22.7212601142857</v>
      </c>
      <c r="L5" s="476">
        <f t="shared" si="1"/>
        <v>26.7308942521008</v>
      </c>
      <c r="M5" s="238">
        <f t="shared" si="2"/>
        <v>4.00963413781512</v>
      </c>
      <c r="N5" s="477">
        <f t="shared" si="3"/>
        <v>0.15</v>
      </c>
      <c r="O5" s="478"/>
      <c r="P5" s="240" t="s">
        <v>28</v>
      </c>
      <c r="Q5" s="269">
        <v>45444</v>
      </c>
      <c r="R5" s="503"/>
      <c r="S5" s="503"/>
      <c r="T5" s="504"/>
      <c r="U5" s="504"/>
      <c r="V5" s="504"/>
    </row>
    <row r="6" s="422" customFormat="1" ht="12.6" customHeight="1" spans="1:22">
      <c r="A6" s="437">
        <f t="shared" si="0"/>
        <v>3</v>
      </c>
      <c r="B6" s="194"/>
      <c r="C6" s="432" t="s">
        <v>171</v>
      </c>
      <c r="D6" s="433"/>
      <c r="E6" s="434"/>
      <c r="F6" s="440" t="s">
        <v>172</v>
      </c>
      <c r="G6" s="439" t="s">
        <v>24</v>
      </c>
      <c r="H6" s="439" t="s">
        <v>116</v>
      </c>
      <c r="I6" s="439" t="s">
        <v>177</v>
      </c>
      <c r="J6" s="479" t="s">
        <v>178</v>
      </c>
      <c r="K6" s="480">
        <v>33.1847578365714</v>
      </c>
      <c r="L6" s="476">
        <f t="shared" si="1"/>
        <v>39.0408915724369</v>
      </c>
      <c r="M6" s="238">
        <f t="shared" si="2"/>
        <v>5.85613373586554</v>
      </c>
      <c r="N6" s="477">
        <f t="shared" si="3"/>
        <v>0.15</v>
      </c>
      <c r="O6" s="478"/>
      <c r="P6" s="240" t="s">
        <v>28</v>
      </c>
      <c r="Q6" s="269">
        <v>45444</v>
      </c>
      <c r="R6" s="503"/>
      <c r="S6" s="503"/>
      <c r="T6" s="504"/>
      <c r="U6" s="504"/>
      <c r="V6" s="504"/>
    </row>
    <row r="7" s="422" customFormat="1" ht="12.6" customHeight="1" spans="1:22">
      <c r="A7" s="431">
        <f t="shared" si="0"/>
        <v>4</v>
      </c>
      <c r="B7" s="194"/>
      <c r="C7" s="432" t="s">
        <v>171</v>
      </c>
      <c r="D7" s="433"/>
      <c r="E7" s="434"/>
      <c r="F7" s="440" t="s">
        <v>172</v>
      </c>
      <c r="G7" s="439" t="s">
        <v>24</v>
      </c>
      <c r="H7" s="439" t="s">
        <v>116</v>
      </c>
      <c r="I7" s="439" t="s">
        <v>119</v>
      </c>
      <c r="J7" s="479" t="s">
        <v>120</v>
      </c>
      <c r="K7" s="480">
        <v>48.6078971428571</v>
      </c>
      <c r="L7" s="476">
        <f t="shared" si="1"/>
        <v>57.1857613445378</v>
      </c>
      <c r="M7" s="238">
        <f t="shared" si="2"/>
        <v>8.57786420168067</v>
      </c>
      <c r="N7" s="477">
        <f t="shared" si="3"/>
        <v>0.15</v>
      </c>
      <c r="O7" s="478"/>
      <c r="P7" s="240" t="s">
        <v>28</v>
      </c>
      <c r="Q7" s="269">
        <v>45444</v>
      </c>
      <c r="R7" s="503"/>
      <c r="S7" s="503"/>
      <c r="T7" s="504"/>
      <c r="U7" s="504"/>
      <c r="V7" s="504"/>
    </row>
    <row r="8" s="422" customFormat="1" ht="12.6" customHeight="1" spans="1:22">
      <c r="A8" s="437">
        <f t="shared" si="0"/>
        <v>5</v>
      </c>
      <c r="B8" s="194"/>
      <c r="C8" s="432" t="s">
        <v>171</v>
      </c>
      <c r="D8" s="433"/>
      <c r="E8" s="434"/>
      <c r="F8" s="440" t="s">
        <v>172</v>
      </c>
      <c r="G8" s="439" t="s">
        <v>24</v>
      </c>
      <c r="H8" s="439" t="s">
        <v>116</v>
      </c>
      <c r="I8" s="439" t="s">
        <v>179</v>
      </c>
      <c r="J8" s="479" t="s">
        <v>180</v>
      </c>
      <c r="K8" s="480">
        <v>28.2757292651429</v>
      </c>
      <c r="L8" s="476">
        <f t="shared" si="1"/>
        <v>33.2655638413446</v>
      </c>
      <c r="M8" s="238">
        <f t="shared" si="2"/>
        <v>4.98983457620169</v>
      </c>
      <c r="N8" s="477">
        <f t="shared" si="3"/>
        <v>0.15</v>
      </c>
      <c r="O8" s="478"/>
      <c r="P8" s="240" t="s">
        <v>28</v>
      </c>
      <c r="Q8" s="269">
        <v>45444</v>
      </c>
      <c r="R8" s="503"/>
      <c r="S8" s="503"/>
      <c r="T8" s="504"/>
      <c r="U8" s="504"/>
      <c r="V8" s="504"/>
    </row>
    <row r="9" s="422" customFormat="1" ht="12.6" customHeight="1" spans="1:22">
      <c r="A9" s="431">
        <f t="shared" si="0"/>
        <v>6</v>
      </c>
      <c r="B9" s="194"/>
      <c r="C9" s="432" t="s">
        <v>171</v>
      </c>
      <c r="D9" s="433"/>
      <c r="E9" s="434"/>
      <c r="F9" s="440" t="s">
        <v>172</v>
      </c>
      <c r="G9" s="439" t="s">
        <v>24</v>
      </c>
      <c r="H9" s="439" t="s">
        <v>116</v>
      </c>
      <c r="I9" s="439" t="s">
        <v>100</v>
      </c>
      <c r="J9" s="479" t="s">
        <v>101</v>
      </c>
      <c r="K9" s="480">
        <v>39.3296428571429</v>
      </c>
      <c r="L9" s="476">
        <f t="shared" si="1"/>
        <v>46.2701680672269</v>
      </c>
      <c r="M9" s="238">
        <f t="shared" ref="M9:M11" si="4">L9-K9</f>
        <v>6.94052521008404</v>
      </c>
      <c r="N9" s="477">
        <f t="shared" ref="N9:N11" si="5">M9/L9</f>
        <v>0.15</v>
      </c>
      <c r="O9" s="478"/>
      <c r="P9" s="240" t="s">
        <v>28</v>
      </c>
      <c r="Q9" s="269">
        <v>45444</v>
      </c>
      <c r="R9" s="503"/>
      <c r="S9" s="503"/>
      <c r="T9" s="504"/>
      <c r="U9" s="504"/>
      <c r="V9" s="504"/>
    </row>
    <row r="10" s="422" customFormat="1" ht="12.6" customHeight="1" spans="1:22">
      <c r="A10" s="431">
        <f t="shared" si="0"/>
        <v>7</v>
      </c>
      <c r="B10" s="194"/>
      <c r="C10" s="432" t="s">
        <v>171</v>
      </c>
      <c r="D10" s="433"/>
      <c r="E10" s="434"/>
      <c r="F10" s="440" t="s">
        <v>172</v>
      </c>
      <c r="G10" s="439" t="s">
        <v>24</v>
      </c>
      <c r="H10" s="439" t="s">
        <v>116</v>
      </c>
      <c r="I10" s="439" t="s">
        <v>135</v>
      </c>
      <c r="J10" s="479" t="s">
        <v>136</v>
      </c>
      <c r="K10" s="480">
        <v>30.6047857142857</v>
      </c>
      <c r="L10" s="476">
        <f t="shared" si="1"/>
        <v>36.0056302521008</v>
      </c>
      <c r="M10" s="238">
        <f t="shared" si="4"/>
        <v>5.40084453781512</v>
      </c>
      <c r="N10" s="477">
        <f t="shared" si="5"/>
        <v>0.15</v>
      </c>
      <c r="O10" s="478"/>
      <c r="P10" s="240" t="s">
        <v>28</v>
      </c>
      <c r="Q10" s="269">
        <v>45444</v>
      </c>
      <c r="R10" s="503"/>
      <c r="S10" s="503"/>
      <c r="T10" s="504"/>
      <c r="U10" s="504"/>
      <c r="V10" s="504"/>
    </row>
    <row r="11" s="423" customFormat="1" ht="12.6" customHeight="1" spans="1:22">
      <c r="A11" s="431">
        <f t="shared" si="0"/>
        <v>8</v>
      </c>
      <c r="B11" s="194"/>
      <c r="C11" s="432" t="s">
        <v>171</v>
      </c>
      <c r="D11" s="433"/>
      <c r="E11" s="434"/>
      <c r="F11" s="440" t="s">
        <v>172</v>
      </c>
      <c r="G11" s="439" t="s">
        <v>24</v>
      </c>
      <c r="H11" s="439" t="s">
        <v>116</v>
      </c>
      <c r="I11" s="439" t="s">
        <v>181</v>
      </c>
      <c r="J11" s="479" t="s">
        <v>182</v>
      </c>
      <c r="K11" s="480">
        <v>5.39801428571429</v>
      </c>
      <c r="L11" s="476">
        <f t="shared" si="1"/>
        <v>6.35060504201681</v>
      </c>
      <c r="M11" s="238">
        <f t="shared" si="4"/>
        <v>0.952590756302522</v>
      </c>
      <c r="N11" s="477">
        <f t="shared" si="5"/>
        <v>0.15</v>
      </c>
      <c r="O11" s="478"/>
      <c r="P11" s="240" t="s">
        <v>28</v>
      </c>
      <c r="Q11" s="269">
        <v>45444</v>
      </c>
      <c r="R11" s="503"/>
      <c r="S11" s="503"/>
      <c r="T11" s="504"/>
      <c r="U11" s="504"/>
      <c r="V11" s="504"/>
    </row>
    <row r="12" s="423" customFormat="1" ht="12.6" customHeight="1" spans="1:22">
      <c r="A12" s="431">
        <f t="shared" si="0"/>
        <v>9</v>
      </c>
      <c r="B12" s="194"/>
      <c r="C12" s="432" t="s">
        <v>171</v>
      </c>
      <c r="D12" s="441"/>
      <c r="E12" s="434"/>
      <c r="F12" s="440" t="s">
        <v>172</v>
      </c>
      <c r="G12" s="439" t="s">
        <v>24</v>
      </c>
      <c r="H12" s="439" t="s">
        <v>116</v>
      </c>
      <c r="I12" s="439" t="s">
        <v>183</v>
      </c>
      <c r="J12" s="479" t="s">
        <v>184</v>
      </c>
      <c r="K12" s="480">
        <v>9.11874285714286</v>
      </c>
      <c r="L12" s="476">
        <f t="shared" si="1"/>
        <v>10.7279327731092</v>
      </c>
      <c r="M12" s="238">
        <f t="shared" ref="M12:M16" si="6">L12-K12</f>
        <v>1.60918991596639</v>
      </c>
      <c r="N12" s="477">
        <f t="shared" ref="N12:N16" si="7">M12/L12</f>
        <v>0.15</v>
      </c>
      <c r="O12" s="478"/>
      <c r="P12" s="240" t="s">
        <v>28</v>
      </c>
      <c r="Q12" s="269">
        <v>45444</v>
      </c>
      <c r="R12" s="505"/>
      <c r="S12" s="503"/>
      <c r="T12" s="504"/>
      <c r="U12" s="504"/>
      <c r="V12" s="504"/>
    </row>
    <row r="13" s="423" customFormat="1" ht="12.6" customHeight="1" spans="1:22">
      <c r="A13" s="431">
        <f t="shared" si="0"/>
        <v>10</v>
      </c>
      <c r="B13" s="194"/>
      <c r="C13" s="432" t="s">
        <v>171</v>
      </c>
      <c r="D13" s="441"/>
      <c r="E13" s="434"/>
      <c r="F13" s="442" t="s">
        <v>172</v>
      </c>
      <c r="G13" s="439" t="s">
        <v>24</v>
      </c>
      <c r="H13" s="439" t="s">
        <v>116</v>
      </c>
      <c r="I13" s="439" t="s">
        <v>185</v>
      </c>
      <c r="J13" s="481" t="s">
        <v>186</v>
      </c>
      <c r="K13" s="482">
        <v>9.0866</v>
      </c>
      <c r="L13" s="476">
        <f t="shared" si="1"/>
        <v>10.6901176470588</v>
      </c>
      <c r="M13" s="238">
        <f t="shared" si="6"/>
        <v>1.60351764705882</v>
      </c>
      <c r="N13" s="477">
        <f t="shared" si="7"/>
        <v>0.15</v>
      </c>
      <c r="O13" s="483"/>
      <c r="P13" s="240" t="s">
        <v>28</v>
      </c>
      <c r="Q13" s="269">
        <v>45444</v>
      </c>
      <c r="R13" s="506"/>
      <c r="S13" s="503"/>
      <c r="T13" s="504"/>
      <c r="U13" s="504"/>
      <c r="V13" s="504"/>
    </row>
    <row r="14" s="423" customFormat="1" ht="12.6" customHeight="1" spans="1:22">
      <c r="A14" s="431">
        <f t="shared" si="0"/>
        <v>11</v>
      </c>
      <c r="B14" s="194"/>
      <c r="C14" s="432" t="s">
        <v>171</v>
      </c>
      <c r="D14" s="441"/>
      <c r="E14" s="434"/>
      <c r="F14" s="442" t="s">
        <v>172</v>
      </c>
      <c r="G14" s="439" t="s">
        <v>24</v>
      </c>
      <c r="H14" s="439" t="s">
        <v>116</v>
      </c>
      <c r="I14" s="439" t="s">
        <v>187</v>
      </c>
      <c r="J14" s="484" t="s">
        <v>188</v>
      </c>
      <c r="K14" s="485">
        <v>6.75257142857143</v>
      </c>
      <c r="L14" s="476">
        <f t="shared" si="1"/>
        <v>7.94420168067227</v>
      </c>
      <c r="M14" s="238">
        <f t="shared" si="6"/>
        <v>1.19163025210084</v>
      </c>
      <c r="N14" s="477">
        <f t="shared" si="7"/>
        <v>0.15</v>
      </c>
      <c r="O14" s="486"/>
      <c r="P14" s="240" t="s">
        <v>28</v>
      </c>
      <c r="Q14" s="269">
        <v>45444</v>
      </c>
      <c r="R14" s="505"/>
      <c r="S14" s="503"/>
      <c r="T14" s="504"/>
      <c r="U14" s="504"/>
      <c r="V14" s="504"/>
    </row>
    <row r="15" s="423" customFormat="1" ht="12.6" customHeight="1" spans="1:22">
      <c r="A15" s="437">
        <f t="shared" si="0"/>
        <v>12</v>
      </c>
      <c r="B15" s="194"/>
      <c r="C15" s="443" t="s">
        <v>171</v>
      </c>
      <c r="D15" s="441"/>
      <c r="E15" s="434"/>
      <c r="F15" s="442" t="s">
        <v>172</v>
      </c>
      <c r="G15" s="439" t="s">
        <v>24</v>
      </c>
      <c r="H15" s="439" t="s">
        <v>116</v>
      </c>
      <c r="I15" s="439" t="s">
        <v>189</v>
      </c>
      <c r="J15" s="479" t="s">
        <v>144</v>
      </c>
      <c r="K15" s="480">
        <v>11.4569685714286</v>
      </c>
      <c r="L15" s="476">
        <f t="shared" si="1"/>
        <v>13.4787865546219</v>
      </c>
      <c r="M15" s="238">
        <f t="shared" si="6"/>
        <v>2.02181798319328</v>
      </c>
      <c r="N15" s="477">
        <f t="shared" si="7"/>
        <v>0.15</v>
      </c>
      <c r="O15" s="487"/>
      <c r="P15" s="240" t="s">
        <v>28</v>
      </c>
      <c r="Q15" s="269">
        <v>45444</v>
      </c>
      <c r="R15" s="505"/>
      <c r="S15" s="503"/>
      <c r="T15" s="504"/>
      <c r="U15" s="504"/>
      <c r="V15" s="504"/>
    </row>
    <row r="16" s="423" customFormat="1" ht="12.6" customHeight="1" spans="1:22">
      <c r="A16" s="437">
        <f t="shared" si="0"/>
        <v>13</v>
      </c>
      <c r="B16" s="194"/>
      <c r="C16" s="443" t="s">
        <v>171</v>
      </c>
      <c r="D16" s="441"/>
      <c r="E16" s="434"/>
      <c r="F16" s="442" t="s">
        <v>172</v>
      </c>
      <c r="G16" s="439" t="s">
        <v>24</v>
      </c>
      <c r="H16" s="439" t="s">
        <v>116</v>
      </c>
      <c r="I16" s="439" t="s">
        <v>190</v>
      </c>
      <c r="J16" s="479" t="s">
        <v>191</v>
      </c>
      <c r="K16" s="480">
        <v>5.76747142857143</v>
      </c>
      <c r="L16" s="476">
        <f t="shared" si="1"/>
        <v>6.78526050420168</v>
      </c>
      <c r="M16" s="238">
        <f t="shared" si="6"/>
        <v>1.01778907563025</v>
      </c>
      <c r="N16" s="477">
        <f t="shared" si="7"/>
        <v>0.15</v>
      </c>
      <c r="O16" s="487"/>
      <c r="P16" s="240" t="s">
        <v>28</v>
      </c>
      <c r="Q16" s="269">
        <v>45444</v>
      </c>
      <c r="R16" s="505"/>
      <c r="S16" s="503"/>
      <c r="T16" s="504"/>
      <c r="U16" s="504"/>
      <c r="V16" s="504"/>
    </row>
    <row r="17" s="423" customFormat="1" ht="12.6" customHeight="1" spans="1:27">
      <c r="A17" s="437">
        <f t="shared" si="0"/>
        <v>14</v>
      </c>
      <c r="B17" s="194"/>
      <c r="C17" s="443" t="s">
        <v>171</v>
      </c>
      <c r="D17" s="441"/>
      <c r="E17" s="434"/>
      <c r="F17" s="442" t="s">
        <v>172</v>
      </c>
      <c r="G17" s="439" t="s">
        <v>24</v>
      </c>
      <c r="H17" s="439" t="s">
        <v>116</v>
      </c>
      <c r="I17" s="439" t="s">
        <v>192</v>
      </c>
      <c r="J17" s="479" t="s">
        <v>193</v>
      </c>
      <c r="K17" s="480">
        <v>5.11814285714286</v>
      </c>
      <c r="L17" s="476">
        <f t="shared" si="1"/>
        <v>6.02134453781513</v>
      </c>
      <c r="M17" s="238">
        <f t="shared" ref="M17:M22" si="8">L17-K17</f>
        <v>0.90320168067227</v>
      </c>
      <c r="N17" s="477">
        <f t="shared" ref="N17:N22" si="9">M17/L17</f>
        <v>0.15</v>
      </c>
      <c r="O17" s="487"/>
      <c r="P17" s="240" t="s">
        <v>28</v>
      </c>
      <c r="Q17" s="269">
        <v>45444</v>
      </c>
      <c r="R17" s="505"/>
      <c r="S17" s="503"/>
      <c r="T17" s="504"/>
      <c r="U17" s="504"/>
      <c r="V17" s="504"/>
      <c r="AA17" s="514"/>
    </row>
    <row r="18" s="423" customFormat="1" ht="12.6" customHeight="1" spans="1:27">
      <c r="A18" s="437">
        <f t="shared" si="0"/>
        <v>15</v>
      </c>
      <c r="B18" s="194"/>
      <c r="C18" s="443" t="s">
        <v>171</v>
      </c>
      <c r="D18" s="441"/>
      <c r="E18" s="434"/>
      <c r="F18" s="442" t="s">
        <v>172</v>
      </c>
      <c r="G18" s="439" t="s">
        <v>24</v>
      </c>
      <c r="H18" s="439" t="s">
        <v>116</v>
      </c>
      <c r="I18" s="439" t="s">
        <v>194</v>
      </c>
      <c r="J18" s="479" t="s">
        <v>195</v>
      </c>
      <c r="K18" s="480">
        <v>8.94324285714286</v>
      </c>
      <c r="L18" s="476">
        <f t="shared" si="1"/>
        <v>10.521462184874</v>
      </c>
      <c r="M18" s="238">
        <f t="shared" si="8"/>
        <v>1.57821932773109</v>
      </c>
      <c r="N18" s="477">
        <f t="shared" si="9"/>
        <v>0.15</v>
      </c>
      <c r="O18" s="487"/>
      <c r="P18" s="240" t="s">
        <v>28</v>
      </c>
      <c r="Q18" s="269">
        <v>45444</v>
      </c>
      <c r="R18" s="505"/>
      <c r="S18" s="503"/>
      <c r="T18" s="504"/>
      <c r="U18" s="504"/>
      <c r="V18" s="504"/>
      <c r="AA18" s="514"/>
    </row>
    <row r="19" s="423" customFormat="1" ht="12.6" customHeight="1" spans="1:27">
      <c r="A19" s="437">
        <f t="shared" si="0"/>
        <v>16</v>
      </c>
      <c r="B19" s="194"/>
      <c r="C19" s="443" t="s">
        <v>171</v>
      </c>
      <c r="D19" s="441"/>
      <c r="E19" s="434"/>
      <c r="F19" s="442" t="s">
        <v>172</v>
      </c>
      <c r="G19" s="439" t="s">
        <v>24</v>
      </c>
      <c r="H19" s="439" t="s">
        <v>116</v>
      </c>
      <c r="I19" s="439" t="s">
        <v>196</v>
      </c>
      <c r="J19" s="479" t="s">
        <v>197</v>
      </c>
      <c r="K19" s="480">
        <v>23.617386408</v>
      </c>
      <c r="L19" s="476">
        <f t="shared" si="1"/>
        <v>27.78516048</v>
      </c>
      <c r="M19" s="238">
        <f t="shared" si="8"/>
        <v>4.167774072</v>
      </c>
      <c r="N19" s="477">
        <f t="shared" si="9"/>
        <v>0.15</v>
      </c>
      <c r="O19" s="487"/>
      <c r="P19" s="240" t="s">
        <v>28</v>
      </c>
      <c r="Q19" s="269">
        <v>45444</v>
      </c>
      <c r="R19" s="505"/>
      <c r="S19" s="503"/>
      <c r="T19" s="504"/>
      <c r="U19" s="504"/>
      <c r="V19" s="504"/>
      <c r="AA19" s="514"/>
    </row>
    <row r="20" s="423" customFormat="1" ht="12.6" customHeight="1" spans="1:27">
      <c r="A20" s="437">
        <f t="shared" si="0"/>
        <v>17</v>
      </c>
      <c r="B20" s="194"/>
      <c r="C20" s="443" t="s">
        <v>171</v>
      </c>
      <c r="D20" s="441"/>
      <c r="E20" s="434"/>
      <c r="F20" s="442" t="s">
        <v>172</v>
      </c>
      <c r="G20" s="439" t="s">
        <v>24</v>
      </c>
      <c r="H20" s="439" t="s">
        <v>116</v>
      </c>
      <c r="I20" s="439" t="s">
        <v>198</v>
      </c>
      <c r="J20" s="479" t="s">
        <v>197</v>
      </c>
      <c r="K20" s="480">
        <v>23.0651482285714</v>
      </c>
      <c r="L20" s="476">
        <f t="shared" si="1"/>
        <v>27.1354685042016</v>
      </c>
      <c r="M20" s="238">
        <f t="shared" si="8"/>
        <v>4.07032027563025</v>
      </c>
      <c r="N20" s="477">
        <f t="shared" si="9"/>
        <v>0.15</v>
      </c>
      <c r="O20" s="478"/>
      <c r="P20" s="240" t="s">
        <v>28</v>
      </c>
      <c r="Q20" s="269">
        <v>45444</v>
      </c>
      <c r="R20" s="505"/>
      <c r="S20" s="503"/>
      <c r="T20" s="504"/>
      <c r="U20" s="504"/>
      <c r="V20" s="504"/>
      <c r="AA20" s="514"/>
    </row>
    <row r="21" s="423" customFormat="1" ht="12.6" customHeight="1" spans="1:27">
      <c r="A21" s="437">
        <f t="shared" si="0"/>
        <v>18</v>
      </c>
      <c r="B21" s="194"/>
      <c r="C21" s="443" t="s">
        <v>171</v>
      </c>
      <c r="D21" s="441"/>
      <c r="E21" s="434"/>
      <c r="F21" s="442" t="s">
        <v>172</v>
      </c>
      <c r="G21" s="439" t="s">
        <v>24</v>
      </c>
      <c r="H21" s="439" t="s">
        <v>116</v>
      </c>
      <c r="I21" s="439" t="s">
        <v>121</v>
      </c>
      <c r="J21" s="479" t="s">
        <v>199</v>
      </c>
      <c r="K21" s="480">
        <v>21.0069744</v>
      </c>
      <c r="L21" s="476">
        <f t="shared" si="1"/>
        <v>24.7140875294118</v>
      </c>
      <c r="M21" s="238">
        <f t="shared" si="8"/>
        <v>3.70711312941177</v>
      </c>
      <c r="N21" s="477">
        <f t="shared" si="9"/>
        <v>0.15</v>
      </c>
      <c r="O21" s="486"/>
      <c r="P21" s="240" t="s">
        <v>28</v>
      </c>
      <c r="Q21" s="269">
        <v>45444</v>
      </c>
      <c r="R21" s="505"/>
      <c r="S21" s="503"/>
      <c r="T21" s="504"/>
      <c r="U21" s="504"/>
      <c r="V21" s="504"/>
      <c r="AA21" s="514"/>
    </row>
    <row r="22" s="422" customFormat="1" ht="12.6" customHeight="1" spans="1:27">
      <c r="A22" s="437">
        <f t="shared" si="0"/>
        <v>19</v>
      </c>
      <c r="B22" s="194"/>
      <c r="C22" s="443" t="s">
        <v>171</v>
      </c>
      <c r="D22" s="441"/>
      <c r="E22" s="434"/>
      <c r="F22" s="442" t="s">
        <v>172</v>
      </c>
      <c r="G22" s="439" t="s">
        <v>24</v>
      </c>
      <c r="H22" s="439" t="s">
        <v>106</v>
      </c>
      <c r="I22" s="439" t="s">
        <v>200</v>
      </c>
      <c r="J22" s="481" t="s">
        <v>201</v>
      </c>
      <c r="K22" s="480">
        <v>3.56271931428571</v>
      </c>
      <c r="L22" s="476">
        <f t="shared" si="1"/>
        <v>4.19143448739495</v>
      </c>
      <c r="M22" s="238">
        <f t="shared" si="8"/>
        <v>0.628715173109243</v>
      </c>
      <c r="N22" s="477">
        <f t="shared" si="9"/>
        <v>0.15</v>
      </c>
      <c r="O22" s="478"/>
      <c r="P22" s="240" t="s">
        <v>28</v>
      </c>
      <c r="Q22" s="269">
        <v>45444</v>
      </c>
      <c r="R22" s="505"/>
      <c r="S22" s="503"/>
      <c r="T22" s="504"/>
      <c r="U22" s="504"/>
      <c r="V22" s="504"/>
      <c r="AA22" s="515"/>
    </row>
    <row r="23" s="423" customFormat="1" ht="12.6" customHeight="1" spans="1:27">
      <c r="A23" s="437">
        <f t="shared" si="0"/>
        <v>20</v>
      </c>
      <c r="B23" s="194"/>
      <c r="C23" s="443" t="s">
        <v>171</v>
      </c>
      <c r="D23" s="441"/>
      <c r="E23" s="434"/>
      <c r="F23" s="442" t="s">
        <v>172</v>
      </c>
      <c r="G23" s="439" t="s">
        <v>24</v>
      </c>
      <c r="H23" s="439" t="s">
        <v>106</v>
      </c>
      <c r="I23" s="439" t="s">
        <v>202</v>
      </c>
      <c r="J23" s="479" t="s">
        <v>144</v>
      </c>
      <c r="K23" s="480">
        <v>10.9569685714286</v>
      </c>
      <c r="L23" s="476">
        <f t="shared" si="1"/>
        <v>12.8905512605042</v>
      </c>
      <c r="M23" s="238">
        <f t="shared" ref="M23:M26" si="10">L23-K23</f>
        <v>1.93358268907564</v>
      </c>
      <c r="N23" s="477">
        <f t="shared" ref="N23:N26" si="11">M23/L23</f>
        <v>0.15</v>
      </c>
      <c r="O23" s="486"/>
      <c r="P23" s="240" t="s">
        <v>28</v>
      </c>
      <c r="Q23" s="269">
        <v>45444</v>
      </c>
      <c r="R23" s="505"/>
      <c r="S23" s="503"/>
      <c r="T23" s="504"/>
      <c r="U23" s="504"/>
      <c r="V23" s="504"/>
      <c r="AA23" s="514"/>
    </row>
    <row r="24" s="423" customFormat="1" ht="12.6" customHeight="1" spans="1:27">
      <c r="A24" s="437">
        <f t="shared" si="0"/>
        <v>21</v>
      </c>
      <c r="B24" s="194"/>
      <c r="C24" s="443" t="s">
        <v>171</v>
      </c>
      <c r="D24" s="441"/>
      <c r="E24" s="434"/>
      <c r="F24" s="442" t="s">
        <v>172</v>
      </c>
      <c r="G24" s="439" t="s">
        <v>24</v>
      </c>
      <c r="H24" s="439" t="s">
        <v>106</v>
      </c>
      <c r="I24" s="439" t="s">
        <v>203</v>
      </c>
      <c r="J24" s="479" t="s">
        <v>144</v>
      </c>
      <c r="K24" s="480">
        <v>12.2597257142857</v>
      </c>
      <c r="L24" s="476">
        <f t="shared" si="1"/>
        <v>14.4232067226891</v>
      </c>
      <c r="M24" s="238">
        <f t="shared" si="10"/>
        <v>2.16348100840336</v>
      </c>
      <c r="N24" s="477">
        <f t="shared" si="11"/>
        <v>0.15</v>
      </c>
      <c r="O24" s="487"/>
      <c r="P24" s="240" t="s">
        <v>28</v>
      </c>
      <c r="Q24" s="269">
        <v>45444</v>
      </c>
      <c r="R24" s="505"/>
      <c r="S24" s="503"/>
      <c r="T24" s="504"/>
      <c r="U24" s="504"/>
      <c r="V24" s="504"/>
      <c r="AA24" s="514"/>
    </row>
    <row r="25" s="423" customFormat="1" ht="12.6" customHeight="1" spans="1:27">
      <c r="A25" s="437">
        <f t="shared" si="0"/>
        <v>22</v>
      </c>
      <c r="B25" s="194"/>
      <c r="C25" s="443" t="s">
        <v>171</v>
      </c>
      <c r="D25" s="441"/>
      <c r="E25" s="434"/>
      <c r="F25" s="442" t="s">
        <v>172</v>
      </c>
      <c r="G25" s="439" t="s">
        <v>24</v>
      </c>
      <c r="H25" s="439" t="s">
        <v>106</v>
      </c>
      <c r="I25" s="439" t="s">
        <v>204</v>
      </c>
      <c r="J25" s="479" t="s">
        <v>205</v>
      </c>
      <c r="K25" s="480">
        <v>13.14544</v>
      </c>
      <c r="L25" s="476">
        <f t="shared" si="1"/>
        <v>15.4652235294118</v>
      </c>
      <c r="M25" s="238">
        <f t="shared" si="10"/>
        <v>2.31978352941177</v>
      </c>
      <c r="N25" s="477">
        <f t="shared" si="11"/>
        <v>0.15</v>
      </c>
      <c r="O25" s="478"/>
      <c r="P25" s="240" t="s">
        <v>28</v>
      </c>
      <c r="Q25" s="269">
        <v>45444</v>
      </c>
      <c r="R25" s="505"/>
      <c r="S25" s="503"/>
      <c r="T25" s="504"/>
      <c r="U25" s="504"/>
      <c r="V25" s="504"/>
      <c r="AA25" s="514"/>
    </row>
    <row r="26" s="423" customFormat="1" ht="12.6" customHeight="1" spans="1:22">
      <c r="A26" s="431">
        <f t="shared" si="0"/>
        <v>23</v>
      </c>
      <c r="B26" s="194"/>
      <c r="C26" s="432" t="s">
        <v>171</v>
      </c>
      <c r="D26" s="441"/>
      <c r="E26" s="434"/>
      <c r="F26" s="440" t="s">
        <v>172</v>
      </c>
      <c r="G26" s="439" t="s">
        <v>24</v>
      </c>
      <c r="H26" s="439" t="s">
        <v>106</v>
      </c>
      <c r="I26" s="439" t="s">
        <v>145</v>
      </c>
      <c r="J26" s="479" t="s">
        <v>146</v>
      </c>
      <c r="K26" s="480">
        <v>28.6698085714286</v>
      </c>
      <c r="L26" s="476">
        <f t="shared" si="1"/>
        <v>33.7291865546219</v>
      </c>
      <c r="M26" s="238">
        <f t="shared" si="10"/>
        <v>5.05937798319328</v>
      </c>
      <c r="N26" s="477">
        <f t="shared" si="11"/>
        <v>0.15</v>
      </c>
      <c r="O26" s="478"/>
      <c r="P26" s="240" t="s">
        <v>28</v>
      </c>
      <c r="Q26" s="269">
        <v>45444</v>
      </c>
      <c r="R26" s="503"/>
      <c r="S26" s="503"/>
      <c r="T26" s="504"/>
      <c r="U26" s="504"/>
      <c r="V26" s="504"/>
    </row>
    <row r="27" s="423" customFormat="1" ht="12.6" customHeight="1" spans="1:27">
      <c r="A27" s="437">
        <f t="shared" si="0"/>
        <v>24</v>
      </c>
      <c r="B27" s="194"/>
      <c r="C27" s="432" t="s">
        <v>171</v>
      </c>
      <c r="D27" s="441"/>
      <c r="E27" s="434"/>
      <c r="F27" s="442" t="s">
        <v>172</v>
      </c>
      <c r="G27" s="439" t="s">
        <v>24</v>
      </c>
      <c r="H27" s="439" t="s">
        <v>106</v>
      </c>
      <c r="I27" s="439" t="s">
        <v>206</v>
      </c>
      <c r="J27" s="479" t="s">
        <v>146</v>
      </c>
      <c r="K27" s="480">
        <v>27.797</v>
      </c>
      <c r="L27" s="476">
        <f t="shared" si="1"/>
        <v>32.7023529411765</v>
      </c>
      <c r="M27" s="238">
        <f t="shared" ref="M27:M32" si="12">L27-K27</f>
        <v>4.90535294117647</v>
      </c>
      <c r="N27" s="477">
        <f t="shared" ref="N27:N32" si="13">M27/L27</f>
        <v>0.15</v>
      </c>
      <c r="O27" s="486"/>
      <c r="P27" s="240" t="s">
        <v>28</v>
      </c>
      <c r="Q27" s="269">
        <v>45444</v>
      </c>
      <c r="R27" s="505"/>
      <c r="S27" s="503"/>
      <c r="T27" s="504"/>
      <c r="U27" s="504"/>
      <c r="V27" s="504"/>
      <c r="AA27" s="514"/>
    </row>
    <row r="28" s="423" customFormat="1" ht="12.6" customHeight="1" spans="1:27">
      <c r="A28" s="431">
        <f t="shared" si="0"/>
        <v>25</v>
      </c>
      <c r="B28" s="194"/>
      <c r="C28" s="432" t="s">
        <v>171</v>
      </c>
      <c r="D28" s="441"/>
      <c r="E28" s="434"/>
      <c r="F28" s="442" t="s">
        <v>172</v>
      </c>
      <c r="G28" s="439" t="s">
        <v>24</v>
      </c>
      <c r="H28" s="439" t="s">
        <v>106</v>
      </c>
      <c r="I28" s="439" t="s">
        <v>207</v>
      </c>
      <c r="J28" s="481" t="s">
        <v>208</v>
      </c>
      <c r="K28" s="482">
        <v>27.9255714285714</v>
      </c>
      <c r="L28" s="476">
        <f t="shared" si="1"/>
        <v>32.8536134453781</v>
      </c>
      <c r="M28" s="238">
        <f t="shared" si="12"/>
        <v>4.92804201680672</v>
      </c>
      <c r="N28" s="477">
        <f t="shared" si="13"/>
        <v>0.15</v>
      </c>
      <c r="O28" s="487"/>
      <c r="P28" s="240" t="s">
        <v>28</v>
      </c>
      <c r="Q28" s="269">
        <v>45444</v>
      </c>
      <c r="R28" s="505"/>
      <c r="S28" s="503"/>
      <c r="T28" s="504"/>
      <c r="U28" s="504"/>
      <c r="V28" s="504"/>
      <c r="AA28" s="514"/>
    </row>
    <row r="29" s="423" customFormat="1" ht="12.6" customHeight="1" spans="1:27">
      <c r="A29" s="437">
        <f t="shared" si="0"/>
        <v>26</v>
      </c>
      <c r="B29" s="194"/>
      <c r="C29" s="432" t="s">
        <v>171</v>
      </c>
      <c r="D29" s="441"/>
      <c r="E29" s="434"/>
      <c r="F29" s="442" t="s">
        <v>172</v>
      </c>
      <c r="G29" s="439" t="s">
        <v>24</v>
      </c>
      <c r="H29" s="439" t="s">
        <v>106</v>
      </c>
      <c r="I29" s="439" t="s">
        <v>111</v>
      </c>
      <c r="J29" s="488" t="s">
        <v>112</v>
      </c>
      <c r="K29" s="482">
        <v>10.7992857142857</v>
      </c>
      <c r="L29" s="476">
        <f t="shared" si="1"/>
        <v>12.7050420168067</v>
      </c>
      <c r="M29" s="238">
        <f t="shared" si="12"/>
        <v>1.90575630252101</v>
      </c>
      <c r="N29" s="477">
        <f t="shared" si="13"/>
        <v>0.15</v>
      </c>
      <c r="O29" s="478"/>
      <c r="P29" s="240" t="s">
        <v>28</v>
      </c>
      <c r="Q29" s="269">
        <v>45444</v>
      </c>
      <c r="R29" s="505"/>
      <c r="S29" s="503"/>
      <c r="T29" s="504"/>
      <c r="U29" s="504"/>
      <c r="V29" s="504"/>
      <c r="AA29" s="514"/>
    </row>
    <row r="30" s="423" customFormat="1" ht="12.6" customHeight="1" spans="1:22">
      <c r="A30" s="431">
        <f t="shared" si="0"/>
        <v>27</v>
      </c>
      <c r="B30" s="194"/>
      <c r="C30" s="432" t="s">
        <v>171</v>
      </c>
      <c r="D30" s="441"/>
      <c r="E30" s="434"/>
      <c r="F30" s="440" t="s">
        <v>172</v>
      </c>
      <c r="G30" s="439" t="s">
        <v>24</v>
      </c>
      <c r="H30" s="439" t="s">
        <v>113</v>
      </c>
      <c r="I30" s="439" t="s">
        <v>154</v>
      </c>
      <c r="J30" s="488" t="s">
        <v>151</v>
      </c>
      <c r="K30" s="482">
        <v>72.4689857142857</v>
      </c>
      <c r="L30" s="476">
        <f t="shared" si="1"/>
        <v>85.2576302521008</v>
      </c>
      <c r="M30" s="238">
        <f t="shared" si="12"/>
        <v>12.7886445378151</v>
      </c>
      <c r="N30" s="477">
        <f t="shared" si="13"/>
        <v>0.15</v>
      </c>
      <c r="O30" s="478"/>
      <c r="P30" s="240" t="s">
        <v>28</v>
      </c>
      <c r="Q30" s="269">
        <v>45444</v>
      </c>
      <c r="R30" s="503"/>
      <c r="S30" s="503"/>
      <c r="T30" s="504"/>
      <c r="U30" s="504"/>
      <c r="V30" s="504"/>
    </row>
    <row r="31" s="423" customFormat="1" ht="12.6" customHeight="1" spans="1:27">
      <c r="A31" s="431">
        <f t="shared" si="0"/>
        <v>28</v>
      </c>
      <c r="B31" s="194"/>
      <c r="C31" s="432" t="s">
        <v>171</v>
      </c>
      <c r="D31" s="441"/>
      <c r="E31" s="444"/>
      <c r="F31" s="442" t="s">
        <v>172</v>
      </c>
      <c r="G31" s="439" t="s">
        <v>24</v>
      </c>
      <c r="H31" s="439" t="s">
        <v>155</v>
      </c>
      <c r="I31" s="439" t="s">
        <v>156</v>
      </c>
      <c r="J31" s="489" t="s">
        <v>157</v>
      </c>
      <c r="K31" s="482">
        <v>174.052057407333</v>
      </c>
      <c r="L31" s="476">
        <f>K31/0.95</f>
        <v>183.212692007719</v>
      </c>
      <c r="M31" s="238">
        <f t="shared" si="12"/>
        <v>9.16063460038595</v>
      </c>
      <c r="N31" s="477">
        <f t="shared" si="13"/>
        <v>0.05</v>
      </c>
      <c r="O31" s="487"/>
      <c r="P31" s="240" t="s">
        <v>28</v>
      </c>
      <c r="Q31" s="269">
        <v>45444</v>
      </c>
      <c r="R31" s="505"/>
      <c r="S31" s="503"/>
      <c r="T31" s="504"/>
      <c r="U31" s="504"/>
      <c r="V31" s="504"/>
      <c r="AA31" s="514"/>
    </row>
    <row r="32" s="423" customFormat="1" ht="12.6" customHeight="1" spans="1:27">
      <c r="A32" s="431">
        <f t="shared" si="0"/>
        <v>29</v>
      </c>
      <c r="B32" s="194"/>
      <c r="C32" s="432" t="s">
        <v>171</v>
      </c>
      <c r="D32" s="441"/>
      <c r="E32" s="445"/>
      <c r="F32" s="440" t="s">
        <v>172</v>
      </c>
      <c r="G32" s="439" t="s">
        <v>24</v>
      </c>
      <c r="H32" s="439" t="s">
        <v>155</v>
      </c>
      <c r="I32" s="439" t="s">
        <v>158</v>
      </c>
      <c r="J32" s="489" t="s">
        <v>159</v>
      </c>
      <c r="K32" s="482">
        <v>50.1888222222222</v>
      </c>
      <c r="L32" s="476">
        <f>K32/0.95</f>
        <v>52.8303391812865</v>
      </c>
      <c r="M32" s="238">
        <f t="shared" si="12"/>
        <v>2.64151695906433</v>
      </c>
      <c r="N32" s="477">
        <f t="shared" si="13"/>
        <v>0.05</v>
      </c>
      <c r="O32" s="487"/>
      <c r="P32" s="240" t="s">
        <v>28</v>
      </c>
      <c r="Q32" s="269">
        <v>45444</v>
      </c>
      <c r="R32" s="505"/>
      <c r="S32" s="503"/>
      <c r="T32" s="504"/>
      <c r="U32" s="504"/>
      <c r="V32" s="504"/>
      <c r="AA32" s="514"/>
    </row>
    <row r="33" s="423" customFormat="1" ht="12.6" customHeight="1" spans="1:27">
      <c r="A33" s="431">
        <f t="shared" si="0"/>
        <v>30</v>
      </c>
      <c r="B33" s="194"/>
      <c r="C33" s="432" t="s">
        <v>171</v>
      </c>
      <c r="D33" s="441"/>
      <c r="E33" s="444"/>
      <c r="F33" s="440" t="s">
        <v>172</v>
      </c>
      <c r="G33" s="439" t="s">
        <v>24</v>
      </c>
      <c r="H33" s="439" t="s">
        <v>209</v>
      </c>
      <c r="I33" s="439" t="s">
        <v>35</v>
      </c>
      <c r="J33" s="488" t="s">
        <v>36</v>
      </c>
      <c r="K33" s="482">
        <v>42.8321857142857</v>
      </c>
      <c r="L33" s="476">
        <f t="shared" ref="L33:L36" si="14">K33/0.85</f>
        <v>50.3908067226891</v>
      </c>
      <c r="M33" s="238">
        <f t="shared" ref="M33:M36" si="15">L33-K33</f>
        <v>7.55862100840336</v>
      </c>
      <c r="N33" s="477">
        <f t="shared" ref="N33:N36" si="16">M33/L33</f>
        <v>0.15</v>
      </c>
      <c r="O33" s="487"/>
      <c r="P33" s="240" t="s">
        <v>28</v>
      </c>
      <c r="Q33" s="269">
        <v>45444</v>
      </c>
      <c r="R33" s="505"/>
      <c r="S33" s="503"/>
      <c r="T33" s="504"/>
      <c r="U33" s="504"/>
      <c r="V33" s="504"/>
      <c r="AA33" s="514"/>
    </row>
    <row r="34" s="423" customFormat="1" ht="12.6" customHeight="1" spans="1:27">
      <c r="A34" s="431">
        <f t="shared" si="0"/>
        <v>31</v>
      </c>
      <c r="B34" s="194"/>
      <c r="C34" s="432" t="s">
        <v>171</v>
      </c>
      <c r="D34" s="441"/>
      <c r="E34" s="444"/>
      <c r="F34" s="440" t="s">
        <v>172</v>
      </c>
      <c r="G34" s="439" t="s">
        <v>24</v>
      </c>
      <c r="H34" s="439" t="s">
        <v>209</v>
      </c>
      <c r="I34" s="439" t="s">
        <v>52</v>
      </c>
      <c r="J34" s="488" t="s">
        <v>53</v>
      </c>
      <c r="K34" s="482">
        <v>30.4990667508571</v>
      </c>
      <c r="L34" s="476">
        <f t="shared" si="14"/>
        <v>35.8812550010084</v>
      </c>
      <c r="M34" s="238">
        <f t="shared" si="15"/>
        <v>5.38218825015126</v>
      </c>
      <c r="N34" s="477">
        <f t="shared" si="16"/>
        <v>0.15</v>
      </c>
      <c r="O34" s="487"/>
      <c r="P34" s="240" t="s">
        <v>28</v>
      </c>
      <c r="Q34" s="269">
        <v>45444</v>
      </c>
      <c r="R34" s="505"/>
      <c r="S34" s="503"/>
      <c r="T34" s="504"/>
      <c r="U34" s="504"/>
      <c r="V34" s="504"/>
      <c r="AA34" s="514"/>
    </row>
    <row r="35" s="423" customFormat="1" ht="12.6" customHeight="1" spans="1:27">
      <c r="A35" s="431">
        <f t="shared" si="0"/>
        <v>32</v>
      </c>
      <c r="B35" s="194"/>
      <c r="C35" s="432" t="s">
        <v>171</v>
      </c>
      <c r="D35" s="446"/>
      <c r="E35" s="444"/>
      <c r="F35" s="440" t="s">
        <v>172</v>
      </c>
      <c r="G35" s="439" t="s">
        <v>24</v>
      </c>
      <c r="H35" s="439" t="s">
        <v>209</v>
      </c>
      <c r="I35" s="439" t="s">
        <v>63</v>
      </c>
      <c r="J35" s="488" t="s">
        <v>64</v>
      </c>
      <c r="K35" s="482">
        <v>35.16874216012</v>
      </c>
      <c r="L35" s="476">
        <f t="shared" si="14"/>
        <v>41.3749907766118</v>
      </c>
      <c r="M35" s="238">
        <f t="shared" si="15"/>
        <v>6.20624861649176</v>
      </c>
      <c r="N35" s="477">
        <f t="shared" si="16"/>
        <v>0.15</v>
      </c>
      <c r="O35" s="487"/>
      <c r="P35" s="240" t="s">
        <v>28</v>
      </c>
      <c r="Q35" s="269">
        <v>45444</v>
      </c>
      <c r="R35" s="505"/>
      <c r="S35" s="503"/>
      <c r="T35" s="504"/>
      <c r="U35" s="504"/>
      <c r="V35" s="504"/>
      <c r="AA35" s="514"/>
    </row>
    <row r="36" s="424" customFormat="1" ht="12.6" customHeight="1" spans="1:27">
      <c r="A36" s="431">
        <f t="shared" si="0"/>
        <v>33</v>
      </c>
      <c r="B36" s="194"/>
      <c r="C36" s="432" t="s">
        <v>171</v>
      </c>
      <c r="D36" s="446"/>
      <c r="E36" s="445"/>
      <c r="F36" s="440" t="s">
        <v>172</v>
      </c>
      <c r="G36" s="439" t="s">
        <v>24</v>
      </c>
      <c r="H36" s="439" t="s">
        <v>209</v>
      </c>
      <c r="I36" s="439" t="s">
        <v>50</v>
      </c>
      <c r="J36" s="488" t="s">
        <v>51</v>
      </c>
      <c r="K36" s="482">
        <v>17.7352308571429</v>
      </c>
      <c r="L36" s="476">
        <f t="shared" si="14"/>
        <v>20.8649774789916</v>
      </c>
      <c r="M36" s="238">
        <f t="shared" si="15"/>
        <v>3.12974662184875</v>
      </c>
      <c r="N36" s="477">
        <f t="shared" si="16"/>
        <v>0.15</v>
      </c>
      <c r="O36" s="490"/>
      <c r="P36" s="255"/>
      <c r="Q36" s="507"/>
      <c r="R36" s="508"/>
      <c r="S36" s="509"/>
      <c r="T36" s="510"/>
      <c r="U36" s="510"/>
      <c r="V36" s="316"/>
      <c r="AA36" s="516"/>
    </row>
    <row r="37" s="424" customFormat="1" ht="12.6" customHeight="1" spans="1:27">
      <c r="A37" s="447"/>
      <c r="B37" s="448"/>
      <c r="C37" s="449"/>
      <c r="D37" s="450"/>
      <c r="E37" s="451"/>
      <c r="F37" s="452"/>
      <c r="G37" s="452"/>
      <c r="H37" s="453"/>
      <c r="I37" s="453"/>
      <c r="J37" s="491"/>
      <c r="K37" s="492"/>
      <c r="L37" s="493"/>
      <c r="M37" s="494"/>
      <c r="N37" s="495"/>
      <c r="O37" s="490"/>
      <c r="P37" s="240"/>
      <c r="Q37" s="511"/>
      <c r="R37" s="512"/>
      <c r="S37" s="513"/>
      <c r="T37" s="316"/>
      <c r="U37" s="316"/>
      <c r="V37" s="316"/>
      <c r="AA37" s="516"/>
    </row>
    <row r="38" s="424" customFormat="1" ht="12.6" customHeight="1" spans="1:27">
      <c r="A38" s="454"/>
      <c r="B38" s="455"/>
      <c r="C38" s="456"/>
      <c r="D38" s="457"/>
      <c r="E38" s="451"/>
      <c r="F38" s="452"/>
      <c r="G38" s="452"/>
      <c r="H38" s="453"/>
      <c r="I38" s="453"/>
      <c r="J38" s="491"/>
      <c r="K38" s="492"/>
      <c r="L38" s="493"/>
      <c r="M38" s="494"/>
      <c r="N38" s="495"/>
      <c r="O38" s="490"/>
      <c r="P38" s="240"/>
      <c r="Q38" s="511"/>
      <c r="R38" s="512"/>
      <c r="S38" s="513"/>
      <c r="T38" s="316"/>
      <c r="U38" s="316"/>
      <c r="V38" s="316"/>
      <c r="AA38" s="516"/>
    </row>
    <row r="39" s="424" customFormat="1" ht="12.6" customHeight="1" spans="1:27">
      <c r="A39" s="454"/>
      <c r="B39" s="458"/>
      <c r="C39" s="459"/>
      <c r="D39" s="460"/>
      <c r="E39" s="451"/>
      <c r="F39" s="452"/>
      <c r="G39" s="452"/>
      <c r="H39" s="453"/>
      <c r="I39" s="453"/>
      <c r="J39" s="496"/>
      <c r="K39" s="497"/>
      <c r="L39" s="493"/>
      <c r="M39" s="494"/>
      <c r="N39" s="495"/>
      <c r="O39" s="490"/>
      <c r="P39" s="240"/>
      <c r="Q39" s="511"/>
      <c r="R39" s="512"/>
      <c r="S39" s="513"/>
      <c r="T39" s="316"/>
      <c r="U39" s="316"/>
      <c r="V39" s="316"/>
      <c r="AA39" s="516"/>
    </row>
    <row r="40" s="278" customFormat="1" ht="12.6" customHeight="1" spans="1:22">
      <c r="A40" s="285"/>
      <c r="B40" s="286"/>
      <c r="C40" s="287"/>
      <c r="D40" s="288"/>
      <c r="E40" s="289"/>
      <c r="F40" s="290"/>
      <c r="G40" s="290"/>
      <c r="H40" s="291"/>
      <c r="I40" s="291"/>
      <c r="J40" s="301"/>
      <c r="K40" s="302"/>
      <c r="L40" s="303"/>
      <c r="M40" s="304"/>
      <c r="N40" s="305"/>
      <c r="O40" s="306"/>
      <c r="P40" s="307"/>
      <c r="Q40" s="313"/>
      <c r="R40" s="314"/>
      <c r="S40" s="315"/>
      <c r="T40" s="316"/>
      <c r="U40" s="316"/>
      <c r="V40" s="316"/>
    </row>
    <row r="41" s="278" customFormat="1" ht="13.5" customHeight="1" spans="1:22">
      <c r="A41" s="461">
        <f>ROW()-3</f>
        <v>38</v>
      </c>
      <c r="B41" s="194"/>
      <c r="C41" s="432" t="s">
        <v>171</v>
      </c>
      <c r="D41" s="462"/>
      <c r="E41" s="463"/>
      <c r="F41" s="448" t="s">
        <v>172</v>
      </c>
      <c r="G41" s="464" t="s">
        <v>160</v>
      </c>
      <c r="H41" s="439" t="s">
        <v>113</v>
      </c>
      <c r="I41" s="439" t="s">
        <v>163</v>
      </c>
      <c r="J41" s="488" t="s">
        <v>164</v>
      </c>
      <c r="K41" s="482">
        <v>42.0322222222222</v>
      </c>
      <c r="L41" s="476">
        <f t="shared" ref="L41:L43" si="17">K41/0.95</f>
        <v>44.2444444444444</v>
      </c>
      <c r="M41" s="238">
        <f>L41-K41</f>
        <v>2.21222222222222</v>
      </c>
      <c r="N41" s="477">
        <f>M41/L41</f>
        <v>0.0500000000000001</v>
      </c>
      <c r="O41" s="498"/>
      <c r="P41" s="240" t="s">
        <v>28</v>
      </c>
      <c r="Q41" s="269">
        <v>45444</v>
      </c>
      <c r="R41" s="513"/>
      <c r="S41" s="513"/>
      <c r="T41" s="316"/>
      <c r="U41" s="316"/>
      <c r="V41" s="316"/>
    </row>
    <row r="42" s="278" customFormat="1" ht="13.5" customHeight="1" spans="1:22">
      <c r="A42" s="431">
        <f>ROW()-3</f>
        <v>39</v>
      </c>
      <c r="B42" s="194"/>
      <c r="C42" s="432" t="s">
        <v>171</v>
      </c>
      <c r="D42" s="465"/>
      <c r="E42" s="466"/>
      <c r="F42" s="452" t="s">
        <v>172</v>
      </c>
      <c r="G42" s="467" t="s">
        <v>160</v>
      </c>
      <c r="H42" s="439" t="s">
        <v>113</v>
      </c>
      <c r="I42" s="439" t="s">
        <v>165</v>
      </c>
      <c r="J42" s="488" t="s">
        <v>166</v>
      </c>
      <c r="K42" s="482">
        <v>60.1666666666667</v>
      </c>
      <c r="L42" s="476">
        <f t="shared" si="17"/>
        <v>63.3333333333334</v>
      </c>
      <c r="M42" s="238">
        <f>L42-K42</f>
        <v>3.16666666666667</v>
      </c>
      <c r="N42" s="477">
        <f>M42/L42</f>
        <v>0.05</v>
      </c>
      <c r="O42" s="490"/>
      <c r="P42" s="240" t="s">
        <v>28</v>
      </c>
      <c r="Q42" s="269">
        <v>45444</v>
      </c>
      <c r="R42" s="513"/>
      <c r="S42" s="513"/>
      <c r="T42" s="316"/>
      <c r="U42" s="316"/>
      <c r="V42" s="316"/>
    </row>
    <row r="43" s="278" customFormat="1" ht="13.5" customHeight="1" spans="1:22">
      <c r="A43" s="431">
        <f>ROW()-3</f>
        <v>40</v>
      </c>
      <c r="B43" s="194"/>
      <c r="C43" s="432" t="s">
        <v>171</v>
      </c>
      <c r="D43" s="465"/>
      <c r="E43" s="466"/>
      <c r="F43" s="452" t="s">
        <v>172</v>
      </c>
      <c r="G43" s="467" t="s">
        <v>160</v>
      </c>
      <c r="H43" s="439" t="s">
        <v>140</v>
      </c>
      <c r="I43" s="439" t="s">
        <v>210</v>
      </c>
      <c r="J43" s="488" t="s">
        <v>211</v>
      </c>
      <c r="K43" s="482">
        <v>1.48055555555556</v>
      </c>
      <c r="L43" s="476">
        <f t="shared" si="17"/>
        <v>1.55847953216375</v>
      </c>
      <c r="M43" s="238">
        <f>L43-K43</f>
        <v>0.0779239766081874</v>
      </c>
      <c r="N43" s="477">
        <f>M43/L43</f>
        <v>0.05</v>
      </c>
      <c r="O43" s="490"/>
      <c r="P43" s="240" t="s">
        <v>28</v>
      </c>
      <c r="Q43" s="269">
        <v>45444</v>
      </c>
      <c r="R43" s="513"/>
      <c r="S43" s="513"/>
      <c r="T43" s="316"/>
      <c r="U43" s="316"/>
      <c r="V43" s="316"/>
    </row>
    <row r="44" ht="12.6" customHeight="1" spans="9:9">
      <c r="I44" s="278"/>
    </row>
    <row r="45" ht="12.6" customHeight="1" spans="9:9">
      <c r="I45" s="278"/>
    </row>
    <row r="46" ht="12.6" customHeight="1" spans="9:9">
      <c r="I46" s="278"/>
    </row>
    <row r="47" ht="12.6" customHeight="1" spans="9:9">
      <c r="I47" s="278"/>
    </row>
    <row r="48" ht="12.6" customHeight="1" spans="9:9">
      <c r="I48" s="278"/>
    </row>
    <row r="49" ht="12.6" customHeight="1" spans="9:9">
      <c r="I49" s="278"/>
    </row>
    <row r="50" ht="12.6" customHeight="1"/>
  </sheetData>
  <autoFilter ref="A1:S36">
    <extLst/>
  </autoFilter>
  <mergeCells count="19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</mergeCells>
  <conditionalFormatting sqref="I1">
    <cfRule type="duplicateValues" dxfId="0" priority="48"/>
  </conditionalFormatting>
  <conditionalFormatting sqref="I12">
    <cfRule type="duplicateValues" dxfId="0" priority="47"/>
  </conditionalFormatting>
  <conditionalFormatting sqref="I31">
    <cfRule type="duplicateValues" dxfId="1" priority="10"/>
    <cfRule type="duplicateValues" dxfId="2" priority="11"/>
  </conditionalFormatting>
  <conditionalFormatting sqref="I32">
    <cfRule type="duplicateValues" dxfId="1" priority="6"/>
    <cfRule type="duplicateValues" priority="7"/>
    <cfRule type="duplicateValues" dxfId="0" priority="8"/>
    <cfRule type="duplicateValues" dxfId="0" priority="9"/>
  </conditionalFormatting>
  <conditionalFormatting sqref="I36">
    <cfRule type="duplicateValues" dxfId="2" priority="2"/>
    <cfRule type="duplicateValues" dxfId="1" priority="1"/>
  </conditionalFormatting>
  <conditionalFormatting sqref="I42">
    <cfRule type="duplicateValues" dxfId="2" priority="5"/>
  </conditionalFormatting>
  <conditionalFormatting sqref="I43">
    <cfRule type="duplicateValues" dxfId="2" priority="4"/>
  </conditionalFormatting>
  <conditionalFormatting sqref="I13:I15">
    <cfRule type="duplicateValues" dxfId="2" priority="20"/>
  </conditionalFormatting>
  <conditionalFormatting sqref="I41:I43">
    <cfRule type="duplicateValues" dxfId="1" priority="3"/>
  </conditionalFormatting>
  <conditionalFormatting sqref="I1:I30 I33:I35 I37:I40 I44:I1048576">
    <cfRule type="duplicateValues" dxfId="1" priority="12"/>
  </conditionalFormatting>
  <conditionalFormatting sqref="I27:I29 I16:I25 I33:I35 I37:I40">
    <cfRule type="duplicateValues" dxfId="2" priority="70"/>
  </conditionalFormatting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123</v>
      </c>
      <c r="B4" s="92" t="s">
        <v>234</v>
      </c>
      <c r="C4" s="92" t="s">
        <v>235</v>
      </c>
      <c r="D4" s="317" t="s">
        <v>236</v>
      </c>
      <c r="E4" s="317" t="s">
        <v>237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9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123</v>
      </c>
      <c r="B5" s="98" t="s">
        <v>241</v>
      </c>
      <c r="C5" s="98" t="s">
        <v>242</v>
      </c>
      <c r="D5" s="319" t="s">
        <v>243</v>
      </c>
      <c r="E5" s="319" t="s">
        <v>237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4">
        <f t="shared" ref="M5:M9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123</v>
      </c>
      <c r="B6" s="104" t="s">
        <v>282</v>
      </c>
      <c r="C6" s="104" t="s">
        <v>283</v>
      </c>
      <c r="D6" s="320" t="s">
        <v>254</v>
      </c>
      <c r="E6" s="320" t="s">
        <v>237</v>
      </c>
      <c r="F6" s="320" t="s">
        <v>306</v>
      </c>
      <c r="G6" s="322">
        <v>1</v>
      </c>
      <c r="H6" s="102">
        <f>IFERROR(VLOOKUP($B:$B,安路普原材料采购价格!$B:$J,9,0),0)</f>
        <v>20.32</v>
      </c>
      <c r="I6" s="132">
        <f t="shared" ref="I6:I9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123</v>
      </c>
      <c r="B7" s="98" t="s">
        <v>268</v>
      </c>
      <c r="C7" s="98" t="s">
        <v>269</v>
      </c>
      <c r="D7" s="319" t="s">
        <v>251</v>
      </c>
      <c r="E7" s="319" t="s">
        <v>237</v>
      </c>
      <c r="F7" s="319" t="str">
        <f>VLOOKUP(B7,安路普原材料采购价格!B6:I240,8,0)</f>
        <v>M</v>
      </c>
      <c r="G7" s="321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123</v>
      </c>
      <c r="B8" s="104" t="s">
        <v>275</v>
      </c>
      <c r="C8" s="104" t="s">
        <v>276</v>
      </c>
      <c r="D8" s="320" t="s">
        <v>251</v>
      </c>
      <c r="E8" s="320" t="s">
        <v>237</v>
      </c>
      <c r="F8" s="320" t="str">
        <f>VLOOKUP(B8,安路普原材料采购价格!B7:I241,8,0)</f>
        <v>M</v>
      </c>
      <c r="G8" s="322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123</v>
      </c>
      <c r="B9" s="98" t="s">
        <v>238</v>
      </c>
      <c r="C9" s="98" t="s">
        <v>239</v>
      </c>
      <c r="D9" s="319" t="s">
        <v>240</v>
      </c>
      <c r="E9" s="319" t="s">
        <v>237</v>
      </c>
      <c r="F9" s="319" t="str">
        <f>VLOOKUP(B9,安路普原材料采购价格!B8:I242,8,0)</f>
        <v>M</v>
      </c>
      <c r="G9" s="321">
        <v>0.45</v>
      </c>
      <c r="H9" s="102">
        <f>IFERROR(VLOOKUP($B:$B,安路普原材料采购价格!$B:$J,9,0),0)</f>
        <v>0.9106</v>
      </c>
      <c r="I9" s="132">
        <f t="shared" si="3"/>
        <v>0.40977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0.40977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123</v>
      </c>
      <c r="B10" s="98" t="s">
        <v>284</v>
      </c>
      <c r="C10" s="98" t="s">
        <v>285</v>
      </c>
      <c r="D10" s="319" t="s">
        <v>286</v>
      </c>
      <c r="E10" s="319" t="s">
        <v>237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0.2377</v>
      </c>
      <c r="I10" s="132">
        <f t="shared" ref="I10:I23" si="4">H10*G10</f>
        <v>0.2377</v>
      </c>
      <c r="J10" s="133">
        <f>IFERROR(VLOOKUP($B:$B,安路普原材料采购价格!$B:$J,10,0),0)</f>
        <v>0</v>
      </c>
      <c r="K10" s="134">
        <f t="shared" ref="K10:K23" si="5">J10*G10</f>
        <v>0</v>
      </c>
      <c r="L10" s="132">
        <f>IFERROR(VLOOKUP($B:$B,安路普原材料采购价格!$B:$J,11,0),0)</f>
        <v>0</v>
      </c>
      <c r="M10" s="324">
        <f t="shared" ref="M10:M23" si="6">L10*G10</f>
        <v>0</v>
      </c>
      <c r="N10" s="136">
        <f t="shared" ref="N10:N23" si="7">IF(M10&gt;0,M10,IF(K10&gt;0,K10,I10))</f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123</v>
      </c>
      <c r="B11" s="98" t="s">
        <v>337</v>
      </c>
      <c r="C11" s="98" t="s">
        <v>338</v>
      </c>
      <c r="D11" s="319" t="s">
        <v>744</v>
      </c>
      <c r="E11" s="319" t="s">
        <v>237</v>
      </c>
      <c r="F11" s="319" t="str">
        <f>VLOOKUP(B11,安路普原材料采购价格!B10:I244,8,0)</f>
        <v>EA</v>
      </c>
      <c r="G11" s="321">
        <v>3</v>
      </c>
      <c r="H11" s="102">
        <f>IFERROR(VLOOKUP($B:$B,安路普原材料采购价格!$B:$J,9,0),0)</f>
        <v>0.12</v>
      </c>
      <c r="I11" s="132">
        <f t="shared" si="4"/>
        <v>0.36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324">
        <f t="shared" si="6"/>
        <v>0</v>
      </c>
      <c r="N11" s="136">
        <f t="shared" si="7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123</v>
      </c>
      <c r="B12" s="98" t="s">
        <v>632</v>
      </c>
      <c r="C12" s="98" t="s">
        <v>633</v>
      </c>
      <c r="D12" s="319" t="s">
        <v>745</v>
      </c>
      <c r="E12" s="319" t="s">
        <v>746</v>
      </c>
      <c r="F12" s="319" t="str">
        <f>VLOOKUP(B12,安路普原材料采购价格!B11:I245,8,0)</f>
        <v>EA</v>
      </c>
      <c r="G12" s="321">
        <v>1</v>
      </c>
      <c r="H12" s="102">
        <f>IFERROR(VLOOKUP($B:$B,安路普原材料采购价格!$B:$J,9,0),0)</f>
        <v>5.1164</v>
      </c>
      <c r="I12" s="132">
        <f t="shared" si="4"/>
        <v>5.1164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5.1164</v>
      </c>
      <c r="O12" s="137" t="str">
        <f>IFERROR(VLOOKUP($B:$B,安路普原材料采购价格!$B:$J,4,0),0)</f>
        <v>安路普昌平分公司</v>
      </c>
      <c r="P12" s="138"/>
    </row>
    <row r="13" spans="1:16">
      <c r="A13" s="97" t="s">
        <v>123</v>
      </c>
      <c r="B13" s="98" t="s">
        <v>339</v>
      </c>
      <c r="C13" s="98" t="s">
        <v>340</v>
      </c>
      <c r="D13" s="319" t="s">
        <v>240</v>
      </c>
      <c r="E13" s="319" t="s">
        <v>237</v>
      </c>
      <c r="F13" s="319" t="str">
        <f>VLOOKUP(B13,安路普原材料采购价格!B12:I246,8,0)</f>
        <v>EA</v>
      </c>
      <c r="G13" s="321">
        <v>1</v>
      </c>
      <c r="H13" s="102">
        <f>IFERROR(VLOOKUP($B:$B,安路普原材料采购价格!$B:$J,9,0),0)</f>
        <v>4.6</v>
      </c>
      <c r="I13" s="132">
        <f t="shared" si="4"/>
        <v>4.6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4.6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97" t="s">
        <v>123</v>
      </c>
      <c r="B14" s="98" t="s">
        <v>341</v>
      </c>
      <c r="C14" s="98" t="s">
        <v>342</v>
      </c>
      <c r="D14" s="319" t="s">
        <v>240</v>
      </c>
      <c r="E14" s="319" t="s">
        <v>237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3.1</v>
      </c>
      <c r="I14" s="132">
        <f t="shared" si="4"/>
        <v>3.1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3.1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123</v>
      </c>
      <c r="B15" s="98" t="s">
        <v>349</v>
      </c>
      <c r="C15" s="98" t="s">
        <v>350</v>
      </c>
      <c r="D15" s="319" t="s">
        <v>240</v>
      </c>
      <c r="E15" s="319" t="s">
        <v>237</v>
      </c>
      <c r="F15" s="319" t="str">
        <f>VLOOKUP(B15,安路普原材料采购价格!B14:I248,8,0)</f>
        <v>EA</v>
      </c>
      <c r="G15" s="321">
        <v>2</v>
      </c>
      <c r="H15" s="102">
        <f>IFERROR(VLOOKUP($B:$B,安路普原材料采购价格!$B:$J,9,0),0)</f>
        <v>0.18</v>
      </c>
      <c r="I15" s="132">
        <f t="shared" si="4"/>
        <v>0.36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123</v>
      </c>
      <c r="B16" s="98" t="s">
        <v>546</v>
      </c>
      <c r="C16" s="98" t="s">
        <v>547</v>
      </c>
      <c r="D16" s="319" t="s">
        <v>747</v>
      </c>
      <c r="E16" s="319" t="s">
        <v>237</v>
      </c>
      <c r="F16" s="319" t="str">
        <f>VLOOKUP(B16,安路普原材料采购价格!B15:I249,8,0)</f>
        <v>M</v>
      </c>
      <c r="G16" s="321">
        <v>0.45</v>
      </c>
      <c r="H16" s="102">
        <f>IFERROR(VLOOKUP($B:$B,安路普原材料采购价格!$B:$J,9,0),0)</f>
        <v>1.6814</v>
      </c>
      <c r="I16" s="132">
        <f t="shared" si="4"/>
        <v>0.75663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0.75663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123</v>
      </c>
      <c r="B17" s="98" t="s">
        <v>548</v>
      </c>
      <c r="C17" s="98" t="s">
        <v>549</v>
      </c>
      <c r="D17" s="319" t="s">
        <v>748</v>
      </c>
      <c r="E17" s="319" t="s">
        <v>237</v>
      </c>
      <c r="F17" s="319" t="str">
        <f>VLOOKUP(B17,安路普原材料采购价格!B16:I250,8,0)</f>
        <v>M</v>
      </c>
      <c r="G17" s="321">
        <v>0.92</v>
      </c>
      <c r="H17" s="102">
        <f>IFERROR(VLOOKUP($B:$B,安路普原材料采购价格!$B:$J,9,0),0)</f>
        <v>1.7257</v>
      </c>
      <c r="I17" s="132">
        <f t="shared" si="4"/>
        <v>1.587644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123</v>
      </c>
      <c r="B18" s="98" t="s">
        <v>557</v>
      </c>
      <c r="C18" s="98" t="s">
        <v>558</v>
      </c>
      <c r="D18" s="319" t="s">
        <v>240</v>
      </c>
      <c r="E18" s="319" t="s">
        <v>237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0.26</v>
      </c>
      <c r="I18" s="132">
        <f t="shared" si="4"/>
        <v>0.26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123</v>
      </c>
      <c r="B19" s="98" t="s">
        <v>279</v>
      </c>
      <c r="C19" s="98" t="s">
        <v>280</v>
      </c>
      <c r="D19" s="319" t="s">
        <v>281</v>
      </c>
      <c r="E19" s="319" t="s">
        <v>237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0.4036</v>
      </c>
      <c r="I19" s="132">
        <f t="shared" si="4"/>
        <v>0.4036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123</v>
      </c>
      <c r="B20" s="98" t="s">
        <v>570</v>
      </c>
      <c r="C20" s="98" t="s">
        <v>571</v>
      </c>
      <c r="D20" s="319" t="s">
        <v>712</v>
      </c>
      <c r="E20" s="319" t="s">
        <v>237</v>
      </c>
      <c r="F20" s="319" t="str">
        <f>VLOOKUP(B20,安路普原材料采购价格!B19:I253,8,0)</f>
        <v>EA</v>
      </c>
      <c r="G20" s="321">
        <v>0.0167</v>
      </c>
      <c r="H20" s="102">
        <f>IFERROR(VLOOKUP($B:$B,安路普原材料采购价格!$B:$J,9,0),0)</f>
        <v>6.2128</v>
      </c>
      <c r="I20" s="132">
        <f t="shared" si="4"/>
        <v>0.10375376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123</v>
      </c>
      <c r="B21" s="98" t="s">
        <v>573</v>
      </c>
      <c r="C21" s="98" t="s">
        <v>574</v>
      </c>
      <c r="D21" s="319" t="s">
        <v>717</v>
      </c>
      <c r="E21" s="319" t="s">
        <v>237</v>
      </c>
      <c r="F21" s="319" t="str">
        <f>VLOOKUP(B21,安路普原材料采购价格!B20:I254,8,0)</f>
        <v>EA</v>
      </c>
      <c r="G21" s="321">
        <v>0.05</v>
      </c>
      <c r="H21" s="102">
        <f>IFERROR(VLOOKUP($B:$B,安路普原材料采购价格!$B:$J,9,0),0)</f>
        <v>0.4035</v>
      </c>
      <c r="I21" s="132">
        <f t="shared" si="4"/>
        <v>0.020175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123</v>
      </c>
      <c r="B22" s="98" t="s">
        <v>260</v>
      </c>
      <c r="C22" s="98" t="s">
        <v>261</v>
      </c>
      <c r="D22" s="319" t="s">
        <v>240</v>
      </c>
      <c r="E22" s="319" t="s">
        <v>237</v>
      </c>
      <c r="F22" s="319" t="str">
        <f>VLOOKUP(B22,安路普原材料采购价格!B21:I255,8,0)</f>
        <v>EA</v>
      </c>
      <c r="G22" s="321">
        <v>2</v>
      </c>
      <c r="H22" s="102">
        <f>IFERROR(VLOOKUP($B:$B,安路普原材料采购价格!$B:$J,9,0),0)</f>
        <v>0.1862</v>
      </c>
      <c r="I22" s="132">
        <f t="shared" si="4"/>
        <v>0.3724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0.3724</v>
      </c>
      <c r="O22" s="137" t="str">
        <f>IFERROR(VLOOKUP($B:$B,安路普原材料采购价格!$B:$J,4,0),0)</f>
        <v>海兴中盛弹簧有限公司</v>
      </c>
      <c r="P22" s="138"/>
    </row>
    <row r="23" spans="1:16">
      <c r="A23" s="97" t="s">
        <v>123</v>
      </c>
      <c r="B23" s="98" t="s">
        <v>287</v>
      </c>
      <c r="C23" s="98" t="s">
        <v>288</v>
      </c>
      <c r="D23" s="319" t="s">
        <v>289</v>
      </c>
      <c r="E23" s="319" t="s">
        <v>237</v>
      </c>
      <c r="F23" s="319" t="str">
        <f>VLOOKUP(B23,安路普原材料采购价格!B22:I256,8,0)</f>
        <v>EA</v>
      </c>
      <c r="G23" s="321">
        <v>1</v>
      </c>
      <c r="H23" s="102">
        <f>IFERROR(VLOOKUP($B:$B,安路普原材料采购价格!$B:$J,9,0),0)</f>
        <v>0.6726</v>
      </c>
      <c r="I23" s="132">
        <f t="shared" si="4"/>
        <v>0.6726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0.6726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277</v>
      </c>
      <c r="B24" s="107"/>
      <c r="C24" s="108"/>
      <c r="D24" s="109"/>
      <c r="E24" s="110"/>
      <c r="F24" s="110"/>
      <c r="G24" s="111"/>
      <c r="H24" s="112"/>
      <c r="I24" s="139">
        <f>SUM(I4:I23)</f>
        <v>39.77923276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39.77923276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52</v>
      </c>
      <c r="B4" s="92" t="s">
        <v>335</v>
      </c>
      <c r="C4" s="92" t="s">
        <v>336</v>
      </c>
      <c r="D4" s="317" t="s">
        <v>749</v>
      </c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0.18</v>
      </c>
      <c r="I4" s="125">
        <f>H4*G4</f>
        <v>0.18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2" si="0">IF(M4&gt;0,M4,IF(K4&gt;0,K4,I4))</f>
        <v>0.18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</row>
    <row r="5" spans="1:16">
      <c r="A5" s="97" t="s">
        <v>52</v>
      </c>
      <c r="B5" s="98" t="s">
        <v>347</v>
      </c>
      <c r="C5" s="98" t="s">
        <v>348</v>
      </c>
      <c r="D5" s="319" t="s">
        <v>744</v>
      </c>
      <c r="E5" s="319" t="s">
        <v>237</v>
      </c>
      <c r="F5" s="319" t="str">
        <f>VLOOKUP(B5,安路普原材料采购价格!B4:I238,8,0)</f>
        <v>EA</v>
      </c>
      <c r="G5" s="321">
        <v>2</v>
      </c>
      <c r="H5" s="102">
        <f>IFERROR(VLOOKUP($B:$B,安路普原材料采购价格!$B:$J,9,0),0)</f>
        <v>0.18</v>
      </c>
      <c r="I5" s="132">
        <f>H5*G5</f>
        <v>0.36</v>
      </c>
      <c r="J5" s="133">
        <f>IFERROR(VLOOKUP($B:$B,安路普原材料采购价格!$B:$J,10,0),0)</f>
        <v>0</v>
      </c>
      <c r="K5" s="134">
        <f t="shared" ref="K5:K22" si="1">J5*G5</f>
        <v>0</v>
      </c>
      <c r="L5" s="132">
        <f>IFERROR(VLOOKUP($B:$B,安路普原材料采购价格!$B:$J,11,0),0)</f>
        <v>0</v>
      </c>
      <c r="M5" s="324">
        <f t="shared" ref="M5:M22" si="2">L5*G5</f>
        <v>0</v>
      </c>
      <c r="N5" s="136">
        <f t="shared" si="0"/>
        <v>0.36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52</v>
      </c>
      <c r="B6" s="104" t="s">
        <v>351</v>
      </c>
      <c r="C6" s="104" t="s">
        <v>352</v>
      </c>
      <c r="D6" s="320" t="s">
        <v>744</v>
      </c>
      <c r="E6" s="320" t="s">
        <v>237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0.2</v>
      </c>
      <c r="I6" s="132">
        <f t="shared" ref="I6:I22" si="3">H6*G6</f>
        <v>0.4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52</v>
      </c>
      <c r="B7" s="98" t="s">
        <v>546</v>
      </c>
      <c r="C7" s="98" t="s">
        <v>547</v>
      </c>
      <c r="D7" s="319" t="s">
        <v>747</v>
      </c>
      <c r="E7" s="319" t="s">
        <v>237</v>
      </c>
      <c r="F7" s="319" t="str">
        <f>VLOOKUP(B7,安路普原材料采购价格!B6:I240,8,0)</f>
        <v>M</v>
      </c>
      <c r="G7" s="321">
        <v>0.8</v>
      </c>
      <c r="H7" s="102">
        <f>IFERROR(VLOOKUP($B:$B,安路普原材料采购价格!$B:$J,9,0),0)</f>
        <v>1.6814</v>
      </c>
      <c r="I7" s="132">
        <f t="shared" si="3"/>
        <v>1.34512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1.34512</v>
      </c>
      <c r="O7" s="137" t="str">
        <f>IFERROR(VLOOKUP($B:$B,安路普原材料采购价格!$B:$J,4,0),0)</f>
        <v>SMC（中国）有限公司</v>
      </c>
      <c r="P7" s="138"/>
    </row>
    <row r="8" spans="1:16">
      <c r="A8" s="103" t="s">
        <v>52</v>
      </c>
      <c r="B8" s="104" t="s">
        <v>664</v>
      </c>
      <c r="C8" s="104" t="s">
        <v>665</v>
      </c>
      <c r="D8" s="320" t="s">
        <v>750</v>
      </c>
      <c r="E8" s="320" t="s">
        <v>237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1.5487</v>
      </c>
      <c r="I8" s="132">
        <f t="shared" si="3"/>
        <v>1.5487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1.5487</v>
      </c>
      <c r="O8" s="137" t="str">
        <f>IFERROR(VLOOKUP($B:$B,安路普原材料采购价格!$B:$J,4,0),0)</f>
        <v>天津湘鑫科技发展有限公司</v>
      </c>
      <c r="P8" s="138"/>
    </row>
    <row r="9" spans="1:16">
      <c r="A9" s="97" t="s">
        <v>52</v>
      </c>
      <c r="B9" s="98" t="s">
        <v>570</v>
      </c>
      <c r="C9" s="98" t="s">
        <v>571</v>
      </c>
      <c r="D9" s="319" t="s">
        <v>712</v>
      </c>
      <c r="E9" s="319" t="s">
        <v>237</v>
      </c>
      <c r="F9" s="319" t="str">
        <f>VLOOKUP(B9,安路普原材料采购价格!B8:I242,8,0)</f>
        <v>EA</v>
      </c>
      <c r="G9" s="321">
        <v>0.0125</v>
      </c>
      <c r="H9" s="102">
        <f>IFERROR(VLOOKUP($B:$B,安路普原材料采购价格!$B:$J,9,0),0)</f>
        <v>6.2128</v>
      </c>
      <c r="I9" s="132">
        <f t="shared" si="3"/>
        <v>0.07766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0.07766</v>
      </c>
      <c r="O9" s="137" t="str">
        <f>IFERROR(VLOOKUP($B:$B,安路普原材料采购价格!$B:$J,4,0),0)</f>
        <v>黄骅市常郭镇街西纸箱厂</v>
      </c>
      <c r="P9" s="138"/>
    </row>
    <row r="10" spans="1:16">
      <c r="A10" s="97" t="s">
        <v>52</v>
      </c>
      <c r="B10" s="98" t="s">
        <v>573</v>
      </c>
      <c r="C10" s="98" t="s">
        <v>574</v>
      </c>
      <c r="D10" s="319" t="s">
        <v>717</v>
      </c>
      <c r="E10" s="319" t="s">
        <v>237</v>
      </c>
      <c r="F10" s="319" t="str">
        <f>VLOOKUP(B10,安路普原材料采购价格!B9:I243,8,0)</f>
        <v>EA</v>
      </c>
      <c r="G10" s="321">
        <v>0.0625</v>
      </c>
      <c r="H10" s="102">
        <f>IFERROR(VLOOKUP($B:$B,安路普原材料采购价格!$B:$J,9,0),0)</f>
        <v>0.4035</v>
      </c>
      <c r="I10" s="132">
        <f t="shared" si="3"/>
        <v>0.02521875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0.02521875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52</v>
      </c>
      <c r="B11" s="98" t="s">
        <v>260</v>
      </c>
      <c r="C11" s="98" t="s">
        <v>261</v>
      </c>
      <c r="D11" s="319" t="s">
        <v>240</v>
      </c>
      <c r="E11" s="319" t="s">
        <v>237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0.1862</v>
      </c>
      <c r="I11" s="132">
        <f t="shared" si="3"/>
        <v>0.1862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0.1862</v>
      </c>
      <c r="O11" s="137" t="str">
        <f>IFERROR(VLOOKUP($B:$B,安路普原材料采购价格!$B:$J,4,0),0)</f>
        <v>海兴中盛弹簧有限公司</v>
      </c>
      <c r="P11" s="138"/>
    </row>
    <row r="12" spans="1:16">
      <c r="A12" s="97" t="s">
        <v>751</v>
      </c>
      <c r="B12" s="98" t="s">
        <v>241</v>
      </c>
      <c r="C12" s="98" t="s">
        <v>242</v>
      </c>
      <c r="D12" s="319" t="s">
        <v>243</v>
      </c>
      <c r="E12" s="319" t="s">
        <v>237</v>
      </c>
      <c r="F12" s="319" t="str">
        <f>VLOOKUP(B12,安路普原材料采购价格!B11:I245,8,0)</f>
        <v>EA</v>
      </c>
      <c r="G12" s="321">
        <v>1</v>
      </c>
      <c r="H12" s="102">
        <f>IFERROR(VLOOKUP($B:$B,安路普原材料采购价格!$B:$J,9,0),0)</f>
        <v>0.0588</v>
      </c>
      <c r="I12" s="132">
        <f t="shared" si="3"/>
        <v>0.0588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0.0588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50</v>
      </c>
      <c r="B13" s="98" t="s">
        <v>585</v>
      </c>
      <c r="C13" s="98" t="s">
        <v>586</v>
      </c>
      <c r="D13" s="319" t="s">
        <v>699</v>
      </c>
      <c r="E13" s="319" t="s">
        <v>237</v>
      </c>
      <c r="F13" s="319" t="str">
        <f>VLOOKUP(B13,安路普原材料采购价格!B12:I246,8,0)</f>
        <v>EA</v>
      </c>
      <c r="G13" s="321">
        <v>2</v>
      </c>
      <c r="H13" s="102">
        <f>IFERROR(VLOOKUP($B:$B,安路普原材料采购价格!$B:$J,9,0),0)</f>
        <v>0.5752</v>
      </c>
      <c r="I13" s="132">
        <f t="shared" si="3"/>
        <v>1.1504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1.1504</v>
      </c>
      <c r="O13" s="137" t="str">
        <f>IFERROR(VLOOKUP($B:$B,安路普原材料采购价格!$B:$J,4,0),0)</f>
        <v>廊坊市安次区码头镇盛德利机加</v>
      </c>
      <c r="P13" s="138"/>
    </row>
    <row r="14" spans="1:16">
      <c r="A14" s="97" t="s">
        <v>752</v>
      </c>
      <c r="B14" s="98" t="s">
        <v>647</v>
      </c>
      <c r="C14" s="98" t="s">
        <v>648</v>
      </c>
      <c r="D14" s="319" t="s">
        <v>753</v>
      </c>
      <c r="E14" s="319" t="s">
        <v>237</v>
      </c>
      <c r="F14" s="319" t="str">
        <f>VLOOKUP(B14,安路普原材料采购价格!B13:I247,8,0)</f>
        <v>EA</v>
      </c>
      <c r="G14" s="321">
        <v>2</v>
      </c>
      <c r="H14" s="102">
        <f>IFERROR(VLOOKUP($B:$B,安路普原材料采购价格!$B:$J,9,0),0)</f>
        <v>0.1261</v>
      </c>
      <c r="I14" s="132">
        <f t="shared" si="3"/>
        <v>0.2522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0.2522</v>
      </c>
      <c r="O14" s="137" t="str">
        <f>IFERROR(VLOOKUP($B:$B,安路普原材料采购价格!$B:$J,4,0),0)</f>
        <v>北京市京宁通海经贸有限公司</v>
      </c>
      <c r="P14" s="138"/>
    </row>
    <row r="15" spans="1:16">
      <c r="A15" s="97" t="s">
        <v>754</v>
      </c>
      <c r="B15" s="98" t="s">
        <v>275</v>
      </c>
      <c r="C15" s="98" t="s">
        <v>276</v>
      </c>
      <c r="D15" s="319" t="s">
        <v>251</v>
      </c>
      <c r="E15" s="319" t="s">
        <v>237</v>
      </c>
      <c r="F15" s="319" t="str">
        <f>VLOOKUP(B15,安路普原材料采购价格!B14:I248,8,0)</f>
        <v>M</v>
      </c>
      <c r="G15" s="321">
        <v>0.72</v>
      </c>
      <c r="H15" s="102">
        <f>IFERROR(VLOOKUP($B:$B,安路普原材料采购价格!$B:$J,9,0),0)</f>
        <v>0.776</v>
      </c>
      <c r="I15" s="132">
        <f t="shared" si="3"/>
        <v>0.55872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0.55872</v>
      </c>
      <c r="O15" s="137" t="str">
        <f>IFERROR(VLOOKUP($B:$B,安路普原材料采购价格!$B:$J,4,0),0)</f>
        <v>北京东方华康自动化设备</v>
      </c>
      <c r="P15" s="138"/>
    </row>
    <row r="16" spans="1:16">
      <c r="A16" s="97" t="s">
        <v>755</v>
      </c>
      <c r="B16" s="98" t="s">
        <v>637</v>
      </c>
      <c r="C16" s="98" t="s">
        <v>638</v>
      </c>
      <c r="D16" s="319" t="s">
        <v>240</v>
      </c>
      <c r="E16" s="319" t="s">
        <v>746</v>
      </c>
      <c r="F16" s="319" t="s">
        <v>306</v>
      </c>
      <c r="G16" s="321">
        <v>1</v>
      </c>
      <c r="H16" s="102">
        <f>IFERROR(VLOOKUP($B:$B,安路普原材料采购价格!$B:$J,9,0),0)</f>
        <v>6.6</v>
      </c>
      <c r="I16" s="132">
        <f t="shared" si="3"/>
        <v>6.6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6.6</v>
      </c>
      <c r="O16" s="137" t="str">
        <f>IFERROR(VLOOKUP($B:$B,安路普原材料采购价格!$B:$J,4,0),0)</f>
        <v>安路普昌平分公司</v>
      </c>
      <c r="P16" s="138"/>
    </row>
    <row r="17" spans="1:16">
      <c r="A17" s="97" t="s">
        <v>756</v>
      </c>
      <c r="B17" s="98" t="s">
        <v>327</v>
      </c>
      <c r="C17" s="98" t="s">
        <v>269</v>
      </c>
      <c r="D17" s="319" t="s">
        <v>757</v>
      </c>
      <c r="E17" s="319" t="s">
        <v>237</v>
      </c>
      <c r="F17" s="319" t="str">
        <f>VLOOKUP(B17,安路普原材料采购价格!B16:I250,8,0)</f>
        <v>M</v>
      </c>
      <c r="G17" s="321">
        <v>0.12</v>
      </c>
      <c r="H17" s="102">
        <f>IFERROR(VLOOKUP($B:$B,安路普原材料采购价格!$B:$J,9,0),0)</f>
        <v>1.251</v>
      </c>
      <c r="I17" s="132">
        <f t="shared" si="3"/>
        <v>0.15012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0.15012</v>
      </c>
      <c r="O17" s="137" t="str">
        <f>IFERROR(VLOOKUP($B:$B,安路普原材料采购价格!$B:$J,4,0),0)</f>
        <v>北京东方华康自动化设备</v>
      </c>
      <c r="P17" s="138"/>
    </row>
    <row r="18" spans="1:16">
      <c r="A18" s="97" t="s">
        <v>758</v>
      </c>
      <c r="B18" s="98" t="s">
        <v>328</v>
      </c>
      <c r="C18" s="98" t="s">
        <v>274</v>
      </c>
      <c r="D18" s="319" t="s">
        <v>757</v>
      </c>
      <c r="E18" s="319" t="s">
        <v>237</v>
      </c>
      <c r="F18" s="319" t="str">
        <f>VLOOKUP(B18,安路普原材料采购价格!B17:I251,8,0)</f>
        <v>M</v>
      </c>
      <c r="G18" s="321">
        <v>0.12</v>
      </c>
      <c r="H18" s="102">
        <f>IFERROR(VLOOKUP($B:$B,安路普原材料采购价格!$B:$J,9,0),0)</f>
        <v>1.251</v>
      </c>
      <c r="I18" s="132">
        <f t="shared" si="3"/>
        <v>0.15012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0.15012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7" t="s">
        <v>759</v>
      </c>
      <c r="B19" s="98" t="s">
        <v>611</v>
      </c>
      <c r="C19" s="98" t="s">
        <v>612</v>
      </c>
      <c r="D19" s="319" t="s">
        <v>760</v>
      </c>
      <c r="E19" s="319" t="s">
        <v>237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0.7743</v>
      </c>
      <c r="I19" s="132">
        <f t="shared" si="3"/>
        <v>0.7743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4">
        <f t="shared" si="2"/>
        <v>0</v>
      </c>
      <c r="N19" s="136">
        <f t="shared" si="0"/>
        <v>0.7743</v>
      </c>
      <c r="O19" s="137" t="str">
        <f>IFERROR(VLOOKUP($B:$B,安路普原材料采购价格!$B:$J,4,0),0)</f>
        <v>吉林裕隆机电设备零部件有限公</v>
      </c>
      <c r="P19" s="138"/>
    </row>
    <row r="20" spans="1:16">
      <c r="A20" s="97" t="s">
        <v>761</v>
      </c>
      <c r="B20" s="98" t="s">
        <v>437</v>
      </c>
      <c r="C20" s="98" t="s">
        <v>438</v>
      </c>
      <c r="D20" s="319" t="s">
        <v>240</v>
      </c>
      <c r="E20" s="319" t="s">
        <v>237</v>
      </c>
      <c r="F20" s="319" t="str">
        <f>VLOOKUP(B20,安路普原材料采购价格!B19:I253,8,0)</f>
        <v>EA</v>
      </c>
      <c r="G20" s="321">
        <v>1</v>
      </c>
      <c r="H20" s="102">
        <f>IFERROR(VLOOKUP($B:$B,安路普原材料采购价格!$B:$J,9,0),0)</f>
        <v>1.2157</v>
      </c>
      <c r="I20" s="132">
        <f t="shared" si="3"/>
        <v>1.2157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4">
        <f t="shared" si="2"/>
        <v>0</v>
      </c>
      <c r="N20" s="136">
        <f t="shared" si="0"/>
        <v>1.2157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97" t="s">
        <v>762</v>
      </c>
      <c r="B21" s="98" t="s">
        <v>439</v>
      </c>
      <c r="C21" s="98" t="s">
        <v>440</v>
      </c>
      <c r="D21" s="319" t="s">
        <v>240</v>
      </c>
      <c r="E21" s="319" t="s">
        <v>237</v>
      </c>
      <c r="F21" s="319" t="str">
        <f>VLOOKUP(B21,安路普原材料采购价格!B20:I254,8,0)</f>
        <v>EA</v>
      </c>
      <c r="G21" s="321">
        <v>1</v>
      </c>
      <c r="H21" s="102">
        <f>IFERROR(VLOOKUP($B:$B,安路普原材料采购价格!$B:$J,9,0),0)</f>
        <v>0.9909</v>
      </c>
      <c r="I21" s="132">
        <f t="shared" si="3"/>
        <v>0.9909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4">
        <f t="shared" si="2"/>
        <v>0</v>
      </c>
      <c r="N21" s="136">
        <f t="shared" si="0"/>
        <v>0.9909</v>
      </c>
      <c r="O21" s="137" t="str">
        <f>IFERROR(VLOOKUP($B:$B,安路普原材料采购价格!$B:$J,4,0),0)</f>
        <v>北京瑞隆祥模具有限公司</v>
      </c>
      <c r="P21" s="138"/>
    </row>
    <row r="22" spans="1:16">
      <c r="A22" s="97" t="s">
        <v>763</v>
      </c>
      <c r="B22" s="98" t="s">
        <v>441</v>
      </c>
      <c r="C22" s="98" t="s">
        <v>442</v>
      </c>
      <c r="D22" s="319" t="s">
        <v>240</v>
      </c>
      <c r="E22" s="319" t="s">
        <v>237</v>
      </c>
      <c r="F22" s="319" t="str">
        <f>VLOOKUP(B22,安路普原材料采购价格!B21:I255,8,0)</f>
        <v>EA</v>
      </c>
      <c r="G22" s="321">
        <v>1</v>
      </c>
      <c r="H22" s="102">
        <f>IFERROR(VLOOKUP($B:$B,安路普原材料采购价格!$B:$J,9,0),0)</f>
        <v>0.2274</v>
      </c>
      <c r="I22" s="132">
        <f t="shared" si="3"/>
        <v>0.2274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4">
        <f t="shared" si="2"/>
        <v>0</v>
      </c>
      <c r="N22" s="136">
        <f t="shared" si="0"/>
        <v>0.2274</v>
      </c>
      <c r="O22" s="137" t="str">
        <f>IFERROR(VLOOKUP($B:$B,安路普原材料采购价格!$B:$J,4,0),0)</f>
        <v>北京瑞隆祥模具有限公司</v>
      </c>
      <c r="P22" s="138"/>
    </row>
    <row r="23" spans="1:16">
      <c r="A23" s="97" t="s">
        <v>764</v>
      </c>
      <c r="B23" s="98" t="s">
        <v>641</v>
      </c>
      <c r="C23" s="98" t="s">
        <v>642</v>
      </c>
      <c r="D23" s="319" t="s">
        <v>765</v>
      </c>
      <c r="E23" s="319" t="s">
        <v>237</v>
      </c>
      <c r="F23" s="319" t="str">
        <f>VLOOKUP(B23,安路普原材料采购价格!B22:I256,8,0)</f>
        <v>EA</v>
      </c>
      <c r="G23" s="321">
        <v>1</v>
      </c>
      <c r="H23" s="102">
        <f>IFERROR(VLOOKUP($B:$B,安路普原材料采购价格!$B:$J,9,0),0)</f>
        <v>1.971</v>
      </c>
      <c r="I23" s="132">
        <f t="shared" ref="I23:I28" si="4">H23*G23</f>
        <v>1.971</v>
      </c>
      <c r="J23" s="133">
        <f>IFERROR(VLOOKUP($B:$B,安路普原材料采购价格!$B:$J,10,0),0)</f>
        <v>0</v>
      </c>
      <c r="K23" s="134">
        <f t="shared" ref="K23:K28" si="5">J23*G23</f>
        <v>0</v>
      </c>
      <c r="L23" s="132">
        <f>IFERROR(VLOOKUP($B:$B,安路普原材料采购价格!$B:$J,11,0),0)</f>
        <v>0</v>
      </c>
      <c r="M23" s="324">
        <f t="shared" ref="M23:M28" si="6">L23*G23</f>
        <v>0</v>
      </c>
      <c r="N23" s="136">
        <f t="shared" ref="N23:N28" si="7">IF(M23&gt;0,M23,IF(K23&gt;0,K23,I23))</f>
        <v>1.971</v>
      </c>
      <c r="O23" s="137" t="str">
        <f>IFERROR(VLOOKUP($B:$B,安路普原材料采购价格!$B:$J,4,0),0)</f>
        <v>文安县万达汽车配件制造有限公</v>
      </c>
      <c r="P23" s="138"/>
    </row>
    <row r="24" spans="1:16">
      <c r="A24" s="97" t="s">
        <v>766</v>
      </c>
      <c r="B24" s="98" t="s">
        <v>443</v>
      </c>
      <c r="C24" s="98" t="s">
        <v>444</v>
      </c>
      <c r="D24" s="319" t="s">
        <v>240</v>
      </c>
      <c r="E24" s="319" t="s">
        <v>237</v>
      </c>
      <c r="F24" s="319" t="str">
        <f>VLOOKUP(B24,安路普原材料采购价格!B23:I257,8,0)</f>
        <v>EA</v>
      </c>
      <c r="G24" s="321">
        <v>1</v>
      </c>
      <c r="H24" s="102">
        <f>IFERROR(VLOOKUP($B:$B,安路普原材料采购价格!$B:$J,9,0),0)</f>
        <v>2.2453</v>
      </c>
      <c r="I24" s="132">
        <f t="shared" si="4"/>
        <v>2.2453</v>
      </c>
      <c r="J24" s="133">
        <f>IFERROR(VLOOKUP($B:$B,安路普原材料采购价格!$B:$J,10,0),0)</f>
        <v>0</v>
      </c>
      <c r="K24" s="134">
        <f t="shared" si="5"/>
        <v>0</v>
      </c>
      <c r="L24" s="132">
        <f>IFERROR(VLOOKUP($B:$B,安路普原材料采购价格!$B:$J,11,0),0)</f>
        <v>0</v>
      </c>
      <c r="M24" s="324">
        <f t="shared" si="6"/>
        <v>0</v>
      </c>
      <c r="N24" s="136">
        <f t="shared" si="7"/>
        <v>2.2453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97" t="s">
        <v>767</v>
      </c>
      <c r="B25" s="98" t="s">
        <v>445</v>
      </c>
      <c r="C25" s="98" t="s">
        <v>446</v>
      </c>
      <c r="D25" s="319" t="s">
        <v>240</v>
      </c>
      <c r="E25" s="319" t="s">
        <v>237</v>
      </c>
      <c r="F25" s="319" t="str">
        <f>VLOOKUP(B25,安路普原材料采购价格!B24:I258,8,0)</f>
        <v>EA</v>
      </c>
      <c r="G25" s="321">
        <v>1</v>
      </c>
      <c r="H25" s="102">
        <f>IFERROR(VLOOKUP($B:$B,安路普原材料采购价格!$B:$J,9,0),0)</f>
        <v>2.0129</v>
      </c>
      <c r="I25" s="132">
        <f t="shared" si="4"/>
        <v>2.0129</v>
      </c>
      <c r="J25" s="133">
        <f>IFERROR(VLOOKUP($B:$B,安路普原材料采购价格!$B:$J,10,0),0)</f>
        <v>0</v>
      </c>
      <c r="K25" s="134">
        <f t="shared" si="5"/>
        <v>0</v>
      </c>
      <c r="L25" s="132">
        <f>IFERROR(VLOOKUP($B:$B,安路普原材料采购价格!$B:$J,11,0),0)</f>
        <v>0</v>
      </c>
      <c r="M25" s="324">
        <f t="shared" si="6"/>
        <v>0</v>
      </c>
      <c r="N25" s="136">
        <f t="shared" si="7"/>
        <v>2.0129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7" t="s">
        <v>768</v>
      </c>
      <c r="B26" s="98" t="s">
        <v>504</v>
      </c>
      <c r="C26" s="98" t="s">
        <v>505</v>
      </c>
      <c r="D26" s="319" t="s">
        <v>240</v>
      </c>
      <c r="E26" s="319" t="s">
        <v>237</v>
      </c>
      <c r="F26" s="319" t="s">
        <v>306</v>
      </c>
      <c r="G26" s="321">
        <v>1</v>
      </c>
      <c r="H26" s="102">
        <f>IFERROR(VLOOKUP($B:$B,安路普原材料采购价格!$B:$J,9,0),0)</f>
        <v>0.7543</v>
      </c>
      <c r="I26" s="132">
        <f t="shared" si="4"/>
        <v>0.7543</v>
      </c>
      <c r="J26" s="133">
        <f>IFERROR(VLOOKUP($B:$B,安路普原材料采购价格!$B:$J,10,0),0)</f>
        <v>0</v>
      </c>
      <c r="K26" s="134">
        <f t="shared" si="5"/>
        <v>0</v>
      </c>
      <c r="L26" s="132">
        <f>IFERROR(VLOOKUP($B:$B,安路普原材料采购价格!$B:$J,11,0),0)</f>
        <v>0</v>
      </c>
      <c r="M26" s="324">
        <f t="shared" si="6"/>
        <v>0</v>
      </c>
      <c r="N26" s="136">
        <f t="shared" si="7"/>
        <v>0.7543</v>
      </c>
      <c r="O26" s="137" t="str">
        <f>IFERROR(VLOOKUP($B:$B,安路普原材料采购价格!$B:$J,4,0),0)</f>
        <v>北京瑞隆祥模具有限公司</v>
      </c>
      <c r="P26" s="138"/>
    </row>
    <row r="27" spans="1:16">
      <c r="A27" s="97" t="s">
        <v>769</v>
      </c>
      <c r="B27" s="98" t="s">
        <v>693</v>
      </c>
      <c r="C27" s="98" t="s">
        <v>694</v>
      </c>
      <c r="D27" s="319" t="s">
        <v>240</v>
      </c>
      <c r="E27" s="319" t="s">
        <v>237</v>
      </c>
      <c r="F27" s="319" t="s">
        <v>306</v>
      </c>
      <c r="G27" s="321">
        <v>1</v>
      </c>
      <c r="H27" s="102">
        <f>IFERROR(VLOOKUP($B:$B,安路普原材料采购价格!$B:$J,9,0),0)</f>
        <v>0.531</v>
      </c>
      <c r="I27" s="132">
        <f t="shared" si="4"/>
        <v>0.531</v>
      </c>
      <c r="J27" s="133">
        <f>IFERROR(VLOOKUP($B:$B,安路普原材料采购价格!$B:$J,10,0),0)</f>
        <v>0</v>
      </c>
      <c r="K27" s="134">
        <f t="shared" si="5"/>
        <v>0</v>
      </c>
      <c r="L27" s="132">
        <f>IFERROR(VLOOKUP($B:$B,安路普原材料采购价格!$B:$J,11,0),0)</f>
        <v>0</v>
      </c>
      <c r="M27" s="324">
        <f t="shared" si="6"/>
        <v>0</v>
      </c>
      <c r="N27" s="136">
        <f t="shared" si="7"/>
        <v>0.531</v>
      </c>
      <c r="O27" s="137" t="str">
        <f>IFERROR(VLOOKUP($B:$B,安路普原材料采购价格!$B:$J,4,0),0)</f>
        <v>青岛质德工业设备有限公司</v>
      </c>
      <c r="P27" s="138"/>
    </row>
    <row r="28" spans="1:16">
      <c r="A28" s="97" t="s">
        <v>770</v>
      </c>
      <c r="B28" s="98" t="s">
        <v>506</v>
      </c>
      <c r="C28" s="98" t="s">
        <v>507</v>
      </c>
      <c r="D28" s="319" t="s">
        <v>240</v>
      </c>
      <c r="E28" s="319" t="s">
        <v>237</v>
      </c>
      <c r="F28" s="319" t="s">
        <v>306</v>
      </c>
      <c r="G28" s="321">
        <v>1</v>
      </c>
      <c r="H28" s="102">
        <f>IFERROR(VLOOKUP($B:$B,安路普原材料采购价格!$B:$J,9,0),0)</f>
        <v>1.9351</v>
      </c>
      <c r="I28" s="132">
        <f t="shared" si="4"/>
        <v>1.9351</v>
      </c>
      <c r="J28" s="133">
        <f>IFERROR(VLOOKUP($B:$B,安路普原材料采购价格!$B:$J,10,0),0)</f>
        <v>0</v>
      </c>
      <c r="K28" s="134">
        <f t="shared" si="5"/>
        <v>0</v>
      </c>
      <c r="L28" s="132">
        <f>IFERROR(VLOOKUP($B:$B,安路普原材料采购价格!$B:$J,11,0),0)</f>
        <v>0</v>
      </c>
      <c r="M28" s="324">
        <f t="shared" si="6"/>
        <v>0</v>
      </c>
      <c r="N28" s="136">
        <f t="shared" si="7"/>
        <v>1.9351</v>
      </c>
      <c r="O28" s="137" t="str">
        <f>IFERROR(VLOOKUP($B:$B,安路普原材料采购价格!$B:$J,4,0),0)</f>
        <v>北京瑞隆祥模具有限公司</v>
      </c>
      <c r="P28" s="138"/>
    </row>
    <row r="29" ht="14.75" spans="1:16">
      <c r="A29" s="106" t="s">
        <v>277</v>
      </c>
      <c r="B29" s="107"/>
      <c r="C29" s="108"/>
      <c r="D29" s="109"/>
      <c r="E29" s="110"/>
      <c r="F29" s="110"/>
      <c r="G29" s="111"/>
      <c r="H29" s="112"/>
      <c r="I29" s="139">
        <f>SUM(I4:I28)</f>
        <v>25.70115875</v>
      </c>
      <c r="J29" s="139"/>
      <c r="K29" s="139">
        <f>SUM(K4:K28)</f>
        <v>0</v>
      </c>
      <c r="L29" s="139"/>
      <c r="M29" s="325">
        <f>SUM(M4:M28)</f>
        <v>0</v>
      </c>
      <c r="N29" s="141">
        <f>SUM(N4:N28)</f>
        <v>25.70115875</v>
      </c>
      <c r="O29" s="142"/>
      <c r="P2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173</v>
      </c>
      <c r="B4" s="92" t="s">
        <v>234</v>
      </c>
      <c r="C4" s="92" t="s">
        <v>235</v>
      </c>
      <c r="D4" s="317" t="s">
        <v>236</v>
      </c>
      <c r="E4" s="317" t="s">
        <v>237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4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173</v>
      </c>
      <c r="B5" s="98" t="s">
        <v>241</v>
      </c>
      <c r="C5" s="98" t="s">
        <v>242</v>
      </c>
      <c r="D5" s="319" t="s">
        <v>243</v>
      </c>
      <c r="E5" s="319" t="s">
        <v>237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4" si="1">J5*G5</f>
        <v>0</v>
      </c>
      <c r="L5" s="132">
        <f>IFERROR(VLOOKUP($B:$B,安路普原材料采购价格!$B:$J,11,0),0)</f>
        <v>0</v>
      </c>
      <c r="M5" s="324">
        <f t="shared" ref="M5:M24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173</v>
      </c>
      <c r="B6" s="104" t="s">
        <v>282</v>
      </c>
      <c r="C6" s="104" t="s">
        <v>283</v>
      </c>
      <c r="D6" s="320" t="s">
        <v>254</v>
      </c>
      <c r="E6" s="320" t="s">
        <v>237</v>
      </c>
      <c r="F6" s="320" t="s">
        <v>306</v>
      </c>
      <c r="G6" s="322">
        <v>1</v>
      </c>
      <c r="H6" s="102">
        <f>IFERROR(VLOOKUP($B:$B,安路普原材料采购价格!$B:$J,9,0),0)</f>
        <v>20.32</v>
      </c>
      <c r="I6" s="132">
        <f t="shared" ref="I6:I24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173</v>
      </c>
      <c r="B7" s="98" t="s">
        <v>268</v>
      </c>
      <c r="C7" s="98" t="s">
        <v>269</v>
      </c>
      <c r="D7" s="319" t="s">
        <v>251</v>
      </c>
      <c r="E7" s="319" t="s">
        <v>237</v>
      </c>
      <c r="F7" s="319" t="str">
        <f>VLOOKUP(B7,安路普原材料采购价格!B6:I240,8,0)</f>
        <v>M</v>
      </c>
      <c r="G7" s="321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173</v>
      </c>
      <c r="B8" s="104" t="s">
        <v>275</v>
      </c>
      <c r="C8" s="104" t="s">
        <v>276</v>
      </c>
      <c r="D8" s="320" t="s">
        <v>251</v>
      </c>
      <c r="E8" s="320" t="s">
        <v>237</v>
      </c>
      <c r="F8" s="320" t="str">
        <f>VLOOKUP(B8,安路普原材料采购价格!B7:I241,8,0)</f>
        <v>M</v>
      </c>
      <c r="G8" s="322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173</v>
      </c>
      <c r="B9" s="98" t="s">
        <v>238</v>
      </c>
      <c r="C9" s="98" t="s">
        <v>239</v>
      </c>
      <c r="D9" s="319"/>
      <c r="E9" s="319" t="s">
        <v>237</v>
      </c>
      <c r="F9" s="319" t="str">
        <f>VLOOKUP(B9,安路普原材料采购价格!B8:I242,8,0)</f>
        <v>M</v>
      </c>
      <c r="G9" s="321">
        <v>0.4</v>
      </c>
      <c r="H9" s="102">
        <f>IFERROR(VLOOKUP($B:$B,安路普原材料采购价格!$B:$J,9,0),0)</f>
        <v>0.9106</v>
      </c>
      <c r="I9" s="132">
        <f t="shared" si="3"/>
        <v>0.36424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0.36424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173</v>
      </c>
      <c r="B10" s="98" t="s">
        <v>284</v>
      </c>
      <c r="C10" s="98" t="s">
        <v>285</v>
      </c>
      <c r="D10" s="319" t="s">
        <v>286</v>
      </c>
      <c r="E10" s="319" t="s">
        <v>237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0.2377</v>
      </c>
      <c r="I10" s="132">
        <f t="shared" si="3"/>
        <v>0.2377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173</v>
      </c>
      <c r="B11" s="98" t="s">
        <v>335</v>
      </c>
      <c r="C11" s="98" t="s">
        <v>336</v>
      </c>
      <c r="D11" s="319" t="s">
        <v>749</v>
      </c>
      <c r="E11" s="319" t="s">
        <v>237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0.18</v>
      </c>
      <c r="I11" s="132">
        <f t="shared" si="3"/>
        <v>0.18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0.18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173</v>
      </c>
      <c r="B12" s="98" t="s">
        <v>337</v>
      </c>
      <c r="C12" s="98" t="s">
        <v>338</v>
      </c>
      <c r="D12" s="319" t="s">
        <v>744</v>
      </c>
      <c r="E12" s="319" t="s">
        <v>237</v>
      </c>
      <c r="F12" s="319" t="str">
        <f>VLOOKUP(B12,安路普原材料采购价格!B11:I245,8,0)</f>
        <v>EA</v>
      </c>
      <c r="G12" s="321">
        <v>3</v>
      </c>
      <c r="H12" s="102">
        <f>IFERROR(VLOOKUP($B:$B,安路普原材料采购价格!$B:$J,9,0),0)</f>
        <v>0.12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173</v>
      </c>
      <c r="B13" s="98" t="s">
        <v>632</v>
      </c>
      <c r="C13" s="98" t="s">
        <v>633</v>
      </c>
      <c r="D13" s="319" t="s">
        <v>745</v>
      </c>
      <c r="E13" s="319" t="s">
        <v>746</v>
      </c>
      <c r="F13" s="319" t="str">
        <f>VLOOKUP(B13,安路普原材料采购价格!B12:I246,8,0)</f>
        <v>EA</v>
      </c>
      <c r="G13" s="321">
        <v>1</v>
      </c>
      <c r="H13" s="102">
        <f>IFERROR(VLOOKUP($B:$B,安路普原材料采购价格!$B:$J,9,0),0)</f>
        <v>5.1164</v>
      </c>
      <c r="I13" s="132">
        <f t="shared" si="3"/>
        <v>5.1164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5.1164</v>
      </c>
      <c r="O13" s="137" t="str">
        <f>IFERROR(VLOOKUP($B:$B,安路普原材料采购价格!$B:$J,4,0),0)</f>
        <v>安路普昌平分公司</v>
      </c>
      <c r="P13" s="138"/>
    </row>
    <row r="14" spans="1:16">
      <c r="A14" s="97" t="s">
        <v>173</v>
      </c>
      <c r="B14" s="98" t="s">
        <v>339</v>
      </c>
      <c r="C14" s="98" t="s">
        <v>340</v>
      </c>
      <c r="D14" s="319"/>
      <c r="E14" s="319" t="s">
        <v>237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4.6</v>
      </c>
      <c r="I14" s="132">
        <f t="shared" si="3"/>
        <v>4.6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4.6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173</v>
      </c>
      <c r="B15" s="98" t="s">
        <v>349</v>
      </c>
      <c r="C15" s="98" t="s">
        <v>350</v>
      </c>
      <c r="D15" s="319"/>
      <c r="E15" s="319" t="s">
        <v>237</v>
      </c>
      <c r="F15" s="319" t="str">
        <f>VLOOKUP(B15,安路普原材料采购价格!B14:I248,8,0)</f>
        <v>EA</v>
      </c>
      <c r="G15" s="321">
        <v>2</v>
      </c>
      <c r="H15" s="102">
        <f>IFERROR(VLOOKUP($B:$B,安路普原材料采购价格!$B:$J,9,0),0)</f>
        <v>0.18</v>
      </c>
      <c r="I15" s="132">
        <f t="shared" si="3"/>
        <v>0.36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173</v>
      </c>
      <c r="B16" s="98" t="s">
        <v>546</v>
      </c>
      <c r="C16" s="98" t="s">
        <v>547</v>
      </c>
      <c r="D16" s="319" t="s">
        <v>747</v>
      </c>
      <c r="E16" s="319" t="s">
        <v>237</v>
      </c>
      <c r="F16" s="319" t="str">
        <f>VLOOKUP(B16,安路普原材料采购价格!B15:I249,8,0)</f>
        <v>M</v>
      </c>
      <c r="G16" s="321">
        <v>0.57</v>
      </c>
      <c r="H16" s="102">
        <f>IFERROR(VLOOKUP($B:$B,安路普原材料采购价格!$B:$J,9,0),0)</f>
        <v>1.6814</v>
      </c>
      <c r="I16" s="132">
        <f t="shared" si="3"/>
        <v>0.958398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0.958398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173</v>
      </c>
      <c r="B17" s="98" t="s">
        <v>548</v>
      </c>
      <c r="C17" s="98" t="s">
        <v>549</v>
      </c>
      <c r="D17" s="319" t="s">
        <v>748</v>
      </c>
      <c r="E17" s="319" t="s">
        <v>237</v>
      </c>
      <c r="F17" s="319" t="str">
        <f>VLOOKUP(B17,安路普原材料采购价格!B16:I250,8,0)</f>
        <v>M</v>
      </c>
      <c r="G17" s="321">
        <v>0.92</v>
      </c>
      <c r="H17" s="102">
        <f>IFERROR(VLOOKUP($B:$B,安路普原材料采购价格!$B:$J,9,0),0)</f>
        <v>1.7257</v>
      </c>
      <c r="I17" s="132">
        <f t="shared" si="3"/>
        <v>1.587644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173</v>
      </c>
      <c r="B18" s="98" t="s">
        <v>557</v>
      </c>
      <c r="C18" s="98" t="s">
        <v>558</v>
      </c>
      <c r="D18" s="319"/>
      <c r="E18" s="319" t="s">
        <v>237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0.26</v>
      </c>
      <c r="I18" s="132">
        <f t="shared" si="3"/>
        <v>0.26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173</v>
      </c>
      <c r="B19" s="98" t="s">
        <v>279</v>
      </c>
      <c r="C19" s="98" t="s">
        <v>280</v>
      </c>
      <c r="D19" s="319" t="s">
        <v>281</v>
      </c>
      <c r="E19" s="319" t="s">
        <v>237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0.4036</v>
      </c>
      <c r="I19" s="132">
        <f t="shared" si="3"/>
        <v>0.4036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4">
        <f t="shared" si="2"/>
        <v>0</v>
      </c>
      <c r="N19" s="136">
        <f t="shared" si="0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173</v>
      </c>
      <c r="B20" s="98" t="s">
        <v>570</v>
      </c>
      <c r="C20" s="98" t="s">
        <v>571</v>
      </c>
      <c r="D20" s="319" t="s">
        <v>712</v>
      </c>
      <c r="E20" s="319" t="s">
        <v>237</v>
      </c>
      <c r="F20" s="319" t="str">
        <f>VLOOKUP(B20,安路普原材料采购价格!B19:I253,8,0)</f>
        <v>EA</v>
      </c>
      <c r="G20" s="321">
        <v>0.0167</v>
      </c>
      <c r="H20" s="102">
        <f>IFERROR(VLOOKUP($B:$B,安路普原材料采购价格!$B:$J,9,0),0)</f>
        <v>6.2128</v>
      </c>
      <c r="I20" s="132">
        <f t="shared" si="3"/>
        <v>0.10375376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4">
        <f t="shared" si="2"/>
        <v>0</v>
      </c>
      <c r="N20" s="136">
        <f t="shared" si="0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173</v>
      </c>
      <c r="B21" s="98" t="s">
        <v>573</v>
      </c>
      <c r="C21" s="98" t="s">
        <v>574</v>
      </c>
      <c r="D21" s="319" t="s">
        <v>717</v>
      </c>
      <c r="E21" s="319" t="s">
        <v>237</v>
      </c>
      <c r="F21" s="319" t="str">
        <f>VLOOKUP(B21,安路普原材料采购价格!B20:I254,8,0)</f>
        <v>EA</v>
      </c>
      <c r="G21" s="321">
        <v>0.05</v>
      </c>
      <c r="H21" s="102">
        <f>IFERROR(VLOOKUP($B:$B,安路普原材料采购价格!$B:$J,9,0),0)</f>
        <v>0.4035</v>
      </c>
      <c r="I21" s="132">
        <f t="shared" si="3"/>
        <v>0.020175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4">
        <f t="shared" si="2"/>
        <v>0</v>
      </c>
      <c r="N21" s="136">
        <f t="shared" si="0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173</v>
      </c>
      <c r="B22" s="98" t="s">
        <v>563</v>
      </c>
      <c r="C22" s="98" t="s">
        <v>288</v>
      </c>
      <c r="D22" s="319" t="s">
        <v>771</v>
      </c>
      <c r="E22" s="319" t="s">
        <v>237</v>
      </c>
      <c r="F22" s="319" t="str">
        <f>VLOOKUP(B22,安路普原材料采购价格!B21:I255,8,0)</f>
        <v>EA</v>
      </c>
      <c r="G22" s="321">
        <v>1</v>
      </c>
      <c r="H22" s="102">
        <f>IFERROR(VLOOKUP($B:$B,安路普原材料采购价格!$B:$J,9,0),0)</f>
        <v>0.6726</v>
      </c>
      <c r="I22" s="132">
        <f t="shared" si="3"/>
        <v>0.6726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4">
        <f t="shared" si="2"/>
        <v>0</v>
      </c>
      <c r="N22" s="136">
        <f t="shared" si="0"/>
        <v>0.6726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97" t="s">
        <v>173</v>
      </c>
      <c r="B23" s="98" t="s">
        <v>260</v>
      </c>
      <c r="C23" s="98" t="s">
        <v>261</v>
      </c>
      <c r="D23" s="319"/>
      <c r="E23" s="319" t="s">
        <v>237</v>
      </c>
      <c r="F23" s="319" t="str">
        <f>VLOOKUP(B23,安路普原材料采购价格!B22:I256,8,0)</f>
        <v>EA</v>
      </c>
      <c r="G23" s="321">
        <v>2</v>
      </c>
      <c r="H23" s="102">
        <f>IFERROR(VLOOKUP($B:$B,安路普原材料采购价格!$B:$J,9,0),0)</f>
        <v>0.1862</v>
      </c>
      <c r="I23" s="132">
        <f t="shared" si="3"/>
        <v>0.3724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4">
        <f t="shared" si="2"/>
        <v>0</v>
      </c>
      <c r="N23" s="136">
        <f t="shared" si="0"/>
        <v>0.3724</v>
      </c>
      <c r="O23" s="137" t="str">
        <f>IFERROR(VLOOKUP($B:$B,安路普原材料采购价格!$B:$J,4,0),0)</f>
        <v>海兴中盛弹簧有限公司</v>
      </c>
      <c r="P23" s="138"/>
    </row>
    <row r="24" spans="1:16">
      <c r="A24" s="97" t="s">
        <v>173</v>
      </c>
      <c r="B24" s="98" t="s">
        <v>515</v>
      </c>
      <c r="C24" s="98" t="s">
        <v>342</v>
      </c>
      <c r="D24" s="319" t="s">
        <v>772</v>
      </c>
      <c r="E24" s="319" t="s">
        <v>237</v>
      </c>
      <c r="F24" s="319" t="str">
        <f>VLOOKUP(B24,安路普原材料采购价格!B23:I257,8,0)</f>
        <v>EA</v>
      </c>
      <c r="G24" s="321">
        <v>1</v>
      </c>
      <c r="H24" s="102">
        <f>IFERROR(VLOOKUP($B:$B,安路普原材料采购价格!$B:$J,9,0),0)</f>
        <v>3.1</v>
      </c>
      <c r="I24" s="132">
        <f t="shared" si="3"/>
        <v>3.1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4">
        <f t="shared" si="2"/>
        <v>0</v>
      </c>
      <c r="N24" s="136">
        <f t="shared" si="0"/>
        <v>3.1</v>
      </c>
      <c r="O24" s="137" t="str">
        <f>IFERROR(VLOOKUP($B:$B,安路普原材料采购价格!$B:$J,4,0),0)</f>
        <v>北京瑞隆祥模具有限公司</v>
      </c>
      <c r="P24" s="138"/>
    </row>
    <row r="25" ht="14.75" spans="1:16">
      <c r="A25" s="106" t="s">
        <v>277</v>
      </c>
      <c r="B25" s="107"/>
      <c r="C25" s="108"/>
      <c r="D25" s="109"/>
      <c r="E25" s="110"/>
      <c r="F25" s="110"/>
      <c r="G25" s="111"/>
      <c r="H25" s="112"/>
      <c r="I25" s="139">
        <f>SUM(I4:I24)</f>
        <v>40.11547076</v>
      </c>
      <c r="J25" s="139"/>
      <c r="K25" s="139">
        <f>SUM(K4:K24)</f>
        <v>0</v>
      </c>
      <c r="L25" s="139"/>
      <c r="M25" s="325">
        <f>SUM(M4:M24)</f>
        <v>0</v>
      </c>
      <c r="N25" s="141">
        <f>SUM(N4:N24)</f>
        <v>40.11547076</v>
      </c>
      <c r="O25" s="142"/>
      <c r="P25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4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175</v>
      </c>
      <c r="B4" s="92" t="s">
        <v>241</v>
      </c>
      <c r="C4" s="92" t="s">
        <v>242</v>
      </c>
      <c r="D4" s="317" t="s">
        <v>243</v>
      </c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175</v>
      </c>
      <c r="B5" s="98" t="s">
        <v>268</v>
      </c>
      <c r="C5" s="98" t="s">
        <v>269</v>
      </c>
      <c r="D5" s="319" t="s">
        <v>251</v>
      </c>
      <c r="E5" s="319" t="s">
        <v>237</v>
      </c>
      <c r="F5" s="319" t="str">
        <f>VLOOKUP(B5,安路普原材料采购价格!B4:I238,8,0)</f>
        <v>M</v>
      </c>
      <c r="G5" s="321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4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175</v>
      </c>
      <c r="B6" s="104" t="s">
        <v>275</v>
      </c>
      <c r="C6" s="104" t="s">
        <v>276</v>
      </c>
      <c r="D6" s="320" t="s">
        <v>251</v>
      </c>
      <c r="E6" s="320" t="s">
        <v>237</v>
      </c>
      <c r="F6" s="320" t="str">
        <f>VLOOKUP(B6,安路普原材料采购价格!B5:I239,8,0)</f>
        <v>M</v>
      </c>
      <c r="G6" s="322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175</v>
      </c>
      <c r="B7" s="98" t="s">
        <v>238</v>
      </c>
      <c r="C7" s="98" t="s">
        <v>239</v>
      </c>
      <c r="D7" s="319"/>
      <c r="E7" s="319" t="s">
        <v>237</v>
      </c>
      <c r="F7" s="319" t="str">
        <f>VLOOKUP(B7,安路普原材料采购价格!B6:I240,8,0)</f>
        <v>M</v>
      </c>
      <c r="G7" s="321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175</v>
      </c>
      <c r="B8" s="104" t="s">
        <v>337</v>
      </c>
      <c r="C8" s="104" t="s">
        <v>338</v>
      </c>
      <c r="D8" s="320" t="s">
        <v>744</v>
      </c>
      <c r="E8" s="320" t="s">
        <v>237</v>
      </c>
      <c r="F8" s="320" t="str">
        <f>VLOOKUP(B8,安路普原材料采购价格!B7:I241,8,0)</f>
        <v>EA</v>
      </c>
      <c r="G8" s="322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175</v>
      </c>
      <c r="B9" s="98" t="s">
        <v>632</v>
      </c>
      <c r="C9" s="98" t="s">
        <v>633</v>
      </c>
      <c r="D9" s="319" t="s">
        <v>745</v>
      </c>
      <c r="E9" s="319" t="s">
        <v>746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97" t="s">
        <v>175</v>
      </c>
      <c r="B10" s="98" t="s">
        <v>339</v>
      </c>
      <c r="C10" s="98" t="s">
        <v>340</v>
      </c>
      <c r="D10" s="319"/>
      <c r="E10" s="319" t="s">
        <v>237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175</v>
      </c>
      <c r="B11" s="98" t="s">
        <v>349</v>
      </c>
      <c r="C11" s="98" t="s">
        <v>350</v>
      </c>
      <c r="D11" s="319"/>
      <c r="E11" s="319" t="s">
        <v>237</v>
      </c>
      <c r="F11" s="319" t="str">
        <f>VLOOKUP(B11,安路普原材料采购价格!B10:I244,8,0)</f>
        <v>EA</v>
      </c>
      <c r="G11" s="321">
        <v>2</v>
      </c>
      <c r="H11" s="102">
        <f>IFERROR(VLOOKUP($B:$B,安路普原材料采购价格!$B:$J,9,0),0)</f>
        <v>0.18</v>
      </c>
      <c r="I11" s="132">
        <f t="shared" si="3"/>
        <v>0.36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175</v>
      </c>
      <c r="B12" s="98" t="s">
        <v>546</v>
      </c>
      <c r="C12" s="98" t="s">
        <v>547</v>
      </c>
      <c r="D12" s="319" t="s">
        <v>747</v>
      </c>
      <c r="E12" s="319" t="s">
        <v>237</v>
      </c>
      <c r="F12" s="319" t="str">
        <f>VLOOKUP(B12,安路普原材料采购价格!B11:I245,8,0)</f>
        <v>M</v>
      </c>
      <c r="G12" s="321">
        <v>0.45</v>
      </c>
      <c r="H12" s="102">
        <f>IFERROR(VLOOKUP($B:$B,安路普原材料采购价格!$B:$J,9,0),0)</f>
        <v>1.6814</v>
      </c>
      <c r="I12" s="132">
        <f t="shared" si="3"/>
        <v>0.75663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0.75663</v>
      </c>
      <c r="O12" s="137" t="str">
        <f>IFERROR(VLOOKUP($B:$B,安路普原材料采购价格!$B:$J,4,0),0)</f>
        <v>SMC（中国）有限公司</v>
      </c>
      <c r="P12" s="138"/>
    </row>
    <row r="13" spans="1:16">
      <c r="A13" s="97" t="s">
        <v>175</v>
      </c>
      <c r="B13" s="98" t="s">
        <v>548</v>
      </c>
      <c r="C13" s="98" t="s">
        <v>549</v>
      </c>
      <c r="D13" s="319" t="s">
        <v>748</v>
      </c>
      <c r="E13" s="319" t="s">
        <v>237</v>
      </c>
      <c r="F13" s="319" t="str">
        <f>VLOOKUP(B13,安路普原材料采购价格!B12:I246,8,0)</f>
        <v>M</v>
      </c>
      <c r="G13" s="321">
        <v>0.6</v>
      </c>
      <c r="H13" s="102">
        <f>IFERROR(VLOOKUP($B:$B,安路普原材料采购价格!$B:$J,9,0),0)</f>
        <v>1.7257</v>
      </c>
      <c r="I13" s="132">
        <f t="shared" si="3"/>
        <v>1.03542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1.03542</v>
      </c>
      <c r="O13" s="137" t="str">
        <f>IFERROR(VLOOKUP($B:$B,安路普原材料采购价格!$B:$J,4,0),0)</f>
        <v>SMC（中国）有限公司</v>
      </c>
      <c r="P13" s="138"/>
    </row>
    <row r="14" spans="1:16">
      <c r="A14" s="97" t="s">
        <v>175</v>
      </c>
      <c r="B14" s="98" t="s">
        <v>557</v>
      </c>
      <c r="C14" s="98" t="s">
        <v>558</v>
      </c>
      <c r="D14" s="319"/>
      <c r="E14" s="319" t="s">
        <v>237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0.26</v>
      </c>
      <c r="I14" s="132">
        <f t="shared" si="3"/>
        <v>0.26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0.26</v>
      </c>
      <c r="O14" s="137" t="str">
        <f>IFERROR(VLOOKUP($B:$B,安路普原材料采购价格!$B:$J,4,0),0)</f>
        <v>海兴中盛弹簧有限公司</v>
      </c>
      <c r="P14" s="138"/>
    </row>
    <row r="15" spans="1:16">
      <c r="A15" s="97" t="s">
        <v>175</v>
      </c>
      <c r="B15" s="98" t="s">
        <v>570</v>
      </c>
      <c r="C15" s="98" t="s">
        <v>571</v>
      </c>
      <c r="D15" s="319" t="s">
        <v>712</v>
      </c>
      <c r="E15" s="319" t="s">
        <v>237</v>
      </c>
      <c r="F15" s="319" t="str">
        <f>VLOOKUP(B15,安路普原材料采购价格!B14:I248,8,0)</f>
        <v>EA</v>
      </c>
      <c r="G15" s="321">
        <v>0.0111</v>
      </c>
      <c r="H15" s="102">
        <f>IFERROR(VLOOKUP($B:$B,安路普原材料采购价格!$B:$J,9,0),0)</f>
        <v>6.2128</v>
      </c>
      <c r="I15" s="132">
        <f t="shared" si="3"/>
        <v>0.06896208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0.06896208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175</v>
      </c>
      <c r="B16" s="98" t="s">
        <v>573</v>
      </c>
      <c r="C16" s="98" t="s">
        <v>574</v>
      </c>
      <c r="D16" s="319" t="s">
        <v>717</v>
      </c>
      <c r="E16" s="319" t="s">
        <v>237</v>
      </c>
      <c r="F16" s="319" t="str">
        <f>VLOOKUP(B16,安路普原材料采购价格!B15:I249,8,0)</f>
        <v>EA</v>
      </c>
      <c r="G16" s="321">
        <v>0.0444</v>
      </c>
      <c r="H16" s="102">
        <f>IFERROR(VLOOKUP($B:$B,安路普原材料采购价格!$B:$J,9,0),0)</f>
        <v>0.4035</v>
      </c>
      <c r="I16" s="132">
        <f t="shared" si="3"/>
        <v>0.0179154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0.0179154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175</v>
      </c>
      <c r="B17" s="98" t="s">
        <v>260</v>
      </c>
      <c r="C17" s="98" t="s">
        <v>261</v>
      </c>
      <c r="D17" s="319"/>
      <c r="E17" s="319" t="s">
        <v>237</v>
      </c>
      <c r="F17" s="319" t="str">
        <f>VLOOKUP(B17,安路普原材料采购价格!B16:I250,8,0)</f>
        <v>EA</v>
      </c>
      <c r="G17" s="321">
        <v>1</v>
      </c>
      <c r="H17" s="102">
        <f>IFERROR(VLOOKUP($B:$B,安路普原材料采购价格!$B:$J,9,0),0)</f>
        <v>0.1862</v>
      </c>
      <c r="I17" s="132">
        <f t="shared" si="3"/>
        <v>0.1862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0.1862</v>
      </c>
      <c r="O17" s="137" t="str">
        <f>IFERROR(VLOOKUP($B:$B,安路普原材料采购价格!$B:$J,4,0),0)</f>
        <v>海兴中盛弹簧有限公司</v>
      </c>
      <c r="P17" s="138"/>
    </row>
    <row r="18" spans="1:16">
      <c r="A18" s="97" t="s">
        <v>175</v>
      </c>
      <c r="B18" s="98" t="s">
        <v>515</v>
      </c>
      <c r="C18" s="98" t="s">
        <v>342</v>
      </c>
      <c r="D18" s="319" t="s">
        <v>772</v>
      </c>
      <c r="E18" s="319" t="s">
        <v>237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3.1</v>
      </c>
      <c r="I18" s="132">
        <f t="shared" si="3"/>
        <v>3.1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3.1</v>
      </c>
      <c r="O18" s="137" t="str">
        <f>IFERROR(VLOOKUP($B:$B,安路普原材料采购价格!$B:$J,4,0),0)</f>
        <v>北京瑞隆祥模具有限公司</v>
      </c>
      <c r="P18" s="138"/>
    </row>
    <row r="19" ht="14.75" spans="1:16">
      <c r="A19" s="106" t="s">
        <v>277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5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203</v>
      </c>
      <c r="B4" s="92" t="s">
        <v>403</v>
      </c>
      <c r="C4" s="92" t="s">
        <v>404</v>
      </c>
      <c r="D4" s="317"/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3.6609</v>
      </c>
      <c r="I4" s="125">
        <f>H4*G4</f>
        <v>3.6609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3.6609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</row>
    <row r="5" spans="1:16">
      <c r="A5" s="97" t="s">
        <v>203</v>
      </c>
      <c r="B5" s="98" t="s">
        <v>552</v>
      </c>
      <c r="C5" s="98" t="s">
        <v>553</v>
      </c>
      <c r="D5" s="319"/>
      <c r="E5" s="319" t="s">
        <v>237</v>
      </c>
      <c r="F5" s="319" t="str">
        <f>VLOOKUP(B5,安路普原材料采购价格!B4:I238,8,0)</f>
        <v>EA</v>
      </c>
      <c r="G5" s="321">
        <v>2</v>
      </c>
      <c r="H5" s="102">
        <f>IFERROR(VLOOKUP($B:$B,安路普原材料采购价格!$B:$J,9,0),0)</f>
        <v>0.5885</v>
      </c>
      <c r="I5" s="132">
        <f>H5*G5</f>
        <v>1.177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1.177</v>
      </c>
      <c r="O5" s="137" t="str">
        <f>IFERROR(VLOOKUP($B:$B,安路普原材料采购价格!$B:$J,4,0),0)</f>
        <v>天津市宝坻区维华五金厂</v>
      </c>
      <c r="P5" s="138"/>
    </row>
    <row r="6" spans="1:16">
      <c r="A6" s="103" t="s">
        <v>203</v>
      </c>
      <c r="B6" s="104" t="s">
        <v>570</v>
      </c>
      <c r="C6" s="104" t="s">
        <v>571</v>
      </c>
      <c r="D6" s="320" t="s">
        <v>712</v>
      </c>
      <c r="E6" s="320" t="s">
        <v>237</v>
      </c>
      <c r="F6" s="320" t="str">
        <f>VLOOKUP(B6,安路普原材料采购价格!B5:I239,8,0)</f>
        <v>EA</v>
      </c>
      <c r="G6" s="322">
        <v>0.01</v>
      </c>
      <c r="H6" s="102">
        <f>IFERROR(VLOOKUP($B:$B,安路普原材料采购价格!$B:$J,9,0),0)</f>
        <v>6.2128</v>
      </c>
      <c r="I6" s="132">
        <f t="shared" ref="I6:I10" si="3">H6*G6</f>
        <v>0.062128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0.062128</v>
      </c>
      <c r="O6" s="137" t="str">
        <f>IFERROR(VLOOKUP($B:$B,安路普原材料采购价格!$B:$J,4,0),0)</f>
        <v>黄骅市常郭镇街西纸箱厂</v>
      </c>
      <c r="P6" s="138"/>
    </row>
    <row r="7" spans="1:16">
      <c r="A7" s="97" t="s">
        <v>203</v>
      </c>
      <c r="B7" s="98" t="s">
        <v>573</v>
      </c>
      <c r="C7" s="98" t="s">
        <v>574</v>
      </c>
      <c r="D7" s="319" t="s">
        <v>717</v>
      </c>
      <c r="E7" s="319" t="s">
        <v>237</v>
      </c>
      <c r="F7" s="319" t="str">
        <f>VLOOKUP(B7,安路普原材料采购价格!B6:I240,8,0)</f>
        <v>EA</v>
      </c>
      <c r="G7" s="321">
        <v>0.05</v>
      </c>
      <c r="H7" s="102">
        <f>IFERROR(VLOOKUP($B:$B,安路普原材料采购价格!$B:$J,9,0),0)</f>
        <v>0.4035</v>
      </c>
      <c r="I7" s="132">
        <f t="shared" si="3"/>
        <v>0.020175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0.020175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203</v>
      </c>
      <c r="B8" s="104" t="s">
        <v>630</v>
      </c>
      <c r="C8" s="104" t="s">
        <v>631</v>
      </c>
      <c r="D8" s="320"/>
      <c r="E8" s="320" t="s">
        <v>237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2.8</v>
      </c>
      <c r="I8" s="132">
        <f t="shared" si="3"/>
        <v>2.8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2.8</v>
      </c>
      <c r="O8" s="137" t="str">
        <f>IFERROR(VLOOKUP($B:$B,安路普原材料采购价格!$B:$J,4,0),0)</f>
        <v>芜湖星火软轴控制索制造</v>
      </c>
      <c r="P8" s="138"/>
    </row>
    <row r="9" spans="1:16">
      <c r="A9" s="97" t="s">
        <v>203</v>
      </c>
      <c r="B9" s="98" t="s">
        <v>516</v>
      </c>
      <c r="C9" s="98" t="s">
        <v>478</v>
      </c>
      <c r="D9" s="319" t="s">
        <v>773</v>
      </c>
      <c r="E9" s="319" t="s">
        <v>237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1.49</v>
      </c>
      <c r="I9" s="132">
        <f t="shared" si="3"/>
        <v>1.49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1.49</v>
      </c>
      <c r="O9" s="137" t="str">
        <f>IFERROR(VLOOKUP($B:$B,安路普原材料采购价格!$B:$J,4,0),0)</f>
        <v>北京瑞隆祥模具有限公司</v>
      </c>
      <c r="P9" s="138"/>
    </row>
    <row r="10" spans="1:16">
      <c r="A10" s="97" t="s">
        <v>203</v>
      </c>
      <c r="B10" s="98" t="s">
        <v>517</v>
      </c>
      <c r="C10" s="98" t="s">
        <v>480</v>
      </c>
      <c r="D10" s="319" t="s">
        <v>774</v>
      </c>
      <c r="E10" s="319" t="s">
        <v>237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1.32</v>
      </c>
      <c r="I10" s="132">
        <f t="shared" si="3"/>
        <v>1.32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1.32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277</v>
      </c>
      <c r="B11" s="107"/>
      <c r="C11" s="108"/>
      <c r="D11" s="109"/>
      <c r="E11" s="110"/>
      <c r="F11" s="110"/>
      <c r="G11" s="111"/>
      <c r="H11" s="112"/>
      <c r="I11" s="139">
        <f>SUM(I4:I10)</f>
        <v>10.530203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10.530203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121</v>
      </c>
      <c r="B4" s="92" t="s">
        <v>241</v>
      </c>
      <c r="C4" s="92" t="s">
        <v>242</v>
      </c>
      <c r="D4" s="317" t="s">
        <v>243</v>
      </c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121</v>
      </c>
      <c r="B5" s="98" t="s">
        <v>268</v>
      </c>
      <c r="C5" s="98" t="s">
        <v>269</v>
      </c>
      <c r="D5" s="319" t="s">
        <v>251</v>
      </c>
      <c r="E5" s="319" t="s">
        <v>237</v>
      </c>
      <c r="F5" s="319" t="str">
        <f>VLOOKUP(B5,安路普原材料采购价格!B4:I238,8,0)</f>
        <v>M</v>
      </c>
      <c r="G5" s="321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4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121</v>
      </c>
      <c r="B6" s="104" t="s">
        <v>275</v>
      </c>
      <c r="C6" s="104" t="s">
        <v>276</v>
      </c>
      <c r="D6" s="320" t="s">
        <v>251</v>
      </c>
      <c r="E6" s="320" t="s">
        <v>237</v>
      </c>
      <c r="F6" s="320" t="str">
        <f>VLOOKUP(B6,安路普原材料采购价格!B5:I239,8,0)</f>
        <v>M</v>
      </c>
      <c r="G6" s="322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121</v>
      </c>
      <c r="B7" s="98" t="s">
        <v>238</v>
      </c>
      <c r="C7" s="98" t="s">
        <v>239</v>
      </c>
      <c r="D7" s="319" t="s">
        <v>240</v>
      </c>
      <c r="E7" s="319" t="s">
        <v>237</v>
      </c>
      <c r="F7" s="319" t="str">
        <f>VLOOKUP(B7,安路普原材料采购价格!B6:I240,8,0)</f>
        <v>M</v>
      </c>
      <c r="G7" s="321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121</v>
      </c>
      <c r="B8" s="104" t="s">
        <v>337</v>
      </c>
      <c r="C8" s="104" t="s">
        <v>338</v>
      </c>
      <c r="D8" s="320" t="s">
        <v>744</v>
      </c>
      <c r="E8" s="320" t="s">
        <v>237</v>
      </c>
      <c r="F8" s="320" t="str">
        <f>VLOOKUP(B8,安路普原材料采购价格!B7:I241,8,0)</f>
        <v>EA</v>
      </c>
      <c r="G8" s="322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121</v>
      </c>
      <c r="B9" s="98" t="s">
        <v>632</v>
      </c>
      <c r="C9" s="98" t="s">
        <v>633</v>
      </c>
      <c r="D9" s="319" t="s">
        <v>745</v>
      </c>
      <c r="E9" s="319" t="s">
        <v>746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103" t="s">
        <v>121</v>
      </c>
      <c r="B10" s="104" t="s">
        <v>339</v>
      </c>
      <c r="C10" s="104" t="s">
        <v>340</v>
      </c>
      <c r="D10" s="320" t="s">
        <v>240</v>
      </c>
      <c r="E10" s="320" t="s">
        <v>237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121</v>
      </c>
      <c r="B11" s="98" t="s">
        <v>341</v>
      </c>
      <c r="C11" s="98" t="s">
        <v>342</v>
      </c>
      <c r="D11" s="319" t="s">
        <v>240</v>
      </c>
      <c r="E11" s="319" t="s">
        <v>237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3.1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3.1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121</v>
      </c>
      <c r="B12" s="104" t="s">
        <v>349</v>
      </c>
      <c r="C12" s="104" t="s">
        <v>350</v>
      </c>
      <c r="D12" s="320" t="s">
        <v>240</v>
      </c>
      <c r="E12" s="320" t="s">
        <v>237</v>
      </c>
      <c r="F12" s="320" t="str">
        <f>VLOOKUP(B12,安路普原材料采购价格!B11:I245,8,0)</f>
        <v>EA</v>
      </c>
      <c r="G12" s="322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121</v>
      </c>
      <c r="B13" s="98" t="s">
        <v>546</v>
      </c>
      <c r="C13" s="98" t="s">
        <v>547</v>
      </c>
      <c r="D13" s="319" t="s">
        <v>747</v>
      </c>
      <c r="E13" s="319" t="s">
        <v>237</v>
      </c>
      <c r="F13" s="319" t="str">
        <f>VLOOKUP(B13,安路普原材料采购价格!B12:I246,8,0)</f>
        <v>M</v>
      </c>
      <c r="G13" s="321">
        <v>0.45</v>
      </c>
      <c r="H13" s="102">
        <f>IFERROR(VLOOKUP($B:$B,安路普原材料采购价格!$B:$J,9,0),0)</f>
        <v>1.6814</v>
      </c>
      <c r="I13" s="132">
        <f t="shared" si="3"/>
        <v>0.75663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0.75663</v>
      </c>
      <c r="O13" s="137" t="str">
        <f>IFERROR(VLOOKUP($B:$B,安路普原材料采购价格!$B:$J,4,0),0)</f>
        <v>SMC（中国）有限公司</v>
      </c>
      <c r="P13" s="138"/>
    </row>
    <row r="14" spans="1:16">
      <c r="A14" s="103" t="s">
        <v>121</v>
      </c>
      <c r="B14" s="104" t="s">
        <v>548</v>
      </c>
      <c r="C14" s="104" t="s">
        <v>549</v>
      </c>
      <c r="D14" s="320" t="s">
        <v>748</v>
      </c>
      <c r="E14" s="320" t="s">
        <v>237</v>
      </c>
      <c r="F14" s="320" t="str">
        <f>VLOOKUP(B14,安路普原材料采购价格!B13:I247,8,0)</f>
        <v>M</v>
      </c>
      <c r="G14" s="322">
        <v>0.6</v>
      </c>
      <c r="H14" s="102">
        <f>IFERROR(VLOOKUP($B:$B,安路普原材料采购价格!$B:$J,9,0),0)</f>
        <v>1.7257</v>
      </c>
      <c r="I14" s="132">
        <f t="shared" si="3"/>
        <v>1.03542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1.03542</v>
      </c>
      <c r="O14" s="137" t="str">
        <f>IFERROR(VLOOKUP($B:$B,安路普原材料采购价格!$B:$J,4,0),0)</f>
        <v>SMC（中国）有限公司</v>
      </c>
      <c r="P14" s="138"/>
    </row>
    <row r="15" spans="1:16">
      <c r="A15" s="97" t="s">
        <v>121</v>
      </c>
      <c r="B15" s="98" t="s">
        <v>557</v>
      </c>
      <c r="C15" s="98" t="s">
        <v>558</v>
      </c>
      <c r="D15" s="319" t="s">
        <v>240</v>
      </c>
      <c r="E15" s="319" t="s">
        <v>237</v>
      </c>
      <c r="F15" s="319" t="str">
        <f>VLOOKUP(B15,安路普原材料采购价格!B14:I248,8,0)</f>
        <v>EA</v>
      </c>
      <c r="G15" s="321">
        <v>1</v>
      </c>
      <c r="H15" s="102">
        <f>IFERROR(VLOOKUP($B:$B,安路普原材料采购价格!$B:$J,9,0),0)</f>
        <v>0.26</v>
      </c>
      <c r="I15" s="132">
        <f t="shared" si="3"/>
        <v>0.26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0.26</v>
      </c>
      <c r="O15" s="137" t="str">
        <f>IFERROR(VLOOKUP($B:$B,安路普原材料采购价格!$B:$J,4,0),0)</f>
        <v>海兴中盛弹簧有限公司</v>
      </c>
      <c r="P15" s="138"/>
    </row>
    <row r="16" spans="1:16">
      <c r="A16" s="103" t="s">
        <v>121</v>
      </c>
      <c r="B16" s="104" t="s">
        <v>570</v>
      </c>
      <c r="C16" s="104" t="s">
        <v>571</v>
      </c>
      <c r="D16" s="320" t="s">
        <v>712</v>
      </c>
      <c r="E16" s="320" t="s">
        <v>237</v>
      </c>
      <c r="F16" s="320" t="str">
        <f>VLOOKUP(B16,安路普原材料采购价格!B15:I249,8,0)</f>
        <v>EA</v>
      </c>
      <c r="G16" s="322">
        <v>0.0111</v>
      </c>
      <c r="H16" s="102">
        <f>IFERROR(VLOOKUP($B:$B,安路普原材料采购价格!$B:$J,9,0),0)</f>
        <v>6.2128</v>
      </c>
      <c r="I16" s="132">
        <f t="shared" si="3"/>
        <v>0.06896208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0.06896208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121</v>
      </c>
      <c r="B17" s="98" t="s">
        <v>573</v>
      </c>
      <c r="C17" s="98" t="s">
        <v>574</v>
      </c>
      <c r="D17" s="319" t="s">
        <v>717</v>
      </c>
      <c r="E17" s="319" t="s">
        <v>237</v>
      </c>
      <c r="F17" s="319" t="str">
        <f>VLOOKUP(B17,安路普原材料采购价格!B16:I250,8,0)</f>
        <v>EA</v>
      </c>
      <c r="G17" s="321">
        <v>0.0444</v>
      </c>
      <c r="H17" s="102">
        <f>IFERROR(VLOOKUP($B:$B,安路普原材料采购价格!$B:$J,9,0),0)</f>
        <v>0.4035</v>
      </c>
      <c r="I17" s="132">
        <f t="shared" si="3"/>
        <v>0.0179154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0.0179154</v>
      </c>
      <c r="O17" s="137" t="str">
        <f>IFERROR(VLOOKUP($B:$B,安路普原材料采购价格!$B:$J,4,0),0)</f>
        <v>黄骅市常郭镇街西纸箱厂</v>
      </c>
      <c r="P17" s="138"/>
    </row>
    <row r="18" spans="1:16">
      <c r="A18" s="103" t="s">
        <v>121</v>
      </c>
      <c r="B18" s="104" t="s">
        <v>260</v>
      </c>
      <c r="C18" s="104" t="s">
        <v>261</v>
      </c>
      <c r="D18" s="320" t="s">
        <v>240</v>
      </c>
      <c r="E18" s="320" t="s">
        <v>237</v>
      </c>
      <c r="F18" s="320" t="str">
        <f>VLOOKUP(B18,安路普原材料采购价格!B17:I251,8,0)</f>
        <v>EA</v>
      </c>
      <c r="G18" s="322">
        <v>1</v>
      </c>
      <c r="H18" s="102">
        <f>IFERROR(VLOOKUP($B:$B,安路普原材料采购价格!$B:$J,9,0),0)</f>
        <v>0.1862</v>
      </c>
      <c r="I18" s="132">
        <f t="shared" si="3"/>
        <v>0.1862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0.1862</v>
      </c>
      <c r="O18" s="137" t="str">
        <f>IFERROR(VLOOKUP($B:$B,安路普原材料采购价格!$B:$J,4,0),0)</f>
        <v>海兴中盛弹簧有限公司</v>
      </c>
      <c r="P18" s="138"/>
    </row>
    <row r="19" ht="14.75" spans="1:16">
      <c r="A19" s="106" t="s">
        <v>277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5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35</v>
      </c>
      <c r="B4" s="92" t="s">
        <v>660</v>
      </c>
      <c r="C4" s="92" t="s">
        <v>661</v>
      </c>
      <c r="D4" s="317" t="s">
        <v>240</v>
      </c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700</v>
      </c>
    </row>
    <row r="5" spans="1:16">
      <c r="A5" s="97" t="s">
        <v>35</v>
      </c>
      <c r="B5" s="98" t="s">
        <v>268</v>
      </c>
      <c r="C5" s="98" t="s">
        <v>269</v>
      </c>
      <c r="D5" s="319" t="s">
        <v>251</v>
      </c>
      <c r="E5" s="319" t="s">
        <v>237</v>
      </c>
      <c r="F5" s="319" t="str">
        <f>VLOOKUP(B5,安路普原材料采购价格!B4:I238,8,0)</f>
        <v>M</v>
      </c>
      <c r="G5" s="321">
        <v>0.76</v>
      </c>
      <c r="H5" s="102">
        <f>IFERROR(VLOOKUP($B:$B,安路普原材料采购价格!$B:$J,9,0),0)</f>
        <v>0.776</v>
      </c>
      <c r="I5" s="132">
        <f>H5*G5</f>
        <v>0.58976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0.58976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35</v>
      </c>
      <c r="B6" s="104" t="s">
        <v>417</v>
      </c>
      <c r="C6" s="104" t="s">
        <v>418</v>
      </c>
      <c r="D6" s="320" t="s">
        <v>240</v>
      </c>
      <c r="E6" s="320" t="s">
        <v>237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5.8</v>
      </c>
      <c r="I6" s="132">
        <f t="shared" ref="I6:I12" si="3">H6*G6</f>
        <v>5.8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5.8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35</v>
      </c>
      <c r="B7" s="98" t="s">
        <v>662</v>
      </c>
      <c r="C7" s="98" t="s">
        <v>663</v>
      </c>
      <c r="D7" s="319" t="s">
        <v>240</v>
      </c>
      <c r="E7" s="319" t="s">
        <v>237</v>
      </c>
      <c r="F7" s="319" t="str">
        <f>VLOOKUP(B7,安路普原材料采购价格!B6:I240,8,0)</f>
        <v>EA</v>
      </c>
      <c r="G7" s="321">
        <v>1</v>
      </c>
      <c r="H7" s="102">
        <f>IFERROR(VLOOKUP($B:$B,安路普原材料采购价格!$B:$J,9,0),0)</f>
        <v>1.2931</v>
      </c>
      <c r="I7" s="132">
        <f t="shared" si="3"/>
        <v>1.2931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1.2931</v>
      </c>
      <c r="O7" s="137" t="str">
        <f>IFERROR(VLOOKUP($B:$B,安路普原材料采购价格!$B:$J,4,0),0)</f>
        <v>天津湘鑫科技发展有限公司</v>
      </c>
      <c r="P7" s="138"/>
    </row>
    <row r="8" spans="1:16">
      <c r="A8" s="103" t="s">
        <v>35</v>
      </c>
      <c r="B8" s="104" t="s">
        <v>568</v>
      </c>
      <c r="C8" s="104" t="s">
        <v>569</v>
      </c>
      <c r="D8" s="320" t="s">
        <v>716</v>
      </c>
      <c r="E8" s="320" t="s">
        <v>237</v>
      </c>
      <c r="F8" s="320" t="str">
        <f>VLOOKUP(B8,安路普原材料采购价格!B7:I241,8,0)</f>
        <v>EA</v>
      </c>
      <c r="G8" s="322">
        <v>0.0333</v>
      </c>
      <c r="H8" s="102">
        <f>IFERROR(VLOOKUP($B:$B,安路普原材料采购价格!$B:$J,9,0),0)</f>
        <v>6.1792</v>
      </c>
      <c r="I8" s="132">
        <f t="shared" si="3"/>
        <v>0.20576736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0.20576736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35</v>
      </c>
      <c r="B9" s="98" t="s">
        <v>573</v>
      </c>
      <c r="C9" s="98" t="s">
        <v>574</v>
      </c>
      <c r="D9" s="319" t="s">
        <v>717</v>
      </c>
      <c r="E9" s="319" t="s">
        <v>237</v>
      </c>
      <c r="F9" s="319" t="str">
        <f>VLOOKUP(B9,安路普原材料采购价格!B8:I242,8,0)</f>
        <v>EA</v>
      </c>
      <c r="G9" s="321">
        <v>0.0333</v>
      </c>
      <c r="H9" s="102">
        <f>IFERROR(VLOOKUP($B:$B,安路普原材料采购价格!$B:$J,9,0),0)</f>
        <v>0.4035</v>
      </c>
      <c r="I9" s="132">
        <f t="shared" si="3"/>
        <v>0.01343655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0.01343655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35</v>
      </c>
      <c r="B10" s="104" t="s">
        <v>619</v>
      </c>
      <c r="C10" s="104" t="s">
        <v>620</v>
      </c>
      <c r="D10" s="320" t="s">
        <v>775</v>
      </c>
      <c r="E10" s="320" t="s">
        <v>237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16.2</v>
      </c>
      <c r="I10" s="132">
        <f t="shared" si="3"/>
        <v>16.2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16.2</v>
      </c>
      <c r="O10" s="137" t="str">
        <f>IFERROR(VLOOKUP($B:$B,安路普原材料采购价格!$B:$J,4,0),0)</f>
        <v>上海保隆工贸有限公司</v>
      </c>
      <c r="P10" s="138"/>
    </row>
    <row r="11" spans="1:16">
      <c r="A11" s="97" t="s">
        <v>35</v>
      </c>
      <c r="B11" s="98" t="s">
        <v>628</v>
      </c>
      <c r="C11" s="98" t="s">
        <v>629</v>
      </c>
      <c r="D11" s="319" t="s">
        <v>742</v>
      </c>
      <c r="E11" s="319" t="s">
        <v>237</v>
      </c>
      <c r="F11" s="319" t="str">
        <f>VLOOKUP(B11,安路普原材料采购价格!B10:I244,8,0)</f>
        <v>EA</v>
      </c>
      <c r="G11" s="321">
        <v>2</v>
      </c>
      <c r="H11" s="102">
        <f>IFERROR(VLOOKUP($B:$B,安路普原材料采购价格!$B:$J,9,0),0)</f>
        <v>1.55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3.1</v>
      </c>
      <c r="O11" s="137" t="str">
        <f>IFERROR(VLOOKUP($B:$B,安路普原材料采购价格!$B:$J,4,0),0)</f>
        <v>浙江永康市依晟工贸有限公司</v>
      </c>
      <c r="P11" s="138"/>
    </row>
    <row r="12" spans="1:16">
      <c r="A12" s="103" t="s">
        <v>35</v>
      </c>
      <c r="B12" s="104" t="s">
        <v>540</v>
      </c>
      <c r="C12" s="104" t="s">
        <v>497</v>
      </c>
      <c r="D12" s="320" t="s">
        <v>240</v>
      </c>
      <c r="E12" s="320" t="s">
        <v>237</v>
      </c>
      <c r="F12" s="320" t="str">
        <f>VLOOKUP(B12,安路普原材料采购价格!B11:I245,8,0)</f>
        <v>EA</v>
      </c>
      <c r="G12" s="322">
        <v>1</v>
      </c>
      <c r="H12" s="102">
        <f>IFERROR(VLOOKUP($B:$B,安路普原材料采购价格!$B:$J,9,0),0)</f>
        <v>9.9</v>
      </c>
      <c r="I12" s="132">
        <f t="shared" si="3"/>
        <v>9.9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9.9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277</v>
      </c>
      <c r="B13" s="107"/>
      <c r="C13" s="108"/>
      <c r="D13" s="109"/>
      <c r="E13" s="110"/>
      <c r="F13" s="110"/>
      <c r="G13" s="111"/>
      <c r="H13" s="112"/>
      <c r="I13" s="139">
        <f>SUM(I4:I12)</f>
        <v>37.10206391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37.10206391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D29" sqref="D29"/>
    </sheetView>
  </sheetViews>
  <sheetFormatPr defaultColWidth="9" defaultRowHeight="14" outlineLevelRow="7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776</v>
      </c>
      <c r="B4" s="92" t="s">
        <v>777</v>
      </c>
      <c r="C4" s="92" t="s">
        <v>778</v>
      </c>
      <c r="D4" s="317"/>
      <c r="E4" s="326" t="s">
        <v>746</v>
      </c>
      <c r="F4" s="317" t="s">
        <v>719</v>
      </c>
      <c r="G4" s="318">
        <v>1</v>
      </c>
      <c r="H4" s="96">
        <f>IFERROR(VLOOKUP($B:$B,安路普原材料采购价格!$B:$J,9,0),0)</f>
        <v>20.51</v>
      </c>
      <c r="I4" s="125">
        <f>H4*G4</f>
        <v>20.51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7" si="0">IF(M4&gt;0,M4,IF(K4&gt;0,K4,I4))</f>
        <v>20.51</v>
      </c>
      <c r="O4" s="96" t="str">
        <f>IFERROR(VLOOKUP($B:$B,安路普原材料采购价格!$B:$J,4,0),0)</f>
        <v>安路普昌平分公司</v>
      </c>
      <c r="P4" s="131"/>
      <c r="Q4" s="144" t="s">
        <v>700</v>
      </c>
    </row>
    <row r="5" spans="1:16">
      <c r="A5" s="97" t="s">
        <v>776</v>
      </c>
      <c r="B5" s="98" t="s">
        <v>544</v>
      </c>
      <c r="C5" s="98" t="s">
        <v>545</v>
      </c>
      <c r="D5" s="319" t="s">
        <v>748</v>
      </c>
      <c r="E5" s="320" t="s">
        <v>237</v>
      </c>
      <c r="F5" s="319" t="s">
        <v>324</v>
      </c>
      <c r="G5" s="321">
        <v>1</v>
      </c>
      <c r="H5" s="102">
        <f>IFERROR(VLOOKUP($B:$B,安路普原材料采购价格!$B:$J,9,0),0)</f>
        <v>1.7257</v>
      </c>
      <c r="I5" s="132">
        <f>H5*G5</f>
        <v>1.7257</v>
      </c>
      <c r="J5" s="133">
        <f>IFERROR(VLOOKUP($B:$B,安路普原材料采购价格!$B:$J,10,0),0)</f>
        <v>0</v>
      </c>
      <c r="K5" s="134">
        <f>J5*G5</f>
        <v>0</v>
      </c>
      <c r="L5" s="132">
        <f>IFERROR(VLOOKUP($B:$B,安路普原材料采购价格!$B:$J,11,0),0)</f>
        <v>0</v>
      </c>
      <c r="M5" s="324">
        <f>L5*G5</f>
        <v>0</v>
      </c>
      <c r="N5" s="136">
        <f t="shared" si="0"/>
        <v>1.7257</v>
      </c>
      <c r="O5" s="137" t="str">
        <f>IFERROR(VLOOKUP($B:$B,安路普原材料采购价格!$B:$J,4,0),0)</f>
        <v>SMC（中国）有限公司</v>
      </c>
      <c r="P5" s="138"/>
    </row>
    <row r="6" spans="1:16">
      <c r="A6" s="103" t="s">
        <v>776</v>
      </c>
      <c r="B6" s="104" t="s">
        <v>550</v>
      </c>
      <c r="C6" s="104" t="s">
        <v>551</v>
      </c>
      <c r="D6" s="320" t="s">
        <v>747</v>
      </c>
      <c r="E6" s="319" t="s">
        <v>237</v>
      </c>
      <c r="F6" s="320" t="s">
        <v>324</v>
      </c>
      <c r="G6" s="322">
        <v>1.89</v>
      </c>
      <c r="H6" s="102">
        <f>IFERROR(VLOOKUP($B:$B,安路普原材料采购价格!$B:$J,9,0),0)</f>
        <v>1.6814</v>
      </c>
      <c r="I6" s="132">
        <f>H6*G6</f>
        <v>3.177846</v>
      </c>
      <c r="J6" s="133">
        <f>IFERROR(VLOOKUP($B:$B,安路普原材料采购价格!$B:$J,10,0),0)</f>
        <v>0</v>
      </c>
      <c r="K6" s="134">
        <f>J6*G6</f>
        <v>0</v>
      </c>
      <c r="L6" s="132">
        <f>IFERROR(VLOOKUP($B:$B,安路普原材料采购价格!$B:$J,11,0),0)</f>
        <v>0</v>
      </c>
      <c r="M6" s="324">
        <f>L6*G6</f>
        <v>0</v>
      </c>
      <c r="N6" s="136">
        <f t="shared" si="0"/>
        <v>3.177846</v>
      </c>
      <c r="O6" s="137" t="str">
        <f>IFERROR(VLOOKUP($B:$B,安路普原材料采购价格!$B:$J,4,0),0)</f>
        <v>SMC（中国）有限公司</v>
      </c>
      <c r="P6" s="138"/>
    </row>
    <row r="7" spans="1:16">
      <c r="A7" s="97" t="s">
        <v>776</v>
      </c>
      <c r="B7" s="98" t="s">
        <v>335</v>
      </c>
      <c r="C7" s="98" t="s">
        <v>779</v>
      </c>
      <c r="D7" s="319"/>
      <c r="E7" s="320" t="s">
        <v>237</v>
      </c>
      <c r="F7" s="319" t="s">
        <v>719</v>
      </c>
      <c r="G7" s="321">
        <v>2</v>
      </c>
      <c r="H7" s="102">
        <f>IFERROR(VLOOKUP($B:$B,安路普原材料采购价格!$B:$J,9,0),0)</f>
        <v>0.18</v>
      </c>
      <c r="I7" s="132">
        <f>H7*G7</f>
        <v>0.36</v>
      </c>
      <c r="J7" s="133">
        <f>IFERROR(VLOOKUP($B:$B,安路普原材料采购价格!$B:$J,10,0),0)</f>
        <v>0</v>
      </c>
      <c r="K7" s="134">
        <f>J7*G7</f>
        <v>0</v>
      </c>
      <c r="L7" s="132">
        <f>IFERROR(VLOOKUP($B:$B,安路普原材料采购价格!$B:$J,11,0),0)</f>
        <v>0</v>
      </c>
      <c r="M7" s="324">
        <f>L7*G7</f>
        <v>0</v>
      </c>
      <c r="N7" s="136">
        <f t="shared" si="0"/>
        <v>0.36</v>
      </c>
      <c r="O7" s="137" t="str">
        <f>IFERROR(VLOOKUP($B:$B,安路普原材料采购价格!$B:$J,4,0),0)</f>
        <v>北京瑞隆祥模具有限公司</v>
      </c>
      <c r="P7" s="138"/>
    </row>
    <row r="8" ht="14.75" spans="1:16">
      <c r="A8" s="106" t="s">
        <v>277</v>
      </c>
      <c r="B8" s="107"/>
      <c r="C8" s="108"/>
      <c r="D8" s="109"/>
      <c r="E8" s="110"/>
      <c r="F8" s="110"/>
      <c r="G8" s="111"/>
      <c r="H8" s="112"/>
      <c r="I8" s="139">
        <f>SUM(I4:I7)</f>
        <v>25.773546</v>
      </c>
      <c r="J8" s="139"/>
      <c r="K8" s="139">
        <f>SUM(K4:K7)</f>
        <v>0</v>
      </c>
      <c r="L8" s="139"/>
      <c r="M8" s="325">
        <f>SUM(M4:M7)</f>
        <v>0</v>
      </c>
      <c r="N8" s="141">
        <f>SUM(N4:N7)</f>
        <v>25.773546</v>
      </c>
      <c r="O8" s="142"/>
      <c r="P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opLeftCell="B1" workbookViewId="0">
      <selection activeCell="Q4" sqref="Q4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10" width="11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127</v>
      </c>
      <c r="B4" s="92" t="s">
        <v>635</v>
      </c>
      <c r="C4" s="92" t="s">
        <v>636</v>
      </c>
      <c r="D4" s="317"/>
      <c r="E4" s="326" t="s">
        <v>746</v>
      </c>
      <c r="F4" s="317" t="s">
        <v>719</v>
      </c>
      <c r="G4" s="318">
        <v>1</v>
      </c>
      <c r="H4" s="96">
        <f>IFERROR(VLOOKUP($B:$B,安路普原材料采购价格!$B:$J,9,0),0)</f>
        <v>2.4</v>
      </c>
      <c r="I4" s="125">
        <f>H4*G4</f>
        <v>2.4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2.4</v>
      </c>
      <c r="O4" s="96" t="str">
        <f>IFERROR(VLOOKUP($B:$B,安路普原材料采购价格!$B:$J,4,0),0)</f>
        <v>安路普昌平分公司</v>
      </c>
      <c r="P4" s="131"/>
      <c r="Q4" s="144" t="s">
        <v>700</v>
      </c>
    </row>
    <row r="5" spans="1:16">
      <c r="A5" s="103" t="s">
        <v>127</v>
      </c>
      <c r="B5" s="98" t="s">
        <v>361</v>
      </c>
      <c r="C5" s="98" t="s">
        <v>362</v>
      </c>
      <c r="D5" s="319" t="s">
        <v>780</v>
      </c>
      <c r="E5" s="319" t="s">
        <v>237</v>
      </c>
      <c r="F5" s="319" t="s">
        <v>719</v>
      </c>
      <c r="G5" s="321">
        <v>1</v>
      </c>
      <c r="H5" s="102">
        <f>IFERROR(VLOOKUP($B:$B,安路普原材料采购价格!$B:$J,9,0),0)</f>
        <v>0.3</v>
      </c>
      <c r="I5" s="132">
        <f>H5*G5</f>
        <v>0.3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0.3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127</v>
      </c>
      <c r="B6" s="104" t="s">
        <v>363</v>
      </c>
      <c r="C6" s="104" t="s">
        <v>364</v>
      </c>
      <c r="D6" s="320" t="s">
        <v>780</v>
      </c>
      <c r="E6" s="319" t="s">
        <v>237</v>
      </c>
      <c r="F6" s="320" t="s">
        <v>719</v>
      </c>
      <c r="G6" s="322">
        <v>1</v>
      </c>
      <c r="H6" s="102">
        <f>IFERROR(VLOOKUP($B:$B,安路普原材料采购价格!$B:$J,9,0),0)</f>
        <v>0.23</v>
      </c>
      <c r="I6" s="132">
        <f t="shared" ref="I6:I12" si="3">H6*G6</f>
        <v>0.23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127</v>
      </c>
      <c r="B7" s="98" t="s">
        <v>511</v>
      </c>
      <c r="C7" s="98" t="s">
        <v>512</v>
      </c>
      <c r="D7" s="319" t="s">
        <v>745</v>
      </c>
      <c r="E7" s="319" t="s">
        <v>237</v>
      </c>
      <c r="F7" s="319" t="s">
        <v>719</v>
      </c>
      <c r="G7" s="321">
        <v>1</v>
      </c>
      <c r="H7" s="102">
        <f>IFERROR(VLOOKUP($B:$B,安路普原材料采购价格!$B:$J,9,0),0)</f>
        <v>1.22</v>
      </c>
      <c r="I7" s="132">
        <f t="shared" si="3"/>
        <v>1.22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1.22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127</v>
      </c>
      <c r="B8" s="104" t="s">
        <v>513</v>
      </c>
      <c r="C8" s="104" t="s">
        <v>514</v>
      </c>
      <c r="D8" s="320" t="s">
        <v>745</v>
      </c>
      <c r="E8" s="319" t="s">
        <v>237</v>
      </c>
      <c r="F8" s="320" t="s">
        <v>719</v>
      </c>
      <c r="G8" s="322">
        <v>1</v>
      </c>
      <c r="H8" s="102">
        <f>IFERROR(VLOOKUP($B:$B,安路普原材料采购价格!$B:$J,9,0),0)</f>
        <v>1.37</v>
      </c>
      <c r="I8" s="132">
        <f t="shared" si="3"/>
        <v>1.37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1.37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127</v>
      </c>
      <c r="B9" s="98" t="s">
        <v>365</v>
      </c>
      <c r="C9" s="98" t="s">
        <v>366</v>
      </c>
      <c r="D9" s="319" t="s">
        <v>780</v>
      </c>
      <c r="E9" s="319" t="s">
        <v>237</v>
      </c>
      <c r="F9" s="319" t="s">
        <v>719</v>
      </c>
      <c r="G9" s="321">
        <v>1</v>
      </c>
      <c r="H9" s="102">
        <f>IFERROR(VLOOKUP($B:$B,安路普原材料采购价格!$B:$J,9,0),0)</f>
        <v>0.18</v>
      </c>
      <c r="I9" s="132">
        <f t="shared" si="3"/>
        <v>0.18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0.18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127</v>
      </c>
      <c r="B10" s="104" t="s">
        <v>544</v>
      </c>
      <c r="C10" s="104" t="s">
        <v>545</v>
      </c>
      <c r="D10" s="320" t="s">
        <v>748</v>
      </c>
      <c r="E10" s="319" t="s">
        <v>237</v>
      </c>
      <c r="F10" s="320" t="s">
        <v>324</v>
      </c>
      <c r="G10" s="322">
        <v>0.26</v>
      </c>
      <c r="H10" s="102">
        <f>IFERROR(VLOOKUP($B:$B,安路普原材料采购价格!$B:$J,9,0),0)</f>
        <v>1.7257</v>
      </c>
      <c r="I10" s="132">
        <f t="shared" si="3"/>
        <v>0.448682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0.448682</v>
      </c>
      <c r="O10" s="137" t="str">
        <f>IFERROR(VLOOKUP($B:$B,安路普原材料采购价格!$B:$J,4,0),0)</f>
        <v>SMC（中国）有限公司</v>
      </c>
      <c r="P10" s="138"/>
    </row>
    <row r="11" spans="1:16">
      <c r="A11" s="103" t="s">
        <v>127</v>
      </c>
      <c r="B11" s="98" t="s">
        <v>550</v>
      </c>
      <c r="C11" s="98" t="s">
        <v>551</v>
      </c>
      <c r="D11" s="319" t="s">
        <v>747</v>
      </c>
      <c r="E11" s="319" t="s">
        <v>237</v>
      </c>
      <c r="F11" s="319" t="s">
        <v>324</v>
      </c>
      <c r="G11" s="321">
        <v>0.27</v>
      </c>
      <c r="H11" s="102">
        <f>IFERROR(VLOOKUP($B:$B,安路普原材料采购价格!$B:$J,9,0),0)</f>
        <v>1.6814</v>
      </c>
      <c r="I11" s="132">
        <f t="shared" si="3"/>
        <v>0.453978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0.453978</v>
      </c>
      <c r="O11" s="137" t="str">
        <f>IFERROR(VLOOKUP($B:$B,安路普原材料采购价格!$B:$J,4,0),0)</f>
        <v>SMC（中国）有限公司</v>
      </c>
      <c r="P11" s="138"/>
    </row>
    <row r="12" spans="1:16">
      <c r="A12" s="103" t="s">
        <v>127</v>
      </c>
      <c r="B12" s="104" t="s">
        <v>349</v>
      </c>
      <c r="C12" s="104" t="s">
        <v>350</v>
      </c>
      <c r="D12" s="320"/>
      <c r="E12" s="319" t="s">
        <v>237</v>
      </c>
      <c r="F12" s="320" t="s">
        <v>719</v>
      </c>
      <c r="G12" s="322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277</v>
      </c>
      <c r="B13" s="107"/>
      <c r="C13" s="108"/>
      <c r="D13" s="109"/>
      <c r="E13" s="110"/>
      <c r="F13" s="110"/>
      <c r="G13" s="111"/>
      <c r="H13" s="112"/>
      <c r="I13" s="139">
        <f>SUM(I4:I12)</f>
        <v>6.96266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6.96266</v>
      </c>
      <c r="O13" s="142"/>
      <c r="P13" s="143"/>
    </row>
    <row r="28" spans="9:10">
      <c r="I28" s="55"/>
      <c r="J28" s="55"/>
    </row>
    <row r="29" spans="9:10">
      <c r="I29" s="55"/>
      <c r="J29" s="55"/>
    </row>
    <row r="30" spans="9:10">
      <c r="I30" s="55"/>
      <c r="J30" s="55"/>
    </row>
    <row r="31" spans="9:10">
      <c r="I31" s="55"/>
      <c r="J31" s="55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781</v>
      </c>
      <c r="B4" s="92" t="s">
        <v>234</v>
      </c>
      <c r="C4" s="92" t="s">
        <v>235</v>
      </c>
      <c r="D4" s="317" t="s">
        <v>236</v>
      </c>
      <c r="E4" s="317" t="s">
        <v>237</v>
      </c>
      <c r="F4" s="317" t="s">
        <v>719</v>
      </c>
      <c r="G4" s="318">
        <v>3</v>
      </c>
      <c r="H4" s="96">
        <f>IFERROR(VLOOKUP($B:$B,安路普原材料采购价格!$B:$J,9,0),0)</f>
        <v>0.0504</v>
      </c>
      <c r="I4" s="125">
        <f>H4*G4</f>
        <v>0.1512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9" si="0">IF(M4&gt;0,M4,IF(K4&gt;0,K4,I4))</f>
        <v>0.1512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103" t="s">
        <v>781</v>
      </c>
      <c r="B5" s="98" t="s">
        <v>319</v>
      </c>
      <c r="C5" s="98" t="s">
        <v>320</v>
      </c>
      <c r="D5" s="319" t="s">
        <v>780</v>
      </c>
      <c r="E5" s="320" t="s">
        <v>237</v>
      </c>
      <c r="F5" s="319" t="s">
        <v>719</v>
      </c>
      <c r="G5" s="321">
        <v>1</v>
      </c>
      <c r="H5" s="102">
        <f>IFERROR(VLOOKUP($B:$B,安路普原材料采购价格!$B:$J,9,0),0)</f>
        <v>60.33</v>
      </c>
      <c r="I5" s="132">
        <f>H5*G5</f>
        <v>60.33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4">
        <f t="shared" ref="M5:M9" si="2">L5*G5</f>
        <v>0</v>
      </c>
      <c r="N5" s="136">
        <f t="shared" si="0"/>
        <v>60.33</v>
      </c>
      <c r="O5" s="137" t="str">
        <f>IFERROR(VLOOKUP($B:$B,安路普原材料采购价格!$B:$J,4,0),0)</f>
        <v>北京光华荣昌汽车部件有限公司</v>
      </c>
      <c r="P5" s="138"/>
    </row>
    <row r="6" spans="1:16">
      <c r="A6" s="103" t="s">
        <v>781</v>
      </c>
      <c r="B6" s="104" t="s">
        <v>485</v>
      </c>
      <c r="C6" s="104" t="s">
        <v>486</v>
      </c>
      <c r="D6" s="320" t="s">
        <v>780</v>
      </c>
      <c r="E6" s="320" t="s">
        <v>237</v>
      </c>
      <c r="F6" s="320" t="s">
        <v>719</v>
      </c>
      <c r="G6" s="322">
        <v>1</v>
      </c>
      <c r="H6" s="102">
        <f>IFERROR(VLOOKUP($B:$B,安路普原材料采购价格!$B:$J,9,0),0)</f>
        <v>0.83</v>
      </c>
      <c r="I6" s="132">
        <f t="shared" ref="I6:I9" si="3">H6*G6</f>
        <v>0.83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0.83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781</v>
      </c>
      <c r="B7" s="98" t="s">
        <v>487</v>
      </c>
      <c r="C7" s="98" t="s">
        <v>488</v>
      </c>
      <c r="D7" s="319" t="s">
        <v>780</v>
      </c>
      <c r="E7" s="320" t="s">
        <v>237</v>
      </c>
      <c r="F7" s="319" t="s">
        <v>719</v>
      </c>
      <c r="G7" s="321">
        <v>1</v>
      </c>
      <c r="H7" s="102">
        <f>IFERROR(VLOOKUP($B:$B,安路普原材料采购价格!$B:$J,9,0),0)</f>
        <v>0.23</v>
      </c>
      <c r="I7" s="1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781</v>
      </c>
      <c r="B8" s="104" t="s">
        <v>489</v>
      </c>
      <c r="C8" s="104" t="s">
        <v>490</v>
      </c>
      <c r="D8" s="320" t="s">
        <v>780</v>
      </c>
      <c r="E8" s="320" t="s">
        <v>237</v>
      </c>
      <c r="F8" s="320" t="s">
        <v>719</v>
      </c>
      <c r="G8" s="322">
        <v>1</v>
      </c>
      <c r="H8" s="102">
        <f>IFERROR(VLOOKUP($B:$B,安路普原材料采购价格!$B:$J,9,0),0)</f>
        <v>0.23</v>
      </c>
      <c r="I8" s="132">
        <f t="shared" si="3"/>
        <v>0.23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781</v>
      </c>
      <c r="B9" s="98" t="s">
        <v>491</v>
      </c>
      <c r="C9" s="98" t="s">
        <v>492</v>
      </c>
      <c r="D9" s="319" t="s">
        <v>780</v>
      </c>
      <c r="E9" s="320" t="s">
        <v>237</v>
      </c>
      <c r="F9" s="319" t="s">
        <v>719</v>
      </c>
      <c r="G9" s="321">
        <v>1</v>
      </c>
      <c r="H9" s="102">
        <f>IFERROR(VLOOKUP($B:$B,安路普原材料采购价格!$B:$J,9,0),0)</f>
        <v>0.23</v>
      </c>
      <c r="I9" s="132">
        <f t="shared" si="3"/>
        <v>0.23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0.23</v>
      </c>
      <c r="O9" s="137" t="str">
        <f>IFERROR(VLOOKUP($B:$B,安路普原材料采购价格!$B:$J,4,0),0)</f>
        <v>北京瑞隆祥模具有限公司</v>
      </c>
      <c r="P9" s="138"/>
    </row>
    <row r="10" ht="14.75" spans="1:16">
      <c r="A10" s="106" t="s">
        <v>277</v>
      </c>
      <c r="B10" s="107"/>
      <c r="C10" s="108"/>
      <c r="D10" s="109"/>
      <c r="E10" s="110"/>
      <c r="F10" s="110"/>
      <c r="G10" s="111"/>
      <c r="H10" s="112"/>
      <c r="I10" s="139">
        <f>SUM(I4:I9)</f>
        <v>62.0012</v>
      </c>
      <c r="J10" s="139"/>
      <c r="K10" s="139">
        <f>SUM(K4:K9)</f>
        <v>0</v>
      </c>
      <c r="L10" s="139"/>
      <c r="M10" s="325">
        <f>SUM(M4:M9)</f>
        <v>0</v>
      </c>
      <c r="N10" s="141">
        <f>SUM(N4:N9)</f>
        <v>62.0012</v>
      </c>
      <c r="O10" s="142"/>
      <c r="P1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J24" sqref="I24:J24"/>
    </sheetView>
  </sheetViews>
  <sheetFormatPr defaultColWidth="9" defaultRowHeight="14"/>
  <cols>
    <col min="1" max="1" width="5" style="78" customWidth="1"/>
    <col min="2" max="3" width="2" style="78" customWidth="1"/>
    <col min="4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  <col min="25" max="25" width="20.5" customWidth="1"/>
  </cols>
  <sheetData>
    <row r="1" s="393" customFormat="1" spans="1:23">
      <c r="A1" s="356" t="s">
        <v>0</v>
      </c>
      <c r="B1" s="357" t="s">
        <v>212</v>
      </c>
      <c r="C1" s="358"/>
      <c r="D1" s="358"/>
      <c r="E1" s="358"/>
      <c r="F1" s="359"/>
      <c r="G1" s="360" t="s">
        <v>213</v>
      </c>
      <c r="H1" s="356" t="s">
        <v>214</v>
      </c>
      <c r="I1" s="81" t="s">
        <v>215</v>
      </c>
      <c r="J1" s="360" t="s">
        <v>216</v>
      </c>
      <c r="K1" s="81" t="s">
        <v>217</v>
      </c>
      <c r="L1" s="375" t="s">
        <v>218</v>
      </c>
      <c r="M1" s="360" t="s">
        <v>219</v>
      </c>
      <c r="N1" s="376" t="s">
        <v>220</v>
      </c>
      <c r="O1" s="377" t="s">
        <v>221</v>
      </c>
      <c r="P1" s="378"/>
      <c r="Q1" s="378"/>
      <c r="R1" s="378"/>
      <c r="S1" s="378"/>
      <c r="T1" s="390"/>
      <c r="U1" s="391" t="s">
        <v>222</v>
      </c>
      <c r="V1" s="392" t="s">
        <v>223</v>
      </c>
      <c r="W1" s="360" t="s">
        <v>224</v>
      </c>
    </row>
    <row r="2" s="393" customFormat="1" ht="15" spans="1:24">
      <c r="A2" s="361"/>
      <c r="B2" s="362"/>
      <c r="C2" s="363"/>
      <c r="D2" s="363"/>
      <c r="E2" s="363"/>
      <c r="F2" s="364"/>
      <c r="G2" s="360"/>
      <c r="H2" s="361"/>
      <c r="I2" s="81"/>
      <c r="J2" s="360"/>
      <c r="K2" s="81"/>
      <c r="L2" s="360"/>
      <c r="M2" s="360"/>
      <c r="N2" s="220"/>
      <c r="O2" s="88" t="s">
        <v>225</v>
      </c>
      <c r="P2" s="117"/>
      <c r="Q2" s="375" t="s">
        <v>226</v>
      </c>
      <c r="R2" s="375"/>
      <c r="S2" s="375" t="s">
        <v>227</v>
      </c>
      <c r="T2" s="394"/>
      <c r="U2" s="395"/>
      <c r="V2" s="392"/>
      <c r="W2" s="360"/>
      <c r="X2" s="396" t="s">
        <v>228</v>
      </c>
    </row>
    <row r="3" s="393" customFormat="1" ht="14.75" spans="1:23">
      <c r="A3" s="361"/>
      <c r="B3" s="365"/>
      <c r="C3" s="366"/>
      <c r="D3" s="366"/>
      <c r="E3" s="366"/>
      <c r="F3" s="367"/>
      <c r="G3" s="356"/>
      <c r="H3" s="361"/>
      <c r="I3" s="89"/>
      <c r="J3" s="356"/>
      <c r="K3" s="89"/>
      <c r="L3" s="356"/>
      <c r="M3" s="356"/>
      <c r="N3" s="228"/>
      <c r="O3" s="90" t="s">
        <v>229</v>
      </c>
      <c r="P3" s="120" t="s">
        <v>230</v>
      </c>
      <c r="Q3" s="120" t="s">
        <v>229</v>
      </c>
      <c r="R3" s="397" t="s">
        <v>230</v>
      </c>
      <c r="S3" s="397" t="s">
        <v>229</v>
      </c>
      <c r="T3" s="398" t="s">
        <v>230</v>
      </c>
      <c r="U3" s="399" t="s">
        <v>231</v>
      </c>
      <c r="V3" s="400"/>
      <c r="W3" s="356"/>
    </row>
    <row r="4" s="393" customFormat="1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232</v>
      </c>
      <c r="H4" s="369" t="s">
        <v>233</v>
      </c>
      <c r="I4" s="369" t="s">
        <v>234</v>
      </c>
      <c r="J4" s="369" t="s">
        <v>235</v>
      </c>
      <c r="K4" s="369" t="s">
        <v>236</v>
      </c>
      <c r="L4" s="369" t="s">
        <v>237</v>
      </c>
      <c r="M4" s="369"/>
      <c r="N4" s="379">
        <v>3</v>
      </c>
      <c r="O4" s="380">
        <v>0.0504424778761062</v>
      </c>
      <c r="P4" s="381">
        <f>O4*N4</f>
        <v>0.151327433628319</v>
      </c>
      <c r="Q4" s="401">
        <v>0.0504424778761062</v>
      </c>
      <c r="R4" s="381">
        <f>N4*Q4</f>
        <v>0.151327433628319</v>
      </c>
      <c r="S4" s="381">
        <v>0.0504424778761062</v>
      </c>
      <c r="T4" s="381">
        <f>S4*N4</f>
        <v>0.151327433628319</v>
      </c>
      <c r="U4" s="402">
        <f>IF(T4&gt;0,T4,IF(R4&gt;0,R4,P4))</f>
        <v>0.151327433628319</v>
      </c>
      <c r="V4" s="380"/>
      <c r="W4" s="402"/>
      <c r="X4" s="403"/>
    </row>
    <row r="5" s="393" customFormat="1" spans="1:24">
      <c r="A5" s="370">
        <v>2</v>
      </c>
      <c r="B5" s="371">
        <v>1</v>
      </c>
      <c r="C5" s="371"/>
      <c r="D5" s="371"/>
      <c r="E5" s="371"/>
      <c r="F5" s="371"/>
      <c r="G5" s="371" t="s">
        <v>232</v>
      </c>
      <c r="H5" s="371" t="s">
        <v>233</v>
      </c>
      <c r="I5" s="371" t="s">
        <v>238</v>
      </c>
      <c r="J5" s="371" t="s">
        <v>239</v>
      </c>
      <c r="K5" s="371" t="s">
        <v>240</v>
      </c>
      <c r="L5" s="371" t="s">
        <v>237</v>
      </c>
      <c r="M5" s="371"/>
      <c r="N5" s="382">
        <v>0.46</v>
      </c>
      <c r="O5" s="383">
        <v>0.910619469026549</v>
      </c>
      <c r="P5" s="384">
        <f t="shared" ref="P5:P20" si="0">O5*N5</f>
        <v>0.418884955752213</v>
      </c>
      <c r="Q5" s="404">
        <v>0.910619469026549</v>
      </c>
      <c r="R5" s="384">
        <f t="shared" ref="R5:R20" si="1">N5*Q5</f>
        <v>0.418884955752213</v>
      </c>
      <c r="S5" s="384">
        <v>0.910619469026549</v>
      </c>
      <c r="T5" s="384">
        <f t="shared" ref="T5:T20" si="2">S5*N5</f>
        <v>0.418884955752213</v>
      </c>
      <c r="U5" s="405">
        <f t="shared" ref="U5:U20" si="3">IF(T5&gt;0,T5,IF(R5&gt;0,R5,P5))</f>
        <v>0.418884955752213</v>
      </c>
      <c r="V5" s="406"/>
      <c r="W5" s="407"/>
      <c r="X5" s="403"/>
    </row>
    <row r="6" s="393" customFormat="1" spans="1:24">
      <c r="A6" s="370">
        <v>3</v>
      </c>
      <c r="B6" s="371">
        <v>1</v>
      </c>
      <c r="C6" s="371"/>
      <c r="D6" s="371"/>
      <c r="E6" s="371"/>
      <c r="F6" s="371"/>
      <c r="G6" s="371" t="s">
        <v>232</v>
      </c>
      <c r="H6" s="371" t="s">
        <v>233</v>
      </c>
      <c r="I6" s="371" t="s">
        <v>241</v>
      </c>
      <c r="J6" s="371" t="s">
        <v>242</v>
      </c>
      <c r="K6" s="371" t="s">
        <v>243</v>
      </c>
      <c r="L6" s="371" t="s">
        <v>237</v>
      </c>
      <c r="M6" s="371"/>
      <c r="N6" s="382">
        <v>1</v>
      </c>
      <c r="O6" s="383">
        <v>0.0588495575221239</v>
      </c>
      <c r="P6" s="384">
        <f t="shared" si="0"/>
        <v>0.0588495575221239</v>
      </c>
      <c r="Q6" s="404">
        <v>0.0588495575221239</v>
      </c>
      <c r="R6" s="384">
        <f t="shared" si="1"/>
        <v>0.0588495575221239</v>
      </c>
      <c r="S6" s="384">
        <v>0.0588495575221239</v>
      </c>
      <c r="T6" s="384">
        <f t="shared" si="2"/>
        <v>0.0588495575221239</v>
      </c>
      <c r="U6" s="405">
        <f t="shared" si="3"/>
        <v>0.0588495575221239</v>
      </c>
      <c r="V6" s="406"/>
      <c r="W6" s="407"/>
      <c r="X6" s="403"/>
    </row>
    <row r="7" s="393" customFormat="1" spans="1:24">
      <c r="A7" s="370">
        <v>4</v>
      </c>
      <c r="B7" s="371">
        <v>1</v>
      </c>
      <c r="C7" s="371"/>
      <c r="D7" s="371"/>
      <c r="E7" s="371"/>
      <c r="F7" s="371"/>
      <c r="G7" s="371" t="s">
        <v>232</v>
      </c>
      <c r="H7" s="371" t="s">
        <v>233</v>
      </c>
      <c r="I7" s="371" t="s">
        <v>244</v>
      </c>
      <c r="J7" s="371" t="s">
        <v>245</v>
      </c>
      <c r="K7" s="371" t="s">
        <v>246</v>
      </c>
      <c r="L7" s="371" t="s">
        <v>237</v>
      </c>
      <c r="M7" s="371"/>
      <c r="N7" s="382">
        <v>1</v>
      </c>
      <c r="O7" s="383">
        <v>1.254</v>
      </c>
      <c r="P7" s="384">
        <f t="shared" si="0"/>
        <v>1.254</v>
      </c>
      <c r="Q7" s="404">
        <v>1.254</v>
      </c>
      <c r="R7" s="384">
        <f t="shared" si="1"/>
        <v>1.254</v>
      </c>
      <c r="S7" s="384">
        <v>1.254</v>
      </c>
      <c r="T7" s="384">
        <f t="shared" si="2"/>
        <v>1.254</v>
      </c>
      <c r="U7" s="405">
        <f t="shared" si="3"/>
        <v>1.254</v>
      </c>
      <c r="V7" s="406"/>
      <c r="W7" s="407"/>
      <c r="X7" s="403"/>
    </row>
    <row r="8" s="393" customFormat="1" spans="1:23">
      <c r="A8" s="370">
        <v>5</v>
      </c>
      <c r="B8" s="371">
        <v>1</v>
      </c>
      <c r="C8" s="371"/>
      <c r="D8" s="371"/>
      <c r="E8" s="371"/>
      <c r="F8" s="371"/>
      <c r="G8" s="371" t="s">
        <v>232</v>
      </c>
      <c r="H8" s="371" t="s">
        <v>233</v>
      </c>
      <c r="I8" s="385" t="s">
        <v>247</v>
      </c>
      <c r="J8" s="385" t="s">
        <v>248</v>
      </c>
      <c r="K8" s="371" t="s">
        <v>240</v>
      </c>
      <c r="L8" s="371" t="s">
        <v>237</v>
      </c>
      <c r="M8" s="371"/>
      <c r="N8" s="382">
        <v>2</v>
      </c>
      <c r="O8" s="383">
        <v>0.142198</v>
      </c>
      <c r="P8" s="384">
        <f t="shared" si="0"/>
        <v>0.284396</v>
      </c>
      <c r="Q8" s="404">
        <v>0.142198</v>
      </c>
      <c r="R8" s="384">
        <f t="shared" si="1"/>
        <v>0.284396</v>
      </c>
      <c r="S8" s="384">
        <v>0.142198</v>
      </c>
      <c r="T8" s="384">
        <f t="shared" si="2"/>
        <v>0.284396</v>
      </c>
      <c r="U8" s="405">
        <f t="shared" si="3"/>
        <v>0.284396</v>
      </c>
      <c r="V8" s="406"/>
      <c r="W8" s="407"/>
    </row>
    <row r="9" s="393" customFormat="1" spans="1:24">
      <c r="A9" s="370">
        <v>6</v>
      </c>
      <c r="B9" s="371">
        <v>1</v>
      </c>
      <c r="C9" s="371"/>
      <c r="D9" s="371"/>
      <c r="E9" s="371"/>
      <c r="F9" s="371"/>
      <c r="G9" s="371" t="s">
        <v>232</v>
      </c>
      <c r="H9" s="371" t="s">
        <v>233</v>
      </c>
      <c r="I9" s="371" t="s">
        <v>249</v>
      </c>
      <c r="J9" s="371" t="s">
        <v>250</v>
      </c>
      <c r="K9" s="371" t="s">
        <v>251</v>
      </c>
      <c r="L9" s="371" t="s">
        <v>237</v>
      </c>
      <c r="M9" s="371"/>
      <c r="N9" s="382">
        <v>0.97</v>
      </c>
      <c r="O9" s="383">
        <v>0.776</v>
      </c>
      <c r="P9" s="384">
        <f t="shared" si="0"/>
        <v>0.75272</v>
      </c>
      <c r="Q9" s="404">
        <v>0.776</v>
      </c>
      <c r="R9" s="384">
        <f t="shared" si="1"/>
        <v>0.75272</v>
      </c>
      <c r="S9" s="384">
        <v>0.776</v>
      </c>
      <c r="T9" s="384">
        <f t="shared" si="2"/>
        <v>0.75272</v>
      </c>
      <c r="U9" s="405">
        <f t="shared" si="3"/>
        <v>0.75272</v>
      </c>
      <c r="V9" s="406"/>
      <c r="W9" s="407"/>
      <c r="X9" s="403"/>
    </row>
    <row r="10" s="393" customFormat="1" spans="1:24">
      <c r="A10" s="370">
        <v>7</v>
      </c>
      <c r="B10" s="371">
        <v>1</v>
      </c>
      <c r="C10" s="371"/>
      <c r="D10" s="371"/>
      <c r="E10" s="371"/>
      <c r="F10" s="371"/>
      <c r="G10" s="371" t="s">
        <v>232</v>
      </c>
      <c r="H10" s="371" t="s">
        <v>233</v>
      </c>
      <c r="I10" s="371" t="s">
        <v>252</v>
      </c>
      <c r="J10" s="371" t="s">
        <v>253</v>
      </c>
      <c r="K10" s="371" t="s">
        <v>254</v>
      </c>
      <c r="L10" s="371" t="s">
        <v>237</v>
      </c>
      <c r="M10" s="371"/>
      <c r="N10" s="382">
        <v>1</v>
      </c>
      <c r="O10" s="383">
        <v>46.8781122343988</v>
      </c>
      <c r="P10" s="384">
        <f t="shared" si="0"/>
        <v>46.8781122343988</v>
      </c>
      <c r="Q10" s="404">
        <v>46.8781122343988</v>
      </c>
      <c r="R10" s="384">
        <f t="shared" si="1"/>
        <v>46.8781122343988</v>
      </c>
      <c r="S10" s="384">
        <v>46.8781122343988</v>
      </c>
      <c r="T10" s="384">
        <f t="shared" si="2"/>
        <v>46.8781122343988</v>
      </c>
      <c r="U10" s="405">
        <f t="shared" si="3"/>
        <v>46.8781122343988</v>
      </c>
      <c r="V10" s="406"/>
      <c r="W10" s="407"/>
      <c r="X10" s="403"/>
    </row>
    <row r="11" s="393" customFormat="1" spans="1:24">
      <c r="A11" s="370">
        <v>8</v>
      </c>
      <c r="B11" s="371">
        <v>1</v>
      </c>
      <c r="C11" s="371"/>
      <c r="D11" s="371"/>
      <c r="E11" s="371"/>
      <c r="F11" s="371"/>
      <c r="G11" s="371" t="s">
        <v>232</v>
      </c>
      <c r="H11" s="371" t="s">
        <v>233</v>
      </c>
      <c r="I11" s="371" t="s">
        <v>255</v>
      </c>
      <c r="J11" s="371" t="s">
        <v>256</v>
      </c>
      <c r="K11" s="371" t="s">
        <v>257</v>
      </c>
      <c r="L11" s="371" t="s">
        <v>237</v>
      </c>
      <c r="M11" s="371"/>
      <c r="N11" s="382">
        <v>1</v>
      </c>
      <c r="O11" s="383">
        <v>4.7544</v>
      </c>
      <c r="P11" s="384">
        <f t="shared" si="0"/>
        <v>4.7544</v>
      </c>
      <c r="Q11" s="404">
        <v>4.7544</v>
      </c>
      <c r="R11" s="384">
        <f t="shared" si="1"/>
        <v>4.7544</v>
      </c>
      <c r="S11" s="384">
        <v>4.7544</v>
      </c>
      <c r="T11" s="384">
        <f t="shared" si="2"/>
        <v>4.7544</v>
      </c>
      <c r="U11" s="405">
        <f t="shared" si="3"/>
        <v>4.7544</v>
      </c>
      <c r="V11" s="406"/>
      <c r="W11" s="407"/>
      <c r="X11" s="403"/>
    </row>
    <row r="12" s="393" customFormat="1" spans="1:24">
      <c r="A12" s="370">
        <v>9</v>
      </c>
      <c r="B12" s="371">
        <v>1</v>
      </c>
      <c r="C12" s="371"/>
      <c r="D12" s="371"/>
      <c r="E12" s="371"/>
      <c r="F12" s="371"/>
      <c r="G12" s="371" t="s">
        <v>232</v>
      </c>
      <c r="H12" s="371" t="s">
        <v>233</v>
      </c>
      <c r="I12" s="371" t="s">
        <v>258</v>
      </c>
      <c r="J12" s="371" t="s">
        <v>259</v>
      </c>
      <c r="K12" s="371" t="s">
        <v>254</v>
      </c>
      <c r="L12" s="371" t="s">
        <v>237</v>
      </c>
      <c r="M12" s="371"/>
      <c r="N12" s="382">
        <v>4</v>
      </c>
      <c r="O12" s="383">
        <v>0.876374072222222</v>
      </c>
      <c r="P12" s="384">
        <f t="shared" si="0"/>
        <v>3.50549628888889</v>
      </c>
      <c r="Q12" s="404">
        <v>0.876374072222222</v>
      </c>
      <c r="R12" s="384">
        <f t="shared" si="1"/>
        <v>3.50549628888889</v>
      </c>
      <c r="S12" s="384">
        <v>0.876374072222222</v>
      </c>
      <c r="T12" s="384">
        <f t="shared" si="2"/>
        <v>3.50549628888889</v>
      </c>
      <c r="U12" s="405">
        <f t="shared" si="3"/>
        <v>3.50549628888889</v>
      </c>
      <c r="V12" s="406"/>
      <c r="W12" s="407"/>
      <c r="X12" s="403"/>
    </row>
    <row r="13" s="393" customFormat="1" spans="1:24">
      <c r="A13" s="370">
        <v>10</v>
      </c>
      <c r="B13" s="371">
        <v>1</v>
      </c>
      <c r="C13" s="371"/>
      <c r="D13" s="371"/>
      <c r="E13" s="371"/>
      <c r="F13" s="371"/>
      <c r="G13" s="371" t="s">
        <v>232</v>
      </c>
      <c r="H13" s="371" t="s">
        <v>233</v>
      </c>
      <c r="I13" s="371" t="s">
        <v>260</v>
      </c>
      <c r="J13" s="371" t="s">
        <v>261</v>
      </c>
      <c r="K13" s="371" t="s">
        <v>240</v>
      </c>
      <c r="L13" s="371" t="s">
        <v>237</v>
      </c>
      <c r="M13" s="371"/>
      <c r="N13" s="382">
        <v>1</v>
      </c>
      <c r="O13" s="383">
        <v>0.1862</v>
      </c>
      <c r="P13" s="384">
        <f t="shared" si="0"/>
        <v>0.1862</v>
      </c>
      <c r="Q13" s="404">
        <v>0.1862</v>
      </c>
      <c r="R13" s="384">
        <f t="shared" si="1"/>
        <v>0.1862</v>
      </c>
      <c r="S13" s="384">
        <v>0.1862</v>
      </c>
      <c r="T13" s="384">
        <f t="shared" si="2"/>
        <v>0.1862</v>
      </c>
      <c r="U13" s="405">
        <f t="shared" si="3"/>
        <v>0.1862</v>
      </c>
      <c r="V13" s="406"/>
      <c r="W13" s="407"/>
      <c r="X13" s="403"/>
    </row>
    <row r="14" s="393" customFormat="1" spans="1:24">
      <c r="A14" s="370">
        <v>11</v>
      </c>
      <c r="B14" s="371">
        <v>1</v>
      </c>
      <c r="C14" s="371"/>
      <c r="D14" s="371"/>
      <c r="E14" s="371"/>
      <c r="F14" s="371"/>
      <c r="G14" s="371" t="s">
        <v>232</v>
      </c>
      <c r="H14" s="371" t="s">
        <v>233</v>
      </c>
      <c r="I14" s="371" t="s">
        <v>262</v>
      </c>
      <c r="J14" s="371" t="s">
        <v>263</v>
      </c>
      <c r="K14" s="371" t="s">
        <v>254</v>
      </c>
      <c r="L14" s="371" t="s">
        <v>237</v>
      </c>
      <c r="M14" s="371"/>
      <c r="N14" s="382">
        <v>14</v>
      </c>
      <c r="O14" s="383">
        <v>0.427154895190259</v>
      </c>
      <c r="P14" s="384">
        <f t="shared" si="0"/>
        <v>5.98016853266363</v>
      </c>
      <c r="Q14" s="404">
        <v>0.427154895190259</v>
      </c>
      <c r="R14" s="384">
        <f t="shared" si="1"/>
        <v>5.98016853266363</v>
      </c>
      <c r="S14" s="384">
        <v>0.427154895190259</v>
      </c>
      <c r="T14" s="384">
        <f t="shared" si="2"/>
        <v>5.98016853266363</v>
      </c>
      <c r="U14" s="405">
        <f t="shared" si="3"/>
        <v>5.98016853266363</v>
      </c>
      <c r="V14" s="406"/>
      <c r="W14" s="407"/>
      <c r="X14" s="403"/>
    </row>
    <row r="15" s="393" customFormat="1" spans="1:24">
      <c r="A15" s="370">
        <v>12</v>
      </c>
      <c r="B15" s="371">
        <v>1</v>
      </c>
      <c r="C15" s="371"/>
      <c r="D15" s="371"/>
      <c r="E15" s="371"/>
      <c r="F15" s="371"/>
      <c r="G15" s="371" t="s">
        <v>232</v>
      </c>
      <c r="H15" s="371" t="s">
        <v>233</v>
      </c>
      <c r="I15" s="371" t="s">
        <v>264</v>
      </c>
      <c r="J15" s="371" t="s">
        <v>265</v>
      </c>
      <c r="K15" s="371" t="s">
        <v>254</v>
      </c>
      <c r="L15" s="371" t="s">
        <v>237</v>
      </c>
      <c r="M15" s="371"/>
      <c r="N15" s="382">
        <v>2</v>
      </c>
      <c r="O15" s="383">
        <v>0.679491366057839</v>
      </c>
      <c r="P15" s="384">
        <f t="shared" si="0"/>
        <v>1.35898273211568</v>
      </c>
      <c r="Q15" s="404">
        <v>0.679491366057839</v>
      </c>
      <c r="R15" s="384">
        <f t="shared" si="1"/>
        <v>1.35898273211568</v>
      </c>
      <c r="S15" s="384">
        <v>0.679491366057839</v>
      </c>
      <c r="T15" s="384">
        <f t="shared" si="2"/>
        <v>1.35898273211568</v>
      </c>
      <c r="U15" s="405">
        <f t="shared" si="3"/>
        <v>1.35898273211568</v>
      </c>
      <c r="V15" s="406"/>
      <c r="W15" s="407"/>
      <c r="X15" s="403"/>
    </row>
    <row r="16" s="393" customFormat="1" spans="1:24">
      <c r="A16" s="370">
        <v>13</v>
      </c>
      <c r="B16" s="371">
        <v>1</v>
      </c>
      <c r="C16" s="371"/>
      <c r="D16" s="371"/>
      <c r="E16" s="371"/>
      <c r="F16" s="371"/>
      <c r="G16" s="371" t="s">
        <v>232</v>
      </c>
      <c r="H16" s="371" t="s">
        <v>233</v>
      </c>
      <c r="I16" s="371" t="s">
        <v>266</v>
      </c>
      <c r="J16" s="371" t="s">
        <v>267</v>
      </c>
      <c r="K16" s="371" t="s">
        <v>240</v>
      </c>
      <c r="L16" s="371" t="s">
        <v>237</v>
      </c>
      <c r="M16" s="371"/>
      <c r="N16" s="382">
        <v>0.6</v>
      </c>
      <c r="O16" s="383">
        <v>0.475221238938053</v>
      </c>
      <c r="P16" s="384">
        <f t="shared" si="0"/>
        <v>0.285132743362832</v>
      </c>
      <c r="Q16" s="404">
        <v>0.475221238938053</v>
      </c>
      <c r="R16" s="384">
        <f t="shared" si="1"/>
        <v>0.285132743362832</v>
      </c>
      <c r="S16" s="384">
        <v>0.475221238938053</v>
      </c>
      <c r="T16" s="384">
        <f t="shared" si="2"/>
        <v>0.285132743362832</v>
      </c>
      <c r="U16" s="405">
        <f t="shared" si="3"/>
        <v>0.285132743362832</v>
      </c>
      <c r="V16" s="406"/>
      <c r="W16" s="407"/>
      <c r="X16" s="403"/>
    </row>
    <row r="17" s="393" customFormat="1" spans="1:24">
      <c r="A17" s="370">
        <v>14</v>
      </c>
      <c r="B17" s="371">
        <v>1</v>
      </c>
      <c r="C17" s="371"/>
      <c r="D17" s="371"/>
      <c r="E17" s="371"/>
      <c r="F17" s="371"/>
      <c r="G17" s="371" t="s">
        <v>232</v>
      </c>
      <c r="H17" s="371" t="s">
        <v>233</v>
      </c>
      <c r="I17" s="371" t="s">
        <v>268</v>
      </c>
      <c r="J17" s="371" t="s">
        <v>269</v>
      </c>
      <c r="K17" s="371" t="s">
        <v>251</v>
      </c>
      <c r="L17" s="371" t="s">
        <v>237</v>
      </c>
      <c r="M17" s="371"/>
      <c r="N17" s="382">
        <v>0.59</v>
      </c>
      <c r="O17" s="383">
        <v>0.776</v>
      </c>
      <c r="P17" s="384">
        <f t="shared" si="0"/>
        <v>0.45784</v>
      </c>
      <c r="Q17" s="404">
        <v>0.776</v>
      </c>
      <c r="R17" s="384">
        <f t="shared" si="1"/>
        <v>0.45784</v>
      </c>
      <c r="S17" s="384">
        <v>0.776</v>
      </c>
      <c r="T17" s="384">
        <f t="shared" si="2"/>
        <v>0.45784</v>
      </c>
      <c r="U17" s="405">
        <f t="shared" si="3"/>
        <v>0.45784</v>
      </c>
      <c r="V17" s="406"/>
      <c r="W17" s="407"/>
      <c r="X17" s="403"/>
    </row>
    <row r="18" s="393" customFormat="1" spans="1:25">
      <c r="A18" s="370">
        <v>15</v>
      </c>
      <c r="B18" s="371">
        <v>1</v>
      </c>
      <c r="C18" s="371"/>
      <c r="D18" s="371"/>
      <c r="E18" s="371"/>
      <c r="F18" s="371"/>
      <c r="G18" s="371" t="s">
        <v>232</v>
      </c>
      <c r="H18" s="371" t="s">
        <v>233</v>
      </c>
      <c r="I18" s="385" t="s">
        <v>270</v>
      </c>
      <c r="J18" s="385" t="s">
        <v>271</v>
      </c>
      <c r="K18" s="371" t="s">
        <v>272</v>
      </c>
      <c r="L18" s="371" t="s">
        <v>237</v>
      </c>
      <c r="M18" s="371"/>
      <c r="N18" s="382">
        <v>1</v>
      </c>
      <c r="O18" s="383">
        <v>3.6583</v>
      </c>
      <c r="P18" s="384">
        <f t="shared" si="0"/>
        <v>3.6583</v>
      </c>
      <c r="Q18" s="404">
        <v>3.6583</v>
      </c>
      <c r="R18" s="384">
        <f t="shared" si="1"/>
        <v>3.6583</v>
      </c>
      <c r="S18" s="384">
        <v>3.6583</v>
      </c>
      <c r="T18" s="384">
        <f t="shared" si="2"/>
        <v>3.6583</v>
      </c>
      <c r="U18" s="405">
        <f t="shared" si="3"/>
        <v>3.6583</v>
      </c>
      <c r="V18" s="406"/>
      <c r="W18" s="407"/>
      <c r="X18" s="403"/>
      <c r="Y18" s="393" t="s">
        <v>271</v>
      </c>
    </row>
    <row r="19" s="393" customFormat="1" spans="1:24">
      <c r="A19" s="370">
        <v>16</v>
      </c>
      <c r="B19" s="371">
        <v>1</v>
      </c>
      <c r="C19" s="371"/>
      <c r="D19" s="371"/>
      <c r="E19" s="371"/>
      <c r="F19" s="371"/>
      <c r="G19" s="371" t="s">
        <v>232</v>
      </c>
      <c r="H19" s="371" t="s">
        <v>233</v>
      </c>
      <c r="I19" s="371" t="s">
        <v>273</v>
      </c>
      <c r="J19" s="371" t="s">
        <v>274</v>
      </c>
      <c r="K19" s="371" t="s">
        <v>251</v>
      </c>
      <c r="L19" s="371" t="s">
        <v>237</v>
      </c>
      <c r="M19" s="371"/>
      <c r="N19" s="382">
        <v>0.45</v>
      </c>
      <c r="O19" s="383">
        <v>0.776</v>
      </c>
      <c r="P19" s="384">
        <f t="shared" si="0"/>
        <v>0.3492</v>
      </c>
      <c r="Q19" s="404">
        <v>0.776</v>
      </c>
      <c r="R19" s="384">
        <f t="shared" si="1"/>
        <v>0.3492</v>
      </c>
      <c r="S19" s="384">
        <v>0.776</v>
      </c>
      <c r="T19" s="384">
        <f t="shared" si="2"/>
        <v>0.3492</v>
      </c>
      <c r="U19" s="405">
        <f t="shared" si="3"/>
        <v>0.3492</v>
      </c>
      <c r="V19" s="406"/>
      <c r="W19" s="407"/>
      <c r="X19" s="403"/>
    </row>
    <row r="20" s="393" customFormat="1" spans="1:23">
      <c r="A20" s="370">
        <v>17</v>
      </c>
      <c r="B20" s="371">
        <v>1</v>
      </c>
      <c r="C20" s="371"/>
      <c r="D20" s="371"/>
      <c r="E20" s="371"/>
      <c r="F20" s="371"/>
      <c r="G20" s="371" t="s">
        <v>232</v>
      </c>
      <c r="H20" s="371" t="s">
        <v>233</v>
      </c>
      <c r="I20" s="371" t="s">
        <v>275</v>
      </c>
      <c r="J20" s="371" t="s">
        <v>276</v>
      </c>
      <c r="K20" s="371" t="s">
        <v>251</v>
      </c>
      <c r="L20" s="371" t="s">
        <v>237</v>
      </c>
      <c r="M20" s="371"/>
      <c r="N20" s="382">
        <v>0.28</v>
      </c>
      <c r="O20" s="383">
        <v>0.776</v>
      </c>
      <c r="P20" s="384">
        <f t="shared" si="0"/>
        <v>0.21728</v>
      </c>
      <c r="Q20" s="404">
        <v>0.776</v>
      </c>
      <c r="R20" s="384">
        <f t="shared" si="1"/>
        <v>0.21728</v>
      </c>
      <c r="S20" s="384">
        <v>0.776</v>
      </c>
      <c r="T20" s="384">
        <f t="shared" si="2"/>
        <v>0.21728</v>
      </c>
      <c r="U20" s="405">
        <f t="shared" si="3"/>
        <v>0.21728</v>
      </c>
      <c r="V20" s="406"/>
      <c r="W20" s="407"/>
    </row>
    <row r="21" s="393" customFormat="1" ht="14.75" spans="1:23">
      <c r="A21" s="372"/>
      <c r="B21" s="373"/>
      <c r="C21" s="373"/>
      <c r="D21" s="373"/>
      <c r="E21" s="373"/>
      <c r="F21" s="373"/>
      <c r="G21" s="108"/>
      <c r="H21" s="374"/>
      <c r="I21" s="107"/>
      <c r="J21" s="374" t="s">
        <v>277</v>
      </c>
      <c r="K21" s="109"/>
      <c r="L21" s="386"/>
      <c r="M21" s="386"/>
      <c r="N21" s="387"/>
      <c r="O21" s="388"/>
      <c r="P21" s="389">
        <f>SUM(P4:P20)</f>
        <v>70.5512904783325</v>
      </c>
      <c r="Q21" s="389"/>
      <c r="R21" s="389">
        <f>SUM(R4:R20)</f>
        <v>70.5512904783325</v>
      </c>
      <c r="S21" s="389"/>
      <c r="T21" s="389">
        <f>SUM(T4:T20)</f>
        <v>70.5512904783325</v>
      </c>
      <c r="U21" s="408">
        <f>SUM(U4:U20)</f>
        <v>70.5512904783325</v>
      </c>
      <c r="V21" s="409"/>
      <c r="W21" s="410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782</v>
      </c>
      <c r="B4" s="92" t="s">
        <v>538</v>
      </c>
      <c r="C4" s="92" t="s">
        <v>539</v>
      </c>
      <c r="D4" s="317"/>
      <c r="E4" s="317" t="s">
        <v>237</v>
      </c>
      <c r="F4" s="317" t="s">
        <v>719</v>
      </c>
      <c r="G4" s="318">
        <v>1</v>
      </c>
      <c r="H4" s="96">
        <f>IFERROR(VLOOKUP($B:$B,安路普原材料采购价格!$B:$J,9,0),0)</f>
        <v>1.45</v>
      </c>
      <c r="I4" s="125">
        <f>H4*G4</f>
        <v>1.45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8" si="0">IF(M4&gt;0,M4,IF(K4&gt;0,K4,I4))</f>
        <v>1.45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</row>
    <row r="5" spans="1:16">
      <c r="A5" s="103" t="s">
        <v>782</v>
      </c>
      <c r="B5" s="98" t="s">
        <v>517</v>
      </c>
      <c r="C5" s="98" t="s">
        <v>480</v>
      </c>
      <c r="D5" s="319"/>
      <c r="E5" s="320" t="s">
        <v>237</v>
      </c>
      <c r="F5" s="319" t="s">
        <v>719</v>
      </c>
      <c r="G5" s="321">
        <v>1</v>
      </c>
      <c r="H5" s="102">
        <f>IFERROR(VLOOKUP($B:$B,安路普原材料采购价格!$B:$J,9,0),0)</f>
        <v>1.32</v>
      </c>
      <c r="I5" s="132">
        <f>H5*G5</f>
        <v>1.32</v>
      </c>
      <c r="J5" s="133">
        <f>IFERROR(VLOOKUP($B:$B,安路普原材料采购价格!$B:$J,10,0),0)</f>
        <v>0</v>
      </c>
      <c r="K5" s="134">
        <f t="shared" ref="K5:K8" si="1">J5*G5</f>
        <v>0</v>
      </c>
      <c r="L5" s="132">
        <f>IFERROR(VLOOKUP($B:$B,安路普原材料采购价格!$B:$J,11,0),0)</f>
        <v>0</v>
      </c>
      <c r="M5" s="324">
        <f t="shared" ref="M5:M8" si="2">L5*G5</f>
        <v>0</v>
      </c>
      <c r="N5" s="136">
        <f t="shared" si="0"/>
        <v>1.32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782</v>
      </c>
      <c r="B6" s="104" t="s">
        <v>536</v>
      </c>
      <c r="C6" s="104" t="s">
        <v>537</v>
      </c>
      <c r="D6" s="320"/>
      <c r="E6" s="320" t="s">
        <v>237</v>
      </c>
      <c r="F6" s="320" t="s">
        <v>719</v>
      </c>
      <c r="G6" s="322">
        <v>1</v>
      </c>
      <c r="H6" s="102">
        <f>IFERROR(VLOOKUP($B:$B,安路普原材料采购价格!$B:$J,9,0),0)</f>
        <v>3.2</v>
      </c>
      <c r="I6" s="132">
        <f t="shared" ref="I6:I8" si="3">H6*G6</f>
        <v>3.2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3.2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782</v>
      </c>
      <c r="B7" s="98" t="s">
        <v>630</v>
      </c>
      <c r="C7" s="98" t="s">
        <v>783</v>
      </c>
      <c r="D7" s="319"/>
      <c r="E7" s="320" t="s">
        <v>237</v>
      </c>
      <c r="F7" s="319" t="s">
        <v>719</v>
      </c>
      <c r="G7" s="321">
        <v>1</v>
      </c>
      <c r="H7" s="102">
        <f>IFERROR(VLOOKUP($B:$B,安路普原材料采购价格!$B:$J,9,0),0)</f>
        <v>2.8</v>
      </c>
      <c r="I7" s="132">
        <f t="shared" si="3"/>
        <v>2.8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2.8</v>
      </c>
      <c r="O7" s="137" t="str">
        <f>IFERROR(VLOOKUP($B:$B,安路普原材料采购价格!$B:$J,4,0),0)</f>
        <v>芜湖星火软轴控制索制造</v>
      </c>
      <c r="P7" s="138"/>
    </row>
    <row r="8" spans="1:16">
      <c r="A8" s="103" t="s">
        <v>782</v>
      </c>
      <c r="B8" s="104" t="s">
        <v>552</v>
      </c>
      <c r="C8" s="104" t="s">
        <v>553</v>
      </c>
      <c r="D8" s="320"/>
      <c r="E8" s="320" t="s">
        <v>237</v>
      </c>
      <c r="F8" s="320" t="s">
        <v>719</v>
      </c>
      <c r="G8" s="322">
        <v>2</v>
      </c>
      <c r="H8" s="102">
        <f>IFERROR(VLOOKUP($B:$B,安路普原材料采购价格!$B:$J,9,0),0)</f>
        <v>0.5885</v>
      </c>
      <c r="I8" s="132">
        <f t="shared" si="3"/>
        <v>1.177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1.177</v>
      </c>
      <c r="O8" s="137" t="str">
        <f>IFERROR(VLOOKUP($B:$B,安路普原材料采购价格!$B:$J,4,0),0)</f>
        <v>天津市宝坻区维华五金厂</v>
      </c>
      <c r="P8" s="138"/>
    </row>
    <row r="9" ht="14.75" spans="1:16">
      <c r="A9" s="106" t="s">
        <v>277</v>
      </c>
      <c r="B9" s="107"/>
      <c r="C9" s="108"/>
      <c r="D9" s="109"/>
      <c r="E9" s="110"/>
      <c r="F9" s="110"/>
      <c r="G9" s="111"/>
      <c r="H9" s="112"/>
      <c r="I9" s="139">
        <f>SUM(I4:I8)</f>
        <v>9.947</v>
      </c>
      <c r="J9" s="139"/>
      <c r="K9" s="139">
        <f>SUM(K4:K8)</f>
        <v>0</v>
      </c>
      <c r="L9" s="139"/>
      <c r="M9" s="325">
        <f>SUM(M4:M8)</f>
        <v>0</v>
      </c>
      <c r="N9" s="141">
        <f>SUM(N4:N8)</f>
        <v>9.947</v>
      </c>
      <c r="O9" s="142"/>
      <c r="P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145</v>
      </c>
      <c r="B4" s="92" t="s">
        <v>508</v>
      </c>
      <c r="C4" s="92" t="s">
        <v>784</v>
      </c>
      <c r="D4" s="317"/>
      <c r="E4" s="317" t="s">
        <v>237</v>
      </c>
      <c r="F4" s="317" t="s">
        <v>719</v>
      </c>
      <c r="G4" s="318">
        <v>1</v>
      </c>
      <c r="H4" s="96">
        <f>IFERROR(VLOOKUP($B:$B,安路普原材料采购价格!$B:$J,9,0),0)</f>
        <v>3.82</v>
      </c>
      <c r="I4" s="125">
        <f>H4*G4</f>
        <v>3.82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3.82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</row>
    <row r="5" spans="1:16">
      <c r="A5" s="103" t="s">
        <v>145</v>
      </c>
      <c r="B5" s="98" t="s">
        <v>518</v>
      </c>
      <c r="C5" s="98" t="s">
        <v>519</v>
      </c>
      <c r="D5" s="319"/>
      <c r="E5" s="320" t="s">
        <v>237</v>
      </c>
      <c r="F5" s="319" t="s">
        <v>719</v>
      </c>
      <c r="G5" s="321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145</v>
      </c>
      <c r="B6" s="104" t="s">
        <v>520</v>
      </c>
      <c r="C6" s="104" t="s">
        <v>521</v>
      </c>
      <c r="D6" s="320"/>
      <c r="E6" s="320" t="s">
        <v>237</v>
      </c>
      <c r="F6" s="320" t="s">
        <v>719</v>
      </c>
      <c r="G6" s="322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145</v>
      </c>
      <c r="B7" s="98" t="s">
        <v>587</v>
      </c>
      <c r="C7" s="98" t="s">
        <v>588</v>
      </c>
      <c r="D7" s="319"/>
      <c r="E7" s="320" t="s">
        <v>237</v>
      </c>
      <c r="F7" s="319" t="s">
        <v>719</v>
      </c>
      <c r="G7" s="321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145</v>
      </c>
      <c r="B8" s="104" t="s">
        <v>457</v>
      </c>
      <c r="C8" s="104" t="s">
        <v>458</v>
      </c>
      <c r="D8" s="320"/>
      <c r="E8" s="320" t="s">
        <v>237</v>
      </c>
      <c r="F8" s="320" t="s">
        <v>719</v>
      </c>
      <c r="G8" s="322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145</v>
      </c>
      <c r="B9" s="98" t="s">
        <v>451</v>
      </c>
      <c r="C9" s="98" t="s">
        <v>452</v>
      </c>
      <c r="D9" s="319"/>
      <c r="E9" s="320" t="s">
        <v>237</v>
      </c>
      <c r="F9" s="319" t="s">
        <v>719</v>
      </c>
      <c r="G9" s="321">
        <v>1</v>
      </c>
      <c r="H9" s="102">
        <f>IFERROR(VLOOKUP($B:$B,安路普原材料采购价格!$B:$J,9,0),0)</f>
        <v>1.3805</v>
      </c>
      <c r="I9" s="132">
        <f t="shared" si="3"/>
        <v>1.3805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1.3805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145</v>
      </c>
      <c r="B10" s="104" t="s">
        <v>469</v>
      </c>
      <c r="C10" s="104" t="s">
        <v>470</v>
      </c>
      <c r="D10" s="320"/>
      <c r="E10" s="320" t="s">
        <v>237</v>
      </c>
      <c r="F10" s="320" t="s">
        <v>719</v>
      </c>
      <c r="G10" s="322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145</v>
      </c>
      <c r="B11" s="98" t="s">
        <v>613</v>
      </c>
      <c r="C11" s="98" t="s">
        <v>614</v>
      </c>
      <c r="D11" s="319" t="s">
        <v>731</v>
      </c>
      <c r="E11" s="320" t="s">
        <v>237</v>
      </c>
      <c r="F11" s="319" t="s">
        <v>719</v>
      </c>
      <c r="G11" s="321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145</v>
      </c>
      <c r="B12" s="104" t="s">
        <v>461</v>
      </c>
      <c r="C12" s="104" t="s">
        <v>462</v>
      </c>
      <c r="D12" s="320"/>
      <c r="E12" s="320" t="s">
        <v>237</v>
      </c>
      <c r="F12" s="320" t="s">
        <v>719</v>
      </c>
      <c r="G12" s="322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145</v>
      </c>
      <c r="B13" s="98" t="s">
        <v>463</v>
      </c>
      <c r="C13" s="98" t="s">
        <v>464</v>
      </c>
      <c r="D13" s="319"/>
      <c r="E13" s="320" t="s">
        <v>237</v>
      </c>
      <c r="F13" s="319" t="s">
        <v>719</v>
      </c>
      <c r="G13" s="321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145</v>
      </c>
      <c r="B14" s="104" t="s">
        <v>459</v>
      </c>
      <c r="C14" s="104" t="s">
        <v>460</v>
      </c>
      <c r="D14" s="320"/>
      <c r="E14" s="320" t="s">
        <v>237</v>
      </c>
      <c r="F14" s="320" t="s">
        <v>719</v>
      </c>
      <c r="G14" s="322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145</v>
      </c>
      <c r="B15" s="98" t="s">
        <v>465</v>
      </c>
      <c r="C15" s="98" t="s">
        <v>466</v>
      </c>
      <c r="D15" s="319"/>
      <c r="E15" s="320" t="s">
        <v>237</v>
      </c>
      <c r="F15" s="319" t="s">
        <v>719</v>
      </c>
      <c r="G15" s="321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145</v>
      </c>
      <c r="B16" s="104" t="s">
        <v>234</v>
      </c>
      <c r="C16" s="104" t="s">
        <v>235</v>
      </c>
      <c r="D16" s="320" t="s">
        <v>236</v>
      </c>
      <c r="E16" s="320" t="s">
        <v>237</v>
      </c>
      <c r="F16" s="320" t="s">
        <v>719</v>
      </c>
      <c r="G16" s="322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145</v>
      </c>
      <c r="B17" s="98" t="s">
        <v>615</v>
      </c>
      <c r="C17" s="98" t="s">
        <v>616</v>
      </c>
      <c r="D17" s="319" t="s">
        <v>732</v>
      </c>
      <c r="E17" s="320" t="s">
        <v>237</v>
      </c>
      <c r="F17" s="319" t="s">
        <v>719</v>
      </c>
      <c r="G17" s="321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145</v>
      </c>
      <c r="B18" s="98" t="s">
        <v>617</v>
      </c>
      <c r="C18" s="98" t="s">
        <v>618</v>
      </c>
      <c r="D18" s="319" t="s">
        <v>733</v>
      </c>
      <c r="E18" s="320" t="s">
        <v>237</v>
      </c>
      <c r="F18" s="319" t="s">
        <v>719</v>
      </c>
      <c r="G18" s="321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4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145</v>
      </c>
      <c r="B19" s="98" t="s">
        <v>241</v>
      </c>
      <c r="C19" s="98" t="s">
        <v>242</v>
      </c>
      <c r="D19" s="319" t="s">
        <v>243</v>
      </c>
      <c r="E19" s="320" t="s">
        <v>237</v>
      </c>
      <c r="F19" s="319" t="s">
        <v>719</v>
      </c>
      <c r="G19" s="321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145</v>
      </c>
      <c r="B20" s="98" t="s">
        <v>695</v>
      </c>
      <c r="C20" s="98" t="s">
        <v>696</v>
      </c>
      <c r="D20" s="319" t="s">
        <v>780</v>
      </c>
      <c r="E20" s="320" t="s">
        <v>237</v>
      </c>
      <c r="F20" s="319" t="s">
        <v>719</v>
      </c>
      <c r="G20" s="321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277</v>
      </c>
      <c r="B21" s="107"/>
      <c r="C21" s="108"/>
      <c r="D21" s="109"/>
      <c r="E21" s="110"/>
      <c r="F21" s="110"/>
      <c r="G21" s="111"/>
      <c r="H21" s="112"/>
      <c r="I21" s="139">
        <f>SUM(I4:I20)</f>
        <v>22.8914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22.8914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7.2545454545455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785</v>
      </c>
      <c r="B4" s="92" t="s">
        <v>522</v>
      </c>
      <c r="C4" s="92" t="s">
        <v>523</v>
      </c>
      <c r="D4" s="317"/>
      <c r="E4" s="317" t="s">
        <v>237</v>
      </c>
      <c r="F4" s="317" t="s">
        <v>719</v>
      </c>
      <c r="G4" s="318">
        <v>1</v>
      </c>
      <c r="H4" s="96">
        <f>IFERROR(VLOOKUP($B:$B,安路普原材料采购价格!$B:$J,9,0),0)</f>
        <v>3.5</v>
      </c>
      <c r="I4" s="125">
        <f>H4*G4</f>
        <v>3.5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3.5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</row>
    <row r="5" spans="1:16">
      <c r="A5" s="103" t="s">
        <v>785</v>
      </c>
      <c r="B5" s="98" t="s">
        <v>524</v>
      </c>
      <c r="C5" s="98" t="s">
        <v>525</v>
      </c>
      <c r="D5" s="319"/>
      <c r="E5" s="320" t="s">
        <v>237</v>
      </c>
      <c r="F5" s="319" t="s">
        <v>719</v>
      </c>
      <c r="G5" s="321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785</v>
      </c>
      <c r="B6" s="104" t="s">
        <v>526</v>
      </c>
      <c r="C6" s="104" t="s">
        <v>527</v>
      </c>
      <c r="D6" s="320"/>
      <c r="E6" s="320" t="s">
        <v>237</v>
      </c>
      <c r="F6" s="320" t="s">
        <v>719</v>
      </c>
      <c r="G6" s="322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785</v>
      </c>
      <c r="B7" s="98" t="s">
        <v>587</v>
      </c>
      <c r="C7" s="98" t="s">
        <v>588</v>
      </c>
      <c r="D7" s="319"/>
      <c r="E7" s="320" t="s">
        <v>237</v>
      </c>
      <c r="F7" s="319" t="s">
        <v>719</v>
      </c>
      <c r="G7" s="321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785</v>
      </c>
      <c r="B8" s="104" t="s">
        <v>457</v>
      </c>
      <c r="C8" s="104" t="s">
        <v>458</v>
      </c>
      <c r="D8" s="320"/>
      <c r="E8" s="320" t="s">
        <v>237</v>
      </c>
      <c r="F8" s="320" t="s">
        <v>719</v>
      </c>
      <c r="G8" s="322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785</v>
      </c>
      <c r="B9" s="98" t="s">
        <v>528</v>
      </c>
      <c r="C9" s="98" t="s">
        <v>529</v>
      </c>
      <c r="D9" s="319"/>
      <c r="E9" s="320" t="s">
        <v>237</v>
      </c>
      <c r="F9" s="319" t="s">
        <v>719</v>
      </c>
      <c r="G9" s="321">
        <v>1</v>
      </c>
      <c r="H9" s="102">
        <f>IFERROR(VLOOKUP($B:$B,安路普原材料采购价格!$B:$J,9,0),0)</f>
        <v>1.29</v>
      </c>
      <c r="I9" s="132">
        <f t="shared" si="3"/>
        <v>1.29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1.29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785</v>
      </c>
      <c r="B10" s="104" t="s">
        <v>469</v>
      </c>
      <c r="C10" s="104" t="s">
        <v>470</v>
      </c>
      <c r="D10" s="320"/>
      <c r="E10" s="320" t="s">
        <v>237</v>
      </c>
      <c r="F10" s="320" t="s">
        <v>719</v>
      </c>
      <c r="G10" s="322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785</v>
      </c>
      <c r="B11" s="98" t="s">
        <v>613</v>
      </c>
      <c r="C11" s="98" t="s">
        <v>614</v>
      </c>
      <c r="D11" s="319" t="s">
        <v>731</v>
      </c>
      <c r="E11" s="320" t="s">
        <v>237</v>
      </c>
      <c r="F11" s="319" t="s">
        <v>719</v>
      </c>
      <c r="G11" s="321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785</v>
      </c>
      <c r="B12" s="104" t="s">
        <v>530</v>
      </c>
      <c r="C12" s="104" t="s">
        <v>531</v>
      </c>
      <c r="D12" s="320"/>
      <c r="E12" s="320" t="s">
        <v>237</v>
      </c>
      <c r="F12" s="320" t="s">
        <v>719</v>
      </c>
      <c r="G12" s="322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785</v>
      </c>
      <c r="B13" s="98" t="s">
        <v>463</v>
      </c>
      <c r="C13" s="98" t="s">
        <v>464</v>
      </c>
      <c r="D13" s="319"/>
      <c r="E13" s="320" t="s">
        <v>237</v>
      </c>
      <c r="F13" s="319" t="s">
        <v>719</v>
      </c>
      <c r="G13" s="321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785</v>
      </c>
      <c r="B14" s="104" t="s">
        <v>532</v>
      </c>
      <c r="C14" s="104" t="s">
        <v>533</v>
      </c>
      <c r="D14" s="320"/>
      <c r="E14" s="320" t="s">
        <v>237</v>
      </c>
      <c r="F14" s="320" t="s">
        <v>719</v>
      </c>
      <c r="G14" s="322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785</v>
      </c>
      <c r="B15" s="98" t="s">
        <v>534</v>
      </c>
      <c r="C15" s="98" t="s">
        <v>535</v>
      </c>
      <c r="D15" s="319"/>
      <c r="E15" s="320" t="s">
        <v>237</v>
      </c>
      <c r="F15" s="319" t="s">
        <v>719</v>
      </c>
      <c r="G15" s="321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785</v>
      </c>
      <c r="B16" s="104" t="s">
        <v>234</v>
      </c>
      <c r="C16" s="104" t="s">
        <v>235</v>
      </c>
      <c r="D16" s="320" t="s">
        <v>236</v>
      </c>
      <c r="E16" s="320" t="s">
        <v>237</v>
      </c>
      <c r="F16" s="320" t="s">
        <v>719</v>
      </c>
      <c r="G16" s="322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785</v>
      </c>
      <c r="B17" s="98" t="s">
        <v>615</v>
      </c>
      <c r="C17" s="98" t="s">
        <v>616</v>
      </c>
      <c r="D17" s="319" t="s">
        <v>732</v>
      </c>
      <c r="E17" s="320" t="s">
        <v>237</v>
      </c>
      <c r="F17" s="319" t="s">
        <v>719</v>
      </c>
      <c r="G17" s="321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785</v>
      </c>
      <c r="B18" s="98" t="s">
        <v>617</v>
      </c>
      <c r="C18" s="98" t="s">
        <v>618</v>
      </c>
      <c r="D18" s="319" t="s">
        <v>733</v>
      </c>
      <c r="E18" s="320" t="s">
        <v>237</v>
      </c>
      <c r="F18" s="319" t="s">
        <v>719</v>
      </c>
      <c r="G18" s="321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4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785</v>
      </c>
      <c r="B19" s="98" t="s">
        <v>241</v>
      </c>
      <c r="C19" s="98" t="s">
        <v>242</v>
      </c>
      <c r="D19" s="319" t="s">
        <v>243</v>
      </c>
      <c r="E19" s="320" t="s">
        <v>237</v>
      </c>
      <c r="F19" s="319" t="s">
        <v>719</v>
      </c>
      <c r="G19" s="321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785</v>
      </c>
      <c r="B20" s="98" t="s">
        <v>695</v>
      </c>
      <c r="C20" s="98" t="s">
        <v>696</v>
      </c>
      <c r="D20" s="319" t="s">
        <v>780</v>
      </c>
      <c r="E20" s="320" t="s">
        <v>237</v>
      </c>
      <c r="F20" s="319" t="s">
        <v>719</v>
      </c>
      <c r="G20" s="321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277</v>
      </c>
      <c r="B21" s="107"/>
      <c r="C21" s="108"/>
      <c r="D21" s="109"/>
      <c r="E21" s="110"/>
      <c r="F21" s="110"/>
      <c r="G21" s="111"/>
      <c r="H21" s="112"/>
      <c r="I21" s="139">
        <f>SUM(I4:I20)</f>
        <v>22.4809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22.4809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workbookViewId="0">
      <selection activeCell="A1" sqref="$A1:$XFD1048576"/>
    </sheetView>
  </sheetViews>
  <sheetFormatPr defaultColWidth="9" defaultRowHeight="14"/>
  <cols>
    <col min="1" max="1" width="4.25454545454545" customWidth="1"/>
    <col min="2" max="2" width="5.37272727272727" customWidth="1"/>
    <col min="3" max="3" width="6.87272727272727" customWidth="1"/>
    <col min="6" max="6" width="13.6272727272727" customWidth="1"/>
    <col min="7" max="7" width="6.37272727272727" customWidth="1"/>
    <col min="8" max="8" width="6.87272727272727" customWidth="1"/>
    <col min="9" max="9" width="19.2545454545455" customWidth="1"/>
    <col min="10" max="10" width="19.7545454545455" customWidth="1"/>
    <col min="11" max="11" width="7.87272727272727" customWidth="1"/>
    <col min="12" max="12" width="8" customWidth="1"/>
    <col min="13" max="13" width="6.87272727272727" customWidth="1"/>
    <col min="14" max="14" width="7.75454545454545" customWidth="1"/>
    <col min="15" max="15" width="7.12727272727273" customWidth="1"/>
    <col min="16" max="16" width="23.5" customWidth="1"/>
  </cols>
  <sheetData>
    <row r="1" s="78" customFormat="1" ht="16.5" customHeight="1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786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7" customFormat="1" ht="13" spans="1:20">
      <c r="A4" s="209">
        <f t="shared" ref="A4:A21" si="0">ROW()-3</f>
        <v>1</v>
      </c>
      <c r="B4" s="279"/>
      <c r="C4" s="280" t="s">
        <v>787</v>
      </c>
      <c r="D4" s="211"/>
      <c r="E4" s="212"/>
      <c r="F4" s="159" t="s">
        <v>172</v>
      </c>
      <c r="G4" s="160" t="s">
        <v>24</v>
      </c>
      <c r="H4" s="160" t="s">
        <v>116</v>
      </c>
      <c r="I4" s="259" t="s">
        <v>121</v>
      </c>
      <c r="J4" s="299" t="s">
        <v>199</v>
      </c>
      <c r="K4" s="300">
        <v>21.0069744</v>
      </c>
      <c r="L4" s="238">
        <f t="shared" ref="L4:L21" si="1">K4/0.85</f>
        <v>24.7140875294118</v>
      </c>
      <c r="M4" s="238">
        <f>L4-K4</f>
        <v>3.70711312941177</v>
      </c>
      <c r="N4" s="239">
        <f>M4/L4</f>
        <v>0.15</v>
      </c>
      <c r="O4" s="262"/>
      <c r="P4" s="240" t="s">
        <v>28</v>
      </c>
      <c r="Q4" s="269">
        <v>45444</v>
      </c>
      <c r="R4" s="275"/>
      <c r="S4" s="275"/>
      <c r="T4" s="276"/>
    </row>
    <row r="5" s="147" customFormat="1" ht="13" spans="1:20">
      <c r="A5" s="209">
        <f t="shared" si="0"/>
        <v>2</v>
      </c>
      <c r="B5" s="279"/>
      <c r="C5" s="280" t="s">
        <v>787</v>
      </c>
      <c r="D5" s="211"/>
      <c r="E5" s="212"/>
      <c r="F5" s="159" t="s">
        <v>172</v>
      </c>
      <c r="G5" s="160" t="s">
        <v>24</v>
      </c>
      <c r="H5" s="160" t="s">
        <v>116</v>
      </c>
      <c r="I5" s="259" t="s">
        <v>788</v>
      </c>
      <c r="J5" s="299" t="s">
        <v>199</v>
      </c>
      <c r="K5" s="300">
        <v>22.7164125794286</v>
      </c>
      <c r="L5" s="238">
        <f t="shared" si="1"/>
        <v>26.725191269916</v>
      </c>
      <c r="M5" s="238">
        <f>L5-K5</f>
        <v>4.0087786904874</v>
      </c>
      <c r="N5" s="239">
        <f>M5/L5</f>
        <v>0.15</v>
      </c>
      <c r="O5" s="262"/>
      <c r="P5" s="240" t="s">
        <v>28</v>
      </c>
      <c r="Q5" s="269">
        <v>45444</v>
      </c>
      <c r="R5" s="275"/>
      <c r="S5" s="275"/>
      <c r="T5" s="276"/>
    </row>
    <row r="6" s="277" customFormat="1" ht="13" spans="1:20">
      <c r="A6" s="209">
        <f t="shared" si="0"/>
        <v>3</v>
      </c>
      <c r="B6" s="281"/>
      <c r="C6" s="282" t="s">
        <v>787</v>
      </c>
      <c r="D6" s="283"/>
      <c r="E6" s="284"/>
      <c r="F6" s="159" t="s">
        <v>172</v>
      </c>
      <c r="G6" s="160" t="s">
        <v>24</v>
      </c>
      <c r="H6" s="160" t="s">
        <v>116</v>
      </c>
      <c r="I6" s="259" t="s">
        <v>789</v>
      </c>
      <c r="J6" s="260" t="s">
        <v>790</v>
      </c>
      <c r="K6" s="300">
        <v>11.4154</v>
      </c>
      <c r="L6" s="238">
        <f t="shared" si="1"/>
        <v>13.4298823529412</v>
      </c>
      <c r="M6" s="238">
        <f>L6-K6</f>
        <v>2.01448235294118</v>
      </c>
      <c r="N6" s="239">
        <f>M6/L6</f>
        <v>0.15</v>
      </c>
      <c r="O6" s="262"/>
      <c r="P6" s="240" t="s">
        <v>28</v>
      </c>
      <c r="Q6" s="274">
        <v>45444</v>
      </c>
      <c r="R6" s="311"/>
      <c r="S6" s="311"/>
      <c r="T6" s="312"/>
    </row>
    <row r="7" s="277" customFormat="1" ht="13" spans="1:20">
      <c r="A7" s="209">
        <f t="shared" si="0"/>
        <v>4</v>
      </c>
      <c r="B7" s="281"/>
      <c r="C7" s="282" t="s">
        <v>787</v>
      </c>
      <c r="D7" s="283"/>
      <c r="E7" s="284"/>
      <c r="F7" s="159" t="s">
        <v>172</v>
      </c>
      <c r="G7" s="160" t="s">
        <v>24</v>
      </c>
      <c r="H7" s="160" t="s">
        <v>116</v>
      </c>
      <c r="I7" s="259" t="s">
        <v>55</v>
      </c>
      <c r="J7" s="260" t="s">
        <v>56</v>
      </c>
      <c r="K7" s="300">
        <v>31.0755381794286</v>
      </c>
      <c r="L7" s="238">
        <f t="shared" si="1"/>
        <v>36.5594566816807</v>
      </c>
      <c r="M7" s="238">
        <f t="shared" ref="M7" si="2">L7-K7</f>
        <v>5.4839185022521</v>
      </c>
      <c r="N7" s="239">
        <f t="shared" ref="N7" si="3">M7/L7</f>
        <v>0.15</v>
      </c>
      <c r="O7" s="262"/>
      <c r="P7" s="240" t="s">
        <v>28</v>
      </c>
      <c r="Q7" s="274">
        <v>45444</v>
      </c>
      <c r="R7" s="311"/>
      <c r="S7" s="311"/>
      <c r="T7" s="312"/>
    </row>
    <row r="8" s="277" customFormat="1" ht="13" spans="1:20">
      <c r="A8" s="209">
        <f t="shared" si="0"/>
        <v>5</v>
      </c>
      <c r="B8" s="281"/>
      <c r="C8" s="282" t="s">
        <v>787</v>
      </c>
      <c r="D8" s="283"/>
      <c r="E8" s="284"/>
      <c r="F8" s="159" t="s">
        <v>172</v>
      </c>
      <c r="G8" s="160" t="s">
        <v>24</v>
      </c>
      <c r="H8" s="160" t="s">
        <v>116</v>
      </c>
      <c r="I8" s="259" t="s">
        <v>143</v>
      </c>
      <c r="J8" s="260" t="s">
        <v>144</v>
      </c>
      <c r="K8" s="300">
        <v>11.6283971428571</v>
      </c>
      <c r="L8" s="238">
        <f t="shared" si="1"/>
        <v>13.6804672268908</v>
      </c>
      <c r="M8" s="238">
        <f t="shared" ref="M8" si="4">L8-K8</f>
        <v>2.05207008403361</v>
      </c>
      <c r="N8" s="239">
        <f t="shared" ref="N8" si="5">M8/L8</f>
        <v>0.15</v>
      </c>
      <c r="O8" s="262"/>
      <c r="P8" s="240" t="s">
        <v>28</v>
      </c>
      <c r="Q8" s="274">
        <v>45444</v>
      </c>
      <c r="R8" s="311"/>
      <c r="S8" s="311"/>
      <c r="T8" s="312"/>
    </row>
    <row r="9" s="277" customFormat="1" ht="13" spans="1:20">
      <c r="A9" s="209">
        <f t="shared" si="0"/>
        <v>6</v>
      </c>
      <c r="B9" s="281"/>
      <c r="C9" s="282" t="s">
        <v>787</v>
      </c>
      <c r="D9" s="283"/>
      <c r="E9" s="284"/>
      <c r="F9" s="159" t="s">
        <v>172</v>
      </c>
      <c r="G9" s="160" t="s">
        <v>24</v>
      </c>
      <c r="H9" s="160" t="s">
        <v>116</v>
      </c>
      <c r="I9" s="259" t="s">
        <v>204</v>
      </c>
      <c r="J9" s="260" t="s">
        <v>205</v>
      </c>
      <c r="K9" s="300">
        <v>13.14544</v>
      </c>
      <c r="L9" s="238">
        <f t="shared" si="1"/>
        <v>15.4652235294118</v>
      </c>
      <c r="M9" s="238">
        <f t="shared" ref="M9" si="6">L9-K9</f>
        <v>2.31978352941177</v>
      </c>
      <c r="N9" s="239">
        <f t="shared" ref="N9" si="7">M9/L9</f>
        <v>0.15</v>
      </c>
      <c r="O9" s="262"/>
      <c r="P9" s="240" t="s">
        <v>28</v>
      </c>
      <c r="Q9" s="274">
        <v>45444</v>
      </c>
      <c r="R9" s="311"/>
      <c r="S9" s="311"/>
      <c r="T9" s="312"/>
    </row>
    <row r="10" s="277" customFormat="1" ht="13" spans="1:20">
      <c r="A10" s="209">
        <f t="shared" si="0"/>
        <v>7</v>
      </c>
      <c r="B10" s="281"/>
      <c r="C10" s="282" t="s">
        <v>787</v>
      </c>
      <c r="D10" s="283"/>
      <c r="E10" s="284"/>
      <c r="F10" s="159" t="s">
        <v>172</v>
      </c>
      <c r="G10" s="160" t="s">
        <v>24</v>
      </c>
      <c r="H10" s="160" t="s">
        <v>116</v>
      </c>
      <c r="I10" s="259" t="s">
        <v>145</v>
      </c>
      <c r="J10" s="260" t="s">
        <v>146</v>
      </c>
      <c r="K10" s="300">
        <v>28.6698085714286</v>
      </c>
      <c r="L10" s="238">
        <f t="shared" si="1"/>
        <v>33.7291865546218</v>
      </c>
      <c r="M10" s="238">
        <f t="shared" ref="M10:M23" si="8">L10-K10</f>
        <v>5.05937798319328</v>
      </c>
      <c r="N10" s="239">
        <f t="shared" ref="N10:N23" si="9">M10/L10</f>
        <v>0.15</v>
      </c>
      <c r="O10" s="262"/>
      <c r="P10" s="240" t="s">
        <v>28</v>
      </c>
      <c r="Q10" s="274">
        <v>45444</v>
      </c>
      <c r="R10" s="311"/>
      <c r="S10" s="311"/>
      <c r="T10" s="312"/>
    </row>
    <row r="11" s="277" customFormat="1" ht="13" spans="1:20">
      <c r="A11" s="209">
        <f t="shared" si="0"/>
        <v>8</v>
      </c>
      <c r="B11" s="281"/>
      <c r="C11" s="282" t="s">
        <v>787</v>
      </c>
      <c r="D11" s="283"/>
      <c r="E11" s="284"/>
      <c r="F11" s="159" t="s">
        <v>172</v>
      </c>
      <c r="G11" s="160" t="s">
        <v>24</v>
      </c>
      <c r="H11" s="160" t="s">
        <v>116</v>
      </c>
      <c r="I11" s="259" t="s">
        <v>206</v>
      </c>
      <c r="J11" s="260" t="s">
        <v>146</v>
      </c>
      <c r="K11" s="300">
        <v>27.797</v>
      </c>
      <c r="L11" s="238">
        <f t="shared" si="1"/>
        <v>32.7023529411765</v>
      </c>
      <c r="M11" s="238">
        <f t="shared" si="8"/>
        <v>4.90535294117647</v>
      </c>
      <c r="N11" s="239">
        <f t="shared" si="9"/>
        <v>0.15</v>
      </c>
      <c r="O11" s="262"/>
      <c r="P11" s="240" t="s">
        <v>28</v>
      </c>
      <c r="Q11" s="274">
        <v>45444</v>
      </c>
      <c r="R11" s="311"/>
      <c r="S11" s="311"/>
      <c r="T11" s="312"/>
    </row>
    <row r="12" s="277" customFormat="1" ht="13" spans="1:20">
      <c r="A12" s="209">
        <f t="shared" si="0"/>
        <v>9</v>
      </c>
      <c r="B12" s="281"/>
      <c r="C12" s="282" t="s">
        <v>787</v>
      </c>
      <c r="D12" s="283"/>
      <c r="E12" s="284"/>
      <c r="F12" s="159" t="s">
        <v>172</v>
      </c>
      <c r="G12" s="160" t="s">
        <v>24</v>
      </c>
      <c r="H12" s="160" t="s">
        <v>116</v>
      </c>
      <c r="I12" s="259" t="s">
        <v>127</v>
      </c>
      <c r="J12" s="260" t="s">
        <v>128</v>
      </c>
      <c r="K12" s="300">
        <v>9.65690537142857</v>
      </c>
      <c r="L12" s="238">
        <f t="shared" si="1"/>
        <v>11.3610651428571</v>
      </c>
      <c r="M12" s="238">
        <f t="shared" si="8"/>
        <v>1.70415977142857</v>
      </c>
      <c r="N12" s="239">
        <f t="shared" si="9"/>
        <v>0.15</v>
      </c>
      <c r="O12" s="262"/>
      <c r="P12" s="240" t="s">
        <v>28</v>
      </c>
      <c r="Q12" s="274">
        <v>45444</v>
      </c>
      <c r="R12" s="311"/>
      <c r="S12" s="311"/>
      <c r="T12" s="312"/>
    </row>
    <row r="13" s="277" customFormat="1" ht="13" spans="1:20">
      <c r="A13" s="209">
        <f t="shared" si="0"/>
        <v>10</v>
      </c>
      <c r="B13" s="281"/>
      <c r="C13" s="282" t="s">
        <v>787</v>
      </c>
      <c r="D13" s="283"/>
      <c r="E13" s="284"/>
      <c r="F13" s="159" t="s">
        <v>172</v>
      </c>
      <c r="G13" s="160" t="s">
        <v>24</v>
      </c>
      <c r="H13" s="160" t="s">
        <v>116</v>
      </c>
      <c r="I13" s="259" t="s">
        <v>181</v>
      </c>
      <c r="J13" s="260" t="s">
        <v>182</v>
      </c>
      <c r="K13" s="300">
        <v>5.39801428571429</v>
      </c>
      <c r="L13" s="238">
        <f t="shared" si="1"/>
        <v>6.35060504201681</v>
      </c>
      <c r="M13" s="238">
        <f t="shared" si="8"/>
        <v>0.952590756302521</v>
      </c>
      <c r="N13" s="239">
        <f t="shared" si="9"/>
        <v>0.15</v>
      </c>
      <c r="O13" s="262"/>
      <c r="P13" s="240" t="s">
        <v>28</v>
      </c>
      <c r="Q13" s="274">
        <v>45444</v>
      </c>
      <c r="R13" s="311"/>
      <c r="S13" s="311"/>
      <c r="T13" s="312"/>
    </row>
    <row r="14" s="277" customFormat="1" ht="13" spans="1:20">
      <c r="A14" s="209">
        <f t="shared" si="0"/>
        <v>11</v>
      </c>
      <c r="B14" s="281"/>
      <c r="C14" s="282" t="s">
        <v>787</v>
      </c>
      <c r="D14" s="283"/>
      <c r="E14" s="284"/>
      <c r="F14" s="159" t="s">
        <v>172</v>
      </c>
      <c r="G14" s="160" t="s">
        <v>24</v>
      </c>
      <c r="H14" s="160" t="s">
        <v>116</v>
      </c>
      <c r="I14" s="259" t="s">
        <v>187</v>
      </c>
      <c r="J14" s="260" t="s">
        <v>188</v>
      </c>
      <c r="K14" s="300">
        <v>6.75257142857143</v>
      </c>
      <c r="L14" s="238">
        <f t="shared" si="1"/>
        <v>7.94420168067227</v>
      </c>
      <c r="M14" s="238">
        <f t="shared" si="8"/>
        <v>1.19163025210084</v>
      </c>
      <c r="N14" s="239">
        <f t="shared" si="9"/>
        <v>0.15</v>
      </c>
      <c r="O14" s="262"/>
      <c r="P14" s="240" t="s">
        <v>28</v>
      </c>
      <c r="Q14" s="274">
        <v>45444</v>
      </c>
      <c r="R14" s="311"/>
      <c r="S14" s="311"/>
      <c r="T14" s="312"/>
    </row>
    <row r="15" s="277" customFormat="1" ht="13" spans="1:20">
      <c r="A15" s="209">
        <f t="shared" si="0"/>
        <v>12</v>
      </c>
      <c r="B15" s="281"/>
      <c r="C15" s="282" t="s">
        <v>787</v>
      </c>
      <c r="D15" s="283"/>
      <c r="E15" s="284"/>
      <c r="F15" s="159" t="s">
        <v>172</v>
      </c>
      <c r="G15" s="160" t="s">
        <v>24</v>
      </c>
      <c r="H15" s="160" t="s">
        <v>116</v>
      </c>
      <c r="I15" s="259" t="s">
        <v>200</v>
      </c>
      <c r="J15" s="260" t="s">
        <v>201</v>
      </c>
      <c r="K15" s="300">
        <v>3.56271931428571</v>
      </c>
      <c r="L15" s="238">
        <f t="shared" si="1"/>
        <v>4.19143448739496</v>
      </c>
      <c r="M15" s="238">
        <f t="shared" si="8"/>
        <v>0.628715173109244</v>
      </c>
      <c r="N15" s="239">
        <f t="shared" si="9"/>
        <v>0.15</v>
      </c>
      <c r="O15" s="262"/>
      <c r="P15" s="240" t="s">
        <v>28</v>
      </c>
      <c r="Q15" s="274">
        <v>45444</v>
      </c>
      <c r="R15" s="311"/>
      <c r="S15" s="311"/>
      <c r="T15" s="312"/>
    </row>
    <row r="16" s="277" customFormat="1" ht="13" spans="1:20">
      <c r="A16" s="209">
        <f t="shared" si="0"/>
        <v>13</v>
      </c>
      <c r="B16" s="281"/>
      <c r="C16" s="282" t="s">
        <v>787</v>
      </c>
      <c r="D16" s="283"/>
      <c r="E16" s="284"/>
      <c r="F16" s="159" t="s">
        <v>172</v>
      </c>
      <c r="G16" s="160" t="s">
        <v>24</v>
      </c>
      <c r="H16" s="160" t="s">
        <v>116</v>
      </c>
      <c r="I16" s="259" t="s">
        <v>791</v>
      </c>
      <c r="J16" s="260" t="s">
        <v>792</v>
      </c>
      <c r="K16" s="300">
        <v>30.397809608</v>
      </c>
      <c r="L16" s="238">
        <f t="shared" si="1"/>
        <v>35.7621289505882</v>
      </c>
      <c r="M16" s="238">
        <f t="shared" si="8"/>
        <v>5.36431934258824</v>
      </c>
      <c r="N16" s="239">
        <f t="shared" si="9"/>
        <v>0.15</v>
      </c>
      <c r="O16" s="262"/>
      <c r="P16" s="240" t="s">
        <v>28</v>
      </c>
      <c r="Q16" s="274">
        <v>45444</v>
      </c>
      <c r="R16" s="311"/>
      <c r="S16" s="311"/>
      <c r="T16" s="312"/>
    </row>
    <row r="17" s="277" customFormat="1" ht="13" spans="1:20">
      <c r="A17" s="209">
        <f t="shared" si="0"/>
        <v>14</v>
      </c>
      <c r="B17" s="281"/>
      <c r="C17" s="282" t="s">
        <v>787</v>
      </c>
      <c r="D17" s="283"/>
      <c r="E17" s="284"/>
      <c r="F17" s="159" t="s">
        <v>172</v>
      </c>
      <c r="G17" s="160" t="s">
        <v>24</v>
      </c>
      <c r="H17" s="160" t="s">
        <v>116</v>
      </c>
      <c r="I17" s="259" t="s">
        <v>135</v>
      </c>
      <c r="J17" s="260" t="s">
        <v>136</v>
      </c>
      <c r="K17" s="300">
        <v>30.6047857142857</v>
      </c>
      <c r="L17" s="238">
        <f t="shared" si="1"/>
        <v>36.0056302521008</v>
      </c>
      <c r="M17" s="238">
        <f t="shared" si="8"/>
        <v>5.40084453781513</v>
      </c>
      <c r="N17" s="239">
        <f t="shared" si="9"/>
        <v>0.15</v>
      </c>
      <c r="O17" s="262"/>
      <c r="P17" s="240" t="s">
        <v>28</v>
      </c>
      <c r="Q17" s="274">
        <v>45444</v>
      </c>
      <c r="R17" s="311"/>
      <c r="S17" s="311"/>
      <c r="T17" s="312"/>
    </row>
    <row r="18" s="277" customFormat="1" ht="13" spans="1:20">
      <c r="A18" s="209">
        <f t="shared" si="0"/>
        <v>15</v>
      </c>
      <c r="B18" s="281"/>
      <c r="C18" s="282" t="s">
        <v>787</v>
      </c>
      <c r="D18" s="283"/>
      <c r="E18" s="284"/>
      <c r="F18" s="159" t="s">
        <v>172</v>
      </c>
      <c r="G18" s="160" t="s">
        <v>24</v>
      </c>
      <c r="H18" s="160" t="s">
        <v>116</v>
      </c>
      <c r="I18" s="259" t="s">
        <v>793</v>
      </c>
      <c r="J18" s="260" t="s">
        <v>136</v>
      </c>
      <c r="K18" s="300">
        <v>30.4670714285714</v>
      </c>
      <c r="L18" s="238">
        <f t="shared" si="1"/>
        <v>35.8436134453782</v>
      </c>
      <c r="M18" s="238">
        <f t="shared" si="8"/>
        <v>5.37654201680672</v>
      </c>
      <c r="N18" s="239">
        <f t="shared" si="9"/>
        <v>0.15</v>
      </c>
      <c r="O18" s="262"/>
      <c r="P18" s="240" t="s">
        <v>28</v>
      </c>
      <c r="Q18" s="274">
        <v>45444</v>
      </c>
      <c r="R18" s="311"/>
      <c r="S18" s="311"/>
      <c r="T18" s="312"/>
    </row>
    <row r="19" s="277" customFormat="1" ht="13" spans="1:20">
      <c r="A19" s="209">
        <f t="shared" si="0"/>
        <v>16</v>
      </c>
      <c r="B19" s="281"/>
      <c r="C19" s="282" t="s">
        <v>787</v>
      </c>
      <c r="D19" s="283"/>
      <c r="E19" s="284"/>
      <c r="F19" s="159" t="s">
        <v>172</v>
      </c>
      <c r="G19" s="160" t="s">
        <v>24</v>
      </c>
      <c r="H19" s="160" t="s">
        <v>113</v>
      </c>
      <c r="I19" s="259" t="s">
        <v>152</v>
      </c>
      <c r="J19" s="260" t="s">
        <v>794</v>
      </c>
      <c r="K19" s="300">
        <v>72.4689857142857</v>
      </c>
      <c r="L19" s="238">
        <f t="shared" si="1"/>
        <v>85.2576302521009</v>
      </c>
      <c r="M19" s="238">
        <f t="shared" si="8"/>
        <v>12.7886445378151</v>
      </c>
      <c r="N19" s="239">
        <f t="shared" si="9"/>
        <v>0.15</v>
      </c>
      <c r="O19" s="262"/>
      <c r="P19" s="240" t="s">
        <v>28</v>
      </c>
      <c r="Q19" s="274">
        <v>45444</v>
      </c>
      <c r="R19" s="311"/>
      <c r="S19" s="311"/>
      <c r="T19" s="312"/>
    </row>
    <row r="20" s="277" customFormat="1" ht="13" spans="1:20">
      <c r="A20" s="209">
        <f t="shared" si="0"/>
        <v>17</v>
      </c>
      <c r="B20" s="281"/>
      <c r="C20" s="282" t="s">
        <v>787</v>
      </c>
      <c r="D20" s="283"/>
      <c r="E20" s="284"/>
      <c r="F20" s="159" t="s">
        <v>172</v>
      </c>
      <c r="G20" s="160" t="s">
        <v>24</v>
      </c>
      <c r="H20" s="160" t="s">
        <v>113</v>
      </c>
      <c r="I20" s="259" t="s">
        <v>153</v>
      </c>
      <c r="J20" s="260" t="s">
        <v>151</v>
      </c>
      <c r="K20" s="300">
        <v>72.4689857142857</v>
      </c>
      <c r="L20" s="238">
        <f t="shared" si="1"/>
        <v>85.2576302521009</v>
      </c>
      <c r="M20" s="238">
        <f t="shared" si="8"/>
        <v>12.7886445378151</v>
      </c>
      <c r="N20" s="239">
        <f t="shared" si="9"/>
        <v>0.15</v>
      </c>
      <c r="O20" s="262"/>
      <c r="P20" s="240" t="s">
        <v>28</v>
      </c>
      <c r="Q20" s="274">
        <v>45444</v>
      </c>
      <c r="R20" s="311"/>
      <c r="S20" s="311"/>
      <c r="T20" s="312"/>
    </row>
    <row r="21" s="277" customFormat="1" ht="13" spans="1:20">
      <c r="A21" s="209">
        <f t="shared" si="0"/>
        <v>18</v>
      </c>
      <c r="B21" s="281"/>
      <c r="C21" s="282" t="s">
        <v>787</v>
      </c>
      <c r="D21" s="283"/>
      <c r="E21" s="284"/>
      <c r="F21" s="159" t="s">
        <v>172</v>
      </c>
      <c r="G21" s="160" t="s">
        <v>24</v>
      </c>
      <c r="H21" s="160" t="s">
        <v>113</v>
      </c>
      <c r="I21" s="259" t="s">
        <v>150</v>
      </c>
      <c r="J21" s="260" t="s">
        <v>151</v>
      </c>
      <c r="K21" s="300">
        <v>72.4689857142857</v>
      </c>
      <c r="L21" s="238">
        <f t="shared" si="1"/>
        <v>85.2576302521009</v>
      </c>
      <c r="M21" s="238">
        <f t="shared" si="8"/>
        <v>12.7886445378151</v>
      </c>
      <c r="N21" s="239">
        <f t="shared" si="9"/>
        <v>0.15</v>
      </c>
      <c r="O21" s="262"/>
      <c r="P21" s="240" t="s">
        <v>28</v>
      </c>
      <c r="Q21" s="274">
        <v>45444</v>
      </c>
      <c r="R21" s="311"/>
      <c r="S21" s="311"/>
      <c r="T21" s="312"/>
    </row>
    <row r="22" s="277" customFormat="1" ht="13" spans="1:20">
      <c r="A22" s="209"/>
      <c r="B22" s="281"/>
      <c r="C22" s="282"/>
      <c r="D22" s="283"/>
      <c r="E22" s="284"/>
      <c r="F22" s="159"/>
      <c r="G22" s="160"/>
      <c r="H22" s="160"/>
      <c r="I22" s="259"/>
      <c r="J22" s="260"/>
      <c r="K22" s="300"/>
      <c r="L22" s="238"/>
      <c r="M22" s="238"/>
      <c r="N22" s="239"/>
      <c r="O22" s="262"/>
      <c r="P22" s="240"/>
      <c r="Q22" s="274"/>
      <c r="R22" s="311"/>
      <c r="S22" s="311"/>
      <c r="T22" s="312"/>
    </row>
    <row r="23" s="277" customFormat="1" ht="13" spans="1:20">
      <c r="A23" s="209"/>
      <c r="B23" s="281"/>
      <c r="C23" s="282"/>
      <c r="D23" s="283"/>
      <c r="E23" s="284"/>
      <c r="F23" s="159"/>
      <c r="G23" s="160"/>
      <c r="H23" s="160"/>
      <c r="I23" s="259"/>
      <c r="J23" s="260"/>
      <c r="K23" s="300"/>
      <c r="L23" s="238"/>
      <c r="M23" s="238"/>
      <c r="N23" s="239"/>
      <c r="O23" s="262"/>
      <c r="P23" s="240"/>
      <c r="Q23" s="274"/>
      <c r="R23" s="311"/>
      <c r="S23" s="311"/>
      <c r="T23" s="312"/>
    </row>
    <row r="24" s="277" customFormat="1" ht="13" spans="1:20">
      <c r="A24" s="209"/>
      <c r="B24" s="281"/>
      <c r="C24" s="282"/>
      <c r="D24" s="283"/>
      <c r="E24" s="284"/>
      <c r="F24" s="159"/>
      <c r="G24" s="160"/>
      <c r="H24" s="160"/>
      <c r="I24" s="259"/>
      <c r="J24" s="260"/>
      <c r="K24" s="300"/>
      <c r="L24" s="238"/>
      <c r="M24" s="238"/>
      <c r="N24" s="239"/>
      <c r="O24" s="262"/>
      <c r="P24" s="240"/>
      <c r="Q24" s="274"/>
      <c r="R24" s="311"/>
      <c r="S24" s="311"/>
      <c r="T24" s="312"/>
    </row>
    <row r="25" s="147" customFormat="1" ht="13" spans="1:20">
      <c r="A25" s="209"/>
      <c r="B25" s="279"/>
      <c r="C25" s="280"/>
      <c r="D25" s="211"/>
      <c r="E25" s="212"/>
      <c r="F25" s="159"/>
      <c r="G25" s="160"/>
      <c r="H25" s="160"/>
      <c r="I25" s="259"/>
      <c r="J25" s="299"/>
      <c r="K25" s="300"/>
      <c r="L25" s="238"/>
      <c r="M25" s="238"/>
      <c r="N25" s="239"/>
      <c r="O25" s="262"/>
      <c r="P25" s="240"/>
      <c r="Q25" s="274"/>
      <c r="R25" s="275"/>
      <c r="S25" s="275"/>
      <c r="T25" s="276"/>
    </row>
    <row r="26" s="147" customFormat="1" ht="13" spans="1:20">
      <c r="A26" s="209"/>
      <c r="B26" s="279"/>
      <c r="C26" s="280"/>
      <c r="D26" s="211"/>
      <c r="E26" s="212"/>
      <c r="F26" s="159"/>
      <c r="G26" s="160"/>
      <c r="H26" s="160"/>
      <c r="I26" s="259"/>
      <c r="J26" s="299"/>
      <c r="K26" s="300"/>
      <c r="L26" s="238"/>
      <c r="M26" s="238"/>
      <c r="N26" s="239"/>
      <c r="O26" s="262"/>
      <c r="P26" s="240"/>
      <c r="Q26" s="274"/>
      <c r="R26" s="275"/>
      <c r="S26" s="275"/>
      <c r="T26" s="276"/>
    </row>
    <row r="27" s="278" customFormat="1" ht="12.6" customHeight="1" spans="1:22">
      <c r="A27" s="285"/>
      <c r="B27" s="286"/>
      <c r="C27" s="287"/>
      <c r="D27" s="288"/>
      <c r="E27" s="289"/>
      <c r="F27" s="290"/>
      <c r="G27" s="290"/>
      <c r="H27" s="291"/>
      <c r="I27" s="291"/>
      <c r="J27" s="301"/>
      <c r="K27" s="302"/>
      <c r="L27" s="303"/>
      <c r="M27" s="304"/>
      <c r="N27" s="305"/>
      <c r="O27" s="306"/>
      <c r="P27" s="307"/>
      <c r="Q27" s="313"/>
      <c r="R27" s="314"/>
      <c r="S27" s="315"/>
      <c r="T27" s="316"/>
      <c r="U27" s="316"/>
      <c r="V27" s="316"/>
    </row>
    <row r="28" s="147" customFormat="1" ht="13" spans="1:20">
      <c r="A28" s="209">
        <v>1</v>
      </c>
      <c r="B28" s="279"/>
      <c r="C28" s="280" t="s">
        <v>787</v>
      </c>
      <c r="D28" s="211"/>
      <c r="E28" s="212"/>
      <c r="F28" s="159" t="s">
        <v>172</v>
      </c>
      <c r="G28" s="160" t="s">
        <v>24</v>
      </c>
      <c r="H28" s="160" t="s">
        <v>113</v>
      </c>
      <c r="I28" s="259" t="s">
        <v>163</v>
      </c>
      <c r="J28" s="299" t="s">
        <v>164</v>
      </c>
      <c r="K28" s="300">
        <v>42.0322222222222</v>
      </c>
      <c r="L28" s="238">
        <f>K28/0.95</f>
        <v>44.2444444444444</v>
      </c>
      <c r="M28" s="238">
        <f>L28-K28</f>
        <v>2.21222222222222</v>
      </c>
      <c r="N28" s="239">
        <f>M28/L28</f>
        <v>0.05</v>
      </c>
      <c r="O28" s="262"/>
      <c r="P28" s="240" t="s">
        <v>28</v>
      </c>
      <c r="Q28" s="269">
        <v>45444</v>
      </c>
      <c r="R28" s="275"/>
      <c r="S28" s="275"/>
      <c r="T28" s="276"/>
    </row>
    <row r="29" s="147" customFormat="1" ht="13" spans="1:20">
      <c r="A29" s="209">
        <v>2</v>
      </c>
      <c r="B29" s="279"/>
      <c r="C29" s="280" t="s">
        <v>787</v>
      </c>
      <c r="D29" s="211"/>
      <c r="E29" s="212"/>
      <c r="F29" s="159" t="s">
        <v>172</v>
      </c>
      <c r="G29" s="160" t="s">
        <v>24</v>
      </c>
      <c r="H29" s="160" t="s">
        <v>113</v>
      </c>
      <c r="I29" s="259" t="s">
        <v>165</v>
      </c>
      <c r="J29" s="299" t="s">
        <v>166</v>
      </c>
      <c r="K29" s="300">
        <v>60.1666666666667</v>
      </c>
      <c r="L29" s="238">
        <f>K29/0.95</f>
        <v>63.3333333333333</v>
      </c>
      <c r="M29" s="238">
        <f>L29-K29</f>
        <v>3.16666666666667</v>
      </c>
      <c r="N29" s="239">
        <f>M29/L29</f>
        <v>0.0500000000000001</v>
      </c>
      <c r="O29" s="262"/>
      <c r="P29" s="240" t="s">
        <v>28</v>
      </c>
      <c r="Q29" s="269">
        <v>45444</v>
      </c>
      <c r="R29" s="275"/>
      <c r="S29" s="275"/>
      <c r="T29" s="276"/>
    </row>
    <row r="30" s="277" customFormat="1" ht="13" spans="1:20">
      <c r="A30" s="209"/>
      <c r="B30" s="281"/>
      <c r="C30" s="282"/>
      <c r="D30" s="283"/>
      <c r="E30" s="284"/>
      <c r="F30" s="159"/>
      <c r="G30" s="160"/>
      <c r="H30" s="160"/>
      <c r="I30" s="259"/>
      <c r="J30" s="260"/>
      <c r="K30" s="300"/>
      <c r="L30" s="238"/>
      <c r="M30" s="238"/>
      <c r="N30" s="239"/>
      <c r="O30" s="262"/>
      <c r="P30" s="240"/>
      <c r="Q30" s="274"/>
      <c r="R30" s="311"/>
      <c r="S30" s="311"/>
      <c r="T30" s="312"/>
    </row>
    <row r="31" s="147" customFormat="1" ht="13" spans="1:20">
      <c r="A31" s="209"/>
      <c r="B31" s="292"/>
      <c r="C31" s="282"/>
      <c r="D31" s="293"/>
      <c r="E31" s="294"/>
      <c r="F31" s="159"/>
      <c r="G31" s="160"/>
      <c r="H31" s="160"/>
      <c r="I31" s="259"/>
      <c r="J31" s="308"/>
      <c r="K31" s="309"/>
      <c r="L31" s="238"/>
      <c r="M31" s="238"/>
      <c r="N31" s="239"/>
      <c r="O31" s="262"/>
      <c r="P31" s="240"/>
      <c r="Q31" s="274"/>
      <c r="R31" s="275"/>
      <c r="S31" s="275"/>
      <c r="T31" s="276"/>
    </row>
    <row r="32" s="147" customFormat="1" ht="13" spans="1:20">
      <c r="A32" s="209"/>
      <c r="B32" s="295"/>
      <c r="C32" s="296"/>
      <c r="D32" s="297"/>
      <c r="E32" s="298"/>
      <c r="F32" s="159"/>
      <c r="G32" s="160"/>
      <c r="H32" s="160"/>
      <c r="I32" s="259"/>
      <c r="J32" s="299"/>
      <c r="K32" s="261"/>
      <c r="L32" s="238"/>
      <c r="M32" s="238"/>
      <c r="N32" s="239"/>
      <c r="O32" s="262"/>
      <c r="P32" s="240"/>
      <c r="Q32" s="274"/>
      <c r="R32" s="275"/>
      <c r="S32" s="275"/>
      <c r="T32" s="276"/>
    </row>
    <row r="33" s="147" customFormat="1" ht="13" spans="1:20">
      <c r="A33" s="209"/>
      <c r="B33" s="210"/>
      <c r="C33" s="280"/>
      <c r="D33" s="211"/>
      <c r="E33" s="212"/>
      <c r="F33" s="159"/>
      <c r="G33" s="160"/>
      <c r="H33" s="160"/>
      <c r="I33" s="259"/>
      <c r="J33" s="308"/>
      <c r="K33" s="261"/>
      <c r="L33" s="238"/>
      <c r="M33" s="238"/>
      <c r="N33" s="239"/>
      <c r="O33" s="262"/>
      <c r="P33" s="240"/>
      <c r="Q33" s="274"/>
      <c r="R33" s="275"/>
      <c r="S33" s="275"/>
      <c r="T33" s="276"/>
    </row>
    <row r="34" s="147" customFormat="1" ht="13" spans="1:20">
      <c r="A34" s="209"/>
      <c r="B34" s="210"/>
      <c r="C34" s="280"/>
      <c r="D34" s="211"/>
      <c r="E34" s="212"/>
      <c r="F34" s="159"/>
      <c r="G34" s="160"/>
      <c r="H34" s="160"/>
      <c r="I34" s="259"/>
      <c r="J34" s="299"/>
      <c r="K34" s="261"/>
      <c r="L34" s="238"/>
      <c r="M34" s="238"/>
      <c r="N34" s="239"/>
      <c r="O34" s="262"/>
      <c r="P34" s="240"/>
      <c r="Q34" s="274"/>
      <c r="R34" s="275"/>
      <c r="S34" s="275"/>
      <c r="T34" s="276"/>
    </row>
    <row r="35" s="147" customFormat="1" ht="13" spans="1:20">
      <c r="A35" s="209"/>
      <c r="B35" s="210"/>
      <c r="C35" s="280"/>
      <c r="D35" s="211"/>
      <c r="E35" s="212"/>
      <c r="F35" s="159"/>
      <c r="G35" s="160"/>
      <c r="H35" s="160"/>
      <c r="I35" s="259"/>
      <c r="J35" s="260"/>
      <c r="K35" s="261"/>
      <c r="L35" s="238"/>
      <c r="M35" s="238"/>
      <c r="N35" s="239"/>
      <c r="O35" s="262"/>
      <c r="P35" s="240"/>
      <c r="Q35" s="274"/>
      <c r="R35" s="275"/>
      <c r="S35" s="276"/>
      <c r="T35" s="276"/>
    </row>
    <row r="39" spans="11:11">
      <c r="K39" s="310"/>
    </row>
    <row r="40" spans="11:11">
      <c r="K40" s="310"/>
    </row>
    <row r="41" spans="10:10">
      <c r="J41" s="310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353"/>
  </conditionalFormatting>
  <conditionalFormatting sqref="I4">
    <cfRule type="duplicateValues" dxfId="0" priority="164"/>
    <cfRule type="duplicateValues" dxfId="0" priority="144"/>
    <cfRule type="duplicateValues" priority="124"/>
    <cfRule type="duplicateValues" dxfId="1" priority="104"/>
  </conditionalFormatting>
  <conditionalFormatting sqref="I5">
    <cfRule type="duplicateValues" dxfId="0" priority="163"/>
    <cfRule type="duplicateValues" dxfId="0" priority="143"/>
    <cfRule type="duplicateValues" priority="123"/>
    <cfRule type="duplicateValues" dxfId="1" priority="103"/>
  </conditionalFormatting>
  <conditionalFormatting sqref="I6">
    <cfRule type="duplicateValues" dxfId="0" priority="84"/>
    <cfRule type="duplicateValues" dxfId="0" priority="63"/>
    <cfRule type="duplicateValues" priority="42"/>
    <cfRule type="duplicateValues" dxfId="1" priority="21"/>
  </conditionalFormatting>
  <conditionalFormatting sqref="I7">
    <cfRule type="duplicateValues" dxfId="0" priority="83"/>
    <cfRule type="duplicateValues" dxfId="0" priority="62"/>
    <cfRule type="duplicateValues" priority="41"/>
    <cfRule type="duplicateValues" dxfId="1" priority="20"/>
  </conditionalFormatting>
  <conditionalFormatting sqref="I8">
    <cfRule type="duplicateValues" dxfId="0" priority="82"/>
    <cfRule type="duplicateValues" dxfId="0" priority="61"/>
    <cfRule type="duplicateValues" priority="40"/>
    <cfRule type="duplicateValues" dxfId="1" priority="19"/>
  </conditionalFormatting>
  <conditionalFormatting sqref="I9">
    <cfRule type="duplicateValues" dxfId="0" priority="81"/>
    <cfRule type="duplicateValues" dxfId="0" priority="60"/>
    <cfRule type="duplicateValues" priority="39"/>
    <cfRule type="duplicateValues" dxfId="1" priority="18"/>
  </conditionalFormatting>
  <conditionalFormatting sqref="I10">
    <cfRule type="duplicateValues" dxfId="0" priority="80"/>
    <cfRule type="duplicateValues" dxfId="0" priority="59"/>
    <cfRule type="duplicateValues" priority="38"/>
    <cfRule type="duplicateValues" dxfId="1" priority="17"/>
  </conditionalFormatting>
  <conditionalFormatting sqref="I11">
    <cfRule type="duplicateValues" dxfId="0" priority="79"/>
    <cfRule type="duplicateValues" dxfId="0" priority="58"/>
    <cfRule type="duplicateValues" priority="37"/>
    <cfRule type="duplicateValues" dxfId="1" priority="16"/>
  </conditionalFormatting>
  <conditionalFormatting sqref="I12">
    <cfRule type="duplicateValues" dxfId="0" priority="78"/>
    <cfRule type="duplicateValues" dxfId="0" priority="57"/>
    <cfRule type="duplicateValues" priority="36"/>
    <cfRule type="duplicateValues" dxfId="1" priority="15"/>
  </conditionalFormatting>
  <conditionalFormatting sqref="I13">
    <cfRule type="duplicateValues" dxfId="0" priority="77"/>
    <cfRule type="duplicateValues" dxfId="0" priority="56"/>
    <cfRule type="duplicateValues" priority="35"/>
    <cfRule type="duplicateValues" dxfId="1" priority="14"/>
  </conditionalFormatting>
  <conditionalFormatting sqref="I14">
    <cfRule type="duplicateValues" dxfId="0" priority="76"/>
    <cfRule type="duplicateValues" dxfId="0" priority="55"/>
    <cfRule type="duplicateValues" priority="34"/>
    <cfRule type="duplicateValues" dxfId="1" priority="13"/>
  </conditionalFormatting>
  <conditionalFormatting sqref="I15">
    <cfRule type="duplicateValues" dxfId="0" priority="75"/>
    <cfRule type="duplicateValues" dxfId="0" priority="54"/>
    <cfRule type="duplicateValues" priority="33"/>
    <cfRule type="duplicateValues" dxfId="1" priority="12"/>
  </conditionalFormatting>
  <conditionalFormatting sqref="I16">
    <cfRule type="duplicateValues" dxfId="0" priority="74"/>
    <cfRule type="duplicateValues" dxfId="0" priority="53"/>
    <cfRule type="duplicateValues" priority="32"/>
    <cfRule type="duplicateValues" dxfId="1" priority="11"/>
  </conditionalFormatting>
  <conditionalFormatting sqref="I17">
    <cfRule type="duplicateValues" dxfId="0" priority="73"/>
    <cfRule type="duplicateValues" dxfId="0" priority="52"/>
    <cfRule type="duplicateValues" priority="31"/>
    <cfRule type="duplicateValues" dxfId="1" priority="10"/>
  </conditionalFormatting>
  <conditionalFormatting sqref="I18">
    <cfRule type="duplicateValues" dxfId="0" priority="72"/>
    <cfRule type="duplicateValues" dxfId="0" priority="51"/>
    <cfRule type="duplicateValues" priority="30"/>
    <cfRule type="duplicateValues" dxfId="1" priority="9"/>
  </conditionalFormatting>
  <conditionalFormatting sqref="I19">
    <cfRule type="duplicateValues" dxfId="1" priority="6"/>
    <cfRule type="duplicateValues" priority="27"/>
    <cfRule type="duplicateValues" dxfId="0" priority="48"/>
    <cfRule type="duplicateValues" dxfId="0" priority="69"/>
  </conditionalFormatting>
  <conditionalFormatting sqref="I20">
    <cfRule type="duplicateValues" dxfId="1" priority="5"/>
    <cfRule type="duplicateValues" priority="26"/>
    <cfRule type="duplicateValues" dxfId="0" priority="47"/>
    <cfRule type="duplicateValues" dxfId="0" priority="68"/>
  </conditionalFormatting>
  <conditionalFormatting sqref="I21">
    <cfRule type="duplicateValues" dxfId="1" priority="4"/>
    <cfRule type="duplicateValues" priority="25"/>
    <cfRule type="duplicateValues" dxfId="0" priority="46"/>
    <cfRule type="duplicateValues" dxfId="0" priority="67"/>
  </conditionalFormatting>
  <conditionalFormatting sqref="I22">
    <cfRule type="duplicateValues" dxfId="1" priority="3"/>
    <cfRule type="duplicateValues" priority="24"/>
    <cfRule type="duplicateValues" dxfId="0" priority="45"/>
    <cfRule type="duplicateValues" dxfId="0" priority="66"/>
  </conditionalFormatting>
  <conditionalFormatting sqref="I23">
    <cfRule type="duplicateValues" dxfId="1" priority="2"/>
    <cfRule type="duplicateValues" priority="23"/>
    <cfRule type="duplicateValues" dxfId="0" priority="44"/>
    <cfRule type="duplicateValues" dxfId="0" priority="65"/>
  </conditionalFormatting>
  <conditionalFormatting sqref="I24">
    <cfRule type="duplicateValues" dxfId="1" priority="1"/>
    <cfRule type="duplicateValues" priority="22"/>
    <cfRule type="duplicateValues" dxfId="0" priority="43"/>
    <cfRule type="duplicateValues" dxfId="0" priority="64"/>
  </conditionalFormatting>
  <conditionalFormatting sqref="I25">
    <cfRule type="duplicateValues" dxfId="1" priority="221"/>
    <cfRule type="duplicateValues" priority="240"/>
    <cfRule type="duplicateValues" dxfId="0" priority="259"/>
    <cfRule type="duplicateValues" dxfId="0" priority="278"/>
  </conditionalFormatting>
  <conditionalFormatting sqref="I26">
    <cfRule type="duplicateValues" dxfId="1" priority="220"/>
    <cfRule type="duplicateValues" priority="239"/>
    <cfRule type="duplicateValues" dxfId="0" priority="258"/>
    <cfRule type="duplicateValues" dxfId="0" priority="277"/>
  </conditionalFormatting>
  <conditionalFormatting sqref="I27">
    <cfRule type="duplicateValues" dxfId="1" priority="173"/>
    <cfRule type="duplicateValues" dxfId="2" priority="174"/>
  </conditionalFormatting>
  <conditionalFormatting sqref="I28">
    <cfRule type="duplicateValues" dxfId="1" priority="166"/>
    <cfRule type="duplicateValues" priority="168"/>
    <cfRule type="duplicateValues" dxfId="0" priority="170"/>
    <cfRule type="duplicateValues" dxfId="0" priority="172"/>
  </conditionalFormatting>
  <conditionalFormatting sqref="I29">
    <cfRule type="duplicateValues" dxfId="1" priority="165"/>
    <cfRule type="duplicateValues" priority="167"/>
    <cfRule type="duplicateValues" dxfId="0" priority="169"/>
    <cfRule type="duplicateValues" dxfId="0" priority="171"/>
  </conditionalFormatting>
  <conditionalFormatting sqref="I1:I3">
    <cfRule type="duplicateValues" dxfId="1" priority="351"/>
    <cfRule type="duplicateValues" priority="352"/>
    <cfRule type="duplicateValues" dxfId="0" priority="354"/>
    <cfRule type="duplicateValues" dxfId="0" priority="355"/>
  </conditionalFormatting>
  <conditionalFormatting sqref="I30:I31">
    <cfRule type="duplicateValues" dxfId="1" priority="303"/>
    <cfRule type="duplicateValues" priority="304"/>
    <cfRule type="duplicateValues" dxfId="0" priority="305"/>
    <cfRule type="duplicateValues" dxfId="0" priority="306"/>
  </conditionalFormatting>
  <conditionalFormatting sqref="I32:I35">
    <cfRule type="duplicateValues" dxfId="1" priority="315"/>
    <cfRule type="duplicateValues" priority="316"/>
    <cfRule type="duplicateValues" dxfId="0" priority="317"/>
    <cfRule type="duplicateValues" dxfId="0" priority="318"/>
  </conditionalFormatting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J11" sqref="J11"/>
    </sheetView>
  </sheetViews>
  <sheetFormatPr defaultColWidth="9" defaultRowHeight="14"/>
  <cols>
    <col min="1" max="1" width="5" customWidth="1"/>
    <col min="2" max="3" width="6.75454545454545" customWidth="1"/>
    <col min="4" max="4" width="10.2545454545455" customWidth="1"/>
    <col min="5" max="5" width="9.62727272727273" customWidth="1"/>
    <col min="6" max="6" width="13.8727272727273" customWidth="1"/>
    <col min="10" max="10" width="13.2545454545455" customWidth="1"/>
    <col min="15" max="15" width="7.62727272727273" customWidth="1"/>
    <col min="16" max="16" width="23.8727272727273" customWidth="1"/>
  </cols>
  <sheetData>
    <row r="1" s="78" customFormat="1" ht="15.75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795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5" customFormat="1" spans="1:20">
      <c r="A4" s="155">
        <f>ROW()-3</f>
        <v>1</v>
      </c>
      <c r="B4" s="156"/>
      <c r="C4" s="157" t="s">
        <v>796</v>
      </c>
      <c r="D4" s="156"/>
      <c r="E4" s="158"/>
      <c r="F4" s="159" t="s">
        <v>172</v>
      </c>
      <c r="G4" s="160" t="s">
        <v>24</v>
      </c>
      <c r="H4" s="160" t="s">
        <v>797</v>
      </c>
      <c r="I4" s="235" t="s">
        <v>137</v>
      </c>
      <c r="J4" s="236" t="s">
        <v>136</v>
      </c>
      <c r="K4" s="237">
        <v>30.8385</v>
      </c>
      <c r="L4" s="238">
        <f>K4/0.85</f>
        <v>36.2805882352941</v>
      </c>
      <c r="M4" s="238">
        <f t="shared" ref="M4" si="0">L4-K4</f>
        <v>5.44208823529412</v>
      </c>
      <c r="N4" s="239">
        <f t="shared" ref="N4" si="1">M4/L4</f>
        <v>0.15</v>
      </c>
      <c r="P4" s="240" t="s">
        <v>28</v>
      </c>
      <c r="Q4" s="269">
        <v>45444</v>
      </c>
      <c r="R4" s="270"/>
      <c r="S4" s="270"/>
      <c r="T4" s="270"/>
    </row>
    <row r="5" s="145" customFormat="1" spans="1:20">
      <c r="A5" s="161"/>
      <c r="C5" s="162"/>
      <c r="E5" s="163"/>
      <c r="F5" s="159"/>
      <c r="G5" s="160"/>
      <c r="H5" s="164"/>
      <c r="I5" s="241"/>
      <c r="J5" s="242"/>
      <c r="K5" s="237"/>
      <c r="L5" s="238"/>
      <c r="M5" s="238"/>
      <c r="N5" s="239"/>
      <c r="P5" s="240"/>
      <c r="Q5" s="269"/>
      <c r="R5" s="271"/>
      <c r="S5" s="271"/>
      <c r="T5" s="271"/>
    </row>
    <row r="6" s="145" customFormat="1" spans="1:20">
      <c r="A6" s="165"/>
      <c r="B6" s="166"/>
      <c r="C6" s="167"/>
      <c r="D6" s="168"/>
      <c r="E6" s="169"/>
      <c r="F6" s="159"/>
      <c r="G6" s="160"/>
      <c r="H6" s="170"/>
      <c r="I6" s="243"/>
      <c r="J6" s="244"/>
      <c r="K6" s="237"/>
      <c r="L6" s="238"/>
      <c r="M6" s="238"/>
      <c r="N6" s="239"/>
      <c r="P6" s="240"/>
      <c r="Q6" s="269"/>
      <c r="R6" s="271"/>
      <c r="S6" s="271"/>
      <c r="T6" s="271"/>
    </row>
    <row r="7" s="145" customFormat="1" spans="1:20">
      <c r="A7" s="165"/>
      <c r="B7" s="166"/>
      <c r="C7" s="167"/>
      <c r="D7" s="168"/>
      <c r="E7" s="169"/>
      <c r="F7" s="159"/>
      <c r="G7" s="160"/>
      <c r="H7" s="171"/>
      <c r="I7" s="241"/>
      <c r="J7" s="242"/>
      <c r="K7" s="237"/>
      <c r="L7" s="238"/>
      <c r="M7" s="238"/>
      <c r="N7" s="239"/>
      <c r="P7" s="240"/>
      <c r="Q7" s="269"/>
      <c r="R7" s="271"/>
      <c r="S7" s="271"/>
      <c r="T7" s="271"/>
    </row>
    <row r="8" s="145" customFormat="1" spans="1:20">
      <c r="A8" s="172"/>
      <c r="B8" s="173"/>
      <c r="C8" s="174"/>
      <c r="D8" s="175"/>
      <c r="E8" s="176"/>
      <c r="F8" s="159"/>
      <c r="G8" s="160"/>
      <c r="H8" s="171"/>
      <c r="I8" s="241"/>
      <c r="J8" s="242"/>
      <c r="K8" s="237"/>
      <c r="L8" s="238"/>
      <c r="M8" s="245"/>
      <c r="N8" s="246"/>
      <c r="P8" s="240"/>
      <c r="Q8" s="269"/>
      <c r="R8" s="271"/>
      <c r="S8" s="271"/>
      <c r="T8" s="271"/>
    </row>
    <row r="9" s="145" customFormat="1" spans="1:20">
      <c r="A9" s="172"/>
      <c r="B9" s="177"/>
      <c r="C9" s="178"/>
      <c r="D9" s="179"/>
      <c r="E9" s="180"/>
      <c r="F9" s="159"/>
      <c r="G9" s="160"/>
      <c r="H9" s="171"/>
      <c r="I9" s="241"/>
      <c r="J9" s="242"/>
      <c r="K9" s="237"/>
      <c r="L9" s="238"/>
      <c r="M9" s="238"/>
      <c r="N9" s="239"/>
      <c r="P9" s="240"/>
      <c r="Q9" s="269"/>
      <c r="R9" s="271"/>
      <c r="S9" s="271"/>
      <c r="T9" s="271"/>
    </row>
    <row r="10" s="145" customFormat="1" spans="1:20">
      <c r="A10" s="172"/>
      <c r="B10" s="173"/>
      <c r="C10" s="174"/>
      <c r="D10" s="175"/>
      <c r="E10" s="176"/>
      <c r="F10" s="159"/>
      <c r="G10" s="160"/>
      <c r="H10" s="171"/>
      <c r="I10" s="241"/>
      <c r="J10" s="241"/>
      <c r="K10" s="247"/>
      <c r="L10" s="238"/>
      <c r="M10" s="238"/>
      <c r="N10" s="239"/>
      <c r="P10" s="240"/>
      <c r="Q10" s="269"/>
      <c r="R10" s="271"/>
      <c r="S10" s="271"/>
      <c r="T10" s="271"/>
    </row>
    <row r="11" s="145" customFormat="1" spans="1:20">
      <c r="A11" s="172"/>
      <c r="B11" s="181"/>
      <c r="C11" s="182"/>
      <c r="D11" s="183"/>
      <c r="E11" s="184"/>
      <c r="F11" s="159"/>
      <c r="G11" s="160"/>
      <c r="H11" s="171"/>
      <c r="I11" s="241"/>
      <c r="J11" s="242"/>
      <c r="K11" s="237"/>
      <c r="L11" s="238"/>
      <c r="M11" s="238"/>
      <c r="N11" s="239"/>
      <c r="P11" s="240"/>
      <c r="Q11" s="269"/>
      <c r="R11" s="271"/>
      <c r="S11" s="271"/>
      <c r="T11" s="271"/>
    </row>
    <row r="12" s="145" customFormat="1" spans="1:20">
      <c r="A12" s="172"/>
      <c r="B12" s="181"/>
      <c r="C12" s="182"/>
      <c r="D12" s="183"/>
      <c r="E12" s="184"/>
      <c r="F12" s="159"/>
      <c r="J12" s="248"/>
      <c r="K12" s="249"/>
      <c r="N12" s="248"/>
      <c r="P12" s="240"/>
      <c r="Q12" s="269"/>
      <c r="R12" s="271"/>
      <c r="S12" s="271"/>
      <c r="T12" s="271"/>
    </row>
    <row r="13" s="145" customFormat="1" ht="14.75" spans="1:20">
      <c r="A13" s="185"/>
      <c r="B13" s="186"/>
      <c r="C13" s="187"/>
      <c r="D13" s="186"/>
      <c r="E13" s="186"/>
      <c r="F13" s="188"/>
      <c r="G13" s="186"/>
      <c r="H13" s="186"/>
      <c r="I13" s="186"/>
      <c r="J13" s="250"/>
      <c r="K13" s="251"/>
      <c r="L13" s="186"/>
      <c r="M13" s="186"/>
      <c r="N13" s="250"/>
      <c r="O13" s="186"/>
      <c r="P13" s="252"/>
      <c r="Q13" s="272"/>
      <c r="R13" s="251"/>
      <c r="S13" s="251"/>
      <c r="T13" s="251"/>
    </row>
    <row r="14" s="146" customFormat="1" spans="1:20">
      <c r="A14" s="189"/>
      <c r="B14" s="190"/>
      <c r="C14" s="191"/>
      <c r="D14" s="192"/>
      <c r="E14" s="192"/>
      <c r="F14" s="193"/>
      <c r="G14" s="194"/>
      <c r="H14" s="195"/>
      <c r="I14" s="253"/>
      <c r="J14" s="253"/>
      <c r="K14" s="254"/>
      <c r="L14" s="238"/>
      <c r="M14" s="238"/>
      <c r="N14" s="239"/>
      <c r="P14" s="255"/>
      <c r="Q14" s="269"/>
      <c r="R14" s="273"/>
      <c r="S14" s="273"/>
      <c r="T14" s="273"/>
    </row>
    <row r="15" s="146" customFormat="1" spans="1:20">
      <c r="A15" s="172"/>
      <c r="C15" s="196"/>
      <c r="F15" s="197"/>
      <c r="G15" s="194"/>
      <c r="H15" s="171"/>
      <c r="I15" s="241"/>
      <c r="J15" s="242"/>
      <c r="K15" s="256"/>
      <c r="L15" s="238"/>
      <c r="M15" s="257"/>
      <c r="N15" s="258"/>
      <c r="P15" s="240"/>
      <c r="Q15" s="269"/>
      <c r="R15" s="273"/>
      <c r="S15" s="273"/>
      <c r="T15" s="273"/>
    </row>
    <row r="16" s="146" customFormat="1" spans="1:20">
      <c r="A16" s="172"/>
      <c r="B16" s="198"/>
      <c r="C16" s="199"/>
      <c r="D16" s="200"/>
      <c r="E16" s="200"/>
      <c r="F16" s="159"/>
      <c r="G16" s="194"/>
      <c r="H16" s="171"/>
      <c r="I16" s="241"/>
      <c r="J16" s="242"/>
      <c r="K16" s="237"/>
      <c r="L16" s="238"/>
      <c r="M16" s="257"/>
      <c r="N16" s="258"/>
      <c r="P16" s="240"/>
      <c r="Q16" s="269"/>
      <c r="R16" s="273"/>
      <c r="S16" s="273"/>
      <c r="T16" s="273"/>
    </row>
    <row r="17" s="146" customFormat="1" spans="1:20">
      <c r="A17" s="172"/>
      <c r="B17" s="201"/>
      <c r="C17" s="202"/>
      <c r="D17" s="203"/>
      <c r="E17" s="204"/>
      <c r="F17" s="159"/>
      <c r="G17" s="194"/>
      <c r="H17" s="171"/>
      <c r="I17" s="241"/>
      <c r="J17" s="242"/>
      <c r="K17" s="237"/>
      <c r="L17" s="238"/>
      <c r="M17" s="257"/>
      <c r="N17" s="258"/>
      <c r="P17" s="240"/>
      <c r="Q17" s="269"/>
      <c r="R17" s="273"/>
      <c r="S17" s="273"/>
      <c r="T17" s="273"/>
    </row>
    <row r="18" s="146" customFormat="1" spans="1:20">
      <c r="A18" s="172"/>
      <c r="B18" s="205"/>
      <c r="C18" s="206"/>
      <c r="D18" s="207"/>
      <c r="E18" s="208"/>
      <c r="F18" s="159"/>
      <c r="G18" s="194"/>
      <c r="H18" s="171"/>
      <c r="I18" s="241"/>
      <c r="J18" s="242"/>
      <c r="K18" s="237"/>
      <c r="L18" s="238"/>
      <c r="M18" s="238"/>
      <c r="N18" s="239"/>
      <c r="P18" s="240"/>
      <c r="Q18" s="269"/>
      <c r="R18" s="273"/>
      <c r="S18" s="273"/>
      <c r="T18" s="273"/>
    </row>
    <row r="19" s="146" customFormat="1" spans="1:20">
      <c r="A19" s="172"/>
      <c r="B19" s="205"/>
      <c r="C19" s="206"/>
      <c r="D19" s="207"/>
      <c r="E19" s="207"/>
      <c r="F19" s="160"/>
      <c r="G19" s="194"/>
      <c r="H19" s="171"/>
      <c r="I19" s="241"/>
      <c r="J19" s="241"/>
      <c r="K19" s="247"/>
      <c r="L19" s="238"/>
      <c r="M19" s="245"/>
      <c r="N19" s="246"/>
      <c r="P19" s="240"/>
      <c r="Q19" s="269"/>
      <c r="R19" s="273"/>
      <c r="S19" s="273"/>
      <c r="T19" s="273"/>
    </row>
    <row r="20" s="147" customFormat="1" ht="13" spans="1:20">
      <c r="A20" s="209"/>
      <c r="B20" s="210"/>
      <c r="C20" s="206"/>
      <c r="D20" s="211"/>
      <c r="E20" s="212"/>
      <c r="F20" s="159"/>
      <c r="G20" s="160"/>
      <c r="H20" s="160"/>
      <c r="I20" s="259"/>
      <c r="J20" s="260"/>
      <c r="K20" s="261"/>
      <c r="L20" s="238"/>
      <c r="M20" s="238"/>
      <c r="N20" s="239"/>
      <c r="O20" s="262"/>
      <c r="P20" s="240"/>
      <c r="Q20" s="274"/>
      <c r="R20" s="275"/>
      <c r="S20" s="276"/>
      <c r="T20" s="276"/>
    </row>
    <row r="23" spans="8:8">
      <c r="H23" s="145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1"/>
  </conditionalFormatting>
  <conditionalFormatting sqref="I4">
    <cfRule type="duplicateValues" dxfId="1" priority="5"/>
    <cfRule type="duplicateValues" priority="6"/>
    <cfRule type="duplicateValues" dxfId="0" priority="7"/>
    <cfRule type="duplicateValues" dxfId="0" priority="8"/>
  </conditionalFormatting>
  <conditionalFormatting sqref="I20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1:I3">
    <cfRule type="duplicateValues" dxfId="1" priority="9"/>
    <cfRule type="duplicateValues" priority="10"/>
    <cfRule type="duplicateValues" dxfId="0" priority="12"/>
    <cfRule type="duplicateValues" dxfId="0" priority="13"/>
  </conditionalFormatting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I1" sqref="I$1:N$1048576"/>
    </sheetView>
  </sheetViews>
  <sheetFormatPr defaultColWidth="9" defaultRowHeight="14"/>
  <cols>
    <col min="1" max="1" width="9.37272727272727" customWidth="1"/>
    <col min="2" max="2" width="14.754545454545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31</v>
      </c>
      <c r="B4" s="92" t="s">
        <v>583</v>
      </c>
      <c r="C4" s="92" t="s">
        <v>274</v>
      </c>
      <c r="D4" s="93" t="s">
        <v>798</v>
      </c>
      <c r="E4" s="94" t="s">
        <v>237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0.4177</v>
      </c>
      <c r="I4" s="125">
        <f>H4*G4</f>
        <v>0.4177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128">
        <f>L4*G4</f>
        <v>0</v>
      </c>
      <c r="N4" s="129">
        <f>IF(M4&gt;0,M4,IF(K4&gt;0,K4,I4))</f>
        <v>0.4177</v>
      </c>
      <c r="O4" s="130" t="str">
        <f>IFERROR(VLOOKUP($B:$B,安路普原材料采购价格!$B:$J,4,0),0)</f>
        <v>河北宏广橡塑金属制品有限公司</v>
      </c>
      <c r="P4" s="131"/>
      <c r="Q4" s="144" t="s">
        <v>700</v>
      </c>
    </row>
    <row r="5" spans="1:16">
      <c r="A5" s="97" t="s">
        <v>31</v>
      </c>
      <c r="B5" s="98" t="s">
        <v>423</v>
      </c>
      <c r="C5" s="98" t="s">
        <v>424</v>
      </c>
      <c r="D5" s="99" t="s">
        <v>240</v>
      </c>
      <c r="E5" s="100" t="s">
        <v>237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7" si="0">J5*G5</f>
        <v>0</v>
      </c>
      <c r="L5" s="132">
        <f>IFERROR(VLOOKUP($B:$B,安路普原材料采购价格!$B:$J,11,0),0)</f>
        <v>0</v>
      </c>
      <c r="M5" s="135">
        <f t="shared" ref="M5:M7" si="1">L5*G5</f>
        <v>0</v>
      </c>
      <c r="N5" s="136">
        <f t="shared" ref="N5:N7" si="2">IF(M5&gt;0,M5,IF(K5&gt;0,K5,I5))</f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31</v>
      </c>
      <c r="B6" s="104" t="s">
        <v>425</v>
      </c>
      <c r="C6" s="104" t="s">
        <v>426</v>
      </c>
      <c r="D6" s="99" t="s">
        <v>240</v>
      </c>
      <c r="E6" s="100" t="s">
        <v>237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7" si="3">H6*G6</f>
        <v>3.4844</v>
      </c>
      <c r="J6" s="133">
        <f>IFERROR(VLOOKUP($B:$B,安路普原材料采购价格!$B:$J,10,0),0)</f>
        <v>0</v>
      </c>
      <c r="K6" s="134">
        <f t="shared" si="0"/>
        <v>0</v>
      </c>
      <c r="L6" s="132">
        <f>IFERROR(VLOOKUP($B:$B,安路普原材料采购价格!$B:$J,11,0),0)</f>
        <v>0</v>
      </c>
      <c r="M6" s="135">
        <f t="shared" si="1"/>
        <v>0</v>
      </c>
      <c r="N6" s="136">
        <f t="shared" si="2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31</v>
      </c>
      <c r="B7" s="98" t="s">
        <v>626</v>
      </c>
      <c r="C7" s="98" t="s">
        <v>627</v>
      </c>
      <c r="D7" s="99" t="s">
        <v>240</v>
      </c>
      <c r="E7" s="100" t="s">
        <v>237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0"/>
        <v>0</v>
      </c>
      <c r="L7" s="132">
        <f>IFERROR(VLOOKUP($B:$B,安路普原材料采购价格!$B:$J,11,0),0)</f>
        <v>0</v>
      </c>
      <c r="M7" s="135">
        <f t="shared" si="1"/>
        <v>0</v>
      </c>
      <c r="N7" s="136">
        <f t="shared" si="2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31</v>
      </c>
      <c r="B8" s="104" t="s">
        <v>589</v>
      </c>
      <c r="C8" s="104" t="s">
        <v>590</v>
      </c>
      <c r="D8" s="105" t="s">
        <v>714</v>
      </c>
      <c r="E8" s="100" t="s">
        <v>237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ref="I8:I11" si="4">H8*G8</f>
        <v>0.9208</v>
      </c>
      <c r="J8" s="133">
        <f>IFERROR(VLOOKUP($B:$B,安路普原材料采购价格!$B:$J,10,0),0)</f>
        <v>0</v>
      </c>
      <c r="K8" s="134">
        <f t="shared" ref="K8:K11" si="5">J8*G8</f>
        <v>0</v>
      </c>
      <c r="L8" s="132">
        <f>IFERROR(VLOOKUP($B:$B,安路普原材料采购价格!$B:$J,11,0),0)</f>
        <v>0</v>
      </c>
      <c r="M8" s="135">
        <f t="shared" ref="M8:M11" si="6">L8*G8</f>
        <v>0</v>
      </c>
      <c r="N8" s="136">
        <f t="shared" ref="N8:N11" si="7">IF(M8&gt;0,M8,IF(K8&gt;0,K8,I8))</f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31</v>
      </c>
      <c r="B9" s="98" t="s">
        <v>556</v>
      </c>
      <c r="C9" s="98" t="s">
        <v>555</v>
      </c>
      <c r="D9" s="105" t="s">
        <v>715</v>
      </c>
      <c r="E9" s="100" t="s">
        <v>237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4"/>
        <v>2.0176</v>
      </c>
      <c r="J9" s="133">
        <f>IFERROR(VLOOKUP($B:$B,安路普原材料采购价格!$B:$J,10,0),0)</f>
        <v>0</v>
      </c>
      <c r="K9" s="134">
        <f t="shared" si="5"/>
        <v>0</v>
      </c>
      <c r="L9" s="132">
        <f>IFERROR(VLOOKUP($B:$B,安路普原材料采购价格!$B:$J,11,0),0)</f>
        <v>0</v>
      </c>
      <c r="M9" s="135">
        <f t="shared" si="6"/>
        <v>0</v>
      </c>
      <c r="N9" s="136">
        <f t="shared" si="7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31</v>
      </c>
      <c r="B10" s="104" t="s">
        <v>568</v>
      </c>
      <c r="C10" s="104" t="s">
        <v>569</v>
      </c>
      <c r="D10" s="105" t="s">
        <v>716</v>
      </c>
      <c r="E10" s="100" t="s">
        <v>237</v>
      </c>
      <c r="F10" s="100" t="str">
        <f>VLOOKUP(B10,安路普原材料采购价格!B9:I243,8,0)</f>
        <v>EA</v>
      </c>
      <c r="G10" s="101">
        <v>0.25</v>
      </c>
      <c r="H10" s="102">
        <f>IFERROR(VLOOKUP($B:$B,安路普原材料采购价格!$B:$J,9,0),0)</f>
        <v>6.1792</v>
      </c>
      <c r="I10" s="132">
        <f t="shared" si="4"/>
        <v>1.5448</v>
      </c>
      <c r="J10" s="133">
        <f>IFERROR(VLOOKUP($B:$B,安路普原材料采购价格!$B:$J,10,0),0)</f>
        <v>0</v>
      </c>
      <c r="K10" s="134">
        <f t="shared" si="5"/>
        <v>0</v>
      </c>
      <c r="L10" s="132">
        <f>IFERROR(VLOOKUP($B:$B,安路普原材料采购价格!$B:$J,11,0),0)</f>
        <v>0</v>
      </c>
      <c r="M10" s="135">
        <f t="shared" si="6"/>
        <v>0</v>
      </c>
      <c r="N10" s="136">
        <f t="shared" si="7"/>
        <v>1.5448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31</v>
      </c>
      <c r="B11" s="98" t="s">
        <v>573</v>
      </c>
      <c r="C11" s="98" t="s">
        <v>574</v>
      </c>
      <c r="D11" s="105" t="s">
        <v>717</v>
      </c>
      <c r="E11" s="100" t="s">
        <v>237</v>
      </c>
      <c r="F11" s="100" t="str">
        <f>VLOOKUP(B11,安路普原材料采购价格!B10:I244,8,0)</f>
        <v>EA</v>
      </c>
      <c r="G11" s="101">
        <v>0.25</v>
      </c>
      <c r="H11" s="102">
        <f>IFERROR(VLOOKUP($B:$B,安路普原材料采购价格!$B:$J,9,0),0)</f>
        <v>0.4035</v>
      </c>
      <c r="I11" s="132">
        <f t="shared" si="4"/>
        <v>0.100875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135">
        <f t="shared" si="6"/>
        <v>0</v>
      </c>
      <c r="N11" s="136">
        <f t="shared" si="7"/>
        <v>0.100875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277</v>
      </c>
      <c r="B12" s="107"/>
      <c r="C12" s="108"/>
      <c r="D12" s="109"/>
      <c r="E12" s="110"/>
      <c r="F12" s="110"/>
      <c r="G12" s="111"/>
      <c r="H12" s="112"/>
      <c r="I12" s="139">
        <f>SUM(I4:I11)</f>
        <v>26.386475</v>
      </c>
      <c r="J12" s="139"/>
      <c r="K12" s="139">
        <f>SUM(K4:K11)</f>
        <v>0</v>
      </c>
      <c r="L12" s="139"/>
      <c r="M12" s="140">
        <f>SUM(M4:M11)</f>
        <v>0</v>
      </c>
      <c r="N12" s="141">
        <f>SUM(N4:N11)</f>
        <v>26.386475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I1" sqref="I$1:N$1048576"/>
    </sheetView>
  </sheetViews>
  <sheetFormatPr defaultColWidth="9" defaultRowHeight="14" outlineLevelCol="7"/>
  <cols>
    <col min="1" max="1" width="17.1272727272727" customWidth="1"/>
    <col min="2" max="2" width="15.3727272727273" customWidth="1"/>
    <col min="3" max="3" width="18.2545454545455" customWidth="1"/>
  </cols>
  <sheetData>
    <row r="1" spans="1:8">
      <c r="A1" s="72" t="s">
        <v>799</v>
      </c>
      <c r="B1" s="72" t="s">
        <v>800</v>
      </c>
      <c r="C1" s="72" t="s">
        <v>801</v>
      </c>
      <c r="D1" s="72" t="s">
        <v>802</v>
      </c>
      <c r="E1" s="72" t="s">
        <v>803</v>
      </c>
      <c r="F1" s="72" t="s">
        <v>220</v>
      </c>
      <c r="G1" s="72" t="s">
        <v>804</v>
      </c>
      <c r="H1" s="72" t="s">
        <v>277</v>
      </c>
    </row>
    <row r="2" spans="1:8">
      <c r="A2" s="72" t="s">
        <v>127</v>
      </c>
      <c r="B2" s="72" t="s">
        <v>805</v>
      </c>
      <c r="C2" s="72" t="s">
        <v>511</v>
      </c>
      <c r="D2" s="72" t="s">
        <v>512</v>
      </c>
      <c r="E2" s="72" t="s">
        <v>806</v>
      </c>
      <c r="F2" s="72">
        <v>1</v>
      </c>
      <c r="G2" s="73">
        <v>1.5</v>
      </c>
      <c r="H2" s="73">
        <v>1.5</v>
      </c>
    </row>
    <row r="3" spans="1:8">
      <c r="A3" s="72" t="s">
        <v>127</v>
      </c>
      <c r="B3" s="72" t="s">
        <v>805</v>
      </c>
      <c r="C3" s="72" t="s">
        <v>260</v>
      </c>
      <c r="D3" s="72" t="s">
        <v>261</v>
      </c>
      <c r="E3" s="72" t="s">
        <v>806</v>
      </c>
      <c r="F3" s="72">
        <v>2</v>
      </c>
      <c r="G3" s="73">
        <v>0.1862</v>
      </c>
      <c r="H3" s="73">
        <v>0.3724</v>
      </c>
    </row>
    <row r="4" spans="1:8">
      <c r="A4" s="72" t="s">
        <v>127</v>
      </c>
      <c r="B4" s="72" t="s">
        <v>805</v>
      </c>
      <c r="C4" s="72" t="s">
        <v>513</v>
      </c>
      <c r="D4" s="72" t="s">
        <v>514</v>
      </c>
      <c r="E4" s="72" t="s">
        <v>806</v>
      </c>
      <c r="F4" s="72">
        <v>1</v>
      </c>
      <c r="G4" s="73">
        <v>1.37</v>
      </c>
      <c r="H4" s="73">
        <v>1.37</v>
      </c>
    </row>
    <row r="5" spans="1:8">
      <c r="A5" s="72" t="s">
        <v>127</v>
      </c>
      <c r="B5" s="72" t="s">
        <v>805</v>
      </c>
      <c r="C5" s="72" t="s">
        <v>635</v>
      </c>
      <c r="D5" s="72" t="s">
        <v>636</v>
      </c>
      <c r="E5" s="72" t="s">
        <v>24</v>
      </c>
      <c r="F5" s="72">
        <v>1</v>
      </c>
      <c r="G5" s="73">
        <v>5.16276</v>
      </c>
      <c r="H5" s="73">
        <v>5.16276</v>
      </c>
    </row>
    <row r="6" spans="1:8">
      <c r="A6" s="72" t="s">
        <v>127</v>
      </c>
      <c r="B6" s="72" t="s">
        <v>805</v>
      </c>
      <c r="C6" s="72" t="s">
        <v>337</v>
      </c>
      <c r="D6" s="72" t="s">
        <v>338</v>
      </c>
      <c r="E6" s="72" t="s">
        <v>806</v>
      </c>
      <c r="F6" s="72">
        <v>2</v>
      </c>
      <c r="G6" s="73">
        <v>0.12</v>
      </c>
      <c r="H6" s="73">
        <v>0.24</v>
      </c>
    </row>
    <row r="7" spans="1:8">
      <c r="A7" s="72" t="s">
        <v>127</v>
      </c>
      <c r="B7" s="72" t="s">
        <v>805</v>
      </c>
      <c r="C7" s="72" t="s">
        <v>361</v>
      </c>
      <c r="D7" s="72" t="s">
        <v>362</v>
      </c>
      <c r="E7" s="72" t="s">
        <v>806</v>
      </c>
      <c r="F7" s="72">
        <v>1</v>
      </c>
      <c r="G7" s="73">
        <v>0.3</v>
      </c>
      <c r="H7" s="73">
        <v>0.3</v>
      </c>
    </row>
    <row r="8" spans="1:8">
      <c r="A8" s="72" t="s">
        <v>127</v>
      </c>
      <c r="B8" s="72" t="s">
        <v>805</v>
      </c>
      <c r="C8" s="72" t="s">
        <v>363</v>
      </c>
      <c r="D8" s="72" t="s">
        <v>364</v>
      </c>
      <c r="E8" s="72" t="s">
        <v>806</v>
      </c>
      <c r="F8" s="72">
        <v>1</v>
      </c>
      <c r="G8" s="73">
        <v>0.23</v>
      </c>
      <c r="H8" s="73">
        <v>0.23</v>
      </c>
    </row>
    <row r="9" spans="1:8">
      <c r="A9" s="72" t="s">
        <v>127</v>
      </c>
      <c r="B9" s="72" t="s">
        <v>805</v>
      </c>
      <c r="C9" s="72" t="s">
        <v>365</v>
      </c>
      <c r="D9" s="72" t="s">
        <v>366</v>
      </c>
      <c r="E9" s="72" t="s">
        <v>806</v>
      </c>
      <c r="F9" s="72">
        <v>1</v>
      </c>
      <c r="G9" s="73">
        <v>0.18</v>
      </c>
      <c r="H9" s="73">
        <v>0.18</v>
      </c>
    </row>
    <row r="10" spans="1:8">
      <c r="A10" s="72" t="s">
        <v>127</v>
      </c>
      <c r="B10" s="72" t="s">
        <v>805</v>
      </c>
      <c r="C10" s="72" t="s">
        <v>349</v>
      </c>
      <c r="D10" s="72" t="s">
        <v>350</v>
      </c>
      <c r="E10" s="72" t="s">
        <v>806</v>
      </c>
      <c r="F10" s="72">
        <v>2</v>
      </c>
      <c r="G10" s="73">
        <v>0.18</v>
      </c>
      <c r="H10" s="73">
        <v>0.36</v>
      </c>
    </row>
    <row r="11" spans="1:8">
      <c r="A11" s="72" t="s">
        <v>127</v>
      </c>
      <c r="B11" s="72" t="s">
        <v>805</v>
      </c>
      <c r="C11" s="72" t="s">
        <v>544</v>
      </c>
      <c r="D11" s="72" t="s">
        <v>545</v>
      </c>
      <c r="E11" s="72" t="s">
        <v>806</v>
      </c>
      <c r="F11" s="72">
        <v>0.12</v>
      </c>
      <c r="G11" s="73">
        <v>1.7257</v>
      </c>
      <c r="H11" s="73">
        <v>0.207084</v>
      </c>
    </row>
    <row r="12" spans="1:8">
      <c r="A12" s="72" t="s">
        <v>127</v>
      </c>
      <c r="B12" s="72" t="s">
        <v>805</v>
      </c>
      <c r="C12" s="72" t="s">
        <v>550</v>
      </c>
      <c r="D12" s="72" t="s">
        <v>551</v>
      </c>
      <c r="E12" s="72" t="s">
        <v>806</v>
      </c>
      <c r="F12" s="72">
        <v>0.12</v>
      </c>
      <c r="G12" s="73">
        <v>1.6814</v>
      </c>
      <c r="H12" s="73">
        <v>0.201768</v>
      </c>
    </row>
    <row r="13" spans="1:8">
      <c r="A13" s="72" t="s">
        <v>127</v>
      </c>
      <c r="B13" s="72" t="s">
        <v>805</v>
      </c>
      <c r="C13" s="72" t="s">
        <v>621</v>
      </c>
      <c r="D13" s="72" t="s">
        <v>622</v>
      </c>
      <c r="E13" s="72" t="s">
        <v>806</v>
      </c>
      <c r="F13" s="72">
        <v>1</v>
      </c>
      <c r="G13" s="73">
        <v>0.2655</v>
      </c>
      <c r="H13" s="73">
        <v>0.2655</v>
      </c>
    </row>
    <row r="14" spans="1:8">
      <c r="A14" s="72" t="s">
        <v>277</v>
      </c>
      <c r="B14" s="72"/>
      <c r="C14" s="72"/>
      <c r="D14" s="72"/>
      <c r="E14" s="72"/>
      <c r="F14" s="72"/>
      <c r="G14" s="73"/>
      <c r="H14" s="73">
        <v>10.389512</v>
      </c>
    </row>
    <row r="15" spans="1:8">
      <c r="A15" s="72" t="s">
        <v>100</v>
      </c>
      <c r="B15" s="72" t="s">
        <v>807</v>
      </c>
      <c r="C15" s="72" t="s">
        <v>317</v>
      </c>
      <c r="D15" s="72" t="s">
        <v>318</v>
      </c>
      <c r="E15" s="72" t="s">
        <v>806</v>
      </c>
      <c r="F15" s="72">
        <v>1</v>
      </c>
      <c r="G15" s="73">
        <v>47.2</v>
      </c>
      <c r="H15" s="73">
        <v>47.2</v>
      </c>
    </row>
    <row r="16" spans="1:8">
      <c r="A16" s="72" t="s">
        <v>100</v>
      </c>
      <c r="B16" s="72" t="s">
        <v>807</v>
      </c>
      <c r="C16" s="72" t="s">
        <v>570</v>
      </c>
      <c r="D16" s="72" t="s">
        <v>571</v>
      </c>
      <c r="E16" s="72" t="s">
        <v>806</v>
      </c>
      <c r="F16" s="72">
        <v>0.0033</v>
      </c>
      <c r="G16" s="73">
        <v>6.2128</v>
      </c>
      <c r="H16" s="73">
        <v>0.02050224</v>
      </c>
    </row>
    <row r="17" spans="1:8">
      <c r="A17" s="72" t="s">
        <v>100</v>
      </c>
      <c r="B17" s="72" t="s">
        <v>807</v>
      </c>
      <c r="C17" s="72" t="s">
        <v>573</v>
      </c>
      <c r="D17" s="72" t="s">
        <v>574</v>
      </c>
      <c r="E17" s="72" t="s">
        <v>806</v>
      </c>
      <c r="F17" s="72">
        <v>0.02333</v>
      </c>
      <c r="G17" s="73">
        <v>0.4035</v>
      </c>
      <c r="H17" s="73">
        <v>0.009413655</v>
      </c>
    </row>
    <row r="18" spans="1:8">
      <c r="A18" s="72" t="s">
        <v>100</v>
      </c>
      <c r="B18" s="72" t="s">
        <v>807</v>
      </c>
      <c r="C18" s="72" t="s">
        <v>487</v>
      </c>
      <c r="D18" s="72" t="s">
        <v>488</v>
      </c>
      <c r="E18" s="72" t="s">
        <v>806</v>
      </c>
      <c r="F18" s="72">
        <v>1</v>
      </c>
      <c r="G18" s="73">
        <v>0.23</v>
      </c>
      <c r="H18" s="73">
        <v>0.23</v>
      </c>
    </row>
    <row r="19" spans="1:8">
      <c r="A19" s="72" t="s">
        <v>100</v>
      </c>
      <c r="B19" s="72" t="s">
        <v>807</v>
      </c>
      <c r="C19" s="72" t="s">
        <v>234</v>
      </c>
      <c r="D19" s="72" t="s">
        <v>235</v>
      </c>
      <c r="E19" s="72" t="s">
        <v>806</v>
      </c>
      <c r="F19" s="72">
        <v>2</v>
      </c>
      <c r="G19" s="73">
        <v>0.0504</v>
      </c>
      <c r="H19" s="73">
        <v>0.1008</v>
      </c>
    </row>
    <row r="20" spans="1:8">
      <c r="A20" s="72" t="s">
        <v>100</v>
      </c>
      <c r="B20" s="72" t="s">
        <v>807</v>
      </c>
      <c r="C20" s="72" t="s">
        <v>498</v>
      </c>
      <c r="D20" s="72" t="s">
        <v>499</v>
      </c>
      <c r="E20" s="72" t="s">
        <v>806</v>
      </c>
      <c r="F20" s="72">
        <v>1</v>
      </c>
      <c r="G20" s="73">
        <v>0.31</v>
      </c>
      <c r="H20" s="73">
        <v>0.31</v>
      </c>
    </row>
    <row r="21" spans="1:8">
      <c r="A21" s="72" t="s">
        <v>100</v>
      </c>
      <c r="B21" s="72" t="s">
        <v>807</v>
      </c>
      <c r="C21" s="72" t="s">
        <v>489</v>
      </c>
      <c r="D21" s="72" t="s">
        <v>490</v>
      </c>
      <c r="E21" s="72" t="s">
        <v>806</v>
      </c>
      <c r="F21" s="72">
        <v>1</v>
      </c>
      <c r="G21" s="73">
        <v>0.23</v>
      </c>
      <c r="H21" s="73">
        <v>0.23</v>
      </c>
    </row>
    <row r="22" spans="1:8">
      <c r="A22" s="72" t="s">
        <v>100</v>
      </c>
      <c r="B22" s="72" t="s">
        <v>807</v>
      </c>
      <c r="C22" s="72" t="s">
        <v>485</v>
      </c>
      <c r="D22" s="72" t="s">
        <v>486</v>
      </c>
      <c r="E22" s="72" t="s">
        <v>806</v>
      </c>
      <c r="F22" s="72">
        <v>1</v>
      </c>
      <c r="G22" s="73">
        <v>0.83</v>
      </c>
      <c r="H22" s="73">
        <v>0.83</v>
      </c>
    </row>
    <row r="23" spans="1:8">
      <c r="A23" s="72" t="s">
        <v>277</v>
      </c>
      <c r="B23" s="72"/>
      <c r="C23" s="72"/>
      <c r="D23" s="72"/>
      <c r="E23" s="72"/>
      <c r="F23" s="72"/>
      <c r="G23" s="73"/>
      <c r="H23" s="73">
        <v>48.930715895</v>
      </c>
    </row>
    <row r="24" spans="1:8">
      <c r="A24" s="72" t="s">
        <v>204</v>
      </c>
      <c r="B24" s="72" t="s">
        <v>205</v>
      </c>
      <c r="C24" s="72" t="s">
        <v>552</v>
      </c>
      <c r="D24" s="72" t="s">
        <v>553</v>
      </c>
      <c r="E24" s="72" t="s">
        <v>806</v>
      </c>
      <c r="F24" s="72">
        <v>2</v>
      </c>
      <c r="G24" s="73">
        <v>0.5885</v>
      </c>
      <c r="H24" s="73">
        <v>1.177</v>
      </c>
    </row>
    <row r="25" spans="1:8">
      <c r="A25" s="72" t="s">
        <v>204</v>
      </c>
      <c r="B25" s="72" t="s">
        <v>205</v>
      </c>
      <c r="C25" s="72" t="s">
        <v>517</v>
      </c>
      <c r="D25" s="72" t="s">
        <v>480</v>
      </c>
      <c r="E25" s="72" t="s">
        <v>806</v>
      </c>
      <c r="F25" s="72">
        <v>1</v>
      </c>
      <c r="G25" s="73">
        <v>1.32</v>
      </c>
      <c r="H25" s="73">
        <v>1.32</v>
      </c>
    </row>
    <row r="26" spans="1:8">
      <c r="A26" s="72" t="s">
        <v>204</v>
      </c>
      <c r="B26" s="72" t="s">
        <v>205</v>
      </c>
      <c r="C26" s="72" t="s">
        <v>510</v>
      </c>
      <c r="D26" s="72" t="s">
        <v>404</v>
      </c>
      <c r="E26" s="72" t="s">
        <v>806</v>
      </c>
      <c r="F26" s="72">
        <v>1</v>
      </c>
      <c r="G26" s="73">
        <v>3.3</v>
      </c>
      <c r="H26" s="73">
        <v>3.3</v>
      </c>
    </row>
    <row r="27" spans="1:8">
      <c r="A27" s="72" t="s">
        <v>204</v>
      </c>
      <c r="B27" s="72" t="s">
        <v>205</v>
      </c>
      <c r="C27" s="72" t="s">
        <v>516</v>
      </c>
      <c r="D27" s="72" t="s">
        <v>478</v>
      </c>
      <c r="E27" s="72" t="s">
        <v>806</v>
      </c>
      <c r="F27" s="72">
        <v>1</v>
      </c>
      <c r="G27" s="73">
        <v>1.49</v>
      </c>
      <c r="H27" s="73">
        <v>1.49</v>
      </c>
    </row>
    <row r="28" spans="1:8">
      <c r="A28" s="72" t="s">
        <v>204</v>
      </c>
      <c r="B28" s="72" t="s">
        <v>205</v>
      </c>
      <c r="C28" s="72" t="s">
        <v>570</v>
      </c>
      <c r="D28" s="72" t="s">
        <v>571</v>
      </c>
      <c r="E28" s="72" t="s">
        <v>806</v>
      </c>
      <c r="F28" s="72">
        <v>0.01</v>
      </c>
      <c r="G28" s="73">
        <v>6.2128</v>
      </c>
      <c r="H28" s="73">
        <v>0.062128</v>
      </c>
    </row>
    <row r="29" spans="1:8">
      <c r="A29" s="72" t="s">
        <v>204</v>
      </c>
      <c r="B29" s="72" t="s">
        <v>205</v>
      </c>
      <c r="C29" s="72" t="s">
        <v>808</v>
      </c>
      <c r="D29" s="72" t="s">
        <v>631</v>
      </c>
      <c r="E29" s="72" t="s">
        <v>806</v>
      </c>
      <c r="F29" s="72">
        <v>1</v>
      </c>
      <c r="G29" s="73">
        <v>2.8</v>
      </c>
      <c r="H29" s="73">
        <v>2.8</v>
      </c>
    </row>
    <row r="30" spans="1:8">
      <c r="A30" s="72" t="s">
        <v>204</v>
      </c>
      <c r="B30" s="72" t="s">
        <v>205</v>
      </c>
      <c r="C30" s="72" t="s">
        <v>573</v>
      </c>
      <c r="D30" s="72" t="s">
        <v>574</v>
      </c>
      <c r="E30" s="72" t="s">
        <v>806</v>
      </c>
      <c r="F30" s="72">
        <v>0.05</v>
      </c>
      <c r="G30" s="73">
        <v>0.4035</v>
      </c>
      <c r="H30" s="73">
        <v>0.020175</v>
      </c>
    </row>
    <row r="31" spans="1:8">
      <c r="A31" s="72" t="s">
        <v>204</v>
      </c>
      <c r="B31" s="72" t="s">
        <v>205</v>
      </c>
      <c r="C31" s="72" t="s">
        <v>809</v>
      </c>
      <c r="D31" s="72" t="s">
        <v>810</v>
      </c>
      <c r="E31" s="72" t="s">
        <v>806</v>
      </c>
      <c r="F31" s="72">
        <v>1</v>
      </c>
      <c r="G31" s="73">
        <v>0.035</v>
      </c>
      <c r="H31" s="73">
        <v>0.035</v>
      </c>
    </row>
    <row r="32" spans="1:8">
      <c r="A32" s="72" t="s">
        <v>277</v>
      </c>
      <c r="B32" s="72"/>
      <c r="C32" s="72"/>
      <c r="D32" s="72"/>
      <c r="E32" s="72"/>
      <c r="F32" s="72"/>
      <c r="G32" s="73"/>
      <c r="H32" s="73">
        <v>10.204303</v>
      </c>
    </row>
    <row r="33" spans="1:8">
      <c r="A33" s="72" t="s">
        <v>145</v>
      </c>
      <c r="B33" s="72" t="s">
        <v>811</v>
      </c>
      <c r="C33" s="72" t="s">
        <v>613</v>
      </c>
      <c r="D33" s="72" t="s">
        <v>614</v>
      </c>
      <c r="E33" s="72" t="s">
        <v>806</v>
      </c>
      <c r="F33" s="72">
        <v>1</v>
      </c>
      <c r="G33" s="73">
        <v>0.35</v>
      </c>
      <c r="H33" s="73">
        <v>0.35</v>
      </c>
    </row>
    <row r="34" spans="1:8">
      <c r="A34" s="72" t="s">
        <v>145</v>
      </c>
      <c r="B34" s="72" t="s">
        <v>811</v>
      </c>
      <c r="C34" s="72" t="s">
        <v>587</v>
      </c>
      <c r="D34" s="72" t="s">
        <v>588</v>
      </c>
      <c r="E34" s="72" t="s">
        <v>806</v>
      </c>
      <c r="F34" s="72">
        <v>1</v>
      </c>
      <c r="G34" s="73">
        <v>4.2876</v>
      </c>
      <c r="H34" s="73">
        <v>4.2876</v>
      </c>
    </row>
    <row r="35" spans="1:8">
      <c r="A35" s="72" t="s">
        <v>145</v>
      </c>
      <c r="B35" s="72" t="s">
        <v>811</v>
      </c>
      <c r="C35" s="72" t="s">
        <v>617</v>
      </c>
      <c r="D35" s="72" t="s">
        <v>618</v>
      </c>
      <c r="E35" s="72" t="s">
        <v>806</v>
      </c>
      <c r="F35" s="72">
        <v>2</v>
      </c>
      <c r="G35" s="73">
        <v>0.1</v>
      </c>
      <c r="H35" s="73">
        <v>0.2</v>
      </c>
    </row>
    <row r="36" spans="1:8">
      <c r="A36" s="72" t="s">
        <v>145</v>
      </c>
      <c r="B36" s="72" t="s">
        <v>811</v>
      </c>
      <c r="C36" s="72" t="s">
        <v>475</v>
      </c>
      <c r="D36" s="72" t="s">
        <v>476</v>
      </c>
      <c r="E36" s="72" t="s">
        <v>806</v>
      </c>
      <c r="F36" s="72">
        <v>1</v>
      </c>
      <c r="G36" s="73">
        <v>3.19</v>
      </c>
      <c r="H36" s="73">
        <v>3.19</v>
      </c>
    </row>
    <row r="37" spans="1:8">
      <c r="A37" s="72" t="s">
        <v>145</v>
      </c>
      <c r="B37" s="72" t="s">
        <v>811</v>
      </c>
      <c r="C37" s="72" t="s">
        <v>469</v>
      </c>
      <c r="D37" s="72" t="s">
        <v>470</v>
      </c>
      <c r="E37" s="72" t="s">
        <v>806</v>
      </c>
      <c r="F37" s="72">
        <v>1</v>
      </c>
      <c r="G37" s="73">
        <v>0.31</v>
      </c>
      <c r="H37" s="73">
        <v>0.31</v>
      </c>
    </row>
    <row r="38" spans="1:8">
      <c r="A38" s="72" t="s">
        <v>145</v>
      </c>
      <c r="B38" s="72" t="s">
        <v>811</v>
      </c>
      <c r="C38" s="72" t="s">
        <v>465</v>
      </c>
      <c r="D38" s="72" t="s">
        <v>466</v>
      </c>
      <c r="E38" s="72" t="s">
        <v>806</v>
      </c>
      <c r="F38" s="72">
        <v>1</v>
      </c>
      <c r="G38" s="73">
        <v>0.22</v>
      </c>
      <c r="H38" s="73">
        <v>0.22</v>
      </c>
    </row>
    <row r="39" spans="1:8">
      <c r="A39" s="72" t="s">
        <v>145</v>
      </c>
      <c r="B39" s="72" t="s">
        <v>811</v>
      </c>
      <c r="C39" s="72" t="s">
        <v>463</v>
      </c>
      <c r="D39" s="72" t="s">
        <v>464</v>
      </c>
      <c r="E39" s="72" t="s">
        <v>806</v>
      </c>
      <c r="F39" s="72">
        <v>1</v>
      </c>
      <c r="G39" s="73">
        <v>0.4425</v>
      </c>
      <c r="H39" s="73">
        <v>0.4425</v>
      </c>
    </row>
    <row r="40" spans="1:8">
      <c r="A40" s="72" t="s">
        <v>145</v>
      </c>
      <c r="B40" s="72" t="s">
        <v>811</v>
      </c>
      <c r="C40" s="72" t="s">
        <v>461</v>
      </c>
      <c r="D40" s="72" t="s">
        <v>462</v>
      </c>
      <c r="E40" s="72" t="s">
        <v>806</v>
      </c>
      <c r="F40" s="72">
        <v>1</v>
      </c>
      <c r="G40" s="73">
        <v>0.22</v>
      </c>
      <c r="H40" s="73">
        <v>0.22</v>
      </c>
    </row>
    <row r="41" spans="1:8">
      <c r="A41" s="72" t="s">
        <v>145</v>
      </c>
      <c r="B41" s="72" t="s">
        <v>811</v>
      </c>
      <c r="C41" s="72" t="s">
        <v>459</v>
      </c>
      <c r="D41" s="72" t="s">
        <v>460</v>
      </c>
      <c r="E41" s="72" t="s">
        <v>806</v>
      </c>
      <c r="F41" s="72">
        <v>1</v>
      </c>
      <c r="G41" s="73">
        <v>0.19</v>
      </c>
      <c r="H41" s="73">
        <v>0.19</v>
      </c>
    </row>
    <row r="42" spans="1:8">
      <c r="A42" s="72" t="s">
        <v>145</v>
      </c>
      <c r="B42" s="72" t="s">
        <v>811</v>
      </c>
      <c r="C42" s="72" t="s">
        <v>457</v>
      </c>
      <c r="D42" s="72" t="s">
        <v>458</v>
      </c>
      <c r="E42" s="72" t="s">
        <v>806</v>
      </c>
      <c r="F42" s="72">
        <v>2</v>
      </c>
      <c r="G42" s="73">
        <v>0.6903</v>
      </c>
      <c r="H42" s="73">
        <v>1.3806</v>
      </c>
    </row>
    <row r="43" spans="1:8">
      <c r="A43" s="72" t="s">
        <v>145</v>
      </c>
      <c r="B43" s="72" t="s">
        <v>811</v>
      </c>
      <c r="C43" s="72" t="s">
        <v>451</v>
      </c>
      <c r="D43" s="72" t="s">
        <v>452</v>
      </c>
      <c r="E43" s="72" t="s">
        <v>806</v>
      </c>
      <c r="F43" s="72">
        <v>1</v>
      </c>
      <c r="G43" s="73">
        <v>1.3805</v>
      </c>
      <c r="H43" s="73">
        <v>1.3805</v>
      </c>
    </row>
    <row r="44" spans="1:8">
      <c r="A44" s="72" t="s">
        <v>145</v>
      </c>
      <c r="B44" s="72" t="s">
        <v>811</v>
      </c>
      <c r="C44" s="72" t="s">
        <v>812</v>
      </c>
      <c r="D44" s="72" t="s">
        <v>616</v>
      </c>
      <c r="E44" s="72" t="s">
        <v>806</v>
      </c>
      <c r="F44" s="72">
        <v>1</v>
      </c>
      <c r="G44" s="73">
        <v>0.17</v>
      </c>
      <c r="H44" s="73">
        <v>0.17</v>
      </c>
    </row>
    <row r="45" spans="1:8">
      <c r="A45" s="72" t="s">
        <v>145</v>
      </c>
      <c r="B45" s="72" t="s">
        <v>811</v>
      </c>
      <c r="C45" s="72" t="s">
        <v>813</v>
      </c>
      <c r="D45" s="72" t="s">
        <v>509</v>
      </c>
      <c r="E45" s="72" t="s">
        <v>806</v>
      </c>
      <c r="F45" s="72">
        <v>1</v>
      </c>
      <c r="G45" s="73">
        <v>3.5</v>
      </c>
      <c r="H45" s="73">
        <v>3.5</v>
      </c>
    </row>
    <row r="46" spans="1:8">
      <c r="A46" s="72" t="s">
        <v>145</v>
      </c>
      <c r="B46" s="72" t="s">
        <v>811</v>
      </c>
      <c r="C46" s="72" t="s">
        <v>518</v>
      </c>
      <c r="D46" s="72" t="s">
        <v>519</v>
      </c>
      <c r="E46" s="72" t="s">
        <v>806</v>
      </c>
      <c r="F46" s="72">
        <v>1</v>
      </c>
      <c r="G46" s="73">
        <v>3.68</v>
      </c>
      <c r="H46" s="73">
        <v>3.68</v>
      </c>
    </row>
    <row r="47" spans="1:8">
      <c r="A47" s="72" t="s">
        <v>145</v>
      </c>
      <c r="B47" s="72" t="s">
        <v>811</v>
      </c>
      <c r="C47" s="72" t="s">
        <v>814</v>
      </c>
      <c r="D47" s="72" t="s">
        <v>696</v>
      </c>
      <c r="E47" s="72" t="s">
        <v>806</v>
      </c>
      <c r="F47" s="72">
        <v>1</v>
      </c>
      <c r="G47" s="73">
        <v>3.85</v>
      </c>
      <c r="H47" s="73">
        <v>3.85</v>
      </c>
    </row>
    <row r="48" spans="1:8">
      <c r="A48" s="72" t="s">
        <v>145</v>
      </c>
      <c r="B48" s="72" t="s">
        <v>811</v>
      </c>
      <c r="C48" s="72" t="s">
        <v>241</v>
      </c>
      <c r="D48" s="72" t="s">
        <v>242</v>
      </c>
      <c r="E48" s="72" t="s">
        <v>806</v>
      </c>
      <c r="F48" s="72">
        <v>1</v>
      </c>
      <c r="G48" s="73">
        <v>0.0588</v>
      </c>
      <c r="H48" s="73">
        <v>0.0588</v>
      </c>
    </row>
    <row r="49" spans="1:8">
      <c r="A49" s="72" t="s">
        <v>145</v>
      </c>
      <c r="B49" s="72" t="s">
        <v>811</v>
      </c>
      <c r="C49" s="72" t="s">
        <v>234</v>
      </c>
      <c r="D49" s="72" t="s">
        <v>235</v>
      </c>
      <c r="E49" s="72" t="s">
        <v>806</v>
      </c>
      <c r="F49" s="72">
        <v>1</v>
      </c>
      <c r="G49" s="73">
        <v>0.0504</v>
      </c>
      <c r="H49" s="73">
        <v>0.0504</v>
      </c>
    </row>
    <row r="50" spans="1:8">
      <c r="A50" s="72" t="s">
        <v>145</v>
      </c>
      <c r="B50" s="72" t="s">
        <v>811</v>
      </c>
      <c r="C50" s="72" t="s">
        <v>809</v>
      </c>
      <c r="D50" s="72" t="s">
        <v>810</v>
      </c>
      <c r="E50" s="72" t="s">
        <v>806</v>
      </c>
      <c r="F50" s="72">
        <v>1</v>
      </c>
      <c r="G50" s="73">
        <v>0.035</v>
      </c>
      <c r="H50" s="73">
        <v>0.035</v>
      </c>
    </row>
    <row r="51" spans="1:8">
      <c r="A51" s="72" t="s">
        <v>277</v>
      </c>
      <c r="B51" s="74"/>
      <c r="C51" s="74"/>
      <c r="D51" s="74"/>
      <c r="E51" s="74"/>
      <c r="F51" s="74"/>
      <c r="G51" s="74"/>
      <c r="H51" s="75">
        <v>23.5154</v>
      </c>
    </row>
    <row r="52" spans="1:8">
      <c r="A52" s="76" t="s">
        <v>815</v>
      </c>
      <c r="B52" s="77" t="s">
        <v>816</v>
      </c>
      <c r="C52" s="77" t="s">
        <v>817</v>
      </c>
      <c r="D52" s="73"/>
      <c r="E52" s="72" t="s">
        <v>24</v>
      </c>
      <c r="F52" s="72">
        <v>1</v>
      </c>
      <c r="G52" s="75">
        <v>29.95</v>
      </c>
      <c r="H52" s="75">
        <v>29.95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" sqref="I$1:N$1048576"/>
    </sheetView>
  </sheetViews>
  <sheetFormatPr defaultColWidth="9" defaultRowHeight="14"/>
  <sheetData>
    <row r="1" spans="1:9">
      <c r="A1" s="70" t="s">
        <v>799</v>
      </c>
      <c r="B1" s="71" t="s">
        <v>818</v>
      </c>
      <c r="C1" s="71" t="s">
        <v>801</v>
      </c>
      <c r="D1" s="71" t="s">
        <v>818</v>
      </c>
      <c r="E1" s="70" t="s">
        <v>819</v>
      </c>
      <c r="F1" s="70" t="s">
        <v>820</v>
      </c>
      <c r="G1" s="70" t="s">
        <v>821</v>
      </c>
      <c r="H1" s="70" t="s">
        <v>822</v>
      </c>
      <c r="I1" s="70" t="s">
        <v>277</v>
      </c>
    </row>
    <row r="2" spans="1:9">
      <c r="A2" s="71" t="s">
        <v>39</v>
      </c>
      <c r="B2" s="71" t="s">
        <v>823</v>
      </c>
      <c r="C2" s="71" t="s">
        <v>824</v>
      </c>
      <c r="D2" s="71" t="s">
        <v>825</v>
      </c>
      <c r="E2" s="71" t="s">
        <v>240</v>
      </c>
      <c r="F2" s="71" t="s">
        <v>806</v>
      </c>
      <c r="G2" s="71">
        <v>1</v>
      </c>
      <c r="H2" s="71">
        <v>2.21</v>
      </c>
      <c r="I2" s="71">
        <v>2.21</v>
      </c>
    </row>
    <row r="3" spans="1:9">
      <c r="A3" s="71" t="s">
        <v>39</v>
      </c>
      <c r="B3" s="71" t="s">
        <v>823</v>
      </c>
      <c r="C3" s="71" t="s">
        <v>826</v>
      </c>
      <c r="D3" s="71" t="s">
        <v>827</v>
      </c>
      <c r="E3" s="71" t="s">
        <v>240</v>
      </c>
      <c r="F3" s="71" t="s">
        <v>806</v>
      </c>
      <c r="G3" s="71">
        <v>1</v>
      </c>
      <c r="H3" s="71">
        <v>1.9469</v>
      </c>
      <c r="I3" s="71">
        <v>1.9469</v>
      </c>
    </row>
    <row r="4" spans="1:9">
      <c r="A4" s="71" t="s">
        <v>39</v>
      </c>
      <c r="B4" s="71" t="s">
        <v>823</v>
      </c>
      <c r="C4" s="71" t="s">
        <v>435</v>
      </c>
      <c r="D4" s="71" t="s">
        <v>436</v>
      </c>
      <c r="E4" s="71" t="s">
        <v>240</v>
      </c>
      <c r="F4" s="71" t="s">
        <v>806</v>
      </c>
      <c r="G4" s="71">
        <v>1</v>
      </c>
      <c r="H4" s="71">
        <v>0.0906</v>
      </c>
      <c r="I4" s="71">
        <v>0.0906</v>
      </c>
    </row>
    <row r="5" spans="1:9">
      <c r="A5" s="71" t="s">
        <v>39</v>
      </c>
      <c r="B5" s="71" t="s">
        <v>823</v>
      </c>
      <c r="C5" s="71" t="s">
        <v>580</v>
      </c>
      <c r="D5" s="71" t="s">
        <v>581</v>
      </c>
      <c r="E5" s="71" t="s">
        <v>709</v>
      </c>
      <c r="F5" s="71" t="s">
        <v>806</v>
      </c>
      <c r="G5" s="71">
        <v>1</v>
      </c>
      <c r="H5" s="71">
        <v>0.0627</v>
      </c>
      <c r="I5" s="71">
        <v>0.0627</v>
      </c>
    </row>
    <row r="6" spans="1:9">
      <c r="A6" s="71" t="s">
        <v>39</v>
      </c>
      <c r="B6" s="71" t="s">
        <v>823</v>
      </c>
      <c r="C6" s="71" t="s">
        <v>568</v>
      </c>
      <c r="D6" s="71" t="s">
        <v>569</v>
      </c>
      <c r="E6" s="71" t="s">
        <v>716</v>
      </c>
      <c r="F6" s="71" t="s">
        <v>806</v>
      </c>
      <c r="G6" s="71">
        <v>0.02778</v>
      </c>
      <c r="H6" s="71">
        <v>6.1792</v>
      </c>
      <c r="I6" s="71">
        <v>0.171658176</v>
      </c>
    </row>
    <row r="7" spans="1:9">
      <c r="A7" s="71" t="s">
        <v>39</v>
      </c>
      <c r="B7" s="71" t="s">
        <v>823</v>
      </c>
      <c r="C7" s="71" t="s">
        <v>573</v>
      </c>
      <c r="D7" s="71" t="s">
        <v>574</v>
      </c>
      <c r="E7" s="71" t="s">
        <v>717</v>
      </c>
      <c r="F7" s="71" t="s">
        <v>806</v>
      </c>
      <c r="G7" s="71">
        <v>0.1111</v>
      </c>
      <c r="H7" s="71">
        <v>0.4035</v>
      </c>
      <c r="I7" s="71">
        <v>0.04482885</v>
      </c>
    </row>
    <row r="8" spans="1:9">
      <c r="A8" s="71" t="s">
        <v>39</v>
      </c>
      <c r="B8" s="71" t="s">
        <v>823</v>
      </c>
      <c r="C8" s="71" t="s">
        <v>828</v>
      </c>
      <c r="D8" s="71" t="s">
        <v>829</v>
      </c>
      <c r="E8" s="71" t="s">
        <v>240</v>
      </c>
      <c r="F8" s="71" t="s">
        <v>806</v>
      </c>
      <c r="G8" s="71">
        <v>1</v>
      </c>
      <c r="H8" s="71">
        <v>6.3907</v>
      </c>
      <c r="I8" s="71">
        <v>6.3907</v>
      </c>
    </row>
    <row r="9" spans="1:9">
      <c r="A9" s="71" t="s">
        <v>39</v>
      </c>
      <c r="B9" s="71" t="s">
        <v>823</v>
      </c>
      <c r="C9" s="71" t="s">
        <v>830</v>
      </c>
      <c r="D9" s="71" t="s">
        <v>831</v>
      </c>
      <c r="E9" s="71" t="s">
        <v>240</v>
      </c>
      <c r="F9" s="71" t="s">
        <v>806</v>
      </c>
      <c r="G9" s="71">
        <v>1</v>
      </c>
      <c r="H9" s="71">
        <v>5.6591</v>
      </c>
      <c r="I9" s="71">
        <v>5.6591</v>
      </c>
    </row>
    <row r="10" spans="1:9">
      <c r="A10" s="71" t="s">
        <v>39</v>
      </c>
      <c r="B10" s="71" t="s">
        <v>823</v>
      </c>
      <c r="C10" s="71" t="s">
        <v>832</v>
      </c>
      <c r="D10" s="71" t="s">
        <v>833</v>
      </c>
      <c r="E10" s="71" t="s">
        <v>240</v>
      </c>
      <c r="F10" s="71" t="s">
        <v>806</v>
      </c>
      <c r="G10" s="71">
        <v>1</v>
      </c>
      <c r="H10" s="71">
        <v>24.73</v>
      </c>
      <c r="I10" s="71">
        <v>24.73</v>
      </c>
    </row>
    <row r="11" spans="1:9">
      <c r="A11" s="71" t="s">
        <v>39</v>
      </c>
      <c r="B11" s="71" t="s">
        <v>823</v>
      </c>
      <c r="C11" s="71" t="s">
        <v>834</v>
      </c>
      <c r="D11" s="71" t="s">
        <v>835</v>
      </c>
      <c r="E11" s="71" t="s">
        <v>240</v>
      </c>
      <c r="F11" s="71" t="s">
        <v>806</v>
      </c>
      <c r="G11" s="71">
        <v>1</v>
      </c>
      <c r="H11" s="71">
        <v>1.5044</v>
      </c>
      <c r="I11" s="71">
        <v>1.5044</v>
      </c>
    </row>
    <row r="12" spans="1:9">
      <c r="A12" s="71" t="s">
        <v>39</v>
      </c>
      <c r="B12" s="71" t="s">
        <v>823</v>
      </c>
      <c r="C12" s="71" t="s">
        <v>836</v>
      </c>
      <c r="D12" s="71" t="s">
        <v>837</v>
      </c>
      <c r="E12" s="71" t="s">
        <v>240</v>
      </c>
      <c r="F12" s="71" t="s">
        <v>806</v>
      </c>
      <c r="G12" s="71">
        <v>1</v>
      </c>
      <c r="H12" s="71">
        <v>1.4159</v>
      </c>
      <c r="I12" s="71">
        <v>1.4159</v>
      </c>
    </row>
    <row r="13" spans="1:9">
      <c r="A13" s="71" t="s">
        <v>277</v>
      </c>
      <c r="B13" s="71"/>
      <c r="C13" s="71"/>
      <c r="D13" s="71"/>
      <c r="E13" s="71"/>
      <c r="F13" s="71"/>
      <c r="G13" s="71"/>
      <c r="H13" s="71"/>
      <c r="I13" s="71">
        <v>44.226787026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" sqref="I$1:N$1048576"/>
    </sheetView>
  </sheetViews>
  <sheetFormatPr defaultColWidth="9" defaultRowHeight="14" outlineLevelRow="7"/>
  <sheetData>
    <row r="1" spans="1:9">
      <c r="A1" s="66" t="s">
        <v>799</v>
      </c>
      <c r="B1" s="67" t="s">
        <v>800</v>
      </c>
      <c r="C1" s="66" t="s">
        <v>801</v>
      </c>
      <c r="D1" s="66" t="s">
        <v>802</v>
      </c>
      <c r="E1" s="66" t="s">
        <v>802</v>
      </c>
      <c r="F1" s="66" t="s">
        <v>803</v>
      </c>
      <c r="G1" s="66" t="s">
        <v>220</v>
      </c>
      <c r="H1" s="64" t="s">
        <v>822</v>
      </c>
      <c r="I1" s="64" t="s">
        <v>838</v>
      </c>
    </row>
    <row r="2" spans="1:9">
      <c r="A2" s="66" t="s">
        <v>86</v>
      </c>
      <c r="B2" s="66" t="s">
        <v>839</v>
      </c>
      <c r="C2" s="66" t="s">
        <v>544</v>
      </c>
      <c r="D2" s="66" t="s">
        <v>545</v>
      </c>
      <c r="E2" s="66" t="s">
        <v>748</v>
      </c>
      <c r="F2" s="66" t="s">
        <v>806</v>
      </c>
      <c r="G2" s="66">
        <v>0.2</v>
      </c>
      <c r="H2" s="66">
        <v>1.7257</v>
      </c>
      <c r="I2" s="66">
        <v>0.34514</v>
      </c>
    </row>
    <row r="3" spans="1:9">
      <c r="A3" s="66" t="s">
        <v>86</v>
      </c>
      <c r="B3" s="66" t="s">
        <v>839</v>
      </c>
      <c r="C3" s="66" t="s">
        <v>546</v>
      </c>
      <c r="D3" s="66" t="s">
        <v>547</v>
      </c>
      <c r="E3" s="66" t="s">
        <v>747</v>
      </c>
      <c r="F3" s="66" t="s">
        <v>806</v>
      </c>
      <c r="G3" s="66">
        <v>0.495</v>
      </c>
      <c r="H3" s="66">
        <v>1.6814</v>
      </c>
      <c r="I3" s="66">
        <v>0.832293</v>
      </c>
    </row>
    <row r="4" spans="1:9">
      <c r="A4" s="66" t="s">
        <v>86</v>
      </c>
      <c r="B4" s="66" t="s">
        <v>839</v>
      </c>
      <c r="C4" s="66" t="s">
        <v>840</v>
      </c>
      <c r="D4" s="66" t="s">
        <v>841</v>
      </c>
      <c r="E4" s="66" t="s">
        <v>240</v>
      </c>
      <c r="F4" s="66" t="s">
        <v>806</v>
      </c>
      <c r="G4" s="66">
        <v>1</v>
      </c>
      <c r="H4" s="66">
        <v>0.52</v>
      </c>
      <c r="I4" s="66">
        <v>0.52</v>
      </c>
    </row>
    <row r="5" spans="1:9">
      <c r="A5" s="66" t="s">
        <v>86</v>
      </c>
      <c r="B5" s="67" t="s">
        <v>839</v>
      </c>
      <c r="C5" s="66" t="s">
        <v>842</v>
      </c>
      <c r="D5" s="66" t="s">
        <v>843</v>
      </c>
      <c r="E5" s="66" t="s">
        <v>240</v>
      </c>
      <c r="F5" s="66" t="s">
        <v>24</v>
      </c>
      <c r="G5" s="66">
        <v>1</v>
      </c>
      <c r="H5" s="66">
        <v>4.916492</v>
      </c>
      <c r="I5" s="66">
        <v>4.916492</v>
      </c>
    </row>
    <row r="6" spans="1:9">
      <c r="A6" s="66" t="s">
        <v>86</v>
      </c>
      <c r="B6" s="66" t="s">
        <v>839</v>
      </c>
      <c r="C6" s="66" t="s">
        <v>844</v>
      </c>
      <c r="D6" s="66" t="s">
        <v>845</v>
      </c>
      <c r="E6" s="66" t="s">
        <v>240</v>
      </c>
      <c r="F6" s="66" t="s">
        <v>806</v>
      </c>
      <c r="G6" s="66">
        <v>1</v>
      </c>
      <c r="H6" s="66">
        <v>0.35</v>
      </c>
      <c r="I6" s="66">
        <v>0.35</v>
      </c>
    </row>
    <row r="7" spans="1:9">
      <c r="A7" s="66" t="s">
        <v>86</v>
      </c>
      <c r="B7" s="66" t="s">
        <v>839</v>
      </c>
      <c r="C7" s="66" t="s">
        <v>846</v>
      </c>
      <c r="D7" s="66" t="s">
        <v>292</v>
      </c>
      <c r="E7" s="66" t="s">
        <v>240</v>
      </c>
      <c r="F7" s="66" t="s">
        <v>806</v>
      </c>
      <c r="G7" s="66">
        <v>1</v>
      </c>
      <c r="H7" s="66">
        <v>0.177</v>
      </c>
      <c r="I7" s="66">
        <v>0.177</v>
      </c>
    </row>
    <row r="8" spans="1:9">
      <c r="A8" s="68"/>
      <c r="B8" s="68"/>
      <c r="C8" s="68"/>
      <c r="D8" s="68"/>
      <c r="E8" s="68"/>
      <c r="F8" s="68"/>
      <c r="G8" s="68"/>
      <c r="H8" s="68"/>
      <c r="I8" s="69">
        <v>7.140925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1" sqref="I$1:N$1048576"/>
    </sheetView>
  </sheetViews>
  <sheetFormatPr defaultColWidth="9" defaultRowHeight="14"/>
  <sheetData>
    <row r="1" spans="1:9">
      <c r="A1" s="59" t="s">
        <v>799</v>
      </c>
      <c r="B1" s="59" t="s">
        <v>214</v>
      </c>
      <c r="C1" s="59" t="s">
        <v>801</v>
      </c>
      <c r="D1" s="59" t="s">
        <v>802</v>
      </c>
      <c r="E1" s="59" t="s">
        <v>802</v>
      </c>
      <c r="F1" s="59" t="s">
        <v>803</v>
      </c>
      <c r="G1" s="59" t="s">
        <v>220</v>
      </c>
      <c r="H1" s="60" t="s">
        <v>822</v>
      </c>
      <c r="I1" s="60" t="s">
        <v>847</v>
      </c>
    </row>
    <row r="2" spans="1:9">
      <c r="A2" s="59" t="s">
        <v>149</v>
      </c>
      <c r="B2" s="59" t="s">
        <v>848</v>
      </c>
      <c r="C2" s="59" t="s">
        <v>552</v>
      </c>
      <c r="D2" s="59" t="s">
        <v>553</v>
      </c>
      <c r="E2" s="59" t="s">
        <v>240</v>
      </c>
      <c r="F2" s="59" t="s">
        <v>806</v>
      </c>
      <c r="G2" s="61">
        <v>2</v>
      </c>
      <c r="H2" s="60">
        <v>0.5885</v>
      </c>
      <c r="I2" s="60">
        <v>1.177</v>
      </c>
    </row>
    <row r="3" spans="1:9">
      <c r="A3" s="62" t="s">
        <v>149</v>
      </c>
      <c r="B3" s="59" t="s">
        <v>848</v>
      </c>
      <c r="C3" s="62" t="s">
        <v>570</v>
      </c>
      <c r="D3" s="62" t="s">
        <v>571</v>
      </c>
      <c r="E3" s="62" t="s">
        <v>712</v>
      </c>
      <c r="F3" s="59" t="s">
        <v>806</v>
      </c>
      <c r="G3" s="63">
        <v>0.01</v>
      </c>
      <c r="H3" s="60">
        <v>6.2128</v>
      </c>
      <c r="I3" s="60">
        <v>0.062128</v>
      </c>
    </row>
    <row r="4" spans="1:9">
      <c r="A4" s="59" t="s">
        <v>149</v>
      </c>
      <c r="B4" s="59" t="s">
        <v>848</v>
      </c>
      <c r="C4" s="59" t="s">
        <v>573</v>
      </c>
      <c r="D4" s="59" t="s">
        <v>574</v>
      </c>
      <c r="E4" s="59" t="s">
        <v>717</v>
      </c>
      <c r="F4" s="59" t="s">
        <v>806</v>
      </c>
      <c r="G4" s="61">
        <v>0.05</v>
      </c>
      <c r="H4" s="60">
        <v>0.4035</v>
      </c>
      <c r="I4" s="60">
        <v>0.020175</v>
      </c>
    </row>
    <row r="5" spans="1:9">
      <c r="A5" s="62" t="s">
        <v>149</v>
      </c>
      <c r="B5" s="59" t="s">
        <v>848</v>
      </c>
      <c r="C5" s="62" t="s">
        <v>630</v>
      </c>
      <c r="D5" s="62" t="s">
        <v>631</v>
      </c>
      <c r="E5" s="62" t="s">
        <v>240</v>
      </c>
      <c r="F5" s="59" t="s">
        <v>806</v>
      </c>
      <c r="G5" s="63">
        <v>1</v>
      </c>
      <c r="H5" s="60">
        <v>2.8</v>
      </c>
      <c r="I5" s="60">
        <v>2.8</v>
      </c>
    </row>
    <row r="6" spans="1:9">
      <c r="A6" s="59" t="s">
        <v>149</v>
      </c>
      <c r="B6" s="59" t="s">
        <v>848</v>
      </c>
      <c r="C6" s="59" t="s">
        <v>510</v>
      </c>
      <c r="D6" s="59" t="s">
        <v>404</v>
      </c>
      <c r="E6" s="59" t="s">
        <v>849</v>
      </c>
      <c r="F6" s="59" t="s">
        <v>806</v>
      </c>
      <c r="G6" s="61">
        <v>1</v>
      </c>
      <c r="H6" s="60">
        <v>3.3</v>
      </c>
      <c r="I6" s="60">
        <v>3.3</v>
      </c>
    </row>
    <row r="7" spans="1:9">
      <c r="A7" s="62" t="s">
        <v>149</v>
      </c>
      <c r="B7" s="59" t="s">
        <v>848</v>
      </c>
      <c r="C7" s="62" t="s">
        <v>516</v>
      </c>
      <c r="D7" s="62" t="s">
        <v>478</v>
      </c>
      <c r="E7" s="62" t="s">
        <v>773</v>
      </c>
      <c r="F7" s="59" t="s">
        <v>806</v>
      </c>
      <c r="G7" s="63">
        <v>1</v>
      </c>
      <c r="H7" s="60">
        <v>1.49</v>
      </c>
      <c r="I7" s="60">
        <v>1.49</v>
      </c>
    </row>
    <row r="8" spans="1:9">
      <c r="A8" s="59" t="s">
        <v>149</v>
      </c>
      <c r="B8" s="59" t="s">
        <v>848</v>
      </c>
      <c r="C8" s="59" t="s">
        <v>517</v>
      </c>
      <c r="D8" s="59" t="s">
        <v>480</v>
      </c>
      <c r="E8" s="59" t="s">
        <v>774</v>
      </c>
      <c r="F8" s="59" t="s">
        <v>806</v>
      </c>
      <c r="G8" s="61">
        <v>1</v>
      </c>
      <c r="H8" s="60">
        <v>1.32</v>
      </c>
      <c r="I8" s="60">
        <v>1.32</v>
      </c>
    </row>
    <row r="9" spans="1:9">
      <c r="A9" s="62" t="s">
        <v>149</v>
      </c>
      <c r="B9" s="59" t="s">
        <v>848</v>
      </c>
      <c r="C9" s="62" t="s">
        <v>809</v>
      </c>
      <c r="D9" s="62" t="s">
        <v>810</v>
      </c>
      <c r="E9" s="62" t="s">
        <v>240</v>
      </c>
      <c r="F9" s="59" t="s">
        <v>806</v>
      </c>
      <c r="G9" s="63">
        <v>1</v>
      </c>
      <c r="H9" s="60">
        <v>0.035</v>
      </c>
      <c r="I9" s="60">
        <v>0.035</v>
      </c>
    </row>
    <row r="10" spans="1:9">
      <c r="A10" s="64" t="s">
        <v>277</v>
      </c>
      <c r="B10" s="64"/>
      <c r="C10" s="65"/>
      <c r="D10" s="65"/>
      <c r="E10" s="65"/>
      <c r="F10" s="65"/>
      <c r="G10" s="65"/>
      <c r="H10" s="65"/>
      <c r="I10" s="59">
        <v>10.204303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J17" sqref="J17"/>
    </sheetView>
  </sheetViews>
  <sheetFormatPr defaultColWidth="9" defaultRowHeight="14"/>
  <cols>
    <col min="1" max="1" width="5" style="78" customWidth="1"/>
    <col min="2" max="2" width="2.37272727272727" style="78" customWidth="1"/>
    <col min="3" max="6" width="2.37272727272727" customWidth="1"/>
    <col min="7" max="7" width="12.1272727272727" customWidth="1"/>
    <col min="8" max="8" width="21.5" customWidth="1"/>
    <col min="9" max="9" width="12.1272727272727" customWidth="1"/>
    <col min="10" max="10" width="20.2545454545455" style="411" customWidth="1"/>
    <col min="11" max="11" width="17.5" style="411" customWidth="1"/>
    <col min="12" max="12" width="6" customWidth="1"/>
    <col min="13" max="13" width="4.25454545454545" customWidth="1"/>
    <col min="14" max="14" width="7.12727272727273" style="78" customWidth="1"/>
  </cols>
  <sheetData>
    <row r="1" s="393" customFormat="1" spans="1:23">
      <c r="A1" s="356" t="s">
        <v>0</v>
      </c>
      <c r="B1" s="357" t="s">
        <v>212</v>
      </c>
      <c r="C1" s="358"/>
      <c r="D1" s="358"/>
      <c r="E1" s="358"/>
      <c r="F1" s="359"/>
      <c r="G1" s="360" t="s">
        <v>213</v>
      </c>
      <c r="H1" s="356" t="s">
        <v>214</v>
      </c>
      <c r="I1" s="81" t="s">
        <v>215</v>
      </c>
      <c r="J1" s="412" t="s">
        <v>216</v>
      </c>
      <c r="K1" s="413" t="s">
        <v>217</v>
      </c>
      <c r="L1" s="375" t="s">
        <v>218</v>
      </c>
      <c r="M1" s="360" t="s">
        <v>219</v>
      </c>
      <c r="N1" s="376" t="s">
        <v>220</v>
      </c>
      <c r="O1" s="377" t="s">
        <v>221</v>
      </c>
      <c r="P1" s="378"/>
      <c r="Q1" s="378"/>
      <c r="R1" s="378"/>
      <c r="S1" s="378"/>
      <c r="T1" s="390"/>
      <c r="U1" s="391" t="s">
        <v>222</v>
      </c>
      <c r="V1" s="392" t="s">
        <v>223</v>
      </c>
      <c r="W1" s="360" t="s">
        <v>224</v>
      </c>
    </row>
    <row r="2" s="393" customFormat="1" ht="15" spans="1:24">
      <c r="A2" s="361"/>
      <c r="B2" s="362"/>
      <c r="C2" s="363"/>
      <c r="D2" s="363"/>
      <c r="E2" s="363"/>
      <c r="F2" s="364"/>
      <c r="G2" s="360"/>
      <c r="H2" s="361"/>
      <c r="I2" s="81"/>
      <c r="J2" s="412"/>
      <c r="K2" s="413"/>
      <c r="L2" s="360"/>
      <c r="M2" s="360"/>
      <c r="N2" s="220"/>
      <c r="O2" s="88" t="s">
        <v>225</v>
      </c>
      <c r="P2" s="117"/>
      <c r="Q2" s="375" t="s">
        <v>226</v>
      </c>
      <c r="R2" s="375"/>
      <c r="S2" s="375" t="s">
        <v>227</v>
      </c>
      <c r="T2" s="394"/>
      <c r="U2" s="395"/>
      <c r="V2" s="392"/>
      <c r="W2" s="360"/>
      <c r="X2" s="396" t="s">
        <v>228</v>
      </c>
    </row>
    <row r="3" s="393" customFormat="1" ht="15.75" customHeight="1" spans="1:23">
      <c r="A3" s="361"/>
      <c r="B3" s="365"/>
      <c r="C3" s="366"/>
      <c r="D3" s="366"/>
      <c r="E3" s="366"/>
      <c r="F3" s="367"/>
      <c r="G3" s="356"/>
      <c r="H3" s="361"/>
      <c r="I3" s="89"/>
      <c r="J3" s="414"/>
      <c r="K3" s="415"/>
      <c r="L3" s="356"/>
      <c r="M3" s="356"/>
      <c r="N3" s="228"/>
      <c r="O3" s="90" t="s">
        <v>229</v>
      </c>
      <c r="P3" s="120" t="s">
        <v>230</v>
      </c>
      <c r="Q3" s="120" t="s">
        <v>229</v>
      </c>
      <c r="R3" s="397" t="s">
        <v>230</v>
      </c>
      <c r="S3" s="397" t="s">
        <v>229</v>
      </c>
      <c r="T3" s="398" t="s">
        <v>230</v>
      </c>
      <c r="U3" s="399" t="s">
        <v>231</v>
      </c>
      <c r="V3" s="400"/>
      <c r="W3" s="356"/>
    </row>
    <row r="4" s="393" customFormat="1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278</v>
      </c>
      <c r="H4" s="369" t="s">
        <v>233</v>
      </c>
      <c r="I4" s="369" t="s">
        <v>264</v>
      </c>
      <c r="J4" s="416" t="s">
        <v>265</v>
      </c>
      <c r="K4" s="416" t="s">
        <v>254</v>
      </c>
      <c r="L4" s="369" t="s">
        <v>237</v>
      </c>
      <c r="M4" s="369"/>
      <c r="N4" s="379">
        <v>2</v>
      </c>
      <c r="O4" s="380">
        <v>0.679491366057839</v>
      </c>
      <c r="P4" s="381">
        <f>O4*N4</f>
        <v>1.35898273211568</v>
      </c>
      <c r="Q4" s="401">
        <v>0.679491366057839</v>
      </c>
      <c r="R4" s="381">
        <f>N4*Q4</f>
        <v>1.35898273211568</v>
      </c>
      <c r="S4" s="381">
        <v>0.679491366057839</v>
      </c>
      <c r="T4" s="381">
        <f>S4*N4</f>
        <v>1.35898273211568</v>
      </c>
      <c r="U4" s="402">
        <f>IF(T4&gt;0,T4,IF(R4&gt;0,R4,P4))</f>
        <v>1.35898273211568</v>
      </c>
      <c r="V4" s="380"/>
      <c r="W4" s="402"/>
      <c r="X4" s="403"/>
    </row>
    <row r="5" s="393" customFormat="1" spans="1:24">
      <c r="A5" s="370">
        <v>1</v>
      </c>
      <c r="B5" s="371">
        <v>1</v>
      </c>
      <c r="C5" s="371"/>
      <c r="D5" s="371"/>
      <c r="E5" s="371"/>
      <c r="F5" s="371"/>
      <c r="G5" s="371" t="s">
        <v>278</v>
      </c>
      <c r="H5" s="371" t="s">
        <v>233</v>
      </c>
      <c r="I5" s="371" t="s">
        <v>279</v>
      </c>
      <c r="J5" s="417" t="s">
        <v>280</v>
      </c>
      <c r="K5" s="417" t="s">
        <v>281</v>
      </c>
      <c r="L5" s="371" t="s">
        <v>237</v>
      </c>
      <c r="M5" s="371"/>
      <c r="N5" s="382">
        <v>1</v>
      </c>
      <c r="O5" s="383">
        <v>0.40356</v>
      </c>
      <c r="P5" s="384">
        <f t="shared" ref="P5:P24" si="0">O5*N5</f>
        <v>0.40356</v>
      </c>
      <c r="Q5" s="404">
        <v>0.40356</v>
      </c>
      <c r="R5" s="384">
        <f t="shared" ref="R5:R24" si="1">N5*Q5</f>
        <v>0.40356</v>
      </c>
      <c r="S5" s="384">
        <v>0.40356</v>
      </c>
      <c r="T5" s="384">
        <f t="shared" ref="T5:T24" si="2">S5*N5</f>
        <v>0.40356</v>
      </c>
      <c r="U5" s="405">
        <f t="shared" ref="U5:U24" si="3">IF(T5&gt;0,T5,IF(R5&gt;0,R5,P5))</f>
        <v>0.40356</v>
      </c>
      <c r="V5" s="406"/>
      <c r="W5" s="407"/>
      <c r="X5" s="403"/>
    </row>
    <row r="6" s="393" customFormat="1" spans="1:24">
      <c r="A6" s="370">
        <v>1</v>
      </c>
      <c r="B6" s="371">
        <v>1</v>
      </c>
      <c r="C6" s="371"/>
      <c r="D6" s="371"/>
      <c r="E6" s="371"/>
      <c r="F6" s="371"/>
      <c r="G6" s="371" t="s">
        <v>278</v>
      </c>
      <c r="H6" s="371" t="s">
        <v>233</v>
      </c>
      <c r="I6" s="371" t="s">
        <v>249</v>
      </c>
      <c r="J6" s="417" t="s">
        <v>250</v>
      </c>
      <c r="K6" s="417" t="s">
        <v>251</v>
      </c>
      <c r="L6" s="371" t="s">
        <v>237</v>
      </c>
      <c r="M6" s="371"/>
      <c r="N6" s="382">
        <v>1.92</v>
      </c>
      <c r="O6" s="383">
        <v>0.776</v>
      </c>
      <c r="P6" s="384">
        <f t="shared" si="0"/>
        <v>1.48992</v>
      </c>
      <c r="Q6" s="404">
        <v>0.776</v>
      </c>
      <c r="R6" s="384">
        <f t="shared" si="1"/>
        <v>1.48992</v>
      </c>
      <c r="S6" s="384">
        <v>0.776</v>
      </c>
      <c r="T6" s="384">
        <f t="shared" si="2"/>
        <v>1.48992</v>
      </c>
      <c r="U6" s="405">
        <f t="shared" si="3"/>
        <v>1.48992</v>
      </c>
      <c r="V6" s="406"/>
      <c r="W6" s="407"/>
      <c r="X6" s="403"/>
    </row>
    <row r="7" s="393" customFormat="1" spans="1:24">
      <c r="A7" s="370">
        <v>1</v>
      </c>
      <c r="B7" s="371">
        <v>1</v>
      </c>
      <c r="C7" s="371"/>
      <c r="D7" s="371"/>
      <c r="E7" s="371"/>
      <c r="F7" s="371"/>
      <c r="G7" s="371" t="s">
        <v>278</v>
      </c>
      <c r="H7" s="371" t="s">
        <v>233</v>
      </c>
      <c r="I7" s="371" t="s">
        <v>241</v>
      </c>
      <c r="J7" s="417" t="s">
        <v>242</v>
      </c>
      <c r="K7" s="417" t="s">
        <v>243</v>
      </c>
      <c r="L7" s="371" t="s">
        <v>237</v>
      </c>
      <c r="M7" s="371"/>
      <c r="N7" s="382">
        <v>1</v>
      </c>
      <c r="O7" s="383">
        <v>0.0588495575221239</v>
      </c>
      <c r="P7" s="384">
        <f t="shared" si="0"/>
        <v>0.0588495575221239</v>
      </c>
      <c r="Q7" s="404">
        <v>0.0588495575221239</v>
      </c>
      <c r="R7" s="384">
        <f t="shared" si="1"/>
        <v>0.0588495575221239</v>
      </c>
      <c r="S7" s="384">
        <v>0.0588495575221239</v>
      </c>
      <c r="T7" s="384">
        <f t="shared" si="2"/>
        <v>0.0588495575221239</v>
      </c>
      <c r="U7" s="405">
        <f t="shared" si="3"/>
        <v>0.0588495575221239</v>
      </c>
      <c r="V7" s="406"/>
      <c r="W7" s="407"/>
      <c r="X7" s="403"/>
    </row>
    <row r="8" s="393" customFormat="1" spans="1:24">
      <c r="A8" s="370">
        <v>1</v>
      </c>
      <c r="B8" s="371">
        <v>1</v>
      </c>
      <c r="C8" s="371"/>
      <c r="D8" s="371"/>
      <c r="E8" s="371"/>
      <c r="F8" s="371"/>
      <c r="G8" s="371" t="s">
        <v>278</v>
      </c>
      <c r="H8" s="371" t="s">
        <v>233</v>
      </c>
      <c r="I8" s="371" t="s">
        <v>282</v>
      </c>
      <c r="J8" s="417" t="s">
        <v>283</v>
      </c>
      <c r="K8" s="417" t="s">
        <v>254</v>
      </c>
      <c r="L8" s="371" t="s">
        <v>237</v>
      </c>
      <c r="M8" s="371"/>
      <c r="N8" s="382">
        <v>1</v>
      </c>
      <c r="O8" s="383">
        <v>18.7398301796043</v>
      </c>
      <c r="P8" s="384">
        <f t="shared" si="0"/>
        <v>18.7398301796043</v>
      </c>
      <c r="Q8" s="404">
        <v>18.7398301796043</v>
      </c>
      <c r="R8" s="384">
        <f t="shared" si="1"/>
        <v>18.7398301796043</v>
      </c>
      <c r="S8" s="384">
        <v>18.7398301796043</v>
      </c>
      <c r="T8" s="384">
        <f t="shared" si="2"/>
        <v>18.7398301796043</v>
      </c>
      <c r="U8" s="405">
        <f t="shared" si="3"/>
        <v>18.7398301796043</v>
      </c>
      <c r="V8" s="406"/>
      <c r="W8" s="407"/>
      <c r="X8" s="403"/>
    </row>
    <row r="9" s="393" customFormat="1" spans="1:24">
      <c r="A9" s="370">
        <v>1</v>
      </c>
      <c r="B9" s="371">
        <v>1</v>
      </c>
      <c r="C9" s="371"/>
      <c r="D9" s="371"/>
      <c r="E9" s="371"/>
      <c r="F9" s="371"/>
      <c r="G9" s="371" t="s">
        <v>278</v>
      </c>
      <c r="H9" s="371" t="s">
        <v>233</v>
      </c>
      <c r="I9" s="371" t="s">
        <v>273</v>
      </c>
      <c r="J9" s="417" t="s">
        <v>274</v>
      </c>
      <c r="K9" s="417" t="s">
        <v>251</v>
      </c>
      <c r="L9" s="371" t="s">
        <v>237</v>
      </c>
      <c r="M9" s="371"/>
      <c r="N9" s="382">
        <v>0.86</v>
      </c>
      <c r="O9" s="383">
        <v>0.776</v>
      </c>
      <c r="P9" s="384">
        <f t="shared" si="0"/>
        <v>0.66736</v>
      </c>
      <c r="Q9" s="404">
        <v>0.776</v>
      </c>
      <c r="R9" s="384">
        <f t="shared" si="1"/>
        <v>0.66736</v>
      </c>
      <c r="S9" s="384">
        <v>0.776</v>
      </c>
      <c r="T9" s="384">
        <f t="shared" si="2"/>
        <v>0.66736</v>
      </c>
      <c r="U9" s="405">
        <f t="shared" si="3"/>
        <v>0.66736</v>
      </c>
      <c r="V9" s="406"/>
      <c r="W9" s="407"/>
      <c r="X9" s="403"/>
    </row>
    <row r="10" s="393" customFormat="1" spans="1:24">
      <c r="A10" s="370">
        <v>1</v>
      </c>
      <c r="B10" s="371">
        <v>1</v>
      </c>
      <c r="C10" s="371"/>
      <c r="D10" s="371"/>
      <c r="E10" s="371"/>
      <c r="F10" s="371"/>
      <c r="G10" s="371" t="s">
        <v>278</v>
      </c>
      <c r="H10" s="371" t="s">
        <v>233</v>
      </c>
      <c r="I10" s="371" t="s">
        <v>234</v>
      </c>
      <c r="J10" s="417" t="s">
        <v>235</v>
      </c>
      <c r="K10" s="417" t="s">
        <v>236</v>
      </c>
      <c r="L10" s="371" t="s">
        <v>237</v>
      </c>
      <c r="M10" s="371"/>
      <c r="N10" s="382">
        <v>5</v>
      </c>
      <c r="O10" s="383">
        <v>0.0504424778761062</v>
      </c>
      <c r="P10" s="384">
        <f t="shared" si="0"/>
        <v>0.252212389380531</v>
      </c>
      <c r="Q10" s="404">
        <v>0.0504424778761062</v>
      </c>
      <c r="R10" s="384">
        <f t="shared" si="1"/>
        <v>0.252212389380531</v>
      </c>
      <c r="S10" s="384">
        <v>0.0504424778761062</v>
      </c>
      <c r="T10" s="384">
        <f t="shared" si="2"/>
        <v>0.252212389380531</v>
      </c>
      <c r="U10" s="405">
        <f t="shared" si="3"/>
        <v>0.252212389380531</v>
      </c>
      <c r="V10" s="406"/>
      <c r="W10" s="407"/>
      <c r="X10" s="403"/>
    </row>
    <row r="11" s="393" customFormat="1" spans="1:24">
      <c r="A11" s="370">
        <v>1</v>
      </c>
      <c r="B11" s="371">
        <v>1</v>
      </c>
      <c r="C11" s="371"/>
      <c r="D11" s="371"/>
      <c r="E11" s="371"/>
      <c r="F11" s="371"/>
      <c r="G11" s="371" t="s">
        <v>278</v>
      </c>
      <c r="H11" s="371" t="s">
        <v>233</v>
      </c>
      <c r="I11" s="371" t="s">
        <v>258</v>
      </c>
      <c r="J11" s="417" t="s">
        <v>259</v>
      </c>
      <c r="K11" s="417" t="s">
        <v>254</v>
      </c>
      <c r="L11" s="371" t="s">
        <v>237</v>
      </c>
      <c r="M11" s="371"/>
      <c r="N11" s="382">
        <v>6</v>
      </c>
      <c r="O11" s="383">
        <v>0.876374072222222</v>
      </c>
      <c r="P11" s="384">
        <f t="shared" si="0"/>
        <v>5.25824443333333</v>
      </c>
      <c r="Q11" s="404">
        <v>0.876374072222222</v>
      </c>
      <c r="R11" s="384">
        <f t="shared" si="1"/>
        <v>5.25824443333333</v>
      </c>
      <c r="S11" s="384">
        <v>0.876374072222222</v>
      </c>
      <c r="T11" s="384">
        <f t="shared" si="2"/>
        <v>5.25824443333333</v>
      </c>
      <c r="U11" s="405">
        <f t="shared" si="3"/>
        <v>5.25824443333333</v>
      </c>
      <c r="V11" s="406"/>
      <c r="W11" s="407"/>
      <c r="X11" s="403"/>
    </row>
    <row r="12" s="393" customFormat="1" spans="1:24">
      <c r="A12" s="370">
        <v>1</v>
      </c>
      <c r="B12" s="371">
        <v>1</v>
      </c>
      <c r="C12" s="371"/>
      <c r="D12" s="371"/>
      <c r="E12" s="371"/>
      <c r="F12" s="371"/>
      <c r="G12" s="371" t="s">
        <v>278</v>
      </c>
      <c r="H12" s="371" t="s">
        <v>233</v>
      </c>
      <c r="I12" s="371" t="s">
        <v>238</v>
      </c>
      <c r="J12" s="417" t="s">
        <v>239</v>
      </c>
      <c r="K12" s="417" t="s">
        <v>240</v>
      </c>
      <c r="L12" s="371" t="s">
        <v>237</v>
      </c>
      <c r="M12" s="371"/>
      <c r="N12" s="382">
        <v>0.68</v>
      </c>
      <c r="O12" s="383">
        <v>0.910619469026549</v>
      </c>
      <c r="P12" s="384">
        <f t="shared" si="0"/>
        <v>0.619221238938053</v>
      </c>
      <c r="Q12" s="404">
        <v>0.910619469026549</v>
      </c>
      <c r="R12" s="384">
        <f t="shared" si="1"/>
        <v>0.619221238938053</v>
      </c>
      <c r="S12" s="384">
        <v>0.910619469026549</v>
      </c>
      <c r="T12" s="384">
        <f t="shared" si="2"/>
        <v>0.619221238938053</v>
      </c>
      <c r="U12" s="405">
        <f t="shared" si="3"/>
        <v>0.619221238938053</v>
      </c>
      <c r="V12" s="406"/>
      <c r="W12" s="407"/>
      <c r="X12" s="403"/>
    </row>
    <row r="13" s="393" customFormat="1" spans="1:24">
      <c r="A13" s="370">
        <v>1</v>
      </c>
      <c r="B13" s="371">
        <v>1</v>
      </c>
      <c r="C13" s="371"/>
      <c r="D13" s="371"/>
      <c r="E13" s="371"/>
      <c r="F13" s="371"/>
      <c r="G13" s="371" t="s">
        <v>278</v>
      </c>
      <c r="H13" s="371" t="s">
        <v>233</v>
      </c>
      <c r="I13" s="371" t="s">
        <v>266</v>
      </c>
      <c r="J13" s="417" t="s">
        <v>267</v>
      </c>
      <c r="K13" s="417" t="s">
        <v>240</v>
      </c>
      <c r="L13" s="371" t="s">
        <v>237</v>
      </c>
      <c r="M13" s="371"/>
      <c r="N13" s="382">
        <v>0.7</v>
      </c>
      <c r="O13" s="383">
        <v>0.475221238938053</v>
      </c>
      <c r="P13" s="384">
        <f t="shared" si="0"/>
        <v>0.332654867256637</v>
      </c>
      <c r="Q13" s="404">
        <v>0.475221238938053</v>
      </c>
      <c r="R13" s="384">
        <f t="shared" si="1"/>
        <v>0.332654867256637</v>
      </c>
      <c r="S13" s="384">
        <v>0.475221238938053</v>
      </c>
      <c r="T13" s="384">
        <f t="shared" si="2"/>
        <v>0.332654867256637</v>
      </c>
      <c r="U13" s="405">
        <f t="shared" si="3"/>
        <v>0.332654867256637</v>
      </c>
      <c r="V13" s="406"/>
      <c r="W13" s="407"/>
      <c r="X13" s="403"/>
    </row>
    <row r="14" s="393" customFormat="1" spans="1:24">
      <c r="A14" s="370">
        <v>1</v>
      </c>
      <c r="B14" s="371">
        <v>1</v>
      </c>
      <c r="C14" s="371"/>
      <c r="D14" s="371"/>
      <c r="E14" s="371"/>
      <c r="F14" s="371"/>
      <c r="G14" s="371" t="s">
        <v>278</v>
      </c>
      <c r="H14" s="371" t="s">
        <v>233</v>
      </c>
      <c r="I14" s="371" t="s">
        <v>284</v>
      </c>
      <c r="J14" s="417" t="s">
        <v>285</v>
      </c>
      <c r="K14" s="417" t="s">
        <v>286</v>
      </c>
      <c r="L14" s="371" t="s">
        <v>237</v>
      </c>
      <c r="M14" s="371"/>
      <c r="N14" s="382">
        <v>1</v>
      </c>
      <c r="O14" s="383">
        <v>0.2377</v>
      </c>
      <c r="P14" s="384">
        <f t="shared" si="0"/>
        <v>0.2377</v>
      </c>
      <c r="Q14" s="404">
        <v>0.2377</v>
      </c>
      <c r="R14" s="384">
        <f t="shared" si="1"/>
        <v>0.2377</v>
      </c>
      <c r="S14" s="384">
        <v>0.2377</v>
      </c>
      <c r="T14" s="384">
        <f t="shared" si="2"/>
        <v>0.2377</v>
      </c>
      <c r="U14" s="405">
        <f t="shared" si="3"/>
        <v>0.2377</v>
      </c>
      <c r="V14" s="406"/>
      <c r="W14" s="407"/>
      <c r="X14" s="403"/>
    </row>
    <row r="15" s="393" customFormat="1" spans="1:24">
      <c r="A15" s="370">
        <v>1</v>
      </c>
      <c r="B15" s="371">
        <v>1</v>
      </c>
      <c r="C15" s="371"/>
      <c r="D15" s="371"/>
      <c r="E15" s="371"/>
      <c r="F15" s="371"/>
      <c r="G15" s="371" t="s">
        <v>278</v>
      </c>
      <c r="H15" s="371" t="s">
        <v>233</v>
      </c>
      <c r="I15" s="371" t="s">
        <v>275</v>
      </c>
      <c r="J15" s="417" t="s">
        <v>276</v>
      </c>
      <c r="K15" s="417" t="s">
        <v>251</v>
      </c>
      <c r="L15" s="371" t="s">
        <v>237</v>
      </c>
      <c r="M15" s="371"/>
      <c r="N15" s="382">
        <v>0.28</v>
      </c>
      <c r="O15" s="383">
        <v>0.776</v>
      </c>
      <c r="P15" s="384">
        <f t="shared" si="0"/>
        <v>0.21728</v>
      </c>
      <c r="Q15" s="404">
        <v>0.776</v>
      </c>
      <c r="R15" s="384">
        <f t="shared" si="1"/>
        <v>0.21728</v>
      </c>
      <c r="S15" s="384">
        <v>0.776</v>
      </c>
      <c r="T15" s="384">
        <f t="shared" si="2"/>
        <v>0.21728</v>
      </c>
      <c r="U15" s="405">
        <f t="shared" si="3"/>
        <v>0.21728</v>
      </c>
      <c r="V15" s="406"/>
      <c r="W15" s="407"/>
      <c r="X15" s="403"/>
    </row>
    <row r="16" s="393" customFormat="1" spans="1:24">
      <c r="A16" s="370">
        <v>1</v>
      </c>
      <c r="B16" s="371">
        <v>1</v>
      </c>
      <c r="C16" s="371"/>
      <c r="D16" s="371"/>
      <c r="E16" s="371"/>
      <c r="F16" s="371"/>
      <c r="G16" s="371" t="s">
        <v>278</v>
      </c>
      <c r="H16" s="371" t="s">
        <v>233</v>
      </c>
      <c r="I16" s="371" t="s">
        <v>244</v>
      </c>
      <c r="J16" s="417" t="s">
        <v>245</v>
      </c>
      <c r="K16" s="417" t="s">
        <v>246</v>
      </c>
      <c r="L16" s="371" t="s">
        <v>237</v>
      </c>
      <c r="M16" s="371"/>
      <c r="N16" s="382">
        <v>1</v>
      </c>
      <c r="O16" s="383">
        <v>1.254</v>
      </c>
      <c r="P16" s="384">
        <f t="shared" si="0"/>
        <v>1.254</v>
      </c>
      <c r="Q16" s="404">
        <v>1.254</v>
      </c>
      <c r="R16" s="384">
        <f t="shared" si="1"/>
        <v>1.254</v>
      </c>
      <c r="S16" s="384">
        <v>1.254</v>
      </c>
      <c r="T16" s="384">
        <f t="shared" si="2"/>
        <v>1.254</v>
      </c>
      <c r="U16" s="405">
        <f t="shared" si="3"/>
        <v>1.254</v>
      </c>
      <c r="V16" s="406"/>
      <c r="W16" s="407"/>
      <c r="X16" s="403"/>
    </row>
    <row r="17" s="393" customFormat="1" spans="1:24">
      <c r="A17" s="370">
        <v>1</v>
      </c>
      <c r="B17" s="371">
        <v>1</v>
      </c>
      <c r="C17" s="371"/>
      <c r="D17" s="371"/>
      <c r="E17" s="371"/>
      <c r="F17" s="371"/>
      <c r="G17" s="371" t="s">
        <v>278</v>
      </c>
      <c r="H17" s="371" t="s">
        <v>233</v>
      </c>
      <c r="I17" s="371" t="s">
        <v>255</v>
      </c>
      <c r="J17" s="417" t="s">
        <v>256</v>
      </c>
      <c r="K17" s="417" t="s">
        <v>257</v>
      </c>
      <c r="L17" s="371" t="s">
        <v>237</v>
      </c>
      <c r="M17" s="371"/>
      <c r="N17" s="382">
        <v>1</v>
      </c>
      <c r="O17" s="383">
        <v>4.7544</v>
      </c>
      <c r="P17" s="384">
        <f t="shared" si="0"/>
        <v>4.7544</v>
      </c>
      <c r="Q17" s="404">
        <v>4.7544</v>
      </c>
      <c r="R17" s="384">
        <f t="shared" si="1"/>
        <v>4.7544</v>
      </c>
      <c r="S17" s="384">
        <v>4.7544</v>
      </c>
      <c r="T17" s="384">
        <f t="shared" si="2"/>
        <v>4.7544</v>
      </c>
      <c r="U17" s="405">
        <f t="shared" si="3"/>
        <v>4.7544</v>
      </c>
      <c r="V17" s="406"/>
      <c r="W17" s="407"/>
      <c r="X17" s="403"/>
    </row>
    <row r="18" s="393" customFormat="1" spans="1:24">
      <c r="A18" s="370">
        <v>1</v>
      </c>
      <c r="B18" s="371">
        <v>1</v>
      </c>
      <c r="C18" s="371"/>
      <c r="D18" s="371"/>
      <c r="E18" s="371"/>
      <c r="F18" s="371"/>
      <c r="G18" s="371" t="s">
        <v>278</v>
      </c>
      <c r="H18" s="371" t="s">
        <v>233</v>
      </c>
      <c r="I18" s="371" t="s">
        <v>268</v>
      </c>
      <c r="J18" s="417" t="s">
        <v>269</v>
      </c>
      <c r="K18" s="417" t="s">
        <v>251</v>
      </c>
      <c r="L18" s="371" t="s">
        <v>237</v>
      </c>
      <c r="M18" s="371"/>
      <c r="N18" s="382">
        <v>1.01</v>
      </c>
      <c r="O18" s="383">
        <v>0.776</v>
      </c>
      <c r="P18" s="384">
        <f t="shared" si="0"/>
        <v>0.78376</v>
      </c>
      <c r="Q18" s="404">
        <v>0.776</v>
      </c>
      <c r="R18" s="384">
        <f t="shared" si="1"/>
        <v>0.78376</v>
      </c>
      <c r="S18" s="384">
        <v>0.776</v>
      </c>
      <c r="T18" s="384">
        <f t="shared" si="2"/>
        <v>0.78376</v>
      </c>
      <c r="U18" s="405">
        <f t="shared" si="3"/>
        <v>0.78376</v>
      </c>
      <c r="V18" s="406"/>
      <c r="W18" s="407"/>
      <c r="X18" s="403"/>
    </row>
    <row r="19" s="393" customFormat="1" spans="1:24">
      <c r="A19" s="370">
        <v>1</v>
      </c>
      <c r="B19" s="371">
        <v>1</v>
      </c>
      <c r="C19" s="371"/>
      <c r="D19" s="371"/>
      <c r="E19" s="371"/>
      <c r="F19" s="371"/>
      <c r="G19" s="371" t="s">
        <v>278</v>
      </c>
      <c r="H19" s="371" t="s">
        <v>233</v>
      </c>
      <c r="I19" s="371" t="s">
        <v>270</v>
      </c>
      <c r="J19" s="417" t="s">
        <v>271</v>
      </c>
      <c r="K19" s="417" t="s">
        <v>272</v>
      </c>
      <c r="L19" s="371" t="s">
        <v>237</v>
      </c>
      <c r="M19" s="371"/>
      <c r="N19" s="382">
        <v>1</v>
      </c>
      <c r="O19" s="383">
        <v>3.6583</v>
      </c>
      <c r="P19" s="384">
        <f t="shared" si="0"/>
        <v>3.6583</v>
      </c>
      <c r="Q19" s="404">
        <v>3.6583</v>
      </c>
      <c r="R19" s="384">
        <f t="shared" si="1"/>
        <v>3.6583</v>
      </c>
      <c r="S19" s="384">
        <v>3.6583</v>
      </c>
      <c r="T19" s="384">
        <f t="shared" si="2"/>
        <v>3.6583</v>
      </c>
      <c r="U19" s="405">
        <f t="shared" si="3"/>
        <v>3.6583</v>
      </c>
      <c r="V19" s="406"/>
      <c r="W19" s="407"/>
      <c r="X19" s="403"/>
    </row>
    <row r="20" s="393" customFormat="1" spans="1:24">
      <c r="A20" s="370">
        <v>1</v>
      </c>
      <c r="B20" s="371">
        <v>1</v>
      </c>
      <c r="C20" s="371"/>
      <c r="D20" s="371"/>
      <c r="E20" s="371"/>
      <c r="F20" s="371"/>
      <c r="G20" s="371" t="s">
        <v>278</v>
      </c>
      <c r="H20" s="371" t="s">
        <v>233</v>
      </c>
      <c r="I20" s="371" t="s">
        <v>262</v>
      </c>
      <c r="J20" s="417" t="s">
        <v>263</v>
      </c>
      <c r="K20" s="417" t="s">
        <v>254</v>
      </c>
      <c r="L20" s="371" t="s">
        <v>237</v>
      </c>
      <c r="M20" s="371"/>
      <c r="N20" s="382">
        <v>23</v>
      </c>
      <c r="O20" s="383">
        <v>0.427154895190259</v>
      </c>
      <c r="P20" s="384">
        <f t="shared" si="0"/>
        <v>9.82456258937596</v>
      </c>
      <c r="Q20" s="404">
        <v>0.427154895190259</v>
      </c>
      <c r="R20" s="384">
        <f t="shared" si="1"/>
        <v>9.82456258937596</v>
      </c>
      <c r="S20" s="384">
        <v>0.427154895190259</v>
      </c>
      <c r="T20" s="384">
        <f t="shared" si="2"/>
        <v>9.82456258937596</v>
      </c>
      <c r="U20" s="405">
        <f t="shared" si="3"/>
        <v>9.82456258937596</v>
      </c>
      <c r="V20" s="406"/>
      <c r="W20" s="407"/>
      <c r="X20" s="403"/>
    </row>
    <row r="21" s="393" customFormat="1" spans="1:24">
      <c r="A21" s="370">
        <v>1</v>
      </c>
      <c r="B21" s="371">
        <v>1</v>
      </c>
      <c r="C21" s="371"/>
      <c r="D21" s="371"/>
      <c r="E21" s="371"/>
      <c r="F21" s="371"/>
      <c r="G21" s="371" t="s">
        <v>278</v>
      </c>
      <c r="H21" s="371" t="s">
        <v>233</v>
      </c>
      <c r="I21" s="371" t="s">
        <v>260</v>
      </c>
      <c r="J21" s="417" t="s">
        <v>261</v>
      </c>
      <c r="K21" s="417" t="s">
        <v>240</v>
      </c>
      <c r="L21" s="371" t="s">
        <v>237</v>
      </c>
      <c r="M21" s="371"/>
      <c r="N21" s="382">
        <v>1</v>
      </c>
      <c r="O21" s="383">
        <v>0.1862</v>
      </c>
      <c r="P21" s="384">
        <f t="shared" si="0"/>
        <v>0.1862</v>
      </c>
      <c r="Q21" s="404">
        <v>0.1862</v>
      </c>
      <c r="R21" s="384">
        <f t="shared" si="1"/>
        <v>0.1862</v>
      </c>
      <c r="S21" s="384">
        <v>0.1862</v>
      </c>
      <c r="T21" s="384">
        <f t="shared" si="2"/>
        <v>0.1862</v>
      </c>
      <c r="U21" s="405">
        <f t="shared" si="3"/>
        <v>0.1862</v>
      </c>
      <c r="V21" s="406"/>
      <c r="W21" s="407"/>
      <c r="X21" s="403"/>
    </row>
    <row r="22" s="393" customFormat="1" spans="1:24">
      <c r="A22" s="370">
        <v>1</v>
      </c>
      <c r="B22" s="371">
        <v>1</v>
      </c>
      <c r="C22" s="371"/>
      <c r="D22" s="371"/>
      <c r="E22" s="371"/>
      <c r="F22" s="371"/>
      <c r="G22" s="371" t="s">
        <v>278</v>
      </c>
      <c r="H22" s="371" t="s">
        <v>233</v>
      </c>
      <c r="I22" s="371" t="s">
        <v>287</v>
      </c>
      <c r="J22" s="417" t="s">
        <v>288</v>
      </c>
      <c r="K22" s="417" t="s">
        <v>289</v>
      </c>
      <c r="L22" s="371" t="s">
        <v>237</v>
      </c>
      <c r="M22" s="371"/>
      <c r="N22" s="382">
        <v>1</v>
      </c>
      <c r="O22" s="383">
        <v>0.25</v>
      </c>
      <c r="P22" s="384">
        <f t="shared" si="0"/>
        <v>0.25</v>
      </c>
      <c r="Q22" s="404">
        <v>0.25</v>
      </c>
      <c r="R22" s="384">
        <f t="shared" si="1"/>
        <v>0.25</v>
      </c>
      <c r="S22" s="384">
        <v>0.25</v>
      </c>
      <c r="T22" s="384">
        <f t="shared" si="2"/>
        <v>0.25</v>
      </c>
      <c r="U22" s="405">
        <f t="shared" si="3"/>
        <v>0.25</v>
      </c>
      <c r="V22" s="406"/>
      <c r="W22" s="407"/>
      <c r="X22" s="403"/>
    </row>
    <row r="23" s="393" customFormat="1" spans="1:24">
      <c r="A23" s="370">
        <v>1</v>
      </c>
      <c r="B23" s="371">
        <v>1</v>
      </c>
      <c r="C23" s="371"/>
      <c r="D23" s="371"/>
      <c r="E23" s="371"/>
      <c r="F23" s="371"/>
      <c r="G23" s="371" t="s">
        <v>278</v>
      </c>
      <c r="H23" s="371" t="s">
        <v>233</v>
      </c>
      <c r="I23" s="371" t="s">
        <v>247</v>
      </c>
      <c r="J23" s="417" t="s">
        <v>248</v>
      </c>
      <c r="K23" s="417" t="s">
        <v>240</v>
      </c>
      <c r="L23" s="371" t="s">
        <v>237</v>
      </c>
      <c r="M23" s="371"/>
      <c r="N23" s="382">
        <v>2</v>
      </c>
      <c r="O23" s="383">
        <v>0.142198</v>
      </c>
      <c r="P23" s="384">
        <f t="shared" si="0"/>
        <v>0.284396</v>
      </c>
      <c r="Q23" s="404">
        <v>0.142198</v>
      </c>
      <c r="R23" s="384">
        <f t="shared" si="1"/>
        <v>0.284396</v>
      </c>
      <c r="S23" s="384">
        <v>0.142198</v>
      </c>
      <c r="T23" s="384">
        <f t="shared" si="2"/>
        <v>0.284396</v>
      </c>
      <c r="U23" s="405">
        <f t="shared" si="3"/>
        <v>0.284396</v>
      </c>
      <c r="V23" s="406"/>
      <c r="W23" s="407"/>
      <c r="X23" s="403"/>
    </row>
    <row r="24" s="393" customFormat="1" spans="1:24">
      <c r="A24" s="370">
        <v>1</v>
      </c>
      <c r="B24" s="371">
        <v>1</v>
      </c>
      <c r="C24" s="371"/>
      <c r="D24" s="371"/>
      <c r="E24" s="371"/>
      <c r="F24" s="371"/>
      <c r="G24" s="371" t="s">
        <v>278</v>
      </c>
      <c r="H24" s="371" t="s">
        <v>233</v>
      </c>
      <c r="I24" s="371" t="s">
        <v>252</v>
      </c>
      <c r="J24" s="417" t="s">
        <v>253</v>
      </c>
      <c r="K24" s="417" t="s">
        <v>254</v>
      </c>
      <c r="L24" s="371" t="s">
        <v>237</v>
      </c>
      <c r="M24" s="371"/>
      <c r="N24" s="382">
        <v>1</v>
      </c>
      <c r="O24" s="383">
        <v>46.8781122343988</v>
      </c>
      <c r="P24" s="384">
        <f t="shared" si="0"/>
        <v>46.8781122343988</v>
      </c>
      <c r="Q24" s="404">
        <v>46.8781122343988</v>
      </c>
      <c r="R24" s="384">
        <f t="shared" si="1"/>
        <v>46.8781122343988</v>
      </c>
      <c r="S24" s="384">
        <v>46.8781122343988</v>
      </c>
      <c r="T24" s="384">
        <f t="shared" si="2"/>
        <v>46.8781122343988</v>
      </c>
      <c r="U24" s="405">
        <f t="shared" si="3"/>
        <v>46.8781122343988</v>
      </c>
      <c r="V24" s="406"/>
      <c r="W24" s="407"/>
      <c r="X24" s="403"/>
    </row>
    <row r="25" s="393" customFormat="1" ht="14.75" spans="1:23">
      <c r="A25" s="372"/>
      <c r="B25" s="373"/>
      <c r="C25" s="373"/>
      <c r="D25" s="373"/>
      <c r="E25" s="373"/>
      <c r="F25" s="373"/>
      <c r="G25" s="108"/>
      <c r="H25" s="374"/>
      <c r="I25" s="107"/>
      <c r="J25" s="418" t="s">
        <v>277</v>
      </c>
      <c r="K25" s="419"/>
      <c r="L25" s="386"/>
      <c r="M25" s="386"/>
      <c r="N25" s="387"/>
      <c r="O25" s="388"/>
      <c r="P25" s="389">
        <f>SUM(P4:P24)</f>
        <v>97.5095462219254</v>
      </c>
      <c r="Q25" s="389"/>
      <c r="R25" s="389">
        <f>SUM(R4:R24)</f>
        <v>97.5095462219254</v>
      </c>
      <c r="S25" s="389"/>
      <c r="T25" s="389">
        <f>SUM(T4:T24)</f>
        <v>97.5095462219254</v>
      </c>
      <c r="U25" s="408">
        <f>SUM(U4:U24)</f>
        <v>97.5095462219254</v>
      </c>
      <c r="V25" s="420"/>
      <c r="W25" s="421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4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1" sqref="I$1:N$1048576"/>
    </sheetView>
  </sheetViews>
  <sheetFormatPr defaultColWidth="9" defaultRowHeight="14" outlineLevelRow="1"/>
  <sheetData>
    <row r="1" spans="1:9">
      <c r="A1" s="37" t="s">
        <v>799</v>
      </c>
      <c r="B1" s="37" t="s">
        <v>800</v>
      </c>
      <c r="C1" s="37" t="s">
        <v>801</v>
      </c>
      <c r="D1" s="37" t="s">
        <v>802</v>
      </c>
      <c r="E1" s="37" t="s">
        <v>803</v>
      </c>
      <c r="F1" s="37" t="s">
        <v>220</v>
      </c>
      <c r="G1" s="37" t="s">
        <v>804</v>
      </c>
      <c r="H1" s="38" t="s">
        <v>277</v>
      </c>
      <c r="I1" s="43" t="s">
        <v>850</v>
      </c>
    </row>
    <row r="2" spans="1:9">
      <c r="A2" s="39" t="s">
        <v>167</v>
      </c>
      <c r="B2" s="46" t="s">
        <v>166</v>
      </c>
      <c r="C2" s="57" t="s">
        <v>817</v>
      </c>
      <c r="D2" s="46"/>
      <c r="E2" s="37" t="s">
        <v>24</v>
      </c>
      <c r="F2" s="37">
        <v>1</v>
      </c>
      <c r="G2" s="46">
        <v>40.2</v>
      </c>
      <c r="H2" s="58">
        <v>40.2</v>
      </c>
      <c r="I2" s="41" t="s">
        <v>22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I1" sqref="I$1:N$1048576"/>
    </sheetView>
  </sheetViews>
  <sheetFormatPr defaultColWidth="9" defaultRowHeight="14" outlineLevelRow="3"/>
  <sheetData>
    <row r="1" spans="1:9">
      <c r="A1" s="37" t="s">
        <v>799</v>
      </c>
      <c r="B1" s="37" t="s">
        <v>800</v>
      </c>
      <c r="C1" s="37" t="s">
        <v>801</v>
      </c>
      <c r="D1" s="37" t="s">
        <v>802</v>
      </c>
      <c r="E1" s="37" t="s">
        <v>803</v>
      </c>
      <c r="F1" s="37" t="s">
        <v>220</v>
      </c>
      <c r="G1" s="37" t="s">
        <v>804</v>
      </c>
      <c r="H1" s="38" t="s">
        <v>277</v>
      </c>
      <c r="I1" s="43" t="s">
        <v>850</v>
      </c>
    </row>
    <row r="2" spans="1:9">
      <c r="A2" s="37" t="s">
        <v>192</v>
      </c>
      <c r="B2" s="37" t="s">
        <v>851</v>
      </c>
      <c r="C2" s="37" t="s">
        <v>325</v>
      </c>
      <c r="D2" s="37" t="s">
        <v>326</v>
      </c>
      <c r="E2" s="37" t="s">
        <v>806</v>
      </c>
      <c r="F2" s="37">
        <v>1</v>
      </c>
      <c r="G2" s="46">
        <v>1.254</v>
      </c>
      <c r="H2" s="56">
        <v>1.254</v>
      </c>
      <c r="I2" s="43" t="s">
        <v>171</v>
      </c>
    </row>
    <row r="3" spans="1:9">
      <c r="A3" s="37" t="s">
        <v>192</v>
      </c>
      <c r="B3" s="37" t="s">
        <v>851</v>
      </c>
      <c r="C3" s="37" t="s">
        <v>852</v>
      </c>
      <c r="D3" s="37" t="s">
        <v>853</v>
      </c>
      <c r="E3" s="37" t="s">
        <v>806</v>
      </c>
      <c r="F3" s="37">
        <v>1</v>
      </c>
      <c r="G3" s="46">
        <v>0.78</v>
      </c>
      <c r="H3" s="56">
        <v>0.78</v>
      </c>
      <c r="I3" s="43" t="s">
        <v>171</v>
      </c>
    </row>
    <row r="4" spans="1:9">
      <c r="A4" s="37" t="s">
        <v>192</v>
      </c>
      <c r="B4" s="37" t="s">
        <v>851</v>
      </c>
      <c r="C4" s="37" t="s">
        <v>664</v>
      </c>
      <c r="D4" s="37" t="s">
        <v>854</v>
      </c>
      <c r="E4" s="37" t="s">
        <v>806</v>
      </c>
      <c r="F4" s="37">
        <v>1</v>
      </c>
      <c r="G4" s="46">
        <v>1.5487</v>
      </c>
      <c r="H4" s="56">
        <v>1.5487</v>
      </c>
      <c r="I4" s="43" t="s">
        <v>171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" sqref="I$1:N$1048576"/>
    </sheetView>
  </sheetViews>
  <sheetFormatPr defaultColWidth="9" defaultRowHeight="14"/>
  <sheetData>
    <row r="1" spans="1:9">
      <c r="A1" s="37" t="s">
        <v>799</v>
      </c>
      <c r="B1" s="37" t="s">
        <v>800</v>
      </c>
      <c r="C1" s="37" t="s">
        <v>801</v>
      </c>
      <c r="D1" s="37" t="s">
        <v>802</v>
      </c>
      <c r="E1" s="37" t="s">
        <v>803</v>
      </c>
      <c r="F1" s="37" t="s">
        <v>220</v>
      </c>
      <c r="G1" s="37" t="s">
        <v>804</v>
      </c>
      <c r="H1" s="38" t="s">
        <v>277</v>
      </c>
      <c r="I1" s="43" t="s">
        <v>850</v>
      </c>
    </row>
    <row r="2" spans="1:9">
      <c r="A2" s="37" t="s">
        <v>194</v>
      </c>
      <c r="B2" s="37" t="s">
        <v>855</v>
      </c>
      <c r="C2" s="37" t="s">
        <v>234</v>
      </c>
      <c r="D2" s="37" t="s">
        <v>856</v>
      </c>
      <c r="E2" s="37" t="s">
        <v>806</v>
      </c>
      <c r="F2" s="37">
        <v>2</v>
      </c>
      <c r="G2" s="46">
        <v>0.0504</v>
      </c>
      <c r="H2" s="56">
        <v>0.1008</v>
      </c>
      <c r="I2" s="43" t="s">
        <v>796</v>
      </c>
    </row>
    <row r="3" spans="1:9">
      <c r="A3" s="37" t="s">
        <v>194</v>
      </c>
      <c r="B3" s="37" t="s">
        <v>855</v>
      </c>
      <c r="C3" s="37" t="s">
        <v>282</v>
      </c>
      <c r="D3" s="37" t="s">
        <v>857</v>
      </c>
      <c r="E3" s="37" t="s">
        <v>806</v>
      </c>
      <c r="F3" s="37">
        <v>1</v>
      </c>
      <c r="G3" s="46">
        <v>20.32</v>
      </c>
      <c r="H3" s="56">
        <v>20.32</v>
      </c>
      <c r="I3" s="43" t="s">
        <v>796</v>
      </c>
    </row>
    <row r="4" spans="1:9">
      <c r="A4" s="37" t="s">
        <v>194</v>
      </c>
      <c r="B4" s="37" t="s">
        <v>855</v>
      </c>
      <c r="C4" s="37" t="s">
        <v>284</v>
      </c>
      <c r="D4" s="37" t="s">
        <v>858</v>
      </c>
      <c r="E4" s="37" t="s">
        <v>806</v>
      </c>
      <c r="F4" s="37">
        <v>1</v>
      </c>
      <c r="G4" s="46">
        <v>0.2377</v>
      </c>
      <c r="H4" s="56">
        <v>0.2377</v>
      </c>
      <c r="I4" s="43" t="s">
        <v>796</v>
      </c>
    </row>
    <row r="5" spans="1:9">
      <c r="A5" s="37" t="s">
        <v>194</v>
      </c>
      <c r="B5" s="37" t="s">
        <v>855</v>
      </c>
      <c r="C5" s="37" t="s">
        <v>337</v>
      </c>
      <c r="D5" s="37" t="s">
        <v>859</v>
      </c>
      <c r="E5" s="37" t="s">
        <v>806</v>
      </c>
      <c r="F5" s="37">
        <v>1</v>
      </c>
      <c r="G5" s="46">
        <v>0.12</v>
      </c>
      <c r="H5" s="56">
        <v>0.12</v>
      </c>
      <c r="I5" s="43" t="s">
        <v>796</v>
      </c>
    </row>
    <row r="6" spans="1:9">
      <c r="A6" s="37" t="s">
        <v>194</v>
      </c>
      <c r="B6" s="37" t="s">
        <v>855</v>
      </c>
      <c r="C6" s="37" t="s">
        <v>349</v>
      </c>
      <c r="D6" s="37" t="s">
        <v>350</v>
      </c>
      <c r="E6" s="37" t="s">
        <v>806</v>
      </c>
      <c r="F6" s="37">
        <v>1</v>
      </c>
      <c r="G6" s="46">
        <v>0.18</v>
      </c>
      <c r="H6" s="56">
        <v>0.18</v>
      </c>
      <c r="I6" s="43" t="s">
        <v>796</v>
      </c>
    </row>
    <row r="7" spans="1:9">
      <c r="A7" s="37" t="s">
        <v>194</v>
      </c>
      <c r="B7" s="37" t="s">
        <v>855</v>
      </c>
      <c r="C7" s="37" t="s">
        <v>550</v>
      </c>
      <c r="D7" s="37" t="s">
        <v>860</v>
      </c>
      <c r="E7" s="37" t="s">
        <v>806</v>
      </c>
      <c r="F7" s="37">
        <v>0.62</v>
      </c>
      <c r="G7" s="46">
        <v>1.6814</v>
      </c>
      <c r="H7" s="56">
        <v>1.042468</v>
      </c>
      <c r="I7" s="43" t="s">
        <v>796</v>
      </c>
    </row>
    <row r="8" spans="1:9">
      <c r="A8" s="37" t="s">
        <v>194</v>
      </c>
      <c r="B8" s="37" t="s">
        <v>855</v>
      </c>
      <c r="C8" s="37" t="s">
        <v>279</v>
      </c>
      <c r="D8" s="37" t="s">
        <v>861</v>
      </c>
      <c r="E8" s="37" t="s">
        <v>806</v>
      </c>
      <c r="F8" s="37">
        <v>1</v>
      </c>
      <c r="G8" s="46">
        <v>0.4036</v>
      </c>
      <c r="H8" s="56">
        <v>0.4036</v>
      </c>
      <c r="I8" s="43" t="s">
        <v>796</v>
      </c>
    </row>
    <row r="9" spans="1:9">
      <c r="A9" s="37" t="s">
        <v>194</v>
      </c>
      <c r="B9" s="37" t="s">
        <v>855</v>
      </c>
      <c r="C9" s="37" t="s">
        <v>260</v>
      </c>
      <c r="D9" s="37" t="s">
        <v>261</v>
      </c>
      <c r="E9" s="37" t="s">
        <v>806</v>
      </c>
      <c r="F9" s="37">
        <v>1</v>
      </c>
      <c r="G9" s="46">
        <v>0.1862</v>
      </c>
      <c r="H9" s="56">
        <v>0.1862</v>
      </c>
      <c r="I9" s="43" t="s">
        <v>796</v>
      </c>
    </row>
    <row r="10" spans="1:9">
      <c r="A10" s="37" t="s">
        <v>194</v>
      </c>
      <c r="B10" s="37" t="s">
        <v>855</v>
      </c>
      <c r="C10" s="37" t="s">
        <v>287</v>
      </c>
      <c r="D10" s="37" t="s">
        <v>862</v>
      </c>
      <c r="E10" s="37" t="s">
        <v>806</v>
      </c>
      <c r="F10" s="37">
        <v>1</v>
      </c>
      <c r="G10" s="46">
        <v>0.25</v>
      </c>
      <c r="H10" s="56">
        <v>0.25</v>
      </c>
      <c r="I10" s="43" t="s">
        <v>796</v>
      </c>
    </row>
    <row r="11" spans="1:9">
      <c r="A11" s="37" t="s">
        <v>194</v>
      </c>
      <c r="B11" s="37" t="s">
        <v>855</v>
      </c>
      <c r="C11" s="37" t="s">
        <v>809</v>
      </c>
      <c r="D11" s="37" t="s">
        <v>810</v>
      </c>
      <c r="E11" s="37" t="s">
        <v>806</v>
      </c>
      <c r="F11" s="37">
        <v>1</v>
      </c>
      <c r="G11" s="46">
        <v>0.035</v>
      </c>
      <c r="H11" s="56">
        <v>0.035</v>
      </c>
      <c r="I11" s="43" t="s">
        <v>796</v>
      </c>
    </row>
    <row r="12" spans="1:9">
      <c r="A12" s="37" t="s">
        <v>277</v>
      </c>
      <c r="B12" s="37"/>
      <c r="C12" s="37"/>
      <c r="D12" s="37"/>
      <c r="E12" s="37"/>
      <c r="F12" s="37"/>
      <c r="G12" s="46"/>
      <c r="H12" s="56">
        <v>22.875768</v>
      </c>
      <c r="I12" s="47"/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I1" sqref="I$1:N$1048576"/>
    </sheetView>
  </sheetViews>
  <sheetFormatPr defaultColWidth="9" defaultRowHeight="14"/>
  <cols>
    <col min="3" max="3" width="20" customWidth="1"/>
    <col min="4" max="4" width="19.5" customWidth="1"/>
  </cols>
  <sheetData>
    <row r="1" spans="1:9">
      <c r="A1" s="37" t="s">
        <v>799</v>
      </c>
      <c r="B1" s="37" t="s">
        <v>800</v>
      </c>
      <c r="C1" s="37" t="s">
        <v>801</v>
      </c>
      <c r="D1" s="37" t="s">
        <v>802</v>
      </c>
      <c r="E1" s="37" t="s">
        <v>803</v>
      </c>
      <c r="F1" s="37" t="s">
        <v>220</v>
      </c>
      <c r="G1" s="37" t="s">
        <v>804</v>
      </c>
      <c r="H1" s="38" t="s">
        <v>277</v>
      </c>
      <c r="I1" s="43" t="s">
        <v>850</v>
      </c>
    </row>
    <row r="2" spans="1:9">
      <c r="A2" s="37" t="s">
        <v>57</v>
      </c>
      <c r="B2" s="37" t="s">
        <v>863</v>
      </c>
      <c r="C2" s="37" t="s">
        <v>241</v>
      </c>
      <c r="D2" s="37" t="s">
        <v>864</v>
      </c>
      <c r="E2" s="37" t="s">
        <v>806</v>
      </c>
      <c r="F2" s="49">
        <v>1</v>
      </c>
      <c r="G2" s="50">
        <v>0.0588</v>
      </c>
      <c r="H2" s="51">
        <v>0.0588</v>
      </c>
      <c r="I2" s="43" t="s">
        <v>787</v>
      </c>
    </row>
    <row r="3" spans="1:9">
      <c r="A3" s="37" t="s">
        <v>57</v>
      </c>
      <c r="B3" s="37" t="s">
        <v>863</v>
      </c>
      <c r="C3" s="37" t="s">
        <v>585</v>
      </c>
      <c r="D3" s="37" t="s">
        <v>865</v>
      </c>
      <c r="E3" s="37" t="s">
        <v>806</v>
      </c>
      <c r="F3" s="49">
        <v>2</v>
      </c>
      <c r="G3" s="50">
        <v>0.7</v>
      </c>
      <c r="H3" s="51">
        <v>1.4</v>
      </c>
      <c r="I3" s="43" t="s">
        <v>787</v>
      </c>
    </row>
    <row r="4" spans="1:9">
      <c r="A4" s="37" t="s">
        <v>57</v>
      </c>
      <c r="B4" s="37" t="s">
        <v>863</v>
      </c>
      <c r="C4" s="37" t="s">
        <v>647</v>
      </c>
      <c r="D4" s="37" t="s">
        <v>866</v>
      </c>
      <c r="E4" s="37" t="s">
        <v>806</v>
      </c>
      <c r="F4" s="49">
        <v>2</v>
      </c>
      <c r="G4" s="50">
        <v>0.1261</v>
      </c>
      <c r="H4" s="51">
        <v>0.2522</v>
      </c>
      <c r="I4" s="43" t="s">
        <v>787</v>
      </c>
    </row>
    <row r="5" spans="1:9">
      <c r="A5" s="37" t="s">
        <v>57</v>
      </c>
      <c r="B5" s="37" t="s">
        <v>863</v>
      </c>
      <c r="C5" s="37" t="s">
        <v>637</v>
      </c>
      <c r="D5" s="37" t="s">
        <v>638</v>
      </c>
      <c r="E5" s="37" t="s">
        <v>24</v>
      </c>
      <c r="F5" s="49">
        <v>1</v>
      </c>
      <c r="G5" s="50">
        <v>11.17388</v>
      </c>
      <c r="H5" s="51">
        <v>11.17388</v>
      </c>
      <c r="I5" s="43" t="s">
        <v>787</v>
      </c>
    </row>
    <row r="6" spans="1:9">
      <c r="A6" s="37" t="s">
        <v>57</v>
      </c>
      <c r="B6" s="37" t="s">
        <v>863</v>
      </c>
      <c r="C6" s="37" t="s">
        <v>335</v>
      </c>
      <c r="D6" s="37" t="s">
        <v>867</v>
      </c>
      <c r="E6" s="37" t="s">
        <v>806</v>
      </c>
      <c r="F6" s="49">
        <v>1</v>
      </c>
      <c r="G6" s="50">
        <v>0.18</v>
      </c>
      <c r="H6" s="51">
        <v>0.18</v>
      </c>
      <c r="I6" s="43" t="s">
        <v>787</v>
      </c>
    </row>
    <row r="7" spans="1:9">
      <c r="A7" s="37" t="s">
        <v>57</v>
      </c>
      <c r="B7" s="37" t="s">
        <v>863</v>
      </c>
      <c r="C7" s="37" t="s">
        <v>337</v>
      </c>
      <c r="D7" s="37" t="s">
        <v>859</v>
      </c>
      <c r="E7" s="37" t="s">
        <v>806</v>
      </c>
      <c r="F7" s="49">
        <v>3</v>
      </c>
      <c r="G7" s="50">
        <v>0.12</v>
      </c>
      <c r="H7" s="51">
        <v>0.36</v>
      </c>
      <c r="I7" s="43" t="s">
        <v>787</v>
      </c>
    </row>
    <row r="8" spans="1:9">
      <c r="A8" s="37" t="s">
        <v>57</v>
      </c>
      <c r="B8" s="37" t="s">
        <v>863</v>
      </c>
      <c r="C8" s="37" t="s">
        <v>347</v>
      </c>
      <c r="D8" s="37" t="s">
        <v>868</v>
      </c>
      <c r="E8" s="37" t="s">
        <v>806</v>
      </c>
      <c r="F8" s="49">
        <v>3</v>
      </c>
      <c r="G8" s="50">
        <v>0.18</v>
      </c>
      <c r="H8" s="51">
        <v>0.54</v>
      </c>
      <c r="I8" s="43" t="s">
        <v>787</v>
      </c>
    </row>
    <row r="9" spans="1:9">
      <c r="A9" s="37" t="s">
        <v>57</v>
      </c>
      <c r="B9" s="37" t="s">
        <v>863</v>
      </c>
      <c r="C9" s="37" t="s">
        <v>351</v>
      </c>
      <c r="D9" s="37" t="s">
        <v>869</v>
      </c>
      <c r="E9" s="37" t="s">
        <v>806</v>
      </c>
      <c r="F9" s="49">
        <v>3</v>
      </c>
      <c r="G9" s="50">
        <v>0.2</v>
      </c>
      <c r="H9" s="51">
        <v>0.6</v>
      </c>
      <c r="I9" s="43" t="s">
        <v>787</v>
      </c>
    </row>
    <row r="10" spans="1:9">
      <c r="A10" s="37" t="s">
        <v>57</v>
      </c>
      <c r="B10" s="37" t="s">
        <v>863</v>
      </c>
      <c r="C10" s="37" t="s">
        <v>544</v>
      </c>
      <c r="D10" s="37" t="s">
        <v>870</v>
      </c>
      <c r="E10" s="37" t="s">
        <v>806</v>
      </c>
      <c r="F10" s="49">
        <v>0.72</v>
      </c>
      <c r="G10" s="50">
        <v>1.7257</v>
      </c>
      <c r="H10" s="51">
        <v>1.242504</v>
      </c>
      <c r="I10" s="43" t="s">
        <v>787</v>
      </c>
    </row>
    <row r="11" spans="1:9">
      <c r="A11" s="37" t="s">
        <v>57</v>
      </c>
      <c r="B11" s="37" t="s">
        <v>863</v>
      </c>
      <c r="C11" s="37" t="s">
        <v>871</v>
      </c>
      <c r="D11" s="37" t="s">
        <v>872</v>
      </c>
      <c r="E11" s="37" t="s">
        <v>806</v>
      </c>
      <c r="F11" s="49">
        <v>0.12</v>
      </c>
      <c r="G11" s="50">
        <v>2.7434</v>
      </c>
      <c r="H11" s="51">
        <v>0.329208</v>
      </c>
      <c r="I11" s="43" t="s">
        <v>787</v>
      </c>
    </row>
    <row r="12" spans="1:9">
      <c r="A12" s="37" t="s">
        <v>57</v>
      </c>
      <c r="B12" s="37" t="s">
        <v>863</v>
      </c>
      <c r="C12" s="37" t="s">
        <v>546</v>
      </c>
      <c r="D12" s="37" t="s">
        <v>873</v>
      </c>
      <c r="E12" s="37" t="s">
        <v>806</v>
      </c>
      <c r="F12" s="49">
        <v>0.79</v>
      </c>
      <c r="G12" s="50">
        <v>1.6814</v>
      </c>
      <c r="H12" s="51">
        <v>1.328306</v>
      </c>
      <c r="I12" s="43" t="s">
        <v>787</v>
      </c>
    </row>
    <row r="13" spans="1:9">
      <c r="A13" s="37" t="s">
        <v>57</v>
      </c>
      <c r="B13" s="37" t="s">
        <v>863</v>
      </c>
      <c r="C13" s="37" t="s">
        <v>874</v>
      </c>
      <c r="D13" s="37" t="s">
        <v>875</v>
      </c>
      <c r="E13" s="37" t="s">
        <v>806</v>
      </c>
      <c r="F13" s="49">
        <v>0.12</v>
      </c>
      <c r="G13" s="50">
        <v>2.7434</v>
      </c>
      <c r="H13" s="51">
        <v>0.329208</v>
      </c>
      <c r="I13" s="43" t="s">
        <v>787</v>
      </c>
    </row>
    <row r="14" spans="1:9">
      <c r="A14" s="37" t="s">
        <v>57</v>
      </c>
      <c r="B14" s="37" t="s">
        <v>863</v>
      </c>
      <c r="C14" s="37" t="s">
        <v>611</v>
      </c>
      <c r="D14" s="37" t="s">
        <v>876</v>
      </c>
      <c r="E14" s="37" t="s">
        <v>806</v>
      </c>
      <c r="F14" s="49">
        <v>1</v>
      </c>
      <c r="G14" s="50">
        <v>0.7743</v>
      </c>
      <c r="H14" s="51">
        <v>0.7743</v>
      </c>
      <c r="I14" s="43" t="s">
        <v>787</v>
      </c>
    </row>
    <row r="15" spans="1:9">
      <c r="A15" s="37" t="s">
        <v>57</v>
      </c>
      <c r="B15" s="37" t="s">
        <v>863</v>
      </c>
      <c r="C15" s="37" t="s">
        <v>437</v>
      </c>
      <c r="D15" s="37" t="s">
        <v>438</v>
      </c>
      <c r="E15" s="37" t="s">
        <v>806</v>
      </c>
      <c r="F15" s="49">
        <v>1</v>
      </c>
      <c r="G15" s="50">
        <v>1.2157</v>
      </c>
      <c r="H15" s="51">
        <v>1.2157</v>
      </c>
      <c r="I15" s="43" t="s">
        <v>787</v>
      </c>
    </row>
    <row r="16" spans="1:9">
      <c r="A16" s="37" t="s">
        <v>57</v>
      </c>
      <c r="B16" s="37" t="s">
        <v>863</v>
      </c>
      <c r="C16" s="37" t="s">
        <v>439</v>
      </c>
      <c r="D16" s="37" t="s">
        <v>440</v>
      </c>
      <c r="E16" s="37" t="s">
        <v>806</v>
      </c>
      <c r="F16" s="49">
        <v>1</v>
      </c>
      <c r="G16" s="50">
        <v>0.9009</v>
      </c>
      <c r="H16" s="51">
        <v>0.9009</v>
      </c>
      <c r="I16" s="43" t="s">
        <v>787</v>
      </c>
    </row>
    <row r="17" spans="1:9">
      <c r="A17" s="37" t="s">
        <v>57</v>
      </c>
      <c r="B17" s="37" t="s">
        <v>863</v>
      </c>
      <c r="C17" s="37" t="s">
        <v>441</v>
      </c>
      <c r="D17" s="37" t="s">
        <v>442</v>
      </c>
      <c r="E17" s="37" t="s">
        <v>806</v>
      </c>
      <c r="F17" s="49">
        <v>1</v>
      </c>
      <c r="G17" s="50">
        <v>0.2274</v>
      </c>
      <c r="H17" s="51">
        <v>0.2274</v>
      </c>
      <c r="I17" s="43" t="s">
        <v>787</v>
      </c>
    </row>
    <row r="18" spans="1:9">
      <c r="A18" s="37" t="s">
        <v>57</v>
      </c>
      <c r="B18" s="37" t="s">
        <v>863</v>
      </c>
      <c r="C18" s="37" t="s">
        <v>641</v>
      </c>
      <c r="D18" s="37" t="s">
        <v>877</v>
      </c>
      <c r="E18" s="37" t="s">
        <v>806</v>
      </c>
      <c r="F18" s="49">
        <v>1</v>
      </c>
      <c r="G18" s="50">
        <v>1.971</v>
      </c>
      <c r="H18" s="51">
        <v>1.971</v>
      </c>
      <c r="I18" s="43" t="s">
        <v>787</v>
      </c>
    </row>
    <row r="19" spans="1:9">
      <c r="A19" s="37" t="s">
        <v>57</v>
      </c>
      <c r="B19" s="37" t="s">
        <v>863</v>
      </c>
      <c r="C19" s="37" t="s">
        <v>443</v>
      </c>
      <c r="D19" s="37" t="s">
        <v>444</v>
      </c>
      <c r="E19" s="37" t="s">
        <v>806</v>
      </c>
      <c r="F19" s="49">
        <v>1</v>
      </c>
      <c r="G19" s="50">
        <v>2.2453</v>
      </c>
      <c r="H19" s="51">
        <v>2.2453</v>
      </c>
      <c r="I19" s="43" t="s">
        <v>787</v>
      </c>
    </row>
    <row r="20" spans="1:9">
      <c r="A20" s="37" t="s">
        <v>57</v>
      </c>
      <c r="B20" s="37" t="s">
        <v>863</v>
      </c>
      <c r="C20" s="37" t="s">
        <v>445</v>
      </c>
      <c r="D20" s="37" t="s">
        <v>446</v>
      </c>
      <c r="E20" s="37" t="s">
        <v>806</v>
      </c>
      <c r="F20" s="49">
        <v>1</v>
      </c>
      <c r="G20" s="50">
        <v>2.0129</v>
      </c>
      <c r="H20" s="51">
        <v>2.0129</v>
      </c>
      <c r="I20" s="43" t="s">
        <v>787</v>
      </c>
    </row>
    <row r="21" spans="1:9">
      <c r="A21" s="37" t="s">
        <v>57</v>
      </c>
      <c r="B21" s="37" t="s">
        <v>863</v>
      </c>
      <c r="C21" s="37" t="s">
        <v>260</v>
      </c>
      <c r="D21" s="37" t="s">
        <v>261</v>
      </c>
      <c r="E21" s="37" t="s">
        <v>806</v>
      </c>
      <c r="F21" s="49">
        <v>2</v>
      </c>
      <c r="G21" s="50">
        <v>0.1862</v>
      </c>
      <c r="H21" s="51">
        <v>0.3724</v>
      </c>
      <c r="I21" s="43" t="s">
        <v>787</v>
      </c>
    </row>
    <row r="22" spans="1:9">
      <c r="A22" s="37" t="s">
        <v>57</v>
      </c>
      <c r="B22" s="37" t="s">
        <v>863</v>
      </c>
      <c r="C22" s="37" t="s">
        <v>504</v>
      </c>
      <c r="D22" s="37" t="s">
        <v>505</v>
      </c>
      <c r="E22" s="37" t="s">
        <v>806</v>
      </c>
      <c r="F22" s="49">
        <v>1</v>
      </c>
      <c r="G22" s="50">
        <v>0.7543</v>
      </c>
      <c r="H22" s="51">
        <v>0.7543</v>
      </c>
      <c r="I22" s="43" t="s">
        <v>787</v>
      </c>
    </row>
    <row r="23" spans="1:9">
      <c r="A23" s="37" t="s">
        <v>57</v>
      </c>
      <c r="B23" s="37" t="s">
        <v>863</v>
      </c>
      <c r="C23" s="37" t="s">
        <v>693</v>
      </c>
      <c r="D23" s="37" t="s">
        <v>694</v>
      </c>
      <c r="E23" s="37" t="s">
        <v>806</v>
      </c>
      <c r="F23" s="49">
        <v>1</v>
      </c>
      <c r="G23" s="50">
        <v>0.531</v>
      </c>
      <c r="H23" s="51">
        <v>0.531</v>
      </c>
      <c r="I23" s="43" t="s">
        <v>787</v>
      </c>
    </row>
    <row r="24" spans="1:9">
      <c r="A24" s="37" t="s">
        <v>57</v>
      </c>
      <c r="B24" s="37" t="s">
        <v>863</v>
      </c>
      <c r="C24" s="37" t="s">
        <v>506</v>
      </c>
      <c r="D24" s="37" t="s">
        <v>507</v>
      </c>
      <c r="E24" s="37" t="s">
        <v>806</v>
      </c>
      <c r="F24" s="49">
        <v>1</v>
      </c>
      <c r="G24" s="50">
        <v>1.9351</v>
      </c>
      <c r="H24" s="51">
        <v>1.9351</v>
      </c>
      <c r="I24" s="43" t="s">
        <v>787</v>
      </c>
    </row>
    <row r="25" spans="1:9">
      <c r="A25" s="37" t="s">
        <v>57</v>
      </c>
      <c r="B25" s="37" t="s">
        <v>863</v>
      </c>
      <c r="C25" s="37" t="s">
        <v>878</v>
      </c>
      <c r="D25" s="37" t="s">
        <v>879</v>
      </c>
      <c r="E25" s="37" t="s">
        <v>806</v>
      </c>
      <c r="F25" s="49">
        <v>1</v>
      </c>
      <c r="G25" s="50">
        <v>3.4</v>
      </c>
      <c r="H25" s="51">
        <v>3.4</v>
      </c>
      <c r="I25" s="43" t="s">
        <v>787</v>
      </c>
    </row>
    <row r="26" spans="1:9">
      <c r="A26" s="37" t="s">
        <v>277</v>
      </c>
      <c r="B26" s="52"/>
      <c r="C26" s="52"/>
      <c r="D26" s="52"/>
      <c r="E26" s="52"/>
      <c r="F26" s="53"/>
      <c r="G26" s="53"/>
      <c r="H26" s="54">
        <v>34.134406</v>
      </c>
      <c r="I26" s="47"/>
    </row>
    <row r="27" spans="7:8">
      <c r="G27" s="55"/>
      <c r="H27" s="55"/>
    </row>
  </sheetData>
  <pageMargins left="0.7" right="0.7" top="0.75" bottom="0.75" header="0.3" footer="0.3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" sqref="I$1:N$1048576"/>
    </sheetView>
  </sheetViews>
  <sheetFormatPr defaultColWidth="9" defaultRowHeight="14" outlineLevelRow="7"/>
  <sheetData>
    <row r="1" spans="1:10">
      <c r="A1" s="37" t="s">
        <v>799</v>
      </c>
      <c r="B1" s="37" t="s">
        <v>800</v>
      </c>
      <c r="C1" s="37" t="s">
        <v>801</v>
      </c>
      <c r="D1" s="37" t="s">
        <v>802</v>
      </c>
      <c r="E1" s="37" t="s">
        <v>803</v>
      </c>
      <c r="F1" s="37" t="s">
        <v>220</v>
      </c>
      <c r="G1" s="37" t="s">
        <v>804</v>
      </c>
      <c r="H1" s="38" t="s">
        <v>277</v>
      </c>
      <c r="I1" s="43" t="s">
        <v>850</v>
      </c>
      <c r="J1" s="41" t="s">
        <v>880</v>
      </c>
    </row>
    <row r="2" spans="1:10">
      <c r="A2" s="37" t="s">
        <v>133</v>
      </c>
      <c r="B2" s="37" t="s">
        <v>855</v>
      </c>
      <c r="C2" s="37" t="s">
        <v>234</v>
      </c>
      <c r="D2" s="37" t="s">
        <v>235</v>
      </c>
      <c r="E2" s="39" t="s">
        <v>806</v>
      </c>
      <c r="F2" s="39">
        <v>3</v>
      </c>
      <c r="G2" s="42">
        <v>0.0504</v>
      </c>
      <c r="H2" s="45">
        <v>0.1512</v>
      </c>
      <c r="I2" s="43" t="s">
        <v>881</v>
      </c>
      <c r="J2" s="44" t="s">
        <v>97</v>
      </c>
    </row>
    <row r="3" spans="1:10">
      <c r="A3" s="37" t="s">
        <v>133</v>
      </c>
      <c r="B3" s="37" t="s">
        <v>855</v>
      </c>
      <c r="C3" s="37" t="s">
        <v>882</v>
      </c>
      <c r="D3" s="37" t="s">
        <v>320</v>
      </c>
      <c r="E3" s="39" t="s">
        <v>806</v>
      </c>
      <c r="F3" s="39">
        <v>1</v>
      </c>
      <c r="G3" s="42">
        <v>60.33</v>
      </c>
      <c r="H3" s="45">
        <v>60.33</v>
      </c>
      <c r="I3" s="43" t="s">
        <v>881</v>
      </c>
      <c r="J3" s="44" t="s">
        <v>97</v>
      </c>
    </row>
    <row r="4" spans="1:10">
      <c r="A4" s="37" t="s">
        <v>133</v>
      </c>
      <c r="B4" s="37" t="s">
        <v>855</v>
      </c>
      <c r="C4" s="37" t="s">
        <v>485</v>
      </c>
      <c r="D4" s="37" t="s">
        <v>486</v>
      </c>
      <c r="E4" s="39" t="s">
        <v>806</v>
      </c>
      <c r="F4" s="39">
        <v>1</v>
      </c>
      <c r="G4" s="42">
        <v>0.83</v>
      </c>
      <c r="H4" s="45">
        <v>0.83</v>
      </c>
      <c r="I4" s="43" t="s">
        <v>881</v>
      </c>
      <c r="J4" s="44" t="s">
        <v>97</v>
      </c>
    </row>
    <row r="5" spans="1:10">
      <c r="A5" s="37" t="s">
        <v>133</v>
      </c>
      <c r="B5" s="37" t="s">
        <v>855</v>
      </c>
      <c r="C5" s="37" t="s">
        <v>883</v>
      </c>
      <c r="D5" s="37" t="s">
        <v>884</v>
      </c>
      <c r="E5" s="39" t="s">
        <v>806</v>
      </c>
      <c r="F5" s="39">
        <v>1</v>
      </c>
      <c r="G5" s="42">
        <v>0.43</v>
      </c>
      <c r="H5" s="45">
        <v>0.43</v>
      </c>
      <c r="I5" s="43" t="s">
        <v>881</v>
      </c>
      <c r="J5" s="44" t="s">
        <v>97</v>
      </c>
    </row>
    <row r="6" spans="1:10">
      <c r="A6" s="37" t="s">
        <v>133</v>
      </c>
      <c r="B6" s="37" t="s">
        <v>855</v>
      </c>
      <c r="C6" s="37" t="s">
        <v>885</v>
      </c>
      <c r="D6" s="37" t="s">
        <v>886</v>
      </c>
      <c r="E6" s="39" t="s">
        <v>806</v>
      </c>
      <c r="F6" s="39">
        <v>1</v>
      </c>
      <c r="G6" s="42">
        <v>0.43</v>
      </c>
      <c r="H6" s="45">
        <v>0.43</v>
      </c>
      <c r="I6" s="43" t="s">
        <v>881</v>
      </c>
      <c r="J6" s="44" t="s">
        <v>97</v>
      </c>
    </row>
    <row r="7" spans="1:10">
      <c r="A7" s="37" t="s">
        <v>133</v>
      </c>
      <c r="B7" s="37" t="s">
        <v>855</v>
      </c>
      <c r="C7" s="37" t="s">
        <v>887</v>
      </c>
      <c r="D7" s="37" t="s">
        <v>888</v>
      </c>
      <c r="E7" s="39" t="s">
        <v>806</v>
      </c>
      <c r="F7" s="39">
        <v>1</v>
      </c>
      <c r="G7" s="42">
        <v>0.43</v>
      </c>
      <c r="H7" s="45">
        <v>0.43</v>
      </c>
      <c r="I7" s="43" t="s">
        <v>881</v>
      </c>
      <c r="J7" s="44" t="s">
        <v>97</v>
      </c>
    </row>
    <row r="8" spans="1:10">
      <c r="A8" s="37" t="s">
        <v>277</v>
      </c>
      <c r="B8" s="37"/>
      <c r="C8" s="37"/>
      <c r="D8" s="37"/>
      <c r="E8" s="37"/>
      <c r="F8" s="37"/>
      <c r="G8" s="46"/>
      <c r="H8" s="45">
        <v>62.6012</v>
      </c>
      <c r="I8" s="47"/>
      <c r="J8" s="48"/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I1" sqref="I$1:N$1048576"/>
    </sheetView>
  </sheetViews>
  <sheetFormatPr defaultColWidth="9" defaultRowHeight="14" outlineLevelRow="1"/>
  <sheetData>
    <row r="1" spans="1:10">
      <c r="A1" s="37" t="s">
        <v>799</v>
      </c>
      <c r="B1" s="37" t="s">
        <v>800</v>
      </c>
      <c r="C1" s="37" t="s">
        <v>801</v>
      </c>
      <c r="D1" s="37" t="s">
        <v>802</v>
      </c>
      <c r="E1" s="37" t="s">
        <v>803</v>
      </c>
      <c r="F1" s="37" t="s">
        <v>220</v>
      </c>
      <c r="G1" s="37" t="s">
        <v>804</v>
      </c>
      <c r="H1" s="38" t="s">
        <v>277</v>
      </c>
      <c r="I1" s="43" t="s">
        <v>850</v>
      </c>
      <c r="J1" s="41" t="s">
        <v>880</v>
      </c>
    </row>
    <row r="2" spans="1:10">
      <c r="A2" s="39" t="s">
        <v>889</v>
      </c>
      <c r="B2" s="40" t="s">
        <v>890</v>
      </c>
      <c r="C2" s="41" t="s">
        <v>817</v>
      </c>
      <c r="D2" s="42"/>
      <c r="E2" s="39" t="s">
        <v>24</v>
      </c>
      <c r="F2" s="39">
        <v>1</v>
      </c>
      <c r="G2" s="39">
        <v>45.35</v>
      </c>
      <c r="H2" s="39"/>
      <c r="I2" s="41" t="s">
        <v>881</v>
      </c>
      <c r="J2" s="44" t="s">
        <v>113</v>
      </c>
    </row>
  </sheetData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799</v>
      </c>
      <c r="B1" s="23" t="s">
        <v>801</v>
      </c>
      <c r="C1" s="23" t="s">
        <v>802</v>
      </c>
      <c r="D1" s="23" t="s">
        <v>802</v>
      </c>
      <c r="E1" s="23" t="s">
        <v>891</v>
      </c>
      <c r="F1" s="24" t="s">
        <v>220</v>
      </c>
      <c r="G1" s="25" t="s">
        <v>892</v>
      </c>
      <c r="H1" s="25" t="s">
        <v>893</v>
      </c>
      <c r="I1" s="25" t="s">
        <v>14</v>
      </c>
    </row>
    <row r="2" spans="1:9">
      <c r="A2" s="31" t="s">
        <v>158</v>
      </c>
      <c r="B2" s="31" t="s">
        <v>894</v>
      </c>
      <c r="C2" s="31" t="s">
        <v>895</v>
      </c>
      <c r="D2" s="23" t="s">
        <v>240</v>
      </c>
      <c r="E2" s="28" t="s">
        <v>806</v>
      </c>
      <c r="F2" s="32">
        <v>1</v>
      </c>
      <c r="G2" s="30">
        <v>0.12</v>
      </c>
      <c r="H2" s="30">
        <f t="shared" ref="H2:H10" si="0">F2*G2</f>
        <v>0.12</v>
      </c>
      <c r="I2" s="25" t="s">
        <v>896</v>
      </c>
    </row>
    <row r="3" spans="1:9">
      <c r="A3" s="26" t="s">
        <v>158</v>
      </c>
      <c r="B3" s="26" t="s">
        <v>897</v>
      </c>
      <c r="C3" s="26" t="s">
        <v>898</v>
      </c>
      <c r="D3" s="27" t="s">
        <v>240</v>
      </c>
      <c r="E3" s="28" t="s">
        <v>806</v>
      </c>
      <c r="F3" s="29">
        <v>0.1</v>
      </c>
      <c r="G3" s="30">
        <v>9.292</v>
      </c>
      <c r="H3" s="30">
        <f t="shared" si="0"/>
        <v>0.9292</v>
      </c>
      <c r="I3" s="36"/>
    </row>
    <row r="4" spans="1:9">
      <c r="A4" s="31" t="s">
        <v>158</v>
      </c>
      <c r="B4" s="31" t="s">
        <v>899</v>
      </c>
      <c r="C4" s="31" t="s">
        <v>900</v>
      </c>
      <c r="D4" s="23" t="s">
        <v>240</v>
      </c>
      <c r="E4" s="28" t="s">
        <v>806</v>
      </c>
      <c r="F4" s="32">
        <v>1</v>
      </c>
      <c r="G4" s="30">
        <v>0.29</v>
      </c>
      <c r="H4" s="30">
        <f t="shared" si="0"/>
        <v>0.29</v>
      </c>
      <c r="I4" s="36"/>
    </row>
    <row r="5" spans="1:9">
      <c r="A5" s="26" t="s">
        <v>158</v>
      </c>
      <c r="B5" s="26" t="s">
        <v>901</v>
      </c>
      <c r="C5" s="26" t="s">
        <v>902</v>
      </c>
      <c r="D5" s="27" t="s">
        <v>155</v>
      </c>
      <c r="E5" s="28" t="s">
        <v>806</v>
      </c>
      <c r="F5" s="29">
        <v>4</v>
      </c>
      <c r="G5" s="30">
        <v>0.18</v>
      </c>
      <c r="H5" s="30">
        <f t="shared" si="0"/>
        <v>0.72</v>
      </c>
      <c r="I5" s="36"/>
    </row>
    <row r="6" spans="1:9">
      <c r="A6" s="31" t="s">
        <v>158</v>
      </c>
      <c r="B6" s="31" t="s">
        <v>903</v>
      </c>
      <c r="C6" s="31" t="s">
        <v>904</v>
      </c>
      <c r="D6" s="23" t="s">
        <v>155</v>
      </c>
      <c r="E6" s="28" t="s">
        <v>806</v>
      </c>
      <c r="F6" s="32">
        <v>1</v>
      </c>
      <c r="G6" s="30">
        <v>16</v>
      </c>
      <c r="H6" s="30">
        <f t="shared" si="0"/>
        <v>16</v>
      </c>
      <c r="I6" s="36"/>
    </row>
    <row r="7" spans="1:9">
      <c r="A7" s="26" t="s">
        <v>158</v>
      </c>
      <c r="B7" s="26" t="s">
        <v>905</v>
      </c>
      <c r="C7" s="26" t="s">
        <v>906</v>
      </c>
      <c r="D7" s="27" t="s">
        <v>240</v>
      </c>
      <c r="E7" s="28" t="s">
        <v>806</v>
      </c>
      <c r="F7" s="29">
        <v>0.1</v>
      </c>
      <c r="G7" s="30">
        <v>1.3274</v>
      </c>
      <c r="H7" s="30">
        <f t="shared" si="0"/>
        <v>0.13274</v>
      </c>
      <c r="I7" s="36"/>
    </row>
    <row r="8" spans="1:9">
      <c r="A8" s="31" t="s">
        <v>158</v>
      </c>
      <c r="B8" s="31" t="s">
        <v>907</v>
      </c>
      <c r="C8" s="31" t="s">
        <v>908</v>
      </c>
      <c r="D8" s="23" t="s">
        <v>240</v>
      </c>
      <c r="E8" s="28" t="s">
        <v>806</v>
      </c>
      <c r="F8" s="32">
        <v>0.2</v>
      </c>
      <c r="G8" s="30">
        <v>3.64</v>
      </c>
      <c r="H8" s="30">
        <f t="shared" si="0"/>
        <v>0.728</v>
      </c>
      <c r="I8" s="36"/>
    </row>
    <row r="9" spans="1:9">
      <c r="A9" s="26" t="s">
        <v>158</v>
      </c>
      <c r="B9" s="26" t="s">
        <v>909</v>
      </c>
      <c r="C9" s="26" t="s">
        <v>910</v>
      </c>
      <c r="D9" s="27" t="s">
        <v>155</v>
      </c>
      <c r="E9" s="28" t="s">
        <v>806</v>
      </c>
      <c r="F9" s="29">
        <v>1</v>
      </c>
      <c r="G9" s="30">
        <v>27.75</v>
      </c>
      <c r="H9" s="30">
        <f t="shared" si="0"/>
        <v>27.75</v>
      </c>
      <c r="I9" s="36"/>
    </row>
    <row r="10" spans="1:9">
      <c r="A10" s="31" t="s">
        <v>158</v>
      </c>
      <c r="B10" s="31" t="s">
        <v>911</v>
      </c>
      <c r="C10" s="31" t="s">
        <v>912</v>
      </c>
      <c r="D10" s="23" t="s">
        <v>155</v>
      </c>
      <c r="E10" s="28" t="s">
        <v>806</v>
      </c>
      <c r="F10" s="32">
        <v>1</v>
      </c>
      <c r="G10" s="30">
        <v>1</v>
      </c>
      <c r="H10" s="30">
        <f t="shared" si="0"/>
        <v>1</v>
      </c>
      <c r="I10" s="36"/>
    </row>
    <row r="11" spans="1:9">
      <c r="A11" s="35" t="s">
        <v>277</v>
      </c>
      <c r="B11" s="31"/>
      <c r="C11" s="31"/>
      <c r="D11" s="23"/>
      <c r="E11" s="23"/>
      <c r="F11" s="32"/>
      <c r="G11" s="30"/>
      <c r="H11" s="30">
        <f>SUM(H2:H10)</f>
        <v>47.66994</v>
      </c>
      <c r="I11" s="36"/>
    </row>
  </sheetData>
  <conditionalFormatting sqref="B1:B11">
    <cfRule type="duplicateValues" dxfId="0" priority="1" stopIfTrue="1"/>
  </conditionalFormatting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799</v>
      </c>
      <c r="B1" s="23" t="s">
        <v>801</v>
      </c>
      <c r="C1" s="23" t="s">
        <v>802</v>
      </c>
      <c r="D1" s="23" t="s">
        <v>802</v>
      </c>
      <c r="E1" s="23" t="s">
        <v>891</v>
      </c>
      <c r="F1" s="24" t="s">
        <v>220</v>
      </c>
      <c r="G1" s="25" t="s">
        <v>892</v>
      </c>
      <c r="H1" s="25" t="s">
        <v>893</v>
      </c>
      <c r="I1" s="25" t="s">
        <v>14</v>
      </c>
    </row>
    <row r="2" spans="1:9">
      <c r="A2" s="26" t="s">
        <v>156</v>
      </c>
      <c r="B2" s="26" t="s">
        <v>913</v>
      </c>
      <c r="C2" s="26" t="s">
        <v>914</v>
      </c>
      <c r="D2" s="27" t="s">
        <v>915</v>
      </c>
      <c r="E2" s="28" t="s">
        <v>806</v>
      </c>
      <c r="F2" s="29">
        <v>4</v>
      </c>
      <c r="G2" s="30">
        <v>0.12</v>
      </c>
      <c r="H2" s="30">
        <f t="shared" ref="H2:H21" si="0">F2*G2</f>
        <v>0.48</v>
      </c>
      <c r="I2" s="36"/>
    </row>
    <row r="3" spans="1:9">
      <c r="A3" s="31" t="s">
        <v>156</v>
      </c>
      <c r="B3" s="31" t="s">
        <v>916</v>
      </c>
      <c r="C3" s="31" t="s">
        <v>917</v>
      </c>
      <c r="D3" s="23" t="s">
        <v>155</v>
      </c>
      <c r="E3" s="28" t="s">
        <v>806</v>
      </c>
      <c r="F3" s="32">
        <v>1</v>
      </c>
      <c r="G3" s="30">
        <v>76.4965</v>
      </c>
      <c r="H3" s="30">
        <f t="shared" si="0"/>
        <v>76.4965</v>
      </c>
      <c r="I3" s="36"/>
    </row>
    <row r="4" spans="1:9">
      <c r="A4" s="26" t="s">
        <v>156</v>
      </c>
      <c r="B4" s="26" t="s">
        <v>918</v>
      </c>
      <c r="C4" s="26" t="s">
        <v>919</v>
      </c>
      <c r="D4" s="27" t="s">
        <v>155</v>
      </c>
      <c r="E4" s="28" t="s">
        <v>806</v>
      </c>
      <c r="F4" s="29">
        <v>1</v>
      </c>
      <c r="G4" s="30">
        <v>20.6</v>
      </c>
      <c r="H4" s="30">
        <f t="shared" si="0"/>
        <v>20.6</v>
      </c>
      <c r="I4" s="36"/>
    </row>
    <row r="5" spans="1:9">
      <c r="A5" s="31" t="s">
        <v>156</v>
      </c>
      <c r="B5" s="31" t="s">
        <v>920</v>
      </c>
      <c r="C5" s="31" t="s">
        <v>914</v>
      </c>
      <c r="D5" s="23" t="s">
        <v>921</v>
      </c>
      <c r="E5" s="28" t="s">
        <v>806</v>
      </c>
      <c r="F5" s="32">
        <v>1</v>
      </c>
      <c r="G5" s="30">
        <v>0.14</v>
      </c>
      <c r="H5" s="30">
        <f t="shared" si="0"/>
        <v>0.14</v>
      </c>
      <c r="I5" s="36"/>
    </row>
    <row r="6" spans="1:9">
      <c r="A6" s="26" t="s">
        <v>156</v>
      </c>
      <c r="B6" s="26" t="s">
        <v>922</v>
      </c>
      <c r="C6" s="26" t="s">
        <v>923</v>
      </c>
      <c r="D6" s="27" t="s">
        <v>924</v>
      </c>
      <c r="E6" s="28" t="s">
        <v>806</v>
      </c>
      <c r="F6" s="29">
        <v>1</v>
      </c>
      <c r="G6" s="30">
        <v>0.34</v>
      </c>
      <c r="H6" s="30">
        <f t="shared" si="0"/>
        <v>0.34</v>
      </c>
      <c r="I6" s="36"/>
    </row>
    <row r="7" spans="1:9">
      <c r="A7" s="31" t="s">
        <v>156</v>
      </c>
      <c r="B7" s="31" t="s">
        <v>925</v>
      </c>
      <c r="C7" s="31" t="s">
        <v>926</v>
      </c>
      <c r="D7" s="23" t="s">
        <v>155</v>
      </c>
      <c r="E7" s="28" t="s">
        <v>806</v>
      </c>
      <c r="F7" s="32">
        <v>1</v>
      </c>
      <c r="G7" s="30">
        <v>5.4</v>
      </c>
      <c r="H7" s="30">
        <f t="shared" si="0"/>
        <v>5.4</v>
      </c>
      <c r="I7" s="36"/>
    </row>
    <row r="8" spans="1:9">
      <c r="A8" s="26" t="s">
        <v>156</v>
      </c>
      <c r="B8" s="26" t="s">
        <v>927</v>
      </c>
      <c r="C8" s="26" t="s">
        <v>928</v>
      </c>
      <c r="D8" s="27" t="s">
        <v>155</v>
      </c>
      <c r="E8" s="28" t="s">
        <v>806</v>
      </c>
      <c r="F8" s="29">
        <v>1</v>
      </c>
      <c r="G8" s="30">
        <v>5.88</v>
      </c>
      <c r="H8" s="30">
        <f t="shared" si="0"/>
        <v>5.88</v>
      </c>
      <c r="I8" s="36"/>
    </row>
    <row r="9" spans="1:9">
      <c r="A9" s="31" t="s">
        <v>156</v>
      </c>
      <c r="B9" s="31" t="s">
        <v>929</v>
      </c>
      <c r="C9" s="31" t="s">
        <v>930</v>
      </c>
      <c r="D9" s="23" t="s">
        <v>155</v>
      </c>
      <c r="E9" s="28" t="s">
        <v>806</v>
      </c>
      <c r="F9" s="32">
        <v>1</v>
      </c>
      <c r="G9" s="30">
        <v>0.055</v>
      </c>
      <c r="H9" s="30">
        <f t="shared" si="0"/>
        <v>0.055</v>
      </c>
      <c r="I9" s="36"/>
    </row>
    <row r="10" spans="1:9">
      <c r="A10" s="26" t="s">
        <v>156</v>
      </c>
      <c r="B10" s="26" t="s">
        <v>931</v>
      </c>
      <c r="C10" s="26" t="s">
        <v>932</v>
      </c>
      <c r="D10" s="27" t="s">
        <v>933</v>
      </c>
      <c r="E10" s="28" t="s">
        <v>806</v>
      </c>
      <c r="F10" s="29">
        <v>0.0005</v>
      </c>
      <c r="G10" s="30">
        <v>276.55</v>
      </c>
      <c r="H10" s="30">
        <f t="shared" si="0"/>
        <v>0.138275</v>
      </c>
      <c r="I10" s="25" t="s">
        <v>896</v>
      </c>
    </row>
    <row r="11" spans="1:9">
      <c r="A11" s="31" t="s">
        <v>156</v>
      </c>
      <c r="B11" s="33" t="s">
        <v>934</v>
      </c>
      <c r="C11" s="33" t="s">
        <v>935</v>
      </c>
      <c r="D11" s="23" t="s">
        <v>240</v>
      </c>
      <c r="E11" s="28" t="s">
        <v>806</v>
      </c>
      <c r="F11" s="32">
        <v>0.2</v>
      </c>
      <c r="G11" s="30">
        <v>10.6195</v>
      </c>
      <c r="H11" s="30">
        <f t="shared" si="0"/>
        <v>2.1239</v>
      </c>
      <c r="I11" s="36"/>
    </row>
    <row r="12" spans="1:9">
      <c r="A12" s="26" t="s">
        <v>156</v>
      </c>
      <c r="B12" s="34" t="s">
        <v>936</v>
      </c>
      <c r="C12" s="34" t="s">
        <v>937</v>
      </c>
      <c r="D12" s="27" t="s">
        <v>155</v>
      </c>
      <c r="E12" s="28" t="s">
        <v>806</v>
      </c>
      <c r="F12" s="29">
        <v>1</v>
      </c>
      <c r="G12" s="30">
        <v>11.36</v>
      </c>
      <c r="H12" s="30">
        <f t="shared" si="0"/>
        <v>11.36</v>
      </c>
      <c r="I12" s="36"/>
    </row>
    <row r="13" spans="1:9">
      <c r="A13" s="31" t="s">
        <v>156</v>
      </c>
      <c r="B13" s="31" t="s">
        <v>938</v>
      </c>
      <c r="C13" s="31" t="s">
        <v>939</v>
      </c>
      <c r="D13" s="23" t="s">
        <v>155</v>
      </c>
      <c r="E13" s="28" t="s">
        <v>806</v>
      </c>
      <c r="F13" s="32">
        <v>1</v>
      </c>
      <c r="G13" s="30">
        <v>35.5</v>
      </c>
      <c r="H13" s="30">
        <f t="shared" si="0"/>
        <v>35.5</v>
      </c>
      <c r="I13" s="36"/>
    </row>
    <row r="14" spans="1:9">
      <c r="A14" s="26" t="s">
        <v>156</v>
      </c>
      <c r="B14" s="26" t="s">
        <v>899</v>
      </c>
      <c r="C14" s="26" t="s">
        <v>900</v>
      </c>
      <c r="D14" s="27" t="s">
        <v>240</v>
      </c>
      <c r="E14" s="28" t="s">
        <v>806</v>
      </c>
      <c r="F14" s="29">
        <v>1</v>
      </c>
      <c r="G14" s="30">
        <v>0.29</v>
      </c>
      <c r="H14" s="30">
        <f t="shared" si="0"/>
        <v>0.29</v>
      </c>
      <c r="I14" s="36"/>
    </row>
    <row r="15" spans="1:9">
      <c r="A15" s="31" t="s">
        <v>156</v>
      </c>
      <c r="B15" s="31" t="s">
        <v>940</v>
      </c>
      <c r="C15" s="31" t="s">
        <v>941</v>
      </c>
      <c r="D15" s="23" t="s">
        <v>240</v>
      </c>
      <c r="E15" s="28" t="s">
        <v>806</v>
      </c>
      <c r="F15" s="32">
        <v>0.2</v>
      </c>
      <c r="G15" s="30">
        <v>4.2478</v>
      </c>
      <c r="H15" s="30">
        <f t="shared" si="0"/>
        <v>0.84956</v>
      </c>
      <c r="I15" s="36"/>
    </row>
    <row r="16" spans="1:9">
      <c r="A16" s="26" t="s">
        <v>156</v>
      </c>
      <c r="B16" s="26" t="s">
        <v>942</v>
      </c>
      <c r="C16" s="26" t="s">
        <v>943</v>
      </c>
      <c r="D16" s="27" t="s">
        <v>155</v>
      </c>
      <c r="E16" s="28" t="s">
        <v>806</v>
      </c>
      <c r="F16" s="29">
        <v>1</v>
      </c>
      <c r="G16" s="30">
        <v>0.28</v>
      </c>
      <c r="H16" s="30">
        <f t="shared" si="0"/>
        <v>0.28</v>
      </c>
      <c r="I16" s="36"/>
    </row>
    <row r="17" spans="1:9">
      <c r="A17" s="31" t="s">
        <v>156</v>
      </c>
      <c r="B17" s="31" t="s">
        <v>944</v>
      </c>
      <c r="C17" s="31" t="s">
        <v>945</v>
      </c>
      <c r="D17" s="23" t="s">
        <v>155</v>
      </c>
      <c r="E17" s="28" t="s">
        <v>806</v>
      </c>
      <c r="F17" s="32">
        <v>1</v>
      </c>
      <c r="G17" s="30">
        <v>0.1</v>
      </c>
      <c r="H17" s="30">
        <f t="shared" si="0"/>
        <v>0.1</v>
      </c>
      <c r="I17" s="36"/>
    </row>
    <row r="18" spans="1:9">
      <c r="A18" s="26" t="s">
        <v>156</v>
      </c>
      <c r="B18" s="26" t="s">
        <v>946</v>
      </c>
      <c r="C18" s="26" t="s">
        <v>947</v>
      </c>
      <c r="D18" s="27" t="s">
        <v>240</v>
      </c>
      <c r="E18" s="28" t="s">
        <v>806</v>
      </c>
      <c r="F18" s="29">
        <v>0.4</v>
      </c>
      <c r="G18" s="30">
        <v>1.5044</v>
      </c>
      <c r="H18" s="30">
        <f t="shared" si="0"/>
        <v>0.60176</v>
      </c>
      <c r="I18" s="36"/>
    </row>
    <row r="19" spans="1:9">
      <c r="A19" s="31" t="s">
        <v>156</v>
      </c>
      <c r="B19" s="31" t="s">
        <v>948</v>
      </c>
      <c r="C19" s="31" t="s">
        <v>949</v>
      </c>
      <c r="D19" s="23" t="s">
        <v>240</v>
      </c>
      <c r="E19" s="28" t="s">
        <v>806</v>
      </c>
      <c r="F19" s="32">
        <v>0.0003</v>
      </c>
      <c r="G19" s="30">
        <v>0</v>
      </c>
      <c r="H19" s="30">
        <f t="shared" si="0"/>
        <v>0</v>
      </c>
      <c r="I19" s="25" t="s">
        <v>896</v>
      </c>
    </row>
    <row r="20" spans="1:9">
      <c r="A20" s="26" t="s">
        <v>156</v>
      </c>
      <c r="B20" s="26" t="s">
        <v>950</v>
      </c>
      <c r="C20" s="26" t="s">
        <v>951</v>
      </c>
      <c r="D20" s="27" t="s">
        <v>240</v>
      </c>
      <c r="E20" s="28" t="s">
        <v>806</v>
      </c>
      <c r="F20" s="29">
        <v>0.0005</v>
      </c>
      <c r="G20" s="30">
        <v>0</v>
      </c>
      <c r="H20" s="30">
        <f t="shared" si="0"/>
        <v>0</v>
      </c>
      <c r="I20" s="25" t="s">
        <v>896</v>
      </c>
    </row>
    <row r="21" spans="1:9">
      <c r="A21" s="31" t="s">
        <v>156</v>
      </c>
      <c r="B21" s="31" t="s">
        <v>952</v>
      </c>
      <c r="C21" s="31" t="s">
        <v>953</v>
      </c>
      <c r="D21" s="23" t="s">
        <v>155</v>
      </c>
      <c r="E21" s="28" t="s">
        <v>806</v>
      </c>
      <c r="F21" s="32">
        <v>1</v>
      </c>
      <c r="G21" s="30">
        <v>4.3</v>
      </c>
      <c r="H21" s="30">
        <f t="shared" si="0"/>
        <v>4.3</v>
      </c>
      <c r="I21" s="36"/>
    </row>
    <row r="22" spans="1:9">
      <c r="A22" s="35" t="s">
        <v>277</v>
      </c>
      <c r="B22" s="36"/>
      <c r="C22" s="36"/>
      <c r="D22" s="36"/>
      <c r="E22" s="36"/>
      <c r="F22" s="36"/>
      <c r="G22" s="30"/>
      <c r="H22" s="30">
        <f>SUM(H2:H21)</f>
        <v>164.934995</v>
      </c>
      <c r="I22" s="36"/>
    </row>
  </sheetData>
  <conditionalFormatting sqref="B1:B22">
    <cfRule type="duplicateValues" dxfId="0" priority="101" stopIfTrue="1"/>
  </conditionalFormatting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I1" sqref="I$1:N$1048576"/>
    </sheetView>
  </sheetViews>
  <sheetFormatPr defaultColWidth="9" defaultRowHeight="14"/>
  <sheetData>
    <row r="1" spans="1:18">
      <c r="A1" s="16" t="s">
        <v>799</v>
      </c>
      <c r="B1" s="16" t="s">
        <v>801</v>
      </c>
      <c r="C1" s="16" t="s">
        <v>802</v>
      </c>
      <c r="D1" s="16" t="s">
        <v>802</v>
      </c>
      <c r="E1" s="16" t="s">
        <v>803</v>
      </c>
      <c r="F1" s="16" t="s">
        <v>220</v>
      </c>
      <c r="G1" s="17" t="s">
        <v>954</v>
      </c>
      <c r="H1" s="17" t="s">
        <v>847</v>
      </c>
      <c r="I1" s="22"/>
      <c r="J1" s="22"/>
      <c r="K1" s="16" t="s">
        <v>799</v>
      </c>
      <c r="L1" s="16" t="s">
        <v>801</v>
      </c>
      <c r="M1" s="16" t="s">
        <v>802</v>
      </c>
      <c r="N1" s="16" t="s">
        <v>802</v>
      </c>
      <c r="O1" s="16" t="s">
        <v>803</v>
      </c>
      <c r="P1" s="16" t="s">
        <v>220</v>
      </c>
      <c r="Q1" s="17" t="s">
        <v>954</v>
      </c>
      <c r="R1" s="17" t="s">
        <v>847</v>
      </c>
    </row>
    <row r="2" spans="1:18">
      <c r="A2" s="18" t="s">
        <v>955</v>
      </c>
      <c r="B2" s="18" t="s">
        <v>956</v>
      </c>
      <c r="C2" s="18" t="s">
        <v>957</v>
      </c>
      <c r="D2" s="18" t="s">
        <v>240</v>
      </c>
      <c r="E2" s="18" t="s">
        <v>806</v>
      </c>
      <c r="F2" s="19">
        <v>1</v>
      </c>
      <c r="G2" s="17">
        <v>0.178</v>
      </c>
      <c r="H2" s="17">
        <v>0.178</v>
      </c>
      <c r="I2" s="22"/>
      <c r="J2" s="22"/>
      <c r="K2" s="20" t="s">
        <v>637</v>
      </c>
      <c r="L2" s="18" t="s">
        <v>645</v>
      </c>
      <c r="M2" s="18" t="s">
        <v>646</v>
      </c>
      <c r="N2" s="18" t="s">
        <v>701</v>
      </c>
      <c r="O2" s="18" t="s">
        <v>806</v>
      </c>
      <c r="P2" s="19">
        <v>2</v>
      </c>
      <c r="Q2" s="17">
        <v>0.05</v>
      </c>
      <c r="R2" s="17">
        <v>0.1</v>
      </c>
    </row>
    <row r="3" spans="1:18">
      <c r="A3" s="20" t="s">
        <v>955</v>
      </c>
      <c r="B3" s="20" t="s">
        <v>585</v>
      </c>
      <c r="C3" s="20" t="s">
        <v>586</v>
      </c>
      <c r="D3" s="20" t="s">
        <v>699</v>
      </c>
      <c r="E3" s="18" t="s">
        <v>806</v>
      </c>
      <c r="F3" s="21">
        <v>2</v>
      </c>
      <c r="G3" s="17">
        <v>0.7</v>
      </c>
      <c r="H3" s="17">
        <v>1.4</v>
      </c>
      <c r="I3" s="22"/>
      <c r="J3" s="22"/>
      <c r="K3" s="20" t="s">
        <v>637</v>
      </c>
      <c r="L3" s="20" t="s">
        <v>609</v>
      </c>
      <c r="M3" s="20" t="s">
        <v>610</v>
      </c>
      <c r="N3" s="20" t="s">
        <v>703</v>
      </c>
      <c r="O3" s="18" t="s">
        <v>806</v>
      </c>
      <c r="P3" s="21">
        <v>2</v>
      </c>
      <c r="Q3" s="17">
        <v>0.0949</v>
      </c>
      <c r="R3" s="17">
        <v>0.1898</v>
      </c>
    </row>
    <row r="4" spans="1:18">
      <c r="A4" s="18" t="s">
        <v>955</v>
      </c>
      <c r="B4" s="18" t="s">
        <v>647</v>
      </c>
      <c r="C4" s="18" t="s">
        <v>648</v>
      </c>
      <c r="D4" s="18" t="s">
        <v>753</v>
      </c>
      <c r="E4" s="18" t="s">
        <v>806</v>
      </c>
      <c r="F4" s="19">
        <v>2</v>
      </c>
      <c r="G4" s="17">
        <v>0.12</v>
      </c>
      <c r="H4" s="17">
        <v>0.24</v>
      </c>
      <c r="I4" s="22"/>
      <c r="J4" s="22"/>
      <c r="K4" s="20" t="s">
        <v>637</v>
      </c>
      <c r="L4" s="18" t="s">
        <v>607</v>
      </c>
      <c r="M4" s="18" t="s">
        <v>608</v>
      </c>
      <c r="N4" s="18" t="s">
        <v>704</v>
      </c>
      <c r="O4" s="18" t="s">
        <v>806</v>
      </c>
      <c r="P4" s="19">
        <v>1</v>
      </c>
      <c r="Q4" s="17">
        <v>0.12</v>
      </c>
      <c r="R4" s="17">
        <v>0.12</v>
      </c>
    </row>
    <row r="5" spans="1:18">
      <c r="A5" s="20" t="s">
        <v>955</v>
      </c>
      <c r="B5" s="20" t="s">
        <v>637</v>
      </c>
      <c r="C5" s="20" t="s">
        <v>638</v>
      </c>
      <c r="D5" s="20" t="s">
        <v>240</v>
      </c>
      <c r="E5" s="20" t="s">
        <v>24</v>
      </c>
      <c r="F5" s="21">
        <v>1</v>
      </c>
      <c r="G5" s="17">
        <v>6.6628</v>
      </c>
      <c r="H5" s="17">
        <v>6.6628</v>
      </c>
      <c r="I5" s="22"/>
      <c r="J5" s="22"/>
      <c r="K5" s="20" t="s">
        <v>637</v>
      </c>
      <c r="L5" s="20" t="s">
        <v>427</v>
      </c>
      <c r="M5" s="20" t="s">
        <v>428</v>
      </c>
      <c r="N5" s="20" t="s">
        <v>240</v>
      </c>
      <c r="O5" s="18" t="s">
        <v>806</v>
      </c>
      <c r="P5" s="21">
        <v>1</v>
      </c>
      <c r="Q5" s="17">
        <v>2.288</v>
      </c>
      <c r="R5" s="17">
        <v>2.288</v>
      </c>
    </row>
    <row r="6" spans="1:18">
      <c r="A6" s="18" t="s">
        <v>955</v>
      </c>
      <c r="B6" s="18" t="s">
        <v>325</v>
      </c>
      <c r="C6" s="18" t="s">
        <v>326</v>
      </c>
      <c r="D6" s="18" t="s">
        <v>240</v>
      </c>
      <c r="E6" s="18" t="s">
        <v>806</v>
      </c>
      <c r="F6" s="19">
        <v>1</v>
      </c>
      <c r="G6" s="17">
        <v>1.254</v>
      </c>
      <c r="H6" s="17">
        <v>1.254</v>
      </c>
      <c r="I6" s="22"/>
      <c r="J6" s="22"/>
      <c r="K6" s="20" t="s">
        <v>637</v>
      </c>
      <c r="L6" s="18" t="s">
        <v>429</v>
      </c>
      <c r="M6" s="18" t="s">
        <v>430</v>
      </c>
      <c r="N6" s="18" t="s">
        <v>705</v>
      </c>
      <c r="O6" s="18" t="s">
        <v>806</v>
      </c>
      <c r="P6" s="19">
        <v>2</v>
      </c>
      <c r="Q6" s="17">
        <v>0.351</v>
      </c>
      <c r="R6" s="17">
        <v>0.702</v>
      </c>
    </row>
    <row r="7" spans="1:18">
      <c r="A7" s="20" t="s">
        <v>955</v>
      </c>
      <c r="B7" s="20" t="s">
        <v>874</v>
      </c>
      <c r="C7" s="20" t="s">
        <v>547</v>
      </c>
      <c r="D7" s="20" t="s">
        <v>958</v>
      </c>
      <c r="E7" s="18" t="s">
        <v>806</v>
      </c>
      <c r="F7" s="21">
        <v>0.84</v>
      </c>
      <c r="G7" s="17">
        <v>2.7434</v>
      </c>
      <c r="H7" s="17">
        <v>2.304456</v>
      </c>
      <c r="I7" s="22"/>
      <c r="J7" s="22"/>
      <c r="K7" s="20" t="s">
        <v>637</v>
      </c>
      <c r="L7" s="20" t="s">
        <v>431</v>
      </c>
      <c r="M7" s="20" t="s">
        <v>432</v>
      </c>
      <c r="N7" s="20" t="s">
        <v>240</v>
      </c>
      <c r="O7" s="18" t="s">
        <v>806</v>
      </c>
      <c r="P7" s="21">
        <v>1</v>
      </c>
      <c r="Q7" s="17">
        <v>0.26</v>
      </c>
      <c r="R7" s="17">
        <v>0.26</v>
      </c>
    </row>
    <row r="8" spans="1:18">
      <c r="A8" s="18" t="s">
        <v>955</v>
      </c>
      <c r="B8" s="18" t="s">
        <v>439</v>
      </c>
      <c r="C8" s="18" t="s">
        <v>440</v>
      </c>
      <c r="D8" s="18" t="s">
        <v>240</v>
      </c>
      <c r="E8" s="18" t="s">
        <v>806</v>
      </c>
      <c r="F8" s="19">
        <v>1</v>
      </c>
      <c r="G8" s="17">
        <v>0.9009</v>
      </c>
      <c r="H8" s="17">
        <v>0.9009</v>
      </c>
      <c r="I8" s="22"/>
      <c r="J8" s="22"/>
      <c r="K8" s="20" t="s">
        <v>637</v>
      </c>
      <c r="L8" s="18" t="s">
        <v>433</v>
      </c>
      <c r="M8" s="18" t="s">
        <v>434</v>
      </c>
      <c r="N8" s="18" t="s">
        <v>240</v>
      </c>
      <c r="O8" s="18" t="s">
        <v>806</v>
      </c>
      <c r="P8" s="19">
        <v>3</v>
      </c>
      <c r="Q8" s="17">
        <v>0.1588</v>
      </c>
      <c r="R8" s="17">
        <v>0.4764</v>
      </c>
    </row>
    <row r="9" spans="1:18">
      <c r="A9" s="20" t="s">
        <v>955</v>
      </c>
      <c r="B9" s="20" t="s">
        <v>752</v>
      </c>
      <c r="C9" s="20" t="s">
        <v>959</v>
      </c>
      <c r="D9" s="20" t="s">
        <v>240</v>
      </c>
      <c r="E9" s="18" t="s">
        <v>806</v>
      </c>
      <c r="F9" s="21">
        <v>1</v>
      </c>
      <c r="G9" s="17">
        <v>0.95</v>
      </c>
      <c r="H9" s="17">
        <v>0.95</v>
      </c>
      <c r="I9" s="22"/>
      <c r="J9" s="22"/>
      <c r="K9" s="20" t="s">
        <v>637</v>
      </c>
      <c r="L9" s="20" t="s">
        <v>435</v>
      </c>
      <c r="M9" s="20" t="s">
        <v>436</v>
      </c>
      <c r="N9" s="20" t="s">
        <v>240</v>
      </c>
      <c r="O9" s="18" t="s">
        <v>806</v>
      </c>
      <c r="P9" s="21">
        <v>4</v>
      </c>
      <c r="Q9" s="17">
        <v>0.0906</v>
      </c>
      <c r="R9" s="17">
        <v>0.3624</v>
      </c>
    </row>
    <row r="10" spans="1:18">
      <c r="A10" s="18" t="s">
        <v>955</v>
      </c>
      <c r="B10" s="18" t="s">
        <v>754</v>
      </c>
      <c r="C10" s="18" t="s">
        <v>960</v>
      </c>
      <c r="D10" s="18" t="s">
        <v>961</v>
      </c>
      <c r="E10" s="18" t="s">
        <v>806</v>
      </c>
      <c r="F10" s="19">
        <v>1</v>
      </c>
      <c r="G10" s="17">
        <v>2.75</v>
      </c>
      <c r="H10" s="17">
        <v>2.75</v>
      </c>
      <c r="I10" s="22"/>
      <c r="J10" s="22"/>
      <c r="K10" s="20" t="s">
        <v>637</v>
      </c>
      <c r="L10" s="18" t="s">
        <v>591</v>
      </c>
      <c r="M10" s="18" t="s">
        <v>592</v>
      </c>
      <c r="N10" s="18" t="s">
        <v>706</v>
      </c>
      <c r="O10" s="18" t="s">
        <v>806</v>
      </c>
      <c r="P10" s="19">
        <v>2</v>
      </c>
      <c r="Q10" s="17">
        <v>0.531</v>
      </c>
      <c r="R10" s="17">
        <v>1.062</v>
      </c>
    </row>
    <row r="11" spans="1:18">
      <c r="A11" s="20" t="s">
        <v>955</v>
      </c>
      <c r="B11" s="20" t="s">
        <v>755</v>
      </c>
      <c r="C11" s="20" t="s">
        <v>962</v>
      </c>
      <c r="D11" s="20" t="s">
        <v>240</v>
      </c>
      <c r="E11" s="18" t="s">
        <v>806</v>
      </c>
      <c r="F11" s="21">
        <v>1</v>
      </c>
      <c r="G11" s="17">
        <v>0.8</v>
      </c>
      <c r="H11" s="17">
        <v>0.8</v>
      </c>
      <c r="I11" s="22"/>
      <c r="J11" s="22"/>
      <c r="K11" s="20" t="s">
        <v>637</v>
      </c>
      <c r="L11" s="20" t="s">
        <v>653</v>
      </c>
      <c r="M11" s="20" t="s">
        <v>654</v>
      </c>
      <c r="N11" s="20" t="s">
        <v>707</v>
      </c>
      <c r="O11" s="18" t="s">
        <v>806</v>
      </c>
      <c r="P11" s="21">
        <v>2</v>
      </c>
      <c r="Q11" s="17">
        <v>0.1429</v>
      </c>
      <c r="R11" s="17">
        <v>0.2858</v>
      </c>
    </row>
    <row r="12" spans="1:18">
      <c r="A12" s="18" t="s">
        <v>955</v>
      </c>
      <c r="B12" s="18" t="s">
        <v>809</v>
      </c>
      <c r="C12" s="18" t="s">
        <v>810</v>
      </c>
      <c r="D12" s="18" t="s">
        <v>240</v>
      </c>
      <c r="E12" s="18" t="s">
        <v>806</v>
      </c>
      <c r="F12" s="19">
        <v>1</v>
      </c>
      <c r="G12" s="17">
        <v>0.035</v>
      </c>
      <c r="H12" s="17">
        <v>0.035</v>
      </c>
      <c r="I12" s="22"/>
      <c r="J12" s="22"/>
      <c r="K12" s="20" t="s">
        <v>637</v>
      </c>
      <c r="L12" s="18" t="s">
        <v>578</v>
      </c>
      <c r="M12" s="18" t="s">
        <v>579</v>
      </c>
      <c r="N12" s="18" t="s">
        <v>708</v>
      </c>
      <c r="O12" s="18" t="s">
        <v>806</v>
      </c>
      <c r="P12" s="19">
        <v>3</v>
      </c>
      <c r="Q12" s="17">
        <v>0.1357</v>
      </c>
      <c r="R12" s="17">
        <v>0.4071</v>
      </c>
    </row>
    <row r="13" spans="1:18">
      <c r="A13" s="18" t="s">
        <v>277</v>
      </c>
      <c r="B13" s="18"/>
      <c r="C13" s="18"/>
      <c r="D13" s="18"/>
      <c r="E13" s="18"/>
      <c r="F13" s="19"/>
      <c r="G13" s="22"/>
      <c r="H13" s="17">
        <v>17.475156</v>
      </c>
      <c r="I13" s="22"/>
      <c r="J13" s="22"/>
      <c r="K13" s="20" t="s">
        <v>637</v>
      </c>
      <c r="L13" s="20" t="s">
        <v>580</v>
      </c>
      <c r="M13" s="20" t="s">
        <v>581</v>
      </c>
      <c r="N13" s="20" t="s">
        <v>709</v>
      </c>
      <c r="O13" s="18" t="s">
        <v>806</v>
      </c>
      <c r="P13" s="21">
        <v>3</v>
      </c>
      <c r="Q13" s="17">
        <v>0.0627</v>
      </c>
      <c r="R13" s="17">
        <v>0.1881</v>
      </c>
    </row>
    <row r="14" spans="1:1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0" t="s">
        <v>637</v>
      </c>
      <c r="L14" s="18" t="s">
        <v>656</v>
      </c>
      <c r="M14" s="18" t="s">
        <v>657</v>
      </c>
      <c r="N14" s="18" t="s">
        <v>710</v>
      </c>
      <c r="O14" s="18" t="s">
        <v>806</v>
      </c>
      <c r="P14" s="19">
        <v>1</v>
      </c>
      <c r="Q14" s="17">
        <v>0.2212</v>
      </c>
      <c r="R14" s="17">
        <v>0.2212</v>
      </c>
    </row>
    <row r="15" spans="1:18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>
        <v>6.6628</v>
      </c>
    </row>
  </sheetData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1" sqref="I$1:N$1048576"/>
    </sheetView>
  </sheetViews>
  <sheetFormatPr defaultColWidth="9" defaultRowHeight="14"/>
  <cols>
    <col min="1" max="1" width="11.6272727272727" customWidth="1"/>
    <col min="2" max="2" width="23.5" customWidth="1"/>
    <col min="3" max="3" width="11.6272727272727" customWidth="1"/>
    <col min="4" max="4" width="19.2545454545455" customWidth="1"/>
    <col min="5" max="5" width="15.3727272727273" customWidth="1"/>
  </cols>
  <sheetData>
    <row r="1" spans="1:9">
      <c r="A1" s="11" t="s">
        <v>799</v>
      </c>
      <c r="B1" s="11" t="s">
        <v>963</v>
      </c>
      <c r="C1" s="11" t="s">
        <v>801</v>
      </c>
      <c r="D1" s="11" t="s">
        <v>802</v>
      </c>
      <c r="E1" s="11" t="s">
        <v>802</v>
      </c>
      <c r="F1" s="11" t="s">
        <v>803</v>
      </c>
      <c r="G1" s="11" t="s">
        <v>220</v>
      </c>
      <c r="H1" s="11" t="s">
        <v>964</v>
      </c>
      <c r="I1" s="11" t="s">
        <v>893</v>
      </c>
    </row>
    <row r="2" spans="1:9">
      <c r="A2" s="12" t="s">
        <v>181</v>
      </c>
      <c r="B2" s="12" t="s">
        <v>965</v>
      </c>
      <c r="C2" s="12" t="s">
        <v>544</v>
      </c>
      <c r="D2" s="12" t="s">
        <v>545</v>
      </c>
      <c r="E2" s="12" t="s">
        <v>748</v>
      </c>
      <c r="F2" s="12" t="s">
        <v>237</v>
      </c>
      <c r="G2" s="12">
        <v>0.1</v>
      </c>
      <c r="H2" s="12">
        <v>1.7257</v>
      </c>
      <c r="I2" s="12">
        <v>0.17257</v>
      </c>
    </row>
    <row r="3" spans="1:9">
      <c r="A3" s="12" t="s">
        <v>181</v>
      </c>
      <c r="B3" s="12" t="s">
        <v>965</v>
      </c>
      <c r="C3" s="12" t="s">
        <v>260</v>
      </c>
      <c r="D3" s="12" t="s">
        <v>261</v>
      </c>
      <c r="E3" s="12"/>
      <c r="F3" s="12" t="s">
        <v>237</v>
      </c>
      <c r="G3" s="12">
        <v>2</v>
      </c>
      <c r="H3" s="12">
        <v>0.1862</v>
      </c>
      <c r="I3" s="12">
        <v>0.3724</v>
      </c>
    </row>
    <row r="4" spans="1:9">
      <c r="A4" s="12" t="s">
        <v>181</v>
      </c>
      <c r="B4" s="12" t="s">
        <v>965</v>
      </c>
      <c r="C4" s="12" t="s">
        <v>635</v>
      </c>
      <c r="D4" s="12" t="s">
        <v>636</v>
      </c>
      <c r="E4" s="12"/>
      <c r="F4" s="12" t="s">
        <v>746</v>
      </c>
      <c r="G4" s="12">
        <v>1</v>
      </c>
      <c r="H4" s="12">
        <v>2.4</v>
      </c>
      <c r="I4" s="12">
        <v>2.4</v>
      </c>
    </row>
    <row r="5" spans="1:9">
      <c r="A5" s="12" t="s">
        <v>181</v>
      </c>
      <c r="B5" s="12" t="s">
        <v>965</v>
      </c>
      <c r="C5" s="12" t="s">
        <v>966</v>
      </c>
      <c r="D5" s="12" t="s">
        <v>967</v>
      </c>
      <c r="E5" s="12" t="s">
        <v>968</v>
      </c>
      <c r="F5" s="12" t="s">
        <v>237</v>
      </c>
      <c r="G5" s="12">
        <v>1</v>
      </c>
      <c r="H5" s="12">
        <v>0.03</v>
      </c>
      <c r="I5" s="12">
        <v>0.03</v>
      </c>
    </row>
    <row r="6" spans="1:9">
      <c r="A6" s="12" t="s">
        <v>181</v>
      </c>
      <c r="B6" s="12" t="s">
        <v>965</v>
      </c>
      <c r="C6" s="12" t="s">
        <v>550</v>
      </c>
      <c r="D6" s="12" t="s">
        <v>551</v>
      </c>
      <c r="E6" s="12" t="s">
        <v>747</v>
      </c>
      <c r="F6" s="12" t="s">
        <v>237</v>
      </c>
      <c r="G6" s="12">
        <v>0.1</v>
      </c>
      <c r="H6" s="12">
        <v>1.6814</v>
      </c>
      <c r="I6" s="12">
        <v>0.16814</v>
      </c>
    </row>
    <row r="7" spans="1:9">
      <c r="A7" s="12" t="s">
        <v>181</v>
      </c>
      <c r="B7" s="12" t="s">
        <v>965</v>
      </c>
      <c r="C7" s="12" t="s">
        <v>621</v>
      </c>
      <c r="D7" s="12" t="s">
        <v>622</v>
      </c>
      <c r="E7" s="12"/>
      <c r="F7" s="12" t="s">
        <v>237</v>
      </c>
      <c r="G7" s="12">
        <v>1</v>
      </c>
      <c r="H7" s="12">
        <v>0.2655</v>
      </c>
      <c r="I7" s="12">
        <v>0.2655</v>
      </c>
    </row>
    <row r="8" spans="1:9">
      <c r="A8" s="12" t="s">
        <v>181</v>
      </c>
      <c r="B8" s="12" t="s">
        <v>965</v>
      </c>
      <c r="C8" s="12" t="s">
        <v>349</v>
      </c>
      <c r="D8" s="12" t="s">
        <v>350</v>
      </c>
      <c r="E8" s="12"/>
      <c r="F8" s="12" t="s">
        <v>237</v>
      </c>
      <c r="G8" s="12">
        <v>2</v>
      </c>
      <c r="H8" s="12">
        <v>0.18</v>
      </c>
      <c r="I8" s="12">
        <v>0.36</v>
      </c>
    </row>
    <row r="9" spans="1:9">
      <c r="A9" s="12" t="s">
        <v>181</v>
      </c>
      <c r="B9" s="12" t="s">
        <v>965</v>
      </c>
      <c r="C9" s="12" t="s">
        <v>337</v>
      </c>
      <c r="D9" s="12" t="s">
        <v>338</v>
      </c>
      <c r="E9" s="12" t="s">
        <v>744</v>
      </c>
      <c r="F9" s="12" t="s">
        <v>237</v>
      </c>
      <c r="G9" s="12">
        <v>2</v>
      </c>
      <c r="H9" s="12">
        <v>0.12</v>
      </c>
      <c r="I9" s="12">
        <v>0.24</v>
      </c>
    </row>
    <row r="10" spans="1:9">
      <c r="A10" s="13" t="s">
        <v>277</v>
      </c>
      <c r="B10" s="14"/>
      <c r="C10" s="14"/>
      <c r="D10" s="14"/>
      <c r="E10" s="14"/>
      <c r="F10" s="14"/>
      <c r="G10" s="14"/>
      <c r="H10" s="14"/>
      <c r="I10" s="15">
        <v>4.00861</v>
      </c>
    </row>
    <row r="11" spans="1:9">
      <c r="A11" s="12" t="s">
        <v>635</v>
      </c>
      <c r="B11" s="12" t="s">
        <v>636</v>
      </c>
      <c r="C11" s="12" t="s">
        <v>559</v>
      </c>
      <c r="D11" s="12" t="s">
        <v>560</v>
      </c>
      <c r="E11" s="12"/>
      <c r="F11" s="12" t="s">
        <v>237</v>
      </c>
      <c r="G11" s="12">
        <v>1</v>
      </c>
      <c r="H11" s="12">
        <v>0.19</v>
      </c>
      <c r="I11" s="12">
        <v>0.19</v>
      </c>
    </row>
    <row r="12" spans="1:9">
      <c r="A12" s="12" t="s">
        <v>635</v>
      </c>
      <c r="B12" s="12" t="s">
        <v>636</v>
      </c>
      <c r="C12" s="12" t="s">
        <v>359</v>
      </c>
      <c r="D12" s="12" t="s">
        <v>969</v>
      </c>
      <c r="E12" s="12"/>
      <c r="F12" s="12" t="s">
        <v>237</v>
      </c>
      <c r="G12" s="12">
        <v>1</v>
      </c>
      <c r="H12" s="12">
        <v>0.16</v>
      </c>
      <c r="I12" s="12">
        <v>0.16</v>
      </c>
    </row>
    <row r="13" spans="1:9">
      <c r="A13" s="12" t="s">
        <v>635</v>
      </c>
      <c r="B13" s="12" t="s">
        <v>636</v>
      </c>
      <c r="C13" s="12" t="s">
        <v>357</v>
      </c>
      <c r="D13" s="12" t="s">
        <v>358</v>
      </c>
      <c r="E13" s="12"/>
      <c r="F13" s="12" t="s">
        <v>237</v>
      </c>
      <c r="G13" s="12">
        <v>1</v>
      </c>
      <c r="H13" s="12">
        <v>0.3</v>
      </c>
      <c r="I13" s="12">
        <v>0.3</v>
      </c>
    </row>
    <row r="14" spans="1:9">
      <c r="A14" s="12" t="s">
        <v>635</v>
      </c>
      <c r="B14" s="12" t="s">
        <v>636</v>
      </c>
      <c r="C14" s="12" t="s">
        <v>355</v>
      </c>
      <c r="D14" s="12" t="s">
        <v>356</v>
      </c>
      <c r="E14" s="12"/>
      <c r="F14" s="12" t="s">
        <v>237</v>
      </c>
      <c r="G14" s="12">
        <v>2</v>
      </c>
      <c r="H14" s="12">
        <v>0.1</v>
      </c>
      <c r="I14" s="12">
        <v>0.2</v>
      </c>
    </row>
    <row r="15" spans="1:9">
      <c r="A15" s="12" t="s">
        <v>635</v>
      </c>
      <c r="B15" s="12" t="s">
        <v>636</v>
      </c>
      <c r="C15" s="12" t="s">
        <v>669</v>
      </c>
      <c r="D15" s="12" t="s">
        <v>670</v>
      </c>
      <c r="E15" s="12"/>
      <c r="F15" s="12" t="s">
        <v>237</v>
      </c>
      <c r="G15" s="12">
        <v>3</v>
      </c>
      <c r="H15" s="12">
        <v>0.15</v>
      </c>
      <c r="I15" s="12">
        <v>0.45</v>
      </c>
    </row>
    <row r="16" spans="1:9">
      <c r="A16" s="12" t="s">
        <v>635</v>
      </c>
      <c r="B16" s="12" t="s">
        <v>636</v>
      </c>
      <c r="C16" s="12" t="s">
        <v>353</v>
      </c>
      <c r="D16" s="12" t="s">
        <v>354</v>
      </c>
      <c r="E16" s="12"/>
      <c r="F16" s="12" t="s">
        <v>237</v>
      </c>
      <c r="G16" s="12">
        <v>1</v>
      </c>
      <c r="H16" s="12">
        <v>1.1</v>
      </c>
      <c r="I16" s="12">
        <v>1.1</v>
      </c>
    </row>
    <row r="17" spans="1:9">
      <c r="A17" s="13" t="s">
        <v>277</v>
      </c>
      <c r="B17" s="14"/>
      <c r="C17" s="14"/>
      <c r="D17" s="14"/>
      <c r="E17" s="14"/>
      <c r="F17" s="14"/>
      <c r="G17" s="14"/>
      <c r="H17" s="14"/>
      <c r="I17" s="13">
        <v>2.4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G25" sqref="G25"/>
    </sheetView>
  </sheetViews>
  <sheetFormatPr defaultColWidth="9" defaultRowHeight="14"/>
  <cols>
    <col min="1" max="1" width="5" style="78" customWidth="1"/>
    <col min="2" max="4" width="2" style="78" customWidth="1"/>
    <col min="5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</cols>
  <sheetData>
    <row r="1" ht="14.45" customHeight="1" spans="1:24">
      <c r="A1" s="356" t="s">
        <v>0</v>
      </c>
      <c r="B1" s="357" t="s">
        <v>212</v>
      </c>
      <c r="C1" s="358"/>
      <c r="D1" s="358"/>
      <c r="E1" s="358"/>
      <c r="F1" s="359"/>
      <c r="G1" s="360" t="s">
        <v>213</v>
      </c>
      <c r="H1" s="356" t="s">
        <v>214</v>
      </c>
      <c r="I1" s="81" t="s">
        <v>215</v>
      </c>
      <c r="J1" s="360" t="s">
        <v>216</v>
      </c>
      <c r="K1" s="81" t="s">
        <v>217</v>
      </c>
      <c r="L1" s="375" t="s">
        <v>218</v>
      </c>
      <c r="M1" s="360" t="s">
        <v>219</v>
      </c>
      <c r="N1" s="376" t="s">
        <v>220</v>
      </c>
      <c r="O1" s="377" t="s">
        <v>221</v>
      </c>
      <c r="P1" s="378"/>
      <c r="Q1" s="378"/>
      <c r="R1" s="378"/>
      <c r="S1" s="378"/>
      <c r="T1" s="390"/>
      <c r="U1" s="391" t="s">
        <v>222</v>
      </c>
      <c r="V1" s="392" t="s">
        <v>223</v>
      </c>
      <c r="W1" s="360" t="s">
        <v>224</v>
      </c>
      <c r="X1" s="393"/>
    </row>
    <row r="2" ht="15.6" customHeight="1" spans="1:24">
      <c r="A2" s="361"/>
      <c r="B2" s="362"/>
      <c r="C2" s="363"/>
      <c r="D2" s="363"/>
      <c r="E2" s="363"/>
      <c r="F2" s="364"/>
      <c r="G2" s="360"/>
      <c r="H2" s="361"/>
      <c r="I2" s="81"/>
      <c r="J2" s="360"/>
      <c r="K2" s="81"/>
      <c r="L2" s="360"/>
      <c r="M2" s="360"/>
      <c r="N2" s="220"/>
      <c r="O2" s="88" t="s">
        <v>225</v>
      </c>
      <c r="P2" s="117"/>
      <c r="Q2" s="375" t="s">
        <v>226</v>
      </c>
      <c r="R2" s="375"/>
      <c r="S2" s="375" t="s">
        <v>227</v>
      </c>
      <c r="T2" s="394"/>
      <c r="U2" s="395"/>
      <c r="V2" s="392"/>
      <c r="W2" s="360"/>
      <c r="X2" s="396" t="s">
        <v>228</v>
      </c>
    </row>
    <row r="3" ht="14.75" spans="1:24">
      <c r="A3" s="361"/>
      <c r="B3" s="365"/>
      <c r="C3" s="366"/>
      <c r="D3" s="366"/>
      <c r="E3" s="366"/>
      <c r="F3" s="367"/>
      <c r="G3" s="356"/>
      <c r="H3" s="361"/>
      <c r="I3" s="89"/>
      <c r="J3" s="356"/>
      <c r="K3" s="89"/>
      <c r="L3" s="356"/>
      <c r="M3" s="356"/>
      <c r="N3" s="228"/>
      <c r="O3" s="90" t="s">
        <v>229</v>
      </c>
      <c r="P3" s="120" t="s">
        <v>230</v>
      </c>
      <c r="Q3" s="120" t="s">
        <v>229</v>
      </c>
      <c r="R3" s="397" t="s">
        <v>230</v>
      </c>
      <c r="S3" s="397" t="s">
        <v>229</v>
      </c>
      <c r="T3" s="398" t="s">
        <v>230</v>
      </c>
      <c r="U3" s="399" t="s">
        <v>231</v>
      </c>
      <c r="V3" s="400"/>
      <c r="W3" s="356"/>
      <c r="X3" s="393"/>
    </row>
    <row r="4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290</v>
      </c>
      <c r="H4" s="369" t="s">
        <v>233</v>
      </c>
      <c r="I4" s="369" t="s">
        <v>234</v>
      </c>
      <c r="J4" s="369" t="s">
        <v>235</v>
      </c>
      <c r="K4" s="369" t="s">
        <v>236</v>
      </c>
      <c r="L4" s="369" t="s">
        <v>237</v>
      </c>
      <c r="M4" s="369"/>
      <c r="N4" s="379">
        <v>3</v>
      </c>
      <c r="O4" s="380">
        <v>0.0504424778761062</v>
      </c>
      <c r="P4" s="381">
        <f>O4*N4</f>
        <v>0.151327433628319</v>
      </c>
      <c r="Q4" s="401">
        <v>0.0504424778761062</v>
      </c>
      <c r="R4" s="381">
        <f>N4*Q4</f>
        <v>0.151327433628319</v>
      </c>
      <c r="S4" s="381">
        <v>0.0504424778761062</v>
      </c>
      <c r="T4" s="381">
        <f>S4*N4</f>
        <v>0.151327433628319</v>
      </c>
      <c r="U4" s="402">
        <f>IF(T4&gt;0,T4,IF(R4&gt;0,R4,P4))</f>
        <v>0.151327433628319</v>
      </c>
      <c r="V4" s="380"/>
      <c r="W4" s="402"/>
      <c r="X4" s="403"/>
    </row>
    <row r="5" spans="1:24">
      <c r="A5" s="370">
        <v>2</v>
      </c>
      <c r="B5" s="371">
        <v>1</v>
      </c>
      <c r="C5" s="371"/>
      <c r="D5" s="371"/>
      <c r="E5" s="371"/>
      <c r="F5" s="371"/>
      <c r="G5" s="371" t="s">
        <v>290</v>
      </c>
      <c r="H5" s="371" t="s">
        <v>233</v>
      </c>
      <c r="I5" s="371" t="s">
        <v>238</v>
      </c>
      <c r="J5" s="371" t="s">
        <v>239</v>
      </c>
      <c r="K5" s="371" t="s">
        <v>240</v>
      </c>
      <c r="L5" s="371" t="s">
        <v>237</v>
      </c>
      <c r="M5" s="371"/>
      <c r="N5" s="382">
        <v>0.46</v>
      </c>
      <c r="O5" s="383">
        <v>0.910619469026549</v>
      </c>
      <c r="P5" s="384">
        <f t="shared" ref="P5:P20" si="0">O5*N5</f>
        <v>0.418884955752213</v>
      </c>
      <c r="Q5" s="404">
        <v>0.910619469026549</v>
      </c>
      <c r="R5" s="384">
        <f t="shared" ref="R5:R20" si="1">N5*Q5</f>
        <v>0.418884955752213</v>
      </c>
      <c r="S5" s="384">
        <v>0.910619469026549</v>
      </c>
      <c r="T5" s="384">
        <f t="shared" ref="T5:T20" si="2">S5*N5</f>
        <v>0.418884955752213</v>
      </c>
      <c r="U5" s="405">
        <f t="shared" ref="U5:U20" si="3">IF(T5&gt;0,T5,IF(R5&gt;0,R5,P5))</f>
        <v>0.418884955752213</v>
      </c>
      <c r="V5" s="406"/>
      <c r="W5" s="407"/>
      <c r="X5" s="403"/>
    </row>
    <row r="6" spans="1:24">
      <c r="A6" s="370">
        <v>3</v>
      </c>
      <c r="B6" s="371">
        <v>1</v>
      </c>
      <c r="C6" s="371"/>
      <c r="D6" s="371"/>
      <c r="E6" s="371"/>
      <c r="F6" s="371"/>
      <c r="G6" s="371" t="s">
        <v>290</v>
      </c>
      <c r="H6" s="371" t="s">
        <v>233</v>
      </c>
      <c r="I6" s="371" t="s">
        <v>241</v>
      </c>
      <c r="J6" s="371" t="s">
        <v>242</v>
      </c>
      <c r="K6" s="371" t="s">
        <v>243</v>
      </c>
      <c r="L6" s="371" t="s">
        <v>237</v>
      </c>
      <c r="M6" s="371"/>
      <c r="N6" s="382">
        <v>1</v>
      </c>
      <c r="O6" s="383">
        <v>0.0588495575221239</v>
      </c>
      <c r="P6" s="384">
        <f t="shared" si="0"/>
        <v>0.0588495575221239</v>
      </c>
      <c r="Q6" s="404">
        <v>0.0588495575221239</v>
      </c>
      <c r="R6" s="384">
        <f t="shared" si="1"/>
        <v>0.0588495575221239</v>
      </c>
      <c r="S6" s="384">
        <v>0.0588495575221239</v>
      </c>
      <c r="T6" s="384">
        <f t="shared" si="2"/>
        <v>0.0588495575221239</v>
      </c>
      <c r="U6" s="405">
        <f t="shared" si="3"/>
        <v>0.0588495575221239</v>
      </c>
      <c r="V6" s="406"/>
      <c r="W6" s="407"/>
      <c r="X6" s="403"/>
    </row>
    <row r="7" spans="1:24">
      <c r="A7" s="370">
        <v>4</v>
      </c>
      <c r="B7" s="371">
        <v>1</v>
      </c>
      <c r="C7" s="371"/>
      <c r="D7" s="371"/>
      <c r="E7" s="371"/>
      <c r="F7" s="371"/>
      <c r="G7" s="371" t="s">
        <v>290</v>
      </c>
      <c r="H7" s="371" t="s">
        <v>233</v>
      </c>
      <c r="I7" s="371" t="s">
        <v>244</v>
      </c>
      <c r="J7" s="371" t="s">
        <v>245</v>
      </c>
      <c r="K7" s="371" t="s">
        <v>246</v>
      </c>
      <c r="L7" s="371" t="s">
        <v>237</v>
      </c>
      <c r="M7" s="371"/>
      <c r="N7" s="382">
        <v>1</v>
      </c>
      <c r="O7" s="383">
        <v>1.254</v>
      </c>
      <c r="P7" s="384">
        <f t="shared" si="0"/>
        <v>1.254</v>
      </c>
      <c r="Q7" s="404">
        <v>1.254</v>
      </c>
      <c r="R7" s="384">
        <f t="shared" si="1"/>
        <v>1.254</v>
      </c>
      <c r="S7" s="384">
        <v>1.254</v>
      </c>
      <c r="T7" s="384">
        <f t="shared" si="2"/>
        <v>1.254</v>
      </c>
      <c r="U7" s="405">
        <f t="shared" si="3"/>
        <v>1.254</v>
      </c>
      <c r="V7" s="406"/>
      <c r="W7" s="407"/>
      <c r="X7" s="403"/>
    </row>
    <row r="8" spans="1:24">
      <c r="A8" s="370">
        <v>5</v>
      </c>
      <c r="B8" s="371">
        <v>1</v>
      </c>
      <c r="C8" s="371"/>
      <c r="D8" s="371"/>
      <c r="E8" s="371"/>
      <c r="F8" s="371"/>
      <c r="G8" s="371" t="s">
        <v>290</v>
      </c>
      <c r="H8" s="371" t="s">
        <v>233</v>
      </c>
      <c r="I8" s="385" t="s">
        <v>291</v>
      </c>
      <c r="J8" s="385" t="s">
        <v>292</v>
      </c>
      <c r="K8" s="371" t="s">
        <v>240</v>
      </c>
      <c r="L8" s="371" t="s">
        <v>237</v>
      </c>
      <c r="M8" s="371"/>
      <c r="N8" s="382">
        <v>2</v>
      </c>
      <c r="O8" s="383">
        <v>0.142198</v>
      </c>
      <c r="P8" s="384">
        <f t="shared" si="0"/>
        <v>0.284396</v>
      </c>
      <c r="Q8" s="404">
        <v>0.142198</v>
      </c>
      <c r="R8" s="384">
        <f t="shared" si="1"/>
        <v>0.284396</v>
      </c>
      <c r="S8" s="384">
        <v>0.142198</v>
      </c>
      <c r="T8" s="384">
        <f t="shared" si="2"/>
        <v>0.284396</v>
      </c>
      <c r="U8" s="405">
        <f t="shared" si="3"/>
        <v>0.284396</v>
      </c>
      <c r="V8" s="406"/>
      <c r="W8" s="407"/>
      <c r="X8" s="393"/>
    </row>
    <row r="9" spans="1:24">
      <c r="A9" s="370">
        <v>6</v>
      </c>
      <c r="B9" s="371">
        <v>1</v>
      </c>
      <c r="C9" s="371"/>
      <c r="D9" s="371"/>
      <c r="E9" s="371"/>
      <c r="F9" s="371"/>
      <c r="G9" s="371" t="s">
        <v>290</v>
      </c>
      <c r="H9" s="371" t="s">
        <v>233</v>
      </c>
      <c r="I9" s="371" t="s">
        <v>249</v>
      </c>
      <c r="J9" s="371" t="s">
        <v>250</v>
      </c>
      <c r="K9" s="371" t="s">
        <v>251</v>
      </c>
      <c r="L9" s="371" t="s">
        <v>237</v>
      </c>
      <c r="M9" s="371"/>
      <c r="N9" s="382">
        <v>0.97</v>
      </c>
      <c r="O9" s="383">
        <v>0.776</v>
      </c>
      <c r="P9" s="384">
        <f t="shared" si="0"/>
        <v>0.75272</v>
      </c>
      <c r="Q9" s="404">
        <v>0.776</v>
      </c>
      <c r="R9" s="384">
        <f t="shared" si="1"/>
        <v>0.75272</v>
      </c>
      <c r="S9" s="384">
        <v>0.776</v>
      </c>
      <c r="T9" s="384">
        <f t="shared" si="2"/>
        <v>0.75272</v>
      </c>
      <c r="U9" s="405">
        <f t="shared" si="3"/>
        <v>0.75272</v>
      </c>
      <c r="V9" s="406"/>
      <c r="W9" s="407"/>
      <c r="X9" s="403"/>
    </row>
    <row r="10" spans="1:24">
      <c r="A10" s="370">
        <v>7</v>
      </c>
      <c r="B10" s="371">
        <v>1</v>
      </c>
      <c r="C10" s="371"/>
      <c r="D10" s="371"/>
      <c r="E10" s="371"/>
      <c r="F10" s="371"/>
      <c r="G10" s="371" t="s">
        <v>290</v>
      </c>
      <c r="H10" s="371" t="s">
        <v>233</v>
      </c>
      <c r="I10" s="371" t="s">
        <v>252</v>
      </c>
      <c r="J10" s="371" t="s">
        <v>253</v>
      </c>
      <c r="K10" s="371" t="s">
        <v>254</v>
      </c>
      <c r="L10" s="371" t="s">
        <v>237</v>
      </c>
      <c r="M10" s="371"/>
      <c r="N10" s="382">
        <v>1</v>
      </c>
      <c r="O10" s="383">
        <v>46.8781122343988</v>
      </c>
      <c r="P10" s="384">
        <f t="shared" si="0"/>
        <v>46.8781122343988</v>
      </c>
      <c r="Q10" s="404">
        <v>46.8781122343988</v>
      </c>
      <c r="R10" s="384">
        <f t="shared" si="1"/>
        <v>46.8781122343988</v>
      </c>
      <c r="S10" s="384">
        <v>46.8781122343988</v>
      </c>
      <c r="T10" s="384">
        <f t="shared" si="2"/>
        <v>46.8781122343988</v>
      </c>
      <c r="U10" s="405">
        <f t="shared" si="3"/>
        <v>46.8781122343988</v>
      </c>
      <c r="V10" s="406"/>
      <c r="W10" s="407"/>
      <c r="X10" s="403"/>
    </row>
    <row r="11" spans="1:24">
      <c r="A11" s="370">
        <v>8</v>
      </c>
      <c r="B11" s="371">
        <v>1</v>
      </c>
      <c r="C11" s="371"/>
      <c r="D11" s="371"/>
      <c r="E11" s="371"/>
      <c r="F11" s="371"/>
      <c r="G11" s="371" t="s">
        <v>290</v>
      </c>
      <c r="H11" s="371" t="s">
        <v>233</v>
      </c>
      <c r="I11" s="371" t="s">
        <v>255</v>
      </c>
      <c r="J11" s="371" t="s">
        <v>256</v>
      </c>
      <c r="K11" s="371" t="s">
        <v>257</v>
      </c>
      <c r="L11" s="371" t="s">
        <v>237</v>
      </c>
      <c r="M11" s="371"/>
      <c r="N11" s="382">
        <v>1</v>
      </c>
      <c r="O11" s="383">
        <v>4.7544</v>
      </c>
      <c r="P11" s="384">
        <f t="shared" si="0"/>
        <v>4.7544</v>
      </c>
      <c r="Q11" s="404">
        <v>4.7544</v>
      </c>
      <c r="R11" s="384">
        <f t="shared" si="1"/>
        <v>4.7544</v>
      </c>
      <c r="S11" s="384">
        <v>4.7544</v>
      </c>
      <c r="T11" s="384">
        <f t="shared" si="2"/>
        <v>4.7544</v>
      </c>
      <c r="U11" s="405">
        <f t="shared" si="3"/>
        <v>4.7544</v>
      </c>
      <c r="V11" s="406"/>
      <c r="W11" s="407"/>
      <c r="X11" s="403"/>
    </row>
    <row r="12" ht="15" customHeight="1" spans="1:24">
      <c r="A12" s="370">
        <v>9</v>
      </c>
      <c r="B12" s="371">
        <v>1</v>
      </c>
      <c r="C12" s="371"/>
      <c r="D12" s="371"/>
      <c r="E12" s="371"/>
      <c r="F12" s="371"/>
      <c r="G12" s="371" t="s">
        <v>290</v>
      </c>
      <c r="H12" s="371" t="s">
        <v>233</v>
      </c>
      <c r="I12" s="371" t="s">
        <v>258</v>
      </c>
      <c r="J12" s="371" t="s">
        <v>259</v>
      </c>
      <c r="K12" s="371" t="s">
        <v>254</v>
      </c>
      <c r="L12" s="371" t="s">
        <v>237</v>
      </c>
      <c r="M12" s="371"/>
      <c r="N12" s="382">
        <v>4</v>
      </c>
      <c r="O12" s="383">
        <v>0.876374072222222</v>
      </c>
      <c r="P12" s="384">
        <f t="shared" si="0"/>
        <v>3.50549628888889</v>
      </c>
      <c r="Q12" s="404">
        <v>0.876374072222222</v>
      </c>
      <c r="R12" s="384">
        <f t="shared" si="1"/>
        <v>3.50549628888889</v>
      </c>
      <c r="S12" s="384">
        <v>0.876374072222222</v>
      </c>
      <c r="T12" s="384">
        <f t="shared" si="2"/>
        <v>3.50549628888889</v>
      </c>
      <c r="U12" s="405">
        <f t="shared" si="3"/>
        <v>3.50549628888889</v>
      </c>
      <c r="V12" s="406"/>
      <c r="W12" s="407"/>
      <c r="X12" s="403"/>
    </row>
    <row r="13" spans="1:24">
      <c r="A13" s="370">
        <v>10</v>
      </c>
      <c r="B13" s="371">
        <v>1</v>
      </c>
      <c r="C13" s="371"/>
      <c r="D13" s="371"/>
      <c r="E13" s="371"/>
      <c r="F13" s="371"/>
      <c r="G13" s="371" t="s">
        <v>290</v>
      </c>
      <c r="H13" s="371" t="s">
        <v>233</v>
      </c>
      <c r="I13" s="371" t="s">
        <v>260</v>
      </c>
      <c r="J13" s="371" t="s">
        <v>261</v>
      </c>
      <c r="K13" s="371" t="s">
        <v>240</v>
      </c>
      <c r="L13" s="371" t="s">
        <v>237</v>
      </c>
      <c r="M13" s="371"/>
      <c r="N13" s="382">
        <v>1</v>
      </c>
      <c r="O13" s="383">
        <v>0.1862</v>
      </c>
      <c r="P13" s="384">
        <f t="shared" si="0"/>
        <v>0.1862</v>
      </c>
      <c r="Q13" s="404">
        <v>0.1862</v>
      </c>
      <c r="R13" s="384">
        <f t="shared" si="1"/>
        <v>0.1862</v>
      </c>
      <c r="S13" s="384">
        <v>0.1862</v>
      </c>
      <c r="T13" s="384">
        <f t="shared" si="2"/>
        <v>0.1862</v>
      </c>
      <c r="U13" s="405">
        <f t="shared" si="3"/>
        <v>0.1862</v>
      </c>
      <c r="V13" s="406"/>
      <c r="W13" s="407"/>
      <c r="X13" s="403"/>
    </row>
    <row r="14" ht="15" customHeight="1" spans="1:24">
      <c r="A14" s="370">
        <v>11</v>
      </c>
      <c r="B14" s="371">
        <v>1</v>
      </c>
      <c r="C14" s="371"/>
      <c r="D14" s="371"/>
      <c r="E14" s="371"/>
      <c r="F14" s="371"/>
      <c r="G14" s="371" t="s">
        <v>290</v>
      </c>
      <c r="H14" s="371" t="s">
        <v>233</v>
      </c>
      <c r="I14" s="371" t="s">
        <v>262</v>
      </c>
      <c r="J14" s="371" t="s">
        <v>263</v>
      </c>
      <c r="K14" s="371" t="s">
        <v>254</v>
      </c>
      <c r="L14" s="371" t="s">
        <v>237</v>
      </c>
      <c r="M14" s="371"/>
      <c r="N14" s="382">
        <v>14</v>
      </c>
      <c r="O14" s="383">
        <v>0.427154895190259</v>
      </c>
      <c r="P14" s="384">
        <f t="shared" si="0"/>
        <v>5.98016853266363</v>
      </c>
      <c r="Q14" s="404">
        <v>0.427154895190259</v>
      </c>
      <c r="R14" s="384">
        <f t="shared" si="1"/>
        <v>5.98016853266363</v>
      </c>
      <c r="S14" s="384">
        <v>0.427154895190259</v>
      </c>
      <c r="T14" s="384">
        <f t="shared" si="2"/>
        <v>5.98016853266363</v>
      </c>
      <c r="U14" s="405">
        <f t="shared" si="3"/>
        <v>5.98016853266363</v>
      </c>
      <c r="V14" s="406"/>
      <c r="W14" s="407"/>
      <c r="X14" s="403"/>
    </row>
    <row r="15" ht="15" customHeight="1" spans="1:24">
      <c r="A15" s="370">
        <v>12</v>
      </c>
      <c r="B15" s="371">
        <v>1</v>
      </c>
      <c r="C15" s="371"/>
      <c r="D15" s="371"/>
      <c r="E15" s="371"/>
      <c r="F15" s="371"/>
      <c r="G15" s="371" t="s">
        <v>290</v>
      </c>
      <c r="H15" s="371" t="s">
        <v>233</v>
      </c>
      <c r="I15" s="371" t="s">
        <v>264</v>
      </c>
      <c r="J15" s="371" t="s">
        <v>265</v>
      </c>
      <c r="K15" s="371" t="s">
        <v>254</v>
      </c>
      <c r="L15" s="371" t="s">
        <v>237</v>
      </c>
      <c r="M15" s="371"/>
      <c r="N15" s="382">
        <v>2</v>
      </c>
      <c r="O15" s="383">
        <v>0.679491366057839</v>
      </c>
      <c r="P15" s="384">
        <f t="shared" si="0"/>
        <v>1.35898273211568</v>
      </c>
      <c r="Q15" s="404">
        <v>0.679491366057839</v>
      </c>
      <c r="R15" s="384">
        <f t="shared" si="1"/>
        <v>1.35898273211568</v>
      </c>
      <c r="S15" s="384">
        <v>0.679491366057839</v>
      </c>
      <c r="T15" s="384">
        <f t="shared" si="2"/>
        <v>1.35898273211568</v>
      </c>
      <c r="U15" s="405">
        <f t="shared" si="3"/>
        <v>1.35898273211568</v>
      </c>
      <c r="V15" s="406"/>
      <c r="W15" s="407"/>
      <c r="X15" s="403"/>
    </row>
    <row r="16" spans="1:24">
      <c r="A16" s="370">
        <v>13</v>
      </c>
      <c r="B16" s="371">
        <v>1</v>
      </c>
      <c r="C16" s="371"/>
      <c r="D16" s="371"/>
      <c r="E16" s="371"/>
      <c r="F16" s="371"/>
      <c r="G16" s="371" t="s">
        <v>290</v>
      </c>
      <c r="H16" s="371" t="s">
        <v>233</v>
      </c>
      <c r="I16" s="371" t="s">
        <v>266</v>
      </c>
      <c r="J16" s="371" t="s">
        <v>267</v>
      </c>
      <c r="K16" s="371" t="s">
        <v>240</v>
      </c>
      <c r="L16" s="371" t="s">
        <v>237</v>
      </c>
      <c r="M16" s="371"/>
      <c r="N16" s="382">
        <v>0.6</v>
      </c>
      <c r="O16" s="383">
        <v>0.475221238938053</v>
      </c>
      <c r="P16" s="384">
        <f t="shared" si="0"/>
        <v>0.285132743362832</v>
      </c>
      <c r="Q16" s="404">
        <v>0.475221238938053</v>
      </c>
      <c r="R16" s="384">
        <f t="shared" si="1"/>
        <v>0.285132743362832</v>
      </c>
      <c r="S16" s="384">
        <v>0.475221238938053</v>
      </c>
      <c r="T16" s="384">
        <f t="shared" si="2"/>
        <v>0.285132743362832</v>
      </c>
      <c r="U16" s="405">
        <f t="shared" si="3"/>
        <v>0.285132743362832</v>
      </c>
      <c r="V16" s="406"/>
      <c r="W16" s="407"/>
      <c r="X16" s="403"/>
    </row>
    <row r="17" ht="15" customHeight="1" spans="1:24">
      <c r="A17" s="370">
        <v>14</v>
      </c>
      <c r="B17" s="371">
        <v>1</v>
      </c>
      <c r="C17" s="371"/>
      <c r="D17" s="371"/>
      <c r="E17" s="371"/>
      <c r="F17" s="371"/>
      <c r="G17" s="371" t="s">
        <v>290</v>
      </c>
      <c r="H17" s="371" t="s">
        <v>233</v>
      </c>
      <c r="I17" s="371" t="s">
        <v>268</v>
      </c>
      <c r="J17" s="371" t="s">
        <v>269</v>
      </c>
      <c r="K17" s="371" t="s">
        <v>251</v>
      </c>
      <c r="L17" s="371" t="s">
        <v>237</v>
      </c>
      <c r="M17" s="371"/>
      <c r="N17" s="382">
        <v>0.59</v>
      </c>
      <c r="O17" s="383">
        <v>0.776</v>
      </c>
      <c r="P17" s="384">
        <f t="shared" si="0"/>
        <v>0.45784</v>
      </c>
      <c r="Q17" s="404">
        <v>0.776</v>
      </c>
      <c r="R17" s="384">
        <f t="shared" si="1"/>
        <v>0.45784</v>
      </c>
      <c r="S17" s="384">
        <v>0.776</v>
      </c>
      <c r="T17" s="384">
        <f t="shared" si="2"/>
        <v>0.45784</v>
      </c>
      <c r="U17" s="405">
        <f t="shared" si="3"/>
        <v>0.45784</v>
      </c>
      <c r="V17" s="406"/>
      <c r="W17" s="407"/>
      <c r="X17" s="403"/>
    </row>
    <row r="18" spans="1:24">
      <c r="A18" s="370">
        <v>15</v>
      </c>
      <c r="B18" s="371">
        <v>1</v>
      </c>
      <c r="C18" s="371"/>
      <c r="D18" s="371"/>
      <c r="E18" s="371"/>
      <c r="F18" s="371"/>
      <c r="G18" s="371" t="s">
        <v>290</v>
      </c>
      <c r="H18" s="371" t="s">
        <v>233</v>
      </c>
      <c r="I18" s="385" t="s">
        <v>293</v>
      </c>
      <c r="J18" s="385" t="s">
        <v>271</v>
      </c>
      <c r="K18" s="371" t="s">
        <v>294</v>
      </c>
      <c r="L18" s="371" t="s">
        <v>237</v>
      </c>
      <c r="M18" s="371"/>
      <c r="N18" s="382">
        <v>1</v>
      </c>
      <c r="O18" s="383">
        <v>3.64</v>
      </c>
      <c r="P18" s="384">
        <f t="shared" si="0"/>
        <v>3.64</v>
      </c>
      <c r="Q18" s="384">
        <v>3.64</v>
      </c>
      <c r="R18" s="384">
        <f t="shared" si="1"/>
        <v>3.64</v>
      </c>
      <c r="S18" s="384">
        <v>3.64</v>
      </c>
      <c r="T18" s="384">
        <f t="shared" si="2"/>
        <v>3.64</v>
      </c>
      <c r="U18" s="407">
        <f t="shared" si="3"/>
        <v>3.64</v>
      </c>
      <c r="V18" s="406"/>
      <c r="W18" s="407"/>
      <c r="X18" s="403"/>
    </row>
    <row r="19" ht="15" customHeight="1" spans="1:24">
      <c r="A19" s="370">
        <v>16</v>
      </c>
      <c r="B19" s="371">
        <v>1</v>
      </c>
      <c r="C19" s="371"/>
      <c r="D19" s="371"/>
      <c r="E19" s="371"/>
      <c r="F19" s="371"/>
      <c r="G19" s="371" t="s">
        <v>290</v>
      </c>
      <c r="H19" s="371" t="s">
        <v>233</v>
      </c>
      <c r="I19" s="371" t="s">
        <v>273</v>
      </c>
      <c r="J19" s="371" t="s">
        <v>274</v>
      </c>
      <c r="K19" s="371" t="s">
        <v>251</v>
      </c>
      <c r="L19" s="371" t="s">
        <v>237</v>
      </c>
      <c r="M19" s="371"/>
      <c r="N19" s="382">
        <v>0.45</v>
      </c>
      <c r="O19" s="383">
        <v>0.776</v>
      </c>
      <c r="P19" s="384">
        <f t="shared" si="0"/>
        <v>0.3492</v>
      </c>
      <c r="Q19" s="404">
        <v>0.776</v>
      </c>
      <c r="R19" s="384">
        <f t="shared" si="1"/>
        <v>0.3492</v>
      </c>
      <c r="S19" s="384">
        <v>0.776</v>
      </c>
      <c r="T19" s="384">
        <f t="shared" si="2"/>
        <v>0.3492</v>
      </c>
      <c r="U19" s="405">
        <f t="shared" si="3"/>
        <v>0.3492</v>
      </c>
      <c r="V19" s="406"/>
      <c r="W19" s="407"/>
      <c r="X19" s="403"/>
    </row>
    <row r="20" spans="1:24">
      <c r="A20" s="370">
        <v>17</v>
      </c>
      <c r="B20" s="371">
        <v>1</v>
      </c>
      <c r="C20" s="371"/>
      <c r="D20" s="371"/>
      <c r="E20" s="371"/>
      <c r="F20" s="371"/>
      <c r="G20" s="371" t="s">
        <v>290</v>
      </c>
      <c r="H20" s="371" t="s">
        <v>233</v>
      </c>
      <c r="I20" s="371" t="s">
        <v>275</v>
      </c>
      <c r="J20" s="371" t="s">
        <v>276</v>
      </c>
      <c r="K20" s="371" t="s">
        <v>251</v>
      </c>
      <c r="L20" s="371" t="s">
        <v>237</v>
      </c>
      <c r="M20" s="371"/>
      <c r="N20" s="382">
        <v>0.28</v>
      </c>
      <c r="O20" s="383">
        <v>0.776</v>
      </c>
      <c r="P20" s="384">
        <f t="shared" si="0"/>
        <v>0.21728</v>
      </c>
      <c r="Q20" s="404">
        <v>0.776</v>
      </c>
      <c r="R20" s="384">
        <f t="shared" si="1"/>
        <v>0.21728</v>
      </c>
      <c r="S20" s="384">
        <v>0.776</v>
      </c>
      <c r="T20" s="384">
        <f t="shared" si="2"/>
        <v>0.21728</v>
      </c>
      <c r="U20" s="405">
        <f t="shared" si="3"/>
        <v>0.21728</v>
      </c>
      <c r="V20" s="406"/>
      <c r="W20" s="407"/>
      <c r="X20" s="393"/>
    </row>
    <row r="21" ht="14.75" spans="1:24">
      <c r="A21" s="372"/>
      <c r="B21" s="373"/>
      <c r="C21" s="373"/>
      <c r="D21" s="373"/>
      <c r="E21" s="373"/>
      <c r="F21" s="373"/>
      <c r="G21" s="108"/>
      <c r="H21" s="374"/>
      <c r="I21" s="107"/>
      <c r="J21" s="374" t="s">
        <v>277</v>
      </c>
      <c r="K21" s="109"/>
      <c r="L21" s="386"/>
      <c r="M21" s="386"/>
      <c r="N21" s="387"/>
      <c r="O21" s="388"/>
      <c r="P21" s="389">
        <f>SUM(P4:P20)</f>
        <v>70.5329904783325</v>
      </c>
      <c r="Q21" s="389"/>
      <c r="R21" s="389">
        <f>SUM(R4:R20)</f>
        <v>70.5329904783325</v>
      </c>
      <c r="S21" s="389"/>
      <c r="T21" s="389">
        <f>SUM(T4:T20)</f>
        <v>70.5329904783325</v>
      </c>
      <c r="U21" s="408">
        <f>SUM(U4:U20)</f>
        <v>70.5329904783325</v>
      </c>
      <c r="V21" s="409"/>
      <c r="W21" s="410"/>
      <c r="X21" s="393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I1" sqref="I$1:N$1048576"/>
    </sheetView>
  </sheetViews>
  <sheetFormatPr defaultColWidth="9" defaultRowHeight="14"/>
  <cols>
    <col min="10" max="10" width="25.7545454545455" customWidth="1"/>
  </cols>
  <sheetData>
    <row r="1" ht="15" spans="1:11">
      <c r="A1" s="1" t="s">
        <v>970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799</v>
      </c>
      <c r="B2" s="2" t="s">
        <v>800</v>
      </c>
      <c r="C2" s="2" t="s">
        <v>801</v>
      </c>
      <c r="D2" s="2" t="s">
        <v>802</v>
      </c>
      <c r="E2" s="2" t="s">
        <v>802</v>
      </c>
      <c r="F2" s="2" t="s">
        <v>803</v>
      </c>
      <c r="G2" s="3" t="s">
        <v>220</v>
      </c>
      <c r="H2" s="4" t="s">
        <v>954</v>
      </c>
      <c r="I2" s="4" t="s">
        <v>971</v>
      </c>
      <c r="J2" s="4" t="s">
        <v>13</v>
      </c>
      <c r="K2" s="4" t="s">
        <v>14</v>
      </c>
    </row>
    <row r="3" spans="1:11">
      <c r="A3" s="2" t="s">
        <v>972</v>
      </c>
      <c r="B3" s="2" t="s">
        <v>973</v>
      </c>
      <c r="C3" s="2" t="s">
        <v>561</v>
      </c>
      <c r="D3" s="2" t="s">
        <v>562</v>
      </c>
      <c r="E3" s="2" t="s">
        <v>726</v>
      </c>
      <c r="F3" s="2" t="s">
        <v>237</v>
      </c>
      <c r="G3" s="5">
        <v>1</v>
      </c>
      <c r="H3" s="4">
        <v>0.07</v>
      </c>
      <c r="I3" s="4">
        <v>0.07</v>
      </c>
      <c r="J3" s="4" t="s">
        <v>974</v>
      </c>
      <c r="K3" s="4"/>
    </row>
    <row r="4" spans="1:11">
      <c r="A4" s="6" t="s">
        <v>972</v>
      </c>
      <c r="B4" s="2" t="s">
        <v>973</v>
      </c>
      <c r="C4" s="6" t="s">
        <v>266</v>
      </c>
      <c r="D4" s="6" t="s">
        <v>267</v>
      </c>
      <c r="E4" s="6" t="s">
        <v>240</v>
      </c>
      <c r="F4" s="6" t="s">
        <v>237</v>
      </c>
      <c r="G4" s="7">
        <v>0.12</v>
      </c>
      <c r="H4" s="4">
        <v>0.4752</v>
      </c>
      <c r="I4" s="4">
        <v>0.057024</v>
      </c>
      <c r="J4" s="4" t="s">
        <v>975</v>
      </c>
      <c r="K4" s="4"/>
    </row>
    <row r="5" spans="1:11">
      <c r="A5" s="2" t="s">
        <v>972</v>
      </c>
      <c r="B5" s="2" t="s">
        <v>973</v>
      </c>
      <c r="C5" s="2" t="s">
        <v>244</v>
      </c>
      <c r="D5" s="2" t="s">
        <v>245</v>
      </c>
      <c r="E5" s="2" t="s">
        <v>246</v>
      </c>
      <c r="F5" s="2" t="s">
        <v>237</v>
      </c>
      <c r="G5" s="5">
        <v>1</v>
      </c>
      <c r="H5" s="4">
        <v>1.254</v>
      </c>
      <c r="I5" s="4">
        <v>1.254</v>
      </c>
      <c r="J5" s="4" t="s">
        <v>976</v>
      </c>
      <c r="K5" s="4"/>
    </row>
    <row r="6" spans="1:11">
      <c r="A6" s="6" t="s">
        <v>972</v>
      </c>
      <c r="B6" s="2" t="s">
        <v>973</v>
      </c>
      <c r="C6" s="6" t="s">
        <v>335</v>
      </c>
      <c r="D6" s="6" t="s">
        <v>336</v>
      </c>
      <c r="E6" s="6" t="s">
        <v>749</v>
      </c>
      <c r="F6" s="6" t="s">
        <v>237</v>
      </c>
      <c r="G6" s="7">
        <v>2</v>
      </c>
      <c r="H6" s="4">
        <v>0.18</v>
      </c>
      <c r="I6" s="4">
        <v>0.36</v>
      </c>
      <c r="J6" s="4" t="s">
        <v>977</v>
      </c>
      <c r="K6" s="4"/>
    </row>
    <row r="7" spans="1:11">
      <c r="A7" s="2" t="s">
        <v>972</v>
      </c>
      <c r="B7" s="2" t="s">
        <v>973</v>
      </c>
      <c r="C7" s="2" t="s">
        <v>337</v>
      </c>
      <c r="D7" s="2" t="s">
        <v>338</v>
      </c>
      <c r="E7" s="2" t="s">
        <v>744</v>
      </c>
      <c r="F7" s="2" t="s">
        <v>237</v>
      </c>
      <c r="G7" s="5">
        <v>6</v>
      </c>
      <c r="H7" s="4">
        <v>0.12</v>
      </c>
      <c r="I7" s="4">
        <v>0.72</v>
      </c>
      <c r="J7" s="4" t="s">
        <v>977</v>
      </c>
      <c r="K7" s="4"/>
    </row>
    <row r="8" spans="1:11">
      <c r="A8" s="6" t="s">
        <v>972</v>
      </c>
      <c r="B8" s="2" t="s">
        <v>973</v>
      </c>
      <c r="C8" s="6" t="s">
        <v>387</v>
      </c>
      <c r="D8" s="6" t="s">
        <v>388</v>
      </c>
      <c r="E8" s="6" t="s">
        <v>240</v>
      </c>
      <c r="F8" s="6" t="s">
        <v>237</v>
      </c>
      <c r="G8" s="7">
        <v>1</v>
      </c>
      <c r="H8" s="4">
        <v>0.48</v>
      </c>
      <c r="I8" s="4">
        <v>0.48</v>
      </c>
      <c r="J8" s="4" t="s">
        <v>977</v>
      </c>
      <c r="K8" s="4"/>
    </row>
    <row r="9" spans="1:11">
      <c r="A9" s="2" t="s">
        <v>972</v>
      </c>
      <c r="B9" s="2" t="s">
        <v>973</v>
      </c>
      <c r="C9" s="2" t="s">
        <v>777</v>
      </c>
      <c r="D9" s="2" t="s">
        <v>640</v>
      </c>
      <c r="E9" s="2" t="s">
        <v>240</v>
      </c>
      <c r="F9" s="2" t="s">
        <v>746</v>
      </c>
      <c r="G9" s="5">
        <v>1</v>
      </c>
      <c r="H9" s="4">
        <v>18.6965</v>
      </c>
      <c r="I9" s="4">
        <v>18.6965</v>
      </c>
      <c r="J9" s="4" t="s">
        <v>24</v>
      </c>
      <c r="K9" s="4"/>
    </row>
    <row r="10" spans="1:11">
      <c r="A10" s="6" t="s">
        <v>972</v>
      </c>
      <c r="B10" s="2" t="s">
        <v>973</v>
      </c>
      <c r="C10" s="6" t="s">
        <v>385</v>
      </c>
      <c r="D10" s="6" t="s">
        <v>386</v>
      </c>
      <c r="E10" s="6" t="s">
        <v>240</v>
      </c>
      <c r="F10" s="6" t="s">
        <v>237</v>
      </c>
      <c r="G10" s="7">
        <v>1</v>
      </c>
      <c r="H10" s="4">
        <v>1.4</v>
      </c>
      <c r="I10" s="4">
        <v>1.4</v>
      </c>
      <c r="J10" s="4" t="s">
        <v>977</v>
      </c>
      <c r="K10" s="4"/>
    </row>
    <row r="11" spans="1:11">
      <c r="A11" s="2" t="s">
        <v>972</v>
      </c>
      <c r="B11" s="2" t="s">
        <v>973</v>
      </c>
      <c r="C11" s="2" t="s">
        <v>623</v>
      </c>
      <c r="D11" s="2" t="s">
        <v>622</v>
      </c>
      <c r="E11" s="2" t="s">
        <v>240</v>
      </c>
      <c r="F11" s="2" t="s">
        <v>237</v>
      </c>
      <c r="G11" s="5">
        <v>1</v>
      </c>
      <c r="H11" s="4">
        <v>0.78</v>
      </c>
      <c r="I11" s="4">
        <v>0.78</v>
      </c>
      <c r="J11" s="4" t="s">
        <v>978</v>
      </c>
      <c r="K11" s="4"/>
    </row>
    <row r="12" spans="1:11">
      <c r="A12" s="6" t="s">
        <v>972</v>
      </c>
      <c r="B12" s="2" t="s">
        <v>973</v>
      </c>
      <c r="C12" s="6" t="s">
        <v>544</v>
      </c>
      <c r="D12" s="6" t="s">
        <v>545</v>
      </c>
      <c r="E12" s="6" t="s">
        <v>748</v>
      </c>
      <c r="F12" s="6" t="s">
        <v>237</v>
      </c>
      <c r="G12" s="7">
        <v>0.68</v>
      </c>
      <c r="H12" s="4">
        <v>1.7257</v>
      </c>
      <c r="I12" s="4">
        <v>1.173476</v>
      </c>
      <c r="J12" s="4" t="s">
        <v>979</v>
      </c>
      <c r="K12" s="4"/>
    </row>
    <row r="13" spans="1:11">
      <c r="A13" s="2" t="s">
        <v>972</v>
      </c>
      <c r="B13" s="2" t="s">
        <v>973</v>
      </c>
      <c r="C13" s="2" t="s">
        <v>546</v>
      </c>
      <c r="D13" s="2" t="s">
        <v>547</v>
      </c>
      <c r="E13" s="2" t="s">
        <v>747</v>
      </c>
      <c r="F13" s="2" t="s">
        <v>237</v>
      </c>
      <c r="G13" s="5">
        <v>1.43</v>
      </c>
      <c r="H13" s="4">
        <v>1.6814</v>
      </c>
      <c r="I13" s="4">
        <v>2.404402</v>
      </c>
      <c r="J13" s="4" t="s">
        <v>979</v>
      </c>
      <c r="K13" s="4"/>
    </row>
    <row r="14" spans="1:11">
      <c r="A14" s="6" t="s">
        <v>972</v>
      </c>
      <c r="B14" s="2" t="s">
        <v>973</v>
      </c>
      <c r="C14" s="6" t="s">
        <v>980</v>
      </c>
      <c r="D14" s="6" t="s">
        <v>981</v>
      </c>
      <c r="E14" s="6" t="s">
        <v>240</v>
      </c>
      <c r="F14" s="6" t="s">
        <v>237</v>
      </c>
      <c r="G14" s="7">
        <v>1</v>
      </c>
      <c r="H14" s="4">
        <v>0.53</v>
      </c>
      <c r="I14" s="4">
        <v>0.53</v>
      </c>
      <c r="J14" s="4" t="s">
        <v>982</v>
      </c>
      <c r="K14" s="4"/>
    </row>
    <row r="15" spans="1:11">
      <c r="A15" s="2" t="s">
        <v>972</v>
      </c>
      <c r="B15" s="2" t="s">
        <v>973</v>
      </c>
      <c r="C15" s="2" t="s">
        <v>291</v>
      </c>
      <c r="D15" s="2" t="s">
        <v>292</v>
      </c>
      <c r="E15" s="2" t="s">
        <v>240</v>
      </c>
      <c r="F15" s="2" t="s">
        <v>237</v>
      </c>
      <c r="G15" s="5">
        <v>3</v>
      </c>
      <c r="H15" s="4">
        <v>0.1422</v>
      </c>
      <c r="I15" s="4">
        <v>0.4266</v>
      </c>
      <c r="J15" s="4" t="s">
        <v>983</v>
      </c>
      <c r="K15" s="4"/>
    </row>
    <row r="16" spans="1:11">
      <c r="A16" s="6" t="s">
        <v>972</v>
      </c>
      <c r="B16" s="2" t="s">
        <v>973</v>
      </c>
      <c r="C16" s="6" t="s">
        <v>570</v>
      </c>
      <c r="D16" s="6" t="s">
        <v>571</v>
      </c>
      <c r="E16" s="6" t="s">
        <v>712</v>
      </c>
      <c r="F16" s="6" t="s">
        <v>237</v>
      </c>
      <c r="G16" s="7">
        <v>0.0167</v>
      </c>
      <c r="H16" s="4">
        <v>6.2128</v>
      </c>
      <c r="I16" s="4">
        <v>0.10375376</v>
      </c>
      <c r="J16" s="4" t="s">
        <v>984</v>
      </c>
      <c r="K16" s="4"/>
    </row>
    <row r="17" spans="1:11">
      <c r="A17" s="2" t="s">
        <v>972</v>
      </c>
      <c r="B17" s="2" t="s">
        <v>973</v>
      </c>
      <c r="C17" s="2" t="s">
        <v>573</v>
      </c>
      <c r="D17" s="2" t="s">
        <v>574</v>
      </c>
      <c r="E17" s="2" t="s">
        <v>717</v>
      </c>
      <c r="F17" s="2" t="s">
        <v>237</v>
      </c>
      <c r="G17" s="5">
        <v>6</v>
      </c>
      <c r="H17" s="4">
        <v>0.4035</v>
      </c>
      <c r="I17" s="4">
        <v>2.421</v>
      </c>
      <c r="J17" s="4" t="s">
        <v>984</v>
      </c>
      <c r="K17" s="4"/>
    </row>
    <row r="18" spans="1:11">
      <c r="A18" s="2" t="s">
        <v>277</v>
      </c>
      <c r="B18" s="8"/>
      <c r="C18" s="8"/>
      <c r="D18" s="8"/>
      <c r="E18" s="8"/>
      <c r="F18" s="8"/>
      <c r="G18" s="9"/>
      <c r="H18" s="4"/>
      <c r="I18" s="4">
        <v>30.87675576</v>
      </c>
      <c r="J18" s="4"/>
      <c r="K18" s="4"/>
    </row>
    <row r="19" spans="1:11">
      <c r="A19" s="4" t="s">
        <v>777</v>
      </c>
      <c r="B19" s="2" t="s">
        <v>640</v>
      </c>
      <c r="C19" s="4" t="s">
        <v>685</v>
      </c>
      <c r="D19" s="4" t="s">
        <v>686</v>
      </c>
      <c r="E19" s="4" t="s">
        <v>240</v>
      </c>
      <c r="F19" s="4" t="s">
        <v>237</v>
      </c>
      <c r="G19" s="10">
        <v>3</v>
      </c>
      <c r="H19" s="4">
        <v>0.1327</v>
      </c>
      <c r="I19" s="4">
        <v>0.3981</v>
      </c>
      <c r="J19" s="4" t="s">
        <v>985</v>
      </c>
      <c r="K19" s="4"/>
    </row>
    <row r="20" spans="1:11">
      <c r="A20" s="4" t="s">
        <v>777</v>
      </c>
      <c r="B20" s="2" t="s">
        <v>640</v>
      </c>
      <c r="C20" s="4" t="s">
        <v>986</v>
      </c>
      <c r="D20" s="4" t="s">
        <v>690</v>
      </c>
      <c r="E20" s="4" t="s">
        <v>725</v>
      </c>
      <c r="F20" s="4" t="s">
        <v>237</v>
      </c>
      <c r="G20" s="10">
        <v>1</v>
      </c>
      <c r="H20" s="4">
        <v>2.3894</v>
      </c>
      <c r="I20" s="4">
        <v>2.3894</v>
      </c>
      <c r="J20" s="4" t="s">
        <v>987</v>
      </c>
      <c r="K20" s="4"/>
    </row>
    <row r="21" spans="1:11">
      <c r="A21" s="4" t="s">
        <v>777</v>
      </c>
      <c r="B21" s="2" t="s">
        <v>640</v>
      </c>
      <c r="C21" s="4" t="s">
        <v>367</v>
      </c>
      <c r="D21" s="4" t="s">
        <v>354</v>
      </c>
      <c r="E21" s="4" t="s">
        <v>240</v>
      </c>
      <c r="F21" s="4" t="s">
        <v>237</v>
      </c>
      <c r="G21" s="10">
        <v>1</v>
      </c>
      <c r="H21" s="4">
        <v>3.067</v>
      </c>
      <c r="I21" s="4">
        <v>3.067</v>
      </c>
      <c r="J21" s="4" t="s">
        <v>977</v>
      </c>
      <c r="K21" s="4"/>
    </row>
    <row r="22" spans="1:11">
      <c r="A22" s="4" t="s">
        <v>777</v>
      </c>
      <c r="B22" s="2" t="s">
        <v>640</v>
      </c>
      <c r="C22" s="4" t="s">
        <v>368</v>
      </c>
      <c r="D22" s="4" t="s">
        <v>369</v>
      </c>
      <c r="E22" s="4" t="s">
        <v>720</v>
      </c>
      <c r="F22" s="4" t="s">
        <v>237</v>
      </c>
      <c r="G22" s="10">
        <v>1</v>
      </c>
      <c r="H22" s="4">
        <v>0.23</v>
      </c>
      <c r="I22" s="4">
        <v>0.23</v>
      </c>
      <c r="J22" s="4" t="s">
        <v>977</v>
      </c>
      <c r="K22" s="4"/>
    </row>
    <row r="23" spans="1:11">
      <c r="A23" s="4" t="s">
        <v>777</v>
      </c>
      <c r="B23" s="2" t="s">
        <v>640</v>
      </c>
      <c r="C23" s="4" t="s">
        <v>370</v>
      </c>
      <c r="D23" s="4" t="s">
        <v>371</v>
      </c>
      <c r="E23" s="4" t="s">
        <v>721</v>
      </c>
      <c r="F23" s="4" t="s">
        <v>237</v>
      </c>
      <c r="G23" s="10">
        <v>1</v>
      </c>
      <c r="H23" s="4">
        <v>0.18</v>
      </c>
      <c r="I23" s="4">
        <v>0.18</v>
      </c>
      <c r="J23" s="4" t="s">
        <v>977</v>
      </c>
      <c r="K23" s="4"/>
    </row>
    <row r="24" spans="1:11">
      <c r="A24" s="4" t="s">
        <v>777</v>
      </c>
      <c r="B24" s="2" t="s">
        <v>640</v>
      </c>
      <c r="C24" s="4" t="s">
        <v>372</v>
      </c>
      <c r="D24" s="4" t="s">
        <v>373</v>
      </c>
      <c r="E24" s="4" t="s">
        <v>722</v>
      </c>
      <c r="F24" s="4" t="s">
        <v>237</v>
      </c>
      <c r="G24" s="10">
        <v>1</v>
      </c>
      <c r="H24" s="4">
        <v>0.23</v>
      </c>
      <c r="I24" s="4">
        <v>0.23</v>
      </c>
      <c r="J24" s="4" t="s">
        <v>977</v>
      </c>
      <c r="K24" s="4"/>
    </row>
    <row r="25" spans="1:11">
      <c r="A25" s="4" t="s">
        <v>777</v>
      </c>
      <c r="B25" s="2" t="s">
        <v>640</v>
      </c>
      <c r="C25" s="4" t="s">
        <v>376</v>
      </c>
      <c r="D25" s="4" t="s">
        <v>358</v>
      </c>
      <c r="E25" s="4" t="s">
        <v>240</v>
      </c>
      <c r="F25" s="4" t="s">
        <v>237</v>
      </c>
      <c r="G25" s="10">
        <v>1</v>
      </c>
      <c r="H25" s="4">
        <v>4.05</v>
      </c>
      <c r="I25" s="4">
        <v>4.05</v>
      </c>
      <c r="J25" s="4" t="s">
        <v>988</v>
      </c>
      <c r="K25" s="4"/>
    </row>
    <row r="26" spans="1:11">
      <c r="A26" s="4" t="s">
        <v>777</v>
      </c>
      <c r="B26" s="2" t="s">
        <v>640</v>
      </c>
      <c r="C26" s="4" t="s">
        <v>377</v>
      </c>
      <c r="D26" s="4" t="s">
        <v>378</v>
      </c>
      <c r="E26" s="4" t="s">
        <v>240</v>
      </c>
      <c r="F26" s="4" t="s">
        <v>237</v>
      </c>
      <c r="G26" s="10">
        <v>1</v>
      </c>
      <c r="H26" s="4">
        <v>1.5</v>
      </c>
      <c r="I26" s="4">
        <v>1.5</v>
      </c>
      <c r="J26" s="4" t="s">
        <v>977</v>
      </c>
      <c r="K26" s="4"/>
    </row>
    <row r="27" spans="1:11">
      <c r="A27" s="4" t="s">
        <v>777</v>
      </c>
      <c r="B27" s="2" t="s">
        <v>640</v>
      </c>
      <c r="C27" s="4" t="s">
        <v>383</v>
      </c>
      <c r="D27" s="4" t="s">
        <v>384</v>
      </c>
      <c r="E27" s="4" t="s">
        <v>723</v>
      </c>
      <c r="F27" s="4" t="s">
        <v>237</v>
      </c>
      <c r="G27" s="10">
        <v>1</v>
      </c>
      <c r="H27" s="4">
        <v>0.2</v>
      </c>
      <c r="I27" s="4">
        <v>0.2</v>
      </c>
      <c r="J27" s="4" t="s">
        <v>977</v>
      </c>
      <c r="K27" s="4"/>
    </row>
    <row r="28" spans="1:11">
      <c r="A28" s="4" t="s">
        <v>777</v>
      </c>
      <c r="B28" s="2" t="s">
        <v>640</v>
      </c>
      <c r="C28" s="4" t="s">
        <v>683</v>
      </c>
      <c r="D28" s="4" t="s">
        <v>684</v>
      </c>
      <c r="E28" s="4" t="s">
        <v>240</v>
      </c>
      <c r="F28" s="4" t="s">
        <v>237</v>
      </c>
      <c r="G28" s="10">
        <v>2</v>
      </c>
      <c r="H28" s="4">
        <v>0.116</v>
      </c>
      <c r="I28" s="4">
        <v>0.232</v>
      </c>
      <c r="J28" s="4" t="s">
        <v>985</v>
      </c>
      <c r="K28" s="4"/>
    </row>
    <row r="29" spans="1:11">
      <c r="A29" s="4" t="s">
        <v>777</v>
      </c>
      <c r="B29" s="2" t="s">
        <v>640</v>
      </c>
      <c r="C29" s="4" t="s">
        <v>374</v>
      </c>
      <c r="D29" s="4" t="s">
        <v>375</v>
      </c>
      <c r="E29" s="4" t="s">
        <v>240</v>
      </c>
      <c r="F29" s="4" t="s">
        <v>237</v>
      </c>
      <c r="G29" s="10">
        <v>1</v>
      </c>
      <c r="H29" s="4">
        <v>0.51</v>
      </c>
      <c r="I29" s="4">
        <v>0.51</v>
      </c>
      <c r="J29" s="4" t="s">
        <v>977</v>
      </c>
      <c r="K29" s="4"/>
    </row>
    <row r="30" spans="1:11">
      <c r="A30" s="4" t="s">
        <v>777</v>
      </c>
      <c r="B30" s="2" t="s">
        <v>640</v>
      </c>
      <c r="C30" s="4" t="s">
        <v>379</v>
      </c>
      <c r="D30" s="4" t="s">
        <v>380</v>
      </c>
      <c r="E30" s="4" t="s">
        <v>240</v>
      </c>
      <c r="F30" s="4" t="s">
        <v>237</v>
      </c>
      <c r="G30" s="10">
        <v>1</v>
      </c>
      <c r="H30" s="4">
        <v>0.35</v>
      </c>
      <c r="I30" s="4">
        <v>0.35</v>
      </c>
      <c r="J30" s="4" t="s">
        <v>977</v>
      </c>
      <c r="K30" s="4"/>
    </row>
    <row r="31" spans="1:11">
      <c r="A31" s="4" t="s">
        <v>777</v>
      </c>
      <c r="B31" s="2" t="s">
        <v>640</v>
      </c>
      <c r="C31" s="4" t="s">
        <v>381</v>
      </c>
      <c r="D31" s="4" t="s">
        <v>382</v>
      </c>
      <c r="E31" s="4" t="s">
        <v>240</v>
      </c>
      <c r="F31" s="4" t="s">
        <v>237</v>
      </c>
      <c r="G31" s="10">
        <v>2</v>
      </c>
      <c r="H31" s="4">
        <v>0.2</v>
      </c>
      <c r="I31" s="4">
        <v>0.4</v>
      </c>
      <c r="J31" s="4" t="s">
        <v>977</v>
      </c>
      <c r="K31" s="4"/>
    </row>
    <row r="32" spans="1:11">
      <c r="A32" s="4" t="s">
        <v>777</v>
      </c>
      <c r="B32" s="2" t="s">
        <v>640</v>
      </c>
      <c r="C32" s="4" t="s">
        <v>687</v>
      </c>
      <c r="D32" s="4" t="s">
        <v>688</v>
      </c>
      <c r="E32" s="4" t="s">
        <v>724</v>
      </c>
      <c r="F32" s="4" t="s">
        <v>237</v>
      </c>
      <c r="G32" s="10">
        <v>2</v>
      </c>
      <c r="H32" s="4">
        <v>2.48</v>
      </c>
      <c r="I32" s="4">
        <v>4.96</v>
      </c>
      <c r="J32" s="4" t="s">
        <v>985</v>
      </c>
      <c r="K32" s="4"/>
    </row>
    <row r="33" spans="1:11">
      <c r="A33" s="2" t="s">
        <v>277</v>
      </c>
      <c r="B33" s="8"/>
      <c r="C33" s="8"/>
      <c r="D33" s="8"/>
      <c r="E33" s="8"/>
      <c r="F33" s="8"/>
      <c r="G33" s="9"/>
      <c r="H33" s="4"/>
      <c r="I33" s="4">
        <v>18.6965</v>
      </c>
      <c r="J33" s="4"/>
      <c r="K33" s="4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7"/>
  <sheetViews>
    <sheetView zoomScale="90" zoomScaleNormal="90" workbookViewId="0">
      <selection activeCell="A60" sqref="$A60:$XFD60"/>
    </sheetView>
  </sheetViews>
  <sheetFormatPr defaultColWidth="8.87272727272727" defaultRowHeight="14"/>
  <cols>
    <col min="1" max="1" width="4.75454545454545" style="78" customWidth="1"/>
    <col min="2" max="2" width="11.6272727272727" style="78" customWidth="1"/>
    <col min="3" max="3" width="25.6272727272727" style="78" customWidth="1"/>
    <col min="4" max="4" width="9.62727272727273" style="78" customWidth="1"/>
    <col min="5" max="5" width="29.6272727272727" style="78" customWidth="1"/>
    <col min="6" max="6" width="14.3727272727273" style="78" customWidth="1"/>
    <col min="7" max="7" width="8.62727272727273" style="78" customWidth="1"/>
    <col min="8" max="8" width="27" style="78" customWidth="1"/>
    <col min="9" max="9" width="8.62727272727273" style="78" customWidth="1"/>
    <col min="10" max="10" width="11.6272727272727" style="78" customWidth="1"/>
    <col min="11" max="11" width="16" style="78" customWidth="1"/>
    <col min="12" max="12" width="13.7545454545455" style="78" customWidth="1"/>
    <col min="13" max="16384" width="8.87272727272727" style="78"/>
  </cols>
  <sheetData>
    <row r="1" ht="14.75" spans="1:12">
      <c r="A1" s="334" t="s">
        <v>0</v>
      </c>
      <c r="B1" s="334" t="s">
        <v>295</v>
      </c>
      <c r="C1" s="334" t="s">
        <v>296</v>
      </c>
      <c r="D1" s="334" t="s">
        <v>297</v>
      </c>
      <c r="E1" s="334" t="s">
        <v>13</v>
      </c>
      <c r="F1" s="334" t="s">
        <v>298</v>
      </c>
      <c r="G1" s="334" t="s">
        <v>299</v>
      </c>
      <c r="H1" s="334" t="s">
        <v>300</v>
      </c>
      <c r="I1" s="334" t="s">
        <v>301</v>
      </c>
      <c r="J1" s="341" t="s">
        <v>302</v>
      </c>
      <c r="K1" s="342"/>
      <c r="L1" s="343"/>
    </row>
    <row r="2" ht="14.75" spans="1:12">
      <c r="A2" s="335"/>
      <c r="B2" s="335"/>
      <c r="C2" s="335"/>
      <c r="D2" s="335"/>
      <c r="E2" s="335"/>
      <c r="F2" s="335"/>
      <c r="G2" s="335"/>
      <c r="H2" s="335"/>
      <c r="I2" s="335"/>
      <c r="J2" s="344" t="s">
        <v>303</v>
      </c>
      <c r="K2" s="345" t="s">
        <v>304</v>
      </c>
      <c r="L2" s="346" t="s">
        <v>305</v>
      </c>
    </row>
    <row r="3" spans="1:10">
      <c r="A3" s="336">
        <f>ROW()-2</f>
        <v>1</v>
      </c>
      <c r="B3" s="337" t="s">
        <v>282</v>
      </c>
      <c r="C3" s="337" t="s">
        <v>283</v>
      </c>
      <c r="D3" s="338">
        <v>1911037</v>
      </c>
      <c r="E3" s="337" t="str">
        <f>VLOOKUP(D3,'[1]2021.5供应商'!$A$2:$B$1866,2,0)</f>
        <v>北京光华荣昌汽车部件有限公司</v>
      </c>
      <c r="F3" s="339">
        <v>44561</v>
      </c>
      <c r="H3" s="78" t="str">
        <f>VLOOKUP(B3,'[2]2021.5零件主数据'!$A:$C,3,0)</f>
        <v>进口</v>
      </c>
      <c r="I3" s="78" t="s">
        <v>306</v>
      </c>
      <c r="J3" s="78">
        <v>20.32</v>
      </c>
    </row>
    <row r="4" spans="1:10">
      <c r="A4" s="336">
        <f t="shared" ref="A4:A79" si="0">ROW()-2</f>
        <v>2</v>
      </c>
      <c r="B4" s="337" t="s">
        <v>252</v>
      </c>
      <c r="C4" s="337" t="s">
        <v>253</v>
      </c>
      <c r="D4" s="338">
        <v>1911037</v>
      </c>
      <c r="E4" s="337" t="str">
        <f>VLOOKUP(D4,'[1]2021.5供应商'!$A$2:$B$1866,2,0)</f>
        <v>北京光华荣昌汽车部件有限公司</v>
      </c>
      <c r="F4" s="339">
        <v>44561</v>
      </c>
      <c r="H4" s="78" t="str">
        <f>VLOOKUP(B4,'[2]2021.5零件主数据'!$A:$C,3,0)</f>
        <v>进口</v>
      </c>
      <c r="I4" s="78" t="s">
        <v>306</v>
      </c>
      <c r="J4" s="78">
        <v>56.24</v>
      </c>
    </row>
    <row r="5" spans="1:10">
      <c r="A5" s="336">
        <f t="shared" si="0"/>
        <v>3</v>
      </c>
      <c r="B5" s="337" t="s">
        <v>258</v>
      </c>
      <c r="C5" s="337" t="s">
        <v>259</v>
      </c>
      <c r="D5" s="338">
        <v>1911037</v>
      </c>
      <c r="E5" s="337" t="str">
        <f>VLOOKUP(D5,'[1]2021.5供应商'!$A$2:$B$1866,2,0)</f>
        <v>北京光华荣昌汽车部件有限公司</v>
      </c>
      <c r="F5" s="339">
        <v>44561</v>
      </c>
      <c r="H5" s="78" t="str">
        <f>VLOOKUP(B5,'[2]2021.5零件主数据'!$A:$C,3,0)</f>
        <v>进口</v>
      </c>
      <c r="I5" s="78" t="s">
        <v>306</v>
      </c>
      <c r="J5" s="78">
        <v>0.87</v>
      </c>
    </row>
    <row r="6" spans="1:10">
      <c r="A6" s="336">
        <f t="shared" si="0"/>
        <v>4</v>
      </c>
      <c r="B6" s="337" t="s">
        <v>262</v>
      </c>
      <c r="C6" s="337" t="s">
        <v>263</v>
      </c>
      <c r="D6" s="338">
        <v>1911037</v>
      </c>
      <c r="E6" s="337" t="str">
        <f>VLOOKUP(D6,'[1]2021.5供应商'!$A$2:$B$1866,2,0)</f>
        <v>北京光华荣昌汽车部件有限公司</v>
      </c>
      <c r="F6" s="339">
        <v>44561</v>
      </c>
      <c r="H6" s="78" t="str">
        <f>VLOOKUP(B6,'[2]2021.5零件主数据'!$A:$C,3,0)</f>
        <v>进口</v>
      </c>
      <c r="I6" s="78" t="s">
        <v>306</v>
      </c>
      <c r="J6" s="78">
        <v>0.52</v>
      </c>
    </row>
    <row r="7" spans="1:10">
      <c r="A7" s="336">
        <f t="shared" si="0"/>
        <v>5</v>
      </c>
      <c r="B7" s="337" t="s">
        <v>264</v>
      </c>
      <c r="C7" s="337" t="s">
        <v>265</v>
      </c>
      <c r="D7" s="338">
        <v>1911037</v>
      </c>
      <c r="E7" s="337" t="str">
        <f>VLOOKUP(D7,'[1]2021.5供应商'!$A$2:$B$1866,2,0)</f>
        <v>北京光华荣昌汽车部件有限公司</v>
      </c>
      <c r="F7" s="339">
        <v>44561</v>
      </c>
      <c r="H7" s="78" t="str">
        <f>VLOOKUP(B7,'[2]2021.5零件主数据'!$A:$C,3,0)</f>
        <v>进口</v>
      </c>
      <c r="I7" s="78" t="s">
        <v>306</v>
      </c>
      <c r="J7" s="78">
        <v>0.48</v>
      </c>
    </row>
    <row r="8" spans="1:10">
      <c r="A8" s="336">
        <f t="shared" si="0"/>
        <v>6</v>
      </c>
      <c r="B8" s="337" t="s">
        <v>307</v>
      </c>
      <c r="C8" s="337" t="s">
        <v>308</v>
      </c>
      <c r="D8" s="338">
        <v>1911037</v>
      </c>
      <c r="E8" s="337" t="str">
        <f>VLOOKUP(D8,'[1]2021.5供应商'!$A$2:$B$1866,2,0)</f>
        <v>北京光华荣昌汽车部件有限公司</v>
      </c>
      <c r="F8" s="339">
        <v>44561</v>
      </c>
      <c r="H8" s="78" t="str">
        <f>VLOOKUP(B8,'[2]2021.5零件主数据'!$A:$C,3,0)</f>
        <v>进口</v>
      </c>
      <c r="I8" s="78" t="s">
        <v>306</v>
      </c>
      <c r="J8" s="78">
        <v>0.52</v>
      </c>
    </row>
    <row r="9" spans="1:10">
      <c r="A9" s="336">
        <f t="shared" si="0"/>
        <v>7</v>
      </c>
      <c r="B9" s="337" t="s">
        <v>309</v>
      </c>
      <c r="C9" s="337" t="s">
        <v>310</v>
      </c>
      <c r="D9" s="338">
        <v>1911037</v>
      </c>
      <c r="E9" s="337" t="str">
        <f>VLOOKUP(D9,'[1]2021.5供应商'!$A$2:$B$1866,2,0)</f>
        <v>北京光华荣昌汽车部件有限公司</v>
      </c>
      <c r="F9" s="339">
        <v>44561</v>
      </c>
      <c r="H9" s="78" t="str">
        <f>VLOOKUP(B9,'[2]2021.5零件主数据'!$A:$C,3,0)</f>
        <v>进口</v>
      </c>
      <c r="I9" s="78" t="s">
        <v>306</v>
      </c>
      <c r="J9" s="78">
        <v>25.16</v>
      </c>
    </row>
    <row r="10" spans="1:10">
      <c r="A10" s="336">
        <f t="shared" si="0"/>
        <v>8</v>
      </c>
      <c r="B10" s="337" t="s">
        <v>311</v>
      </c>
      <c r="C10" s="337" t="s">
        <v>312</v>
      </c>
      <c r="D10" s="338">
        <v>1911037</v>
      </c>
      <c r="E10" s="337" t="str">
        <f>VLOOKUP(D10,'[1]2021.5供应商'!$A$2:$B$1866,2,0)</f>
        <v>北京光华荣昌汽车部件有限公司</v>
      </c>
      <c r="F10" s="339">
        <v>44561</v>
      </c>
      <c r="I10" s="78" t="s">
        <v>306</v>
      </c>
      <c r="J10" s="78">
        <v>0.56</v>
      </c>
    </row>
    <row r="11" spans="1:10">
      <c r="A11" s="336">
        <f t="shared" si="0"/>
        <v>9</v>
      </c>
      <c r="B11" s="340" t="s">
        <v>313</v>
      </c>
      <c r="C11" s="337" t="s">
        <v>314</v>
      </c>
      <c r="D11" s="338">
        <v>1911037</v>
      </c>
      <c r="E11" s="337" t="str">
        <f>VLOOKUP(D11,'[1]2021.5供应商'!$A$2:$B$1866,2,0)</f>
        <v>北京光华荣昌汽车部件有限公司</v>
      </c>
      <c r="F11" s="339">
        <v>44561</v>
      </c>
      <c r="I11" s="78" t="s">
        <v>306</v>
      </c>
      <c r="J11" s="78">
        <v>49.21</v>
      </c>
    </row>
    <row r="12" spans="1:10">
      <c r="A12" s="336">
        <f t="shared" si="0"/>
        <v>10</v>
      </c>
      <c r="B12" s="337" t="s">
        <v>315</v>
      </c>
      <c r="C12" s="337" t="s">
        <v>316</v>
      </c>
      <c r="D12" s="338">
        <v>1911037</v>
      </c>
      <c r="E12" s="337" t="str">
        <f>VLOOKUP(D12,'[1]2021.5供应商'!$A$2:$B$1866,2,0)</f>
        <v>北京光华荣昌汽车部件有限公司</v>
      </c>
      <c r="F12" s="339">
        <v>44561</v>
      </c>
      <c r="H12" s="78" t="str">
        <f>VLOOKUP(B12,'[2]2021.5零件主数据'!$A:$C,3,0)</f>
        <v>M3000S</v>
      </c>
      <c r="I12" s="78" t="s">
        <v>306</v>
      </c>
      <c r="J12" s="78">
        <v>47.83</v>
      </c>
    </row>
    <row r="13" spans="1:10">
      <c r="A13" s="336">
        <f t="shared" si="0"/>
        <v>11</v>
      </c>
      <c r="B13" s="337" t="s">
        <v>317</v>
      </c>
      <c r="C13" s="337" t="s">
        <v>318</v>
      </c>
      <c r="D13" s="338">
        <v>1911037</v>
      </c>
      <c r="E13" s="337" t="str">
        <f>VLOOKUP(D13,'[1]2021.5供应商'!$A$2:$B$1866,2,0)</f>
        <v>北京光华荣昌汽车部件有限公司</v>
      </c>
      <c r="F13" s="339">
        <v>44561</v>
      </c>
      <c r="H13" s="78" t="str">
        <f>VLOOKUP(B13,'[2]2021.5零件主数据'!$A:$C,3,0)</f>
        <v>H6</v>
      </c>
      <c r="I13" s="78" t="s">
        <v>306</v>
      </c>
      <c r="J13" s="78">
        <v>47.2</v>
      </c>
    </row>
    <row r="14" spans="1:10">
      <c r="A14" s="336">
        <f t="shared" si="0"/>
        <v>12</v>
      </c>
      <c r="B14" s="337" t="s">
        <v>319</v>
      </c>
      <c r="C14" s="337" t="s">
        <v>320</v>
      </c>
      <c r="D14" s="338">
        <v>1911037</v>
      </c>
      <c r="E14" s="337" t="str">
        <f>VLOOKUP(D14,'[1]2021.5供应商'!$A$2:$B$1866,2,0)</f>
        <v>北京光华荣昌汽车部件有限公司</v>
      </c>
      <c r="F14" s="339">
        <v>44561</v>
      </c>
      <c r="H14" s="78" t="str">
        <f>VLOOKUP(B14,'[2]2021.5零件主数据'!$A:$C,3,0)</f>
        <v>H6</v>
      </c>
      <c r="I14" s="78" t="s">
        <v>306</v>
      </c>
      <c r="J14" s="78">
        <v>60.33</v>
      </c>
    </row>
    <row r="15" spans="1:10">
      <c r="A15" s="336">
        <f t="shared" si="0"/>
        <v>13</v>
      </c>
      <c r="B15" s="337" t="s">
        <v>321</v>
      </c>
      <c r="C15" s="337" t="s">
        <v>322</v>
      </c>
      <c r="D15" s="338">
        <v>1911037</v>
      </c>
      <c r="E15" s="337" t="str">
        <f>VLOOKUP(D15,'[1]2021.5供应商'!$A$2:$B$1866,2,0)</f>
        <v>北京光华荣昌汽车部件有限公司</v>
      </c>
      <c r="F15" s="339">
        <v>44561</v>
      </c>
      <c r="I15" s="347" t="s">
        <v>323</v>
      </c>
      <c r="J15" s="78">
        <v>66.16</v>
      </c>
    </row>
    <row r="16" spans="1:10">
      <c r="A16" s="336">
        <f t="shared" si="0"/>
        <v>14</v>
      </c>
      <c r="B16" s="337" t="s">
        <v>268</v>
      </c>
      <c r="C16" s="337" t="s">
        <v>269</v>
      </c>
      <c r="D16" s="338">
        <v>1911135</v>
      </c>
      <c r="E16" s="337" t="str">
        <f>VLOOKUP(D16,'[1]2021.5供应商'!$A$2:$B$1866,2,0)</f>
        <v>北京东方华康自动化设备</v>
      </c>
      <c r="F16" s="339">
        <v>44561</v>
      </c>
      <c r="H16" s="78" t="str">
        <f>VLOOKUP(B16,'[2]2021.5零件主数据'!$A:$C,3,0)</f>
        <v>PUΦ4*2.5</v>
      </c>
      <c r="I16" s="78" t="s">
        <v>324</v>
      </c>
      <c r="J16" s="78">
        <v>0.776</v>
      </c>
    </row>
    <row r="17" spans="1:10">
      <c r="A17" s="336">
        <f t="shared" si="0"/>
        <v>15</v>
      </c>
      <c r="B17" s="337" t="s">
        <v>249</v>
      </c>
      <c r="C17" s="337" t="s">
        <v>250</v>
      </c>
      <c r="D17" s="338">
        <v>1911135</v>
      </c>
      <c r="E17" s="337" t="str">
        <f>VLOOKUP(D17,'[1]2021.5供应商'!$A$2:$B$1866,2,0)</f>
        <v>北京东方华康自动化设备</v>
      </c>
      <c r="F17" s="339">
        <v>44561</v>
      </c>
      <c r="H17" s="78" t="str">
        <f>VLOOKUP(B17,'[2]2021.5零件主数据'!$A:$C,3,0)</f>
        <v>PUΦ4*2.5</v>
      </c>
      <c r="I17" s="78" t="s">
        <v>324</v>
      </c>
      <c r="J17" s="78">
        <v>0.776</v>
      </c>
    </row>
    <row r="18" spans="1:10">
      <c r="A18" s="336">
        <f t="shared" si="0"/>
        <v>16</v>
      </c>
      <c r="B18" s="337" t="s">
        <v>275</v>
      </c>
      <c r="C18" s="337" t="s">
        <v>276</v>
      </c>
      <c r="D18" s="338">
        <v>1911135</v>
      </c>
      <c r="E18" s="337" t="str">
        <f>VLOOKUP(D18,'[1]2021.5供应商'!$A$2:$B$1866,2,0)</f>
        <v>北京东方华康自动化设备</v>
      </c>
      <c r="F18" s="339">
        <v>44561</v>
      </c>
      <c r="H18" s="78" t="str">
        <f>VLOOKUP(B18,'[2]2021.5零件主数据'!$A:$C,3,0)</f>
        <v>PUΦ4*2.5</v>
      </c>
      <c r="I18" s="78" t="s">
        <v>324</v>
      </c>
      <c r="J18" s="78">
        <v>0.776</v>
      </c>
    </row>
    <row r="19" spans="1:10">
      <c r="A19" s="336">
        <f t="shared" si="0"/>
        <v>17</v>
      </c>
      <c r="B19" s="337" t="s">
        <v>273</v>
      </c>
      <c r="C19" s="337" t="s">
        <v>274</v>
      </c>
      <c r="D19" s="338">
        <v>1911135</v>
      </c>
      <c r="E19" s="337" t="str">
        <f>VLOOKUP(D19,'[1]2021.5供应商'!$A$2:$B$1866,2,0)</f>
        <v>北京东方华康自动化设备</v>
      </c>
      <c r="F19" s="339">
        <v>44561</v>
      </c>
      <c r="H19" s="78" t="str">
        <f>VLOOKUP(B19,'[2]2021.5零件主数据'!$A:$C,3,0)</f>
        <v>PUΦ4*2.5</v>
      </c>
      <c r="I19" s="78" t="s">
        <v>324</v>
      </c>
      <c r="J19" s="78">
        <v>0.776</v>
      </c>
    </row>
    <row r="20" spans="1:10">
      <c r="A20" s="336">
        <f t="shared" si="0"/>
        <v>18</v>
      </c>
      <c r="B20" s="337" t="s">
        <v>244</v>
      </c>
      <c r="C20" s="337" t="s">
        <v>245</v>
      </c>
      <c r="D20" s="338">
        <v>1911135</v>
      </c>
      <c r="E20" s="337" t="str">
        <f>VLOOKUP(D20,'[1]2021.5供应商'!$A$2:$B$1866,2,0)</f>
        <v>北京东方华康自动化设备</v>
      </c>
      <c r="F20" s="339">
        <v>44561</v>
      </c>
      <c r="H20" s="78" t="str">
        <f>VLOOKUP(B20,'[2]2021.5零件主数据'!$A:$C,3,0)</f>
        <v>Φ4-Φ6</v>
      </c>
      <c r="I20" s="78" t="s">
        <v>306</v>
      </c>
      <c r="J20" s="78">
        <v>1.254</v>
      </c>
    </row>
    <row r="21" spans="1:10">
      <c r="A21" s="336">
        <f t="shared" si="0"/>
        <v>19</v>
      </c>
      <c r="B21" s="337" t="s">
        <v>325</v>
      </c>
      <c r="C21" s="337" t="s">
        <v>326</v>
      </c>
      <c r="D21" s="338">
        <v>1911135</v>
      </c>
      <c r="E21" s="337" t="str">
        <f>VLOOKUP(D21,'[1]2021.5供应商'!$A$2:$B$1866,2,0)</f>
        <v>北京东方华康自动化设备</v>
      </c>
      <c r="F21" s="339">
        <v>44561</v>
      </c>
      <c r="I21" s="78" t="s">
        <v>306</v>
      </c>
      <c r="J21" s="78">
        <v>1.254</v>
      </c>
    </row>
    <row r="22" spans="1:10">
      <c r="A22" s="336">
        <f t="shared" si="0"/>
        <v>20</v>
      </c>
      <c r="B22" s="337" t="s">
        <v>327</v>
      </c>
      <c r="C22" s="337" t="s">
        <v>269</v>
      </c>
      <c r="D22" s="338">
        <v>1911135</v>
      </c>
      <c r="E22" s="337" t="str">
        <f>VLOOKUP(D22,'[1]2021.5供应商'!$A$2:$B$1866,2,0)</f>
        <v>北京东方华康自动化设备</v>
      </c>
      <c r="F22" s="339">
        <v>44561</v>
      </c>
      <c r="H22" s="78" t="str">
        <f>VLOOKUP(B22,'[2]2021.5零件主数据'!$A:$C,3,0)</f>
        <v>PUΦ6*4</v>
      </c>
      <c r="I22" s="78" t="s">
        <v>324</v>
      </c>
      <c r="J22" s="78">
        <v>1.251</v>
      </c>
    </row>
    <row r="23" spans="1:10">
      <c r="A23" s="336">
        <f t="shared" si="0"/>
        <v>21</v>
      </c>
      <c r="B23" s="337" t="s">
        <v>328</v>
      </c>
      <c r="C23" s="337" t="s">
        <v>274</v>
      </c>
      <c r="D23" s="338">
        <v>1911135</v>
      </c>
      <c r="E23" s="337" t="str">
        <f>VLOOKUP(D23,'[1]2021.5供应商'!$A$2:$B$1866,2,0)</f>
        <v>北京东方华康自动化设备</v>
      </c>
      <c r="F23" s="339">
        <v>44561</v>
      </c>
      <c r="H23" s="78" t="str">
        <f>VLOOKUP(B23,'[2]2021.5零件主数据'!$A:$C,3,0)</f>
        <v>PUΦ6*4</v>
      </c>
      <c r="I23" s="78" t="s">
        <v>324</v>
      </c>
      <c r="J23" s="78">
        <v>1.251</v>
      </c>
    </row>
    <row r="24" spans="1:10">
      <c r="A24" s="336">
        <f t="shared" si="0"/>
        <v>22</v>
      </c>
      <c r="B24" s="337" t="s">
        <v>329</v>
      </c>
      <c r="C24" s="337" t="s">
        <v>330</v>
      </c>
      <c r="D24" s="338">
        <v>1911138</v>
      </c>
      <c r="E24" s="337" t="str">
        <f>VLOOKUP(D24,'[1]2021.5供应商'!$A$2:$B$1866,2,0)</f>
        <v>北京瑞隆祥模具有限公司</v>
      </c>
      <c r="F24" s="339">
        <v>44561</v>
      </c>
      <c r="I24" s="78" t="s">
        <v>306</v>
      </c>
      <c r="J24" s="78">
        <v>0.2</v>
      </c>
    </row>
    <row r="25" spans="1:10">
      <c r="A25" s="336">
        <f t="shared" si="0"/>
        <v>23</v>
      </c>
      <c r="B25" s="337" t="s">
        <v>331</v>
      </c>
      <c r="C25" s="337" t="s">
        <v>332</v>
      </c>
      <c r="D25" s="338">
        <v>1911138</v>
      </c>
      <c r="E25" s="337" t="str">
        <f>VLOOKUP(D25,'[1]2021.5供应商'!$A$2:$B$1866,2,0)</f>
        <v>北京瑞隆祥模具有限公司</v>
      </c>
      <c r="F25" s="339">
        <v>44561</v>
      </c>
      <c r="H25" s="78">
        <f>VLOOKUP(B25,'[2]2021.5零件主数据'!$A:$C,3,0)</f>
        <v>807002001</v>
      </c>
      <c r="I25" s="78" t="s">
        <v>306</v>
      </c>
      <c r="J25" s="78">
        <v>2.4248</v>
      </c>
    </row>
    <row r="26" spans="1:10">
      <c r="A26" s="336">
        <f t="shared" si="0"/>
        <v>24</v>
      </c>
      <c r="B26" s="337" t="s">
        <v>262</v>
      </c>
      <c r="C26" s="337" t="s">
        <v>263</v>
      </c>
      <c r="D26" s="338">
        <v>1911138</v>
      </c>
      <c r="E26" s="337" t="str">
        <f>VLOOKUP(D26,'[1]2021.5供应商'!$A$2:$B$1866,2,0)</f>
        <v>北京瑞隆祥模具有限公司</v>
      </c>
      <c r="F26" s="339">
        <v>44561</v>
      </c>
      <c r="H26" s="78" t="str">
        <f>VLOOKUP(B26,'[2]2021.5零件主数据'!$A:$C,3,0)</f>
        <v>进口</v>
      </c>
      <c r="I26" s="78" t="s">
        <v>306</v>
      </c>
      <c r="J26" s="78">
        <v>0.1327</v>
      </c>
    </row>
    <row r="27" spans="1:10">
      <c r="A27" s="336">
        <f t="shared" si="0"/>
        <v>25</v>
      </c>
      <c r="B27" s="337" t="s">
        <v>284</v>
      </c>
      <c r="C27" s="337" t="s">
        <v>285</v>
      </c>
      <c r="D27" s="338">
        <v>1911138</v>
      </c>
      <c r="E27" s="337" t="str">
        <f>VLOOKUP(D27,'[1]2021.5供应商'!$A$2:$B$1866,2,0)</f>
        <v>北京瑞隆祥模具有限公司</v>
      </c>
      <c r="F27" s="339">
        <v>44561</v>
      </c>
      <c r="H27" s="78" t="str">
        <f>VLOOKUP(B27,'[2]2021.5零件主数据'!$A:$C,3,0)</f>
        <v>白色</v>
      </c>
      <c r="I27" s="78" t="s">
        <v>306</v>
      </c>
      <c r="J27" s="78">
        <v>0.2377</v>
      </c>
    </row>
    <row r="28" spans="1:10">
      <c r="A28" s="336">
        <f t="shared" si="0"/>
        <v>26</v>
      </c>
      <c r="B28" s="337" t="s">
        <v>333</v>
      </c>
      <c r="C28" s="337" t="s">
        <v>334</v>
      </c>
      <c r="D28" s="338">
        <v>1911138</v>
      </c>
      <c r="E28" s="337" t="str">
        <f>VLOOKUP(D28,'[1]2021.5供应商'!$A$2:$B$1866,2,0)</f>
        <v>北京瑞隆祥模具有限公司</v>
      </c>
      <c r="F28" s="339">
        <v>44561</v>
      </c>
      <c r="I28" s="78" t="s">
        <v>306</v>
      </c>
      <c r="J28" s="78">
        <v>0.1033</v>
      </c>
    </row>
    <row r="29" spans="1:10">
      <c r="A29" s="336">
        <f t="shared" si="0"/>
        <v>27</v>
      </c>
      <c r="B29" s="337" t="s">
        <v>335</v>
      </c>
      <c r="C29" s="337" t="s">
        <v>336</v>
      </c>
      <c r="D29" s="338">
        <v>1911138</v>
      </c>
      <c r="E29" s="337" t="str">
        <f>VLOOKUP(D29,'[1]2021.5供应商'!$A$2:$B$1866,2,0)</f>
        <v>北京瑞隆祥模具有限公司</v>
      </c>
      <c r="F29" s="339">
        <v>44561</v>
      </c>
      <c r="H29" s="78" t="str">
        <f>VLOOKUP(B29,'[2]2021.5零件主数据'!$A:$C,3,0)</f>
        <v>4-4-4 国产</v>
      </c>
      <c r="I29" s="78" t="s">
        <v>306</v>
      </c>
      <c r="J29" s="78">
        <v>0.18</v>
      </c>
    </row>
    <row r="30" spans="1:10">
      <c r="A30" s="336">
        <f t="shared" si="0"/>
        <v>28</v>
      </c>
      <c r="B30" s="337" t="s">
        <v>337</v>
      </c>
      <c r="C30" s="337" t="s">
        <v>338</v>
      </c>
      <c r="D30" s="338">
        <v>1911138</v>
      </c>
      <c r="E30" s="337" t="str">
        <f>VLOOKUP(D30,'[1]2021.5供应商'!$A$2:$B$1866,2,0)</f>
        <v>北京瑞隆祥模具有限公司</v>
      </c>
      <c r="F30" s="339">
        <v>44561</v>
      </c>
      <c r="H30" s="78" t="str">
        <f>VLOOKUP(B30,'[2]2021.5零件主数据'!$A:$C,3,0)</f>
        <v>国产</v>
      </c>
      <c r="I30" s="78" t="s">
        <v>306</v>
      </c>
      <c r="J30" s="78">
        <v>0.12</v>
      </c>
    </row>
    <row r="31" spans="1:10">
      <c r="A31" s="336">
        <f t="shared" si="0"/>
        <v>29</v>
      </c>
      <c r="B31" s="337" t="s">
        <v>339</v>
      </c>
      <c r="C31" s="337" t="s">
        <v>340</v>
      </c>
      <c r="D31" s="338">
        <v>1911138</v>
      </c>
      <c r="E31" s="337" t="str">
        <f>VLOOKUP(D31,'[1]2021.5供应商'!$A$2:$B$1866,2,0)</f>
        <v>北京瑞隆祥模具有限公司</v>
      </c>
      <c r="F31" s="339">
        <v>44561</v>
      </c>
      <c r="I31" s="78" t="s">
        <v>306</v>
      </c>
      <c r="J31" s="78">
        <v>4.6</v>
      </c>
    </row>
    <row r="32" spans="1:10">
      <c r="A32" s="336">
        <f t="shared" si="0"/>
        <v>30</v>
      </c>
      <c r="B32" s="337" t="s">
        <v>341</v>
      </c>
      <c r="C32" s="337" t="s">
        <v>342</v>
      </c>
      <c r="D32" s="338">
        <v>1911138</v>
      </c>
      <c r="E32" s="337" t="str">
        <f>VLOOKUP(D32,'[1]2021.5供应商'!$A$2:$B$1866,2,0)</f>
        <v>北京瑞隆祥模具有限公司</v>
      </c>
      <c r="F32" s="339">
        <v>44561</v>
      </c>
      <c r="I32" s="78" t="s">
        <v>306</v>
      </c>
      <c r="J32" s="78">
        <v>3.1</v>
      </c>
    </row>
    <row r="33" spans="1:10">
      <c r="A33" s="336">
        <f t="shared" si="0"/>
        <v>31</v>
      </c>
      <c r="B33" s="337" t="s">
        <v>343</v>
      </c>
      <c r="C33" s="337" t="s">
        <v>344</v>
      </c>
      <c r="D33" s="338">
        <v>1911138</v>
      </c>
      <c r="E33" s="337" t="str">
        <f>VLOOKUP(D33,'[1]2021.5供应商'!$A$2:$B$1866,2,0)</f>
        <v>北京瑞隆祥模具有限公司</v>
      </c>
      <c r="F33" s="339">
        <v>44561</v>
      </c>
      <c r="I33" s="78" t="s">
        <v>306</v>
      </c>
      <c r="J33" s="78">
        <v>0.2</v>
      </c>
    </row>
    <row r="34" spans="1:10">
      <c r="A34" s="336">
        <f t="shared" si="0"/>
        <v>32</v>
      </c>
      <c r="B34" s="337" t="s">
        <v>345</v>
      </c>
      <c r="C34" s="337" t="s">
        <v>346</v>
      </c>
      <c r="D34" s="338">
        <v>1911138</v>
      </c>
      <c r="E34" s="337" t="str">
        <f>VLOOKUP(D34,'[1]2021.5供应商'!$A$2:$B$1866,2,0)</f>
        <v>北京瑞隆祥模具有限公司</v>
      </c>
      <c r="F34" s="339">
        <v>44561</v>
      </c>
      <c r="I34" s="78" t="s">
        <v>306</v>
      </c>
      <c r="J34" s="78">
        <v>0.15</v>
      </c>
    </row>
    <row r="35" spans="1:10">
      <c r="A35" s="336">
        <f t="shared" si="0"/>
        <v>33</v>
      </c>
      <c r="B35" s="337" t="s">
        <v>347</v>
      </c>
      <c r="C35" s="337" t="s">
        <v>348</v>
      </c>
      <c r="D35" s="338">
        <v>1911138</v>
      </c>
      <c r="E35" s="337" t="str">
        <f>VLOOKUP(D35,'[1]2021.5供应商'!$A$2:$B$1866,2,0)</f>
        <v>北京瑞隆祥模具有限公司</v>
      </c>
      <c r="F35" s="339">
        <v>44561</v>
      </c>
      <c r="H35" s="78" t="str">
        <f>VLOOKUP(B35,'[2]2021.5零件主数据'!$A:$C,3,0)</f>
        <v>国产</v>
      </c>
      <c r="I35" s="78" t="s">
        <v>306</v>
      </c>
      <c r="J35" s="78">
        <v>0.18</v>
      </c>
    </row>
    <row r="36" spans="1:10">
      <c r="A36" s="336">
        <f t="shared" si="0"/>
        <v>34</v>
      </c>
      <c r="B36" s="337" t="s">
        <v>349</v>
      </c>
      <c r="C36" s="337" t="s">
        <v>350</v>
      </c>
      <c r="D36" s="338">
        <v>1911138</v>
      </c>
      <c r="E36" s="337" t="str">
        <f>VLOOKUP(D36,'[1]2021.5供应商'!$A$2:$B$1866,2,0)</f>
        <v>北京瑞隆祥模具有限公司</v>
      </c>
      <c r="F36" s="339">
        <v>44561</v>
      </c>
      <c r="I36" s="78" t="s">
        <v>306</v>
      </c>
      <c r="J36" s="78">
        <v>0.18</v>
      </c>
    </row>
    <row r="37" spans="1:10">
      <c r="A37" s="336">
        <f t="shared" si="0"/>
        <v>35</v>
      </c>
      <c r="B37" s="337" t="s">
        <v>351</v>
      </c>
      <c r="C37" s="337" t="s">
        <v>352</v>
      </c>
      <c r="D37" s="338">
        <v>1911138</v>
      </c>
      <c r="E37" s="337" t="str">
        <f>VLOOKUP(D37,'[1]2021.5供应商'!$A$2:$B$1866,2,0)</f>
        <v>北京瑞隆祥模具有限公司</v>
      </c>
      <c r="F37" s="339">
        <v>44561</v>
      </c>
      <c r="H37" s="78" t="str">
        <f>VLOOKUP(B37,'[2]2021.5零件主数据'!$A:$C,3,0)</f>
        <v>国产</v>
      </c>
      <c r="I37" s="78" t="s">
        <v>306</v>
      </c>
      <c r="J37" s="78">
        <v>0.2</v>
      </c>
    </row>
    <row r="38" spans="1:10">
      <c r="A38" s="336">
        <f t="shared" si="0"/>
        <v>36</v>
      </c>
      <c r="B38" s="337" t="s">
        <v>353</v>
      </c>
      <c r="C38" s="337" t="s">
        <v>354</v>
      </c>
      <c r="D38" s="338">
        <v>1911138</v>
      </c>
      <c r="E38" s="337" t="str">
        <f>VLOOKUP(D38,'[1]2021.5供应商'!$A$2:$B$1866,2,0)</f>
        <v>北京瑞隆祥模具有限公司</v>
      </c>
      <c r="F38" s="339">
        <v>44561</v>
      </c>
      <c r="I38" s="78" t="s">
        <v>306</v>
      </c>
      <c r="J38" s="78">
        <v>1.1</v>
      </c>
    </row>
    <row r="39" spans="1:10">
      <c r="A39" s="336">
        <f t="shared" si="0"/>
        <v>37</v>
      </c>
      <c r="B39" s="337" t="s">
        <v>355</v>
      </c>
      <c r="C39" s="337" t="s">
        <v>356</v>
      </c>
      <c r="D39" s="338">
        <v>1911138</v>
      </c>
      <c r="E39" s="337" t="str">
        <f>VLOOKUP(D39,'[1]2021.5供应商'!$A$2:$B$1866,2,0)</f>
        <v>北京瑞隆祥模具有限公司</v>
      </c>
      <c r="F39" s="339">
        <v>44561</v>
      </c>
      <c r="I39" s="78" t="s">
        <v>306</v>
      </c>
      <c r="J39" s="78">
        <v>0.1</v>
      </c>
    </row>
    <row r="40" spans="1:10">
      <c r="A40" s="336">
        <f t="shared" si="0"/>
        <v>38</v>
      </c>
      <c r="B40" s="337" t="s">
        <v>357</v>
      </c>
      <c r="C40" s="337" t="s">
        <v>358</v>
      </c>
      <c r="D40" s="338">
        <v>1911138</v>
      </c>
      <c r="E40" s="337" t="str">
        <f>VLOOKUP(D40,'[1]2021.5供应商'!$A$2:$B$1866,2,0)</f>
        <v>北京瑞隆祥模具有限公司</v>
      </c>
      <c r="F40" s="339">
        <v>44561</v>
      </c>
      <c r="I40" s="78" t="s">
        <v>306</v>
      </c>
      <c r="J40" s="78">
        <v>0.3</v>
      </c>
    </row>
    <row r="41" spans="1:10">
      <c r="A41" s="336">
        <f t="shared" si="0"/>
        <v>39</v>
      </c>
      <c r="B41" s="337" t="s">
        <v>359</v>
      </c>
      <c r="C41" s="337" t="s">
        <v>360</v>
      </c>
      <c r="D41" s="338">
        <v>1911138</v>
      </c>
      <c r="E41" s="337" t="str">
        <f>VLOOKUP(D41,'[1]2021.5供应商'!$A$2:$B$1866,2,0)</f>
        <v>北京瑞隆祥模具有限公司</v>
      </c>
      <c r="F41" s="339">
        <v>44561</v>
      </c>
      <c r="I41" s="78" t="s">
        <v>306</v>
      </c>
      <c r="J41" s="78">
        <v>0.16</v>
      </c>
    </row>
    <row r="42" spans="1:10">
      <c r="A42" s="336">
        <f t="shared" si="0"/>
        <v>40</v>
      </c>
      <c r="B42" s="337" t="s">
        <v>361</v>
      </c>
      <c r="C42" s="337" t="s">
        <v>362</v>
      </c>
      <c r="D42" s="338">
        <v>1911138</v>
      </c>
      <c r="E42" s="337" t="str">
        <f>VLOOKUP(D42,'[1]2021.5供应商'!$A$2:$B$1866,2,0)</f>
        <v>北京瑞隆祥模具有限公司</v>
      </c>
      <c r="F42" s="339">
        <v>44561</v>
      </c>
      <c r="I42" s="78" t="s">
        <v>306</v>
      </c>
      <c r="J42" s="78">
        <v>0.3</v>
      </c>
    </row>
    <row r="43" spans="1:10">
      <c r="A43" s="336">
        <f t="shared" si="0"/>
        <v>41</v>
      </c>
      <c r="B43" s="337" t="s">
        <v>363</v>
      </c>
      <c r="C43" s="337" t="s">
        <v>364</v>
      </c>
      <c r="D43" s="338">
        <v>1911138</v>
      </c>
      <c r="E43" s="337" t="str">
        <f>VLOOKUP(D43,'[1]2021.5供应商'!$A$2:$B$1866,2,0)</f>
        <v>北京瑞隆祥模具有限公司</v>
      </c>
      <c r="F43" s="339">
        <v>44561</v>
      </c>
      <c r="I43" s="78" t="s">
        <v>306</v>
      </c>
      <c r="J43" s="78">
        <v>0.23</v>
      </c>
    </row>
    <row r="44" spans="1:10">
      <c r="A44" s="336">
        <f t="shared" si="0"/>
        <v>42</v>
      </c>
      <c r="B44" s="337" t="s">
        <v>365</v>
      </c>
      <c r="C44" s="337" t="s">
        <v>366</v>
      </c>
      <c r="D44" s="338">
        <v>1911138</v>
      </c>
      <c r="E44" s="337" t="str">
        <f>VLOOKUP(D44,'[1]2021.5供应商'!$A$2:$B$1866,2,0)</f>
        <v>北京瑞隆祥模具有限公司</v>
      </c>
      <c r="F44" s="339">
        <v>44561</v>
      </c>
      <c r="H44" s="78" t="str">
        <f>VLOOKUP(B44,'[2]2021.5零件主数据'!$A:$C,3,0)</f>
        <v>H6</v>
      </c>
      <c r="I44" s="78" t="s">
        <v>306</v>
      </c>
      <c r="J44" s="78">
        <v>0.18</v>
      </c>
    </row>
    <row r="45" spans="1:10">
      <c r="A45" s="336">
        <f t="shared" si="0"/>
        <v>43</v>
      </c>
      <c r="B45" s="337" t="s">
        <v>367</v>
      </c>
      <c r="C45" s="337" t="s">
        <v>354</v>
      </c>
      <c r="D45" s="338">
        <v>1911138</v>
      </c>
      <c r="E45" s="337" t="str">
        <f>VLOOKUP(D45,'[1]2021.5供应商'!$A$2:$B$1866,2,0)</f>
        <v>北京瑞隆祥模具有限公司</v>
      </c>
      <c r="F45" s="339">
        <v>44561</v>
      </c>
      <c r="I45" s="78" t="s">
        <v>306</v>
      </c>
      <c r="J45" s="78">
        <v>1.59</v>
      </c>
    </row>
    <row r="46" spans="1:10">
      <c r="A46" s="336">
        <f t="shared" si="0"/>
        <v>44</v>
      </c>
      <c r="B46" s="337" t="s">
        <v>368</v>
      </c>
      <c r="C46" s="337" t="s">
        <v>369</v>
      </c>
      <c r="D46" s="338">
        <v>1911138</v>
      </c>
      <c r="E46" s="337" t="str">
        <f>VLOOKUP(D46,'[1]2021.5供应商'!$A$2:$B$1866,2,0)</f>
        <v>北京瑞隆祥模具有限公司</v>
      </c>
      <c r="F46" s="339">
        <v>44561</v>
      </c>
      <c r="H46" s="78" t="str">
        <f>VLOOKUP(B46,'[2]2021.5零件主数据'!$A:$C,3,0)</f>
        <v>φ19.8*10.4</v>
      </c>
      <c r="I46" s="78" t="s">
        <v>306</v>
      </c>
      <c r="J46" s="78">
        <v>0.23</v>
      </c>
    </row>
    <row r="47" spans="1:10">
      <c r="A47" s="336">
        <f t="shared" si="0"/>
        <v>45</v>
      </c>
      <c r="B47" s="337" t="s">
        <v>370</v>
      </c>
      <c r="C47" s="337" t="s">
        <v>371</v>
      </c>
      <c r="D47" s="338">
        <v>1911138</v>
      </c>
      <c r="E47" s="337" t="str">
        <f>VLOOKUP(D47,'[1]2021.5供应商'!$A$2:$B$1866,2,0)</f>
        <v>北京瑞隆祥模具有限公司</v>
      </c>
      <c r="F47" s="339">
        <v>44561</v>
      </c>
      <c r="H47" s="78" t="str">
        <f>VLOOKUP(B47,'[2]2021.5零件主数据'!$A:$C,3,0)</f>
        <v>φ19.9*12.5</v>
      </c>
      <c r="I47" s="78" t="s">
        <v>306</v>
      </c>
      <c r="J47" s="78">
        <v>0.18</v>
      </c>
    </row>
    <row r="48" spans="1:10">
      <c r="A48" s="336">
        <f t="shared" si="0"/>
        <v>46</v>
      </c>
      <c r="B48" s="337" t="s">
        <v>372</v>
      </c>
      <c r="C48" s="337" t="s">
        <v>373</v>
      </c>
      <c r="D48" s="338">
        <v>1911138</v>
      </c>
      <c r="E48" s="337" t="str">
        <f>VLOOKUP(D48,'[1]2021.5供应商'!$A$2:$B$1866,2,0)</f>
        <v>北京瑞隆祥模具有限公司</v>
      </c>
      <c r="F48" s="339">
        <v>44561</v>
      </c>
      <c r="H48" s="78" t="str">
        <f>VLOOKUP(B48,'[2]2021.5零件主数据'!$A:$C,3,0)</f>
        <v>φ20*10.8</v>
      </c>
      <c r="I48" s="78" t="s">
        <v>306</v>
      </c>
      <c r="J48" s="78">
        <v>0.23</v>
      </c>
    </row>
    <row r="49" spans="1:10">
      <c r="A49" s="336">
        <f t="shared" si="0"/>
        <v>47</v>
      </c>
      <c r="B49" s="337" t="s">
        <v>374</v>
      </c>
      <c r="C49" s="337" t="s">
        <v>375</v>
      </c>
      <c r="D49" s="338">
        <v>1911138</v>
      </c>
      <c r="E49" s="337" t="str">
        <f>VLOOKUP(D49,'[1]2021.5供应商'!$A$2:$B$1866,2,0)</f>
        <v>北京瑞隆祥模具有限公司</v>
      </c>
      <c r="F49" s="339">
        <v>44561</v>
      </c>
      <c r="I49" s="78" t="s">
        <v>306</v>
      </c>
      <c r="J49" s="78">
        <v>0.51</v>
      </c>
    </row>
    <row r="50" spans="1:10">
      <c r="A50" s="336">
        <f t="shared" si="0"/>
        <v>48</v>
      </c>
      <c r="B50" s="337" t="s">
        <v>376</v>
      </c>
      <c r="C50" s="337" t="s">
        <v>358</v>
      </c>
      <c r="D50" s="338">
        <v>1911138</v>
      </c>
      <c r="E50" s="337" t="str">
        <f>VLOOKUP(D50,'[1]2021.5供应商'!$A$2:$B$1866,2,0)</f>
        <v>北京瑞隆祥模具有限公司</v>
      </c>
      <c r="F50" s="339">
        <v>44561</v>
      </c>
      <c r="I50" s="78" t="s">
        <v>306</v>
      </c>
      <c r="J50" s="78">
        <v>3.85</v>
      </c>
    </row>
    <row r="51" spans="1:10">
      <c r="A51" s="336">
        <f t="shared" si="0"/>
        <v>49</v>
      </c>
      <c r="B51" s="337" t="s">
        <v>377</v>
      </c>
      <c r="C51" s="337" t="s">
        <v>378</v>
      </c>
      <c r="D51" s="338">
        <v>1911138</v>
      </c>
      <c r="E51" s="337" t="str">
        <f>VLOOKUP(D51,'[1]2021.5供应商'!$A$2:$B$1866,2,0)</f>
        <v>北京瑞隆祥模具有限公司</v>
      </c>
      <c r="F51" s="339">
        <v>44561</v>
      </c>
      <c r="I51" s="78" t="s">
        <v>306</v>
      </c>
      <c r="J51" s="78">
        <v>1.5</v>
      </c>
    </row>
    <row r="52" spans="1:10">
      <c r="A52" s="336">
        <f t="shared" si="0"/>
        <v>50</v>
      </c>
      <c r="B52" s="337" t="s">
        <v>379</v>
      </c>
      <c r="C52" s="337" t="s">
        <v>380</v>
      </c>
      <c r="D52" s="338">
        <v>1911138</v>
      </c>
      <c r="E52" s="337" t="str">
        <f>VLOOKUP(D52,'[1]2021.5供应商'!$A$2:$B$1866,2,0)</f>
        <v>北京瑞隆祥模具有限公司</v>
      </c>
      <c r="F52" s="339">
        <v>44561</v>
      </c>
      <c r="I52" s="78" t="s">
        <v>306</v>
      </c>
      <c r="J52" s="78">
        <v>0.35</v>
      </c>
    </row>
    <row r="53" spans="1:10">
      <c r="A53" s="336">
        <f t="shared" si="0"/>
        <v>51</v>
      </c>
      <c r="B53" s="337" t="s">
        <v>381</v>
      </c>
      <c r="C53" s="337" t="s">
        <v>382</v>
      </c>
      <c r="D53" s="338">
        <v>1911138</v>
      </c>
      <c r="E53" s="337" t="str">
        <f>VLOOKUP(D53,'[1]2021.5供应商'!$A$2:$B$1866,2,0)</f>
        <v>北京瑞隆祥模具有限公司</v>
      </c>
      <c r="F53" s="339">
        <v>44561</v>
      </c>
      <c r="I53" s="78" t="s">
        <v>306</v>
      </c>
      <c r="J53" s="78">
        <v>0.4</v>
      </c>
    </row>
    <row r="54" spans="1:10">
      <c r="A54" s="336">
        <f t="shared" si="0"/>
        <v>52</v>
      </c>
      <c r="B54" s="337" t="s">
        <v>383</v>
      </c>
      <c r="C54" s="337" t="s">
        <v>384</v>
      </c>
      <c r="D54" s="338">
        <v>1911138</v>
      </c>
      <c r="E54" s="337" t="str">
        <f>VLOOKUP(D54,'[1]2021.5供应商'!$A$2:$B$1866,2,0)</f>
        <v>北京瑞隆祥模具有限公司</v>
      </c>
      <c r="F54" s="339">
        <v>44561</v>
      </c>
      <c r="H54" s="78" t="str">
        <f>VLOOKUP(B54,'[2]2021.5零件主数据'!$A:$C,3,0)</f>
        <v>φ9.6*6</v>
      </c>
      <c r="I54" s="78" t="s">
        <v>306</v>
      </c>
      <c r="J54" s="78">
        <v>0.2</v>
      </c>
    </row>
    <row r="55" spans="1:10">
      <c r="A55" s="336">
        <f t="shared" si="0"/>
        <v>53</v>
      </c>
      <c r="B55" s="337" t="s">
        <v>385</v>
      </c>
      <c r="C55" s="337" t="s">
        <v>386</v>
      </c>
      <c r="D55" s="338">
        <v>1911138</v>
      </c>
      <c r="E55" s="337" t="str">
        <f>VLOOKUP(D55,'[1]2021.5供应商'!$A$2:$B$1866,2,0)</f>
        <v>北京瑞隆祥模具有限公司</v>
      </c>
      <c r="F55" s="339">
        <v>44561</v>
      </c>
      <c r="I55" s="78" t="s">
        <v>306</v>
      </c>
      <c r="J55" s="78">
        <v>1.4</v>
      </c>
    </row>
    <row r="56" spans="1:10">
      <c r="A56" s="336">
        <f t="shared" si="0"/>
        <v>54</v>
      </c>
      <c r="B56" s="337" t="s">
        <v>387</v>
      </c>
      <c r="C56" s="337" t="s">
        <v>388</v>
      </c>
      <c r="D56" s="338">
        <v>1911138</v>
      </c>
      <c r="E56" s="337" t="str">
        <f>VLOOKUP(D56,'[1]2021.5供应商'!$A$2:$B$1866,2,0)</f>
        <v>北京瑞隆祥模具有限公司</v>
      </c>
      <c r="F56" s="339">
        <v>44561</v>
      </c>
      <c r="I56" s="78" t="s">
        <v>306</v>
      </c>
      <c r="J56" s="78">
        <v>0.48</v>
      </c>
    </row>
    <row r="57" spans="1:10">
      <c r="A57" s="336">
        <f t="shared" si="0"/>
        <v>55</v>
      </c>
      <c r="B57" s="337" t="s">
        <v>389</v>
      </c>
      <c r="C57" s="337" t="s">
        <v>390</v>
      </c>
      <c r="D57" s="338">
        <v>1911138</v>
      </c>
      <c r="E57" s="337" t="str">
        <f>VLOOKUP(D57,'[1]2021.5供应商'!$A$2:$B$1866,2,0)</f>
        <v>北京瑞隆祥模具有限公司</v>
      </c>
      <c r="F57" s="339">
        <v>44561</v>
      </c>
      <c r="H57" s="78" t="str">
        <f>VLOOKUP(B57,'[2]2021.5零件主数据'!$A:$C,3,0)</f>
        <v>1B24954100031</v>
      </c>
      <c r="I57" s="78" t="s">
        <v>306</v>
      </c>
      <c r="J57" s="78">
        <v>7.6106</v>
      </c>
    </row>
    <row r="58" spans="1:10">
      <c r="A58" s="336">
        <f t="shared" si="0"/>
        <v>56</v>
      </c>
      <c r="B58" s="337" t="s">
        <v>391</v>
      </c>
      <c r="C58" s="337" t="s">
        <v>392</v>
      </c>
      <c r="D58" s="338">
        <v>1911138</v>
      </c>
      <c r="E58" s="337" t="str">
        <f>VLOOKUP(D58,'[1]2021.5供应商'!$A$2:$B$1866,2,0)</f>
        <v>北京瑞隆祥模具有限公司</v>
      </c>
      <c r="F58" s="339">
        <v>44561</v>
      </c>
      <c r="H58" s="78" t="str">
        <f>VLOOKUP(B58,'[2]2021.5零件主数据'!$A:$C,3,0)</f>
        <v>1B24954100032</v>
      </c>
      <c r="I58" s="78" t="s">
        <v>306</v>
      </c>
      <c r="J58" s="78">
        <v>7.6106</v>
      </c>
    </row>
    <row r="59" spans="1:10">
      <c r="A59" s="336">
        <f t="shared" si="0"/>
        <v>57</v>
      </c>
      <c r="B59" s="337" t="s">
        <v>161</v>
      </c>
      <c r="C59" s="337" t="s">
        <v>393</v>
      </c>
      <c r="D59" s="338">
        <v>1911138</v>
      </c>
      <c r="E59" s="337" t="str">
        <f>VLOOKUP(D59,'[1]2021.5供应商'!$A$2:$B$1866,2,0)</f>
        <v>北京瑞隆祥模具有限公司</v>
      </c>
      <c r="F59" s="339">
        <v>44561</v>
      </c>
      <c r="I59" s="78" t="s">
        <v>306</v>
      </c>
      <c r="J59" s="78">
        <v>1.3325</v>
      </c>
    </row>
    <row r="60" spans="1:10">
      <c r="A60" s="336">
        <f t="shared" si="0"/>
        <v>58</v>
      </c>
      <c r="B60" s="337" t="s">
        <v>210</v>
      </c>
      <c r="C60" s="337" t="s">
        <v>394</v>
      </c>
      <c r="D60" s="338">
        <v>1911138</v>
      </c>
      <c r="E60" s="337" t="str">
        <f>VLOOKUP(D60,'[1]2021.5供应商'!$A$2:$B$1866,2,0)</f>
        <v>北京瑞隆祥模具有限公司</v>
      </c>
      <c r="F60" s="339">
        <v>44561</v>
      </c>
      <c r="I60" s="78" t="s">
        <v>306</v>
      </c>
      <c r="J60" s="78">
        <v>1.3325</v>
      </c>
    </row>
    <row r="61" spans="1:10">
      <c r="A61" s="336">
        <f t="shared" si="0"/>
        <v>59</v>
      </c>
      <c r="B61" s="337" t="s">
        <v>395</v>
      </c>
      <c r="C61" s="337" t="s">
        <v>396</v>
      </c>
      <c r="D61" s="338">
        <v>1911138</v>
      </c>
      <c r="E61" s="337" t="str">
        <f>VLOOKUP(D61,'[1]2021.5供应商'!$A$2:$B$1866,2,0)</f>
        <v>北京瑞隆祥模具有限公司</v>
      </c>
      <c r="F61" s="339">
        <v>44561</v>
      </c>
      <c r="I61" s="78" t="s">
        <v>306</v>
      </c>
      <c r="J61" s="78">
        <v>1.9292</v>
      </c>
    </row>
    <row r="62" spans="1:10">
      <c r="A62" s="336">
        <f t="shared" si="0"/>
        <v>60</v>
      </c>
      <c r="B62" s="337" t="s">
        <v>397</v>
      </c>
      <c r="C62" s="337" t="s">
        <v>398</v>
      </c>
      <c r="D62" s="338">
        <v>1911138</v>
      </c>
      <c r="E62" s="337" t="str">
        <f>VLOOKUP(D62,'[1]2021.5供应商'!$A$2:$B$1866,2,0)</f>
        <v>北京瑞隆祥模具有限公司</v>
      </c>
      <c r="F62" s="339">
        <v>44561</v>
      </c>
      <c r="I62" s="78" t="s">
        <v>306</v>
      </c>
      <c r="J62" s="78">
        <v>0.354</v>
      </c>
    </row>
    <row r="63" spans="1:10">
      <c r="A63" s="336">
        <f t="shared" si="0"/>
        <v>61</v>
      </c>
      <c r="B63" s="337" t="s">
        <v>270</v>
      </c>
      <c r="C63" s="337" t="s">
        <v>271</v>
      </c>
      <c r="D63" s="338">
        <v>1911138</v>
      </c>
      <c r="E63" s="337" t="str">
        <f>VLOOKUP(D63,'[1]2021.5供应商'!$A$2:$B$1866,2,0)</f>
        <v>北京瑞隆祥模具有限公司</v>
      </c>
      <c r="F63" s="339">
        <v>44561</v>
      </c>
      <c r="H63" s="78" t="str">
        <f>VLOOKUP(B63,'[2]2021.5零件主数据'!$A:$C,3,0)</f>
        <v>灰色X3000</v>
      </c>
      <c r="I63" s="78" t="s">
        <v>306</v>
      </c>
      <c r="J63" s="78">
        <v>3.6583</v>
      </c>
    </row>
    <row r="64" spans="1:10">
      <c r="A64" s="336">
        <f t="shared" si="0"/>
        <v>62</v>
      </c>
      <c r="B64" s="337" t="s">
        <v>399</v>
      </c>
      <c r="C64" s="337" t="s">
        <v>400</v>
      </c>
      <c r="D64" s="338">
        <v>1911138</v>
      </c>
      <c r="E64" s="337" t="str">
        <f>VLOOKUP(D64,'[1]2021.5供应商'!$A$2:$B$1866,2,0)</f>
        <v>北京瑞隆祥模具有限公司</v>
      </c>
      <c r="F64" s="339">
        <v>44561</v>
      </c>
      <c r="I64" s="78" t="s">
        <v>306</v>
      </c>
      <c r="J64" s="78">
        <v>1.4859</v>
      </c>
    </row>
    <row r="65" spans="1:10">
      <c r="A65" s="336">
        <f t="shared" si="0"/>
        <v>63</v>
      </c>
      <c r="B65" s="337" t="s">
        <v>401</v>
      </c>
      <c r="C65" s="337" t="s">
        <v>402</v>
      </c>
      <c r="D65" s="338">
        <v>1911138</v>
      </c>
      <c r="E65" s="337" t="str">
        <f>VLOOKUP(D65,'[1]2021.5供应商'!$A$2:$B$1866,2,0)</f>
        <v>北京瑞隆祥模具有限公司</v>
      </c>
      <c r="F65" s="339">
        <v>44561</v>
      </c>
      <c r="I65" s="78" t="s">
        <v>306</v>
      </c>
      <c r="J65" s="78">
        <v>1.3107</v>
      </c>
    </row>
    <row r="66" spans="1:10">
      <c r="A66" s="336">
        <f t="shared" si="0"/>
        <v>64</v>
      </c>
      <c r="B66" s="337" t="s">
        <v>403</v>
      </c>
      <c r="C66" s="337" t="s">
        <v>404</v>
      </c>
      <c r="D66" s="338">
        <v>1911138</v>
      </c>
      <c r="E66" s="337" t="str">
        <f>VLOOKUP(D66,'[1]2021.5供应商'!$A$2:$B$1866,2,0)</f>
        <v>北京瑞隆祥模具有限公司</v>
      </c>
      <c r="F66" s="339">
        <v>44561</v>
      </c>
      <c r="I66" s="78" t="s">
        <v>306</v>
      </c>
      <c r="J66" s="78">
        <v>3.6609</v>
      </c>
    </row>
    <row r="67" spans="1:10">
      <c r="A67" s="336">
        <f t="shared" si="0"/>
        <v>65</v>
      </c>
      <c r="B67" s="337" t="s">
        <v>405</v>
      </c>
      <c r="C67" s="337" t="s">
        <v>406</v>
      </c>
      <c r="D67" s="338">
        <v>1911138</v>
      </c>
      <c r="E67" s="337" t="str">
        <f>VLOOKUP(D67,'[1]2021.5供应商'!$A$2:$B$1866,2,0)</f>
        <v>北京瑞隆祥模具有限公司</v>
      </c>
      <c r="F67" s="339">
        <v>44561</v>
      </c>
      <c r="I67" s="78" t="s">
        <v>306</v>
      </c>
      <c r="J67" s="78">
        <v>1.8142</v>
      </c>
    </row>
    <row r="68" spans="1:10">
      <c r="A68" s="336">
        <f t="shared" si="0"/>
        <v>66</v>
      </c>
      <c r="B68" s="337" t="s">
        <v>407</v>
      </c>
      <c r="C68" s="337" t="s">
        <v>408</v>
      </c>
      <c r="D68" s="338">
        <v>1911138</v>
      </c>
      <c r="E68" s="337" t="str">
        <f>VLOOKUP(D68,'[1]2021.5供应商'!$A$2:$B$1866,2,0)</f>
        <v>北京瑞隆祥模具有限公司</v>
      </c>
      <c r="F68" s="339">
        <v>44561</v>
      </c>
      <c r="I68" s="78" t="s">
        <v>306</v>
      </c>
      <c r="J68" s="78">
        <v>1.9823</v>
      </c>
    </row>
    <row r="69" spans="1:10">
      <c r="A69" s="336">
        <f t="shared" si="0"/>
        <v>67</v>
      </c>
      <c r="B69" s="337" t="s">
        <v>409</v>
      </c>
      <c r="C69" s="337" t="s">
        <v>410</v>
      </c>
      <c r="D69" s="338">
        <v>1911138</v>
      </c>
      <c r="E69" s="337" t="str">
        <f>VLOOKUP(D69,'[1]2021.5供应商'!$A$2:$B$1866,2,0)</f>
        <v>北京瑞隆祥模具有限公司</v>
      </c>
      <c r="F69" s="339">
        <v>44561</v>
      </c>
      <c r="H69" s="78" t="str">
        <f>VLOOKUP(B69,'[2]2021.5零件主数据'!$A:$C,3,0)</f>
        <v>(不可回位)</v>
      </c>
      <c r="I69" s="78" t="s">
        <v>306</v>
      </c>
      <c r="J69" s="78">
        <v>1.9823</v>
      </c>
    </row>
    <row r="70" spans="1:10">
      <c r="A70" s="336">
        <f t="shared" si="0"/>
        <v>68</v>
      </c>
      <c r="B70" s="337" t="s">
        <v>411</v>
      </c>
      <c r="C70" s="337" t="s">
        <v>412</v>
      </c>
      <c r="D70" s="338">
        <v>1911138</v>
      </c>
      <c r="E70" s="337" t="str">
        <f>VLOOKUP(D70,'[1]2021.5供应商'!$A$2:$B$1866,2,0)</f>
        <v>北京瑞隆祥模具有限公司</v>
      </c>
      <c r="F70" s="339">
        <v>44561</v>
      </c>
      <c r="H70" s="78" t="str">
        <f>VLOOKUP(B70,'[2]2021.5零件主数据'!$A:$C,3,0)</f>
        <v>不可回位连接座</v>
      </c>
      <c r="I70" s="78" t="s">
        <v>306</v>
      </c>
      <c r="J70" s="78">
        <v>1.3805</v>
      </c>
    </row>
    <row r="71" spans="1:10">
      <c r="A71" s="336">
        <f t="shared" si="0"/>
        <v>69</v>
      </c>
      <c r="B71" s="337" t="s">
        <v>413</v>
      </c>
      <c r="C71" s="337" t="s">
        <v>414</v>
      </c>
      <c r="D71" s="338">
        <v>1911138</v>
      </c>
      <c r="E71" s="337" t="str">
        <f>VLOOKUP(D71,'[1]2021.5供应商'!$A$2:$B$1866,2,0)</f>
        <v>北京瑞隆祥模具有限公司</v>
      </c>
      <c r="F71" s="339">
        <v>44561</v>
      </c>
      <c r="H71" s="78" t="str">
        <f>VLOOKUP(B71,'[2]2021.5零件主数据'!$A:$C,3,0)</f>
        <v>(不可回位)</v>
      </c>
      <c r="I71" s="78" t="s">
        <v>306</v>
      </c>
      <c r="J71" s="78">
        <v>2.4159</v>
      </c>
    </row>
    <row r="72" spans="1:10">
      <c r="A72" s="336">
        <f t="shared" si="0"/>
        <v>70</v>
      </c>
      <c r="B72" s="337" t="s">
        <v>415</v>
      </c>
      <c r="C72" s="337" t="s">
        <v>416</v>
      </c>
      <c r="D72" s="338">
        <v>1911138</v>
      </c>
      <c r="E72" s="337" t="str">
        <f>VLOOKUP(D72,'[1]2021.5供应商'!$A$2:$B$1866,2,0)</f>
        <v>北京瑞隆祥模具有限公司</v>
      </c>
      <c r="F72" s="339">
        <v>44561</v>
      </c>
      <c r="I72" s="78" t="s">
        <v>306</v>
      </c>
      <c r="J72" s="78">
        <v>9.4538</v>
      </c>
    </row>
    <row r="73" spans="1:10">
      <c r="A73" s="336">
        <f t="shared" si="0"/>
        <v>71</v>
      </c>
      <c r="B73" s="337" t="s">
        <v>417</v>
      </c>
      <c r="C73" s="337" t="s">
        <v>418</v>
      </c>
      <c r="D73" s="338">
        <v>1911138</v>
      </c>
      <c r="E73" s="337" t="str">
        <f>VLOOKUP(D73,'[1]2021.5供应商'!$A$2:$B$1866,2,0)</f>
        <v>北京瑞隆祥模具有限公司</v>
      </c>
      <c r="F73" s="339">
        <v>44561</v>
      </c>
      <c r="I73" s="78" t="s">
        <v>306</v>
      </c>
      <c r="J73" s="78">
        <v>5.8</v>
      </c>
    </row>
    <row r="74" spans="1:10">
      <c r="A74" s="336">
        <f t="shared" si="0"/>
        <v>72</v>
      </c>
      <c r="B74" s="337" t="s">
        <v>419</v>
      </c>
      <c r="C74" s="337" t="s">
        <v>420</v>
      </c>
      <c r="D74" s="338">
        <v>1911138</v>
      </c>
      <c r="E74" s="337" t="str">
        <f>VLOOKUP(D74,'[1]2021.5供应商'!$A$2:$B$1866,2,0)</f>
        <v>北京瑞隆祥模具有限公司</v>
      </c>
      <c r="F74" s="339">
        <v>44561</v>
      </c>
      <c r="I74" s="78" t="s">
        <v>306</v>
      </c>
      <c r="J74" s="78">
        <v>1.8</v>
      </c>
    </row>
    <row r="75" spans="1:10">
      <c r="A75" s="336">
        <f t="shared" si="0"/>
        <v>73</v>
      </c>
      <c r="B75" s="337" t="s">
        <v>421</v>
      </c>
      <c r="C75" s="337" t="s">
        <v>422</v>
      </c>
      <c r="D75" s="338">
        <v>1911138</v>
      </c>
      <c r="E75" s="337" t="str">
        <f>VLOOKUP(D75,'[1]2021.5供应商'!$A$2:$B$1866,2,0)</f>
        <v>北京瑞隆祥模具有限公司</v>
      </c>
      <c r="F75" s="339">
        <v>44561</v>
      </c>
      <c r="H75" s="78" t="str">
        <f>VLOOKUP(B75,'[2]2021.5零件主数据'!$A:$C,3,0)</f>
        <v>灰色</v>
      </c>
      <c r="I75" s="78" t="s">
        <v>306</v>
      </c>
      <c r="J75" s="78">
        <v>1.8</v>
      </c>
    </row>
    <row r="76" spans="1:10">
      <c r="A76" s="336">
        <f t="shared" si="0"/>
        <v>74</v>
      </c>
      <c r="B76" s="337" t="s">
        <v>423</v>
      </c>
      <c r="C76" s="337" t="s">
        <v>424</v>
      </c>
      <c r="D76" s="338">
        <v>1911138</v>
      </c>
      <c r="E76" s="337" t="str">
        <f>VLOOKUP(D76,'[1]2021.5供应商'!$A$2:$B$1866,2,0)</f>
        <v>北京瑞隆祥模具有限公司</v>
      </c>
      <c r="F76" s="339">
        <v>44561</v>
      </c>
      <c r="I76" s="78" t="s">
        <v>306</v>
      </c>
      <c r="J76" s="78">
        <v>6.0507</v>
      </c>
    </row>
    <row r="77" spans="1:10">
      <c r="A77" s="336">
        <f t="shared" si="0"/>
        <v>75</v>
      </c>
      <c r="B77" s="337" t="s">
        <v>425</v>
      </c>
      <c r="C77" s="337" t="s">
        <v>426</v>
      </c>
      <c r="D77" s="338">
        <v>1911138</v>
      </c>
      <c r="E77" s="337" t="str">
        <f>VLOOKUP(D77,'[1]2021.5供应商'!$A$2:$B$1866,2,0)</f>
        <v>北京瑞隆祥模具有限公司</v>
      </c>
      <c r="F77" s="339">
        <v>44561</v>
      </c>
      <c r="I77" s="78" t="s">
        <v>306</v>
      </c>
      <c r="J77" s="78">
        <v>3.4844</v>
      </c>
    </row>
    <row r="78" spans="1:10">
      <c r="A78" s="336">
        <f t="shared" si="0"/>
        <v>76</v>
      </c>
      <c r="B78" s="337" t="s">
        <v>427</v>
      </c>
      <c r="C78" s="337" t="s">
        <v>428</v>
      </c>
      <c r="D78" s="338">
        <v>1911138</v>
      </c>
      <c r="E78" s="337" t="str">
        <f>VLOOKUP(D78,'[1]2021.5供应商'!$A$2:$B$1866,2,0)</f>
        <v>北京瑞隆祥模具有限公司</v>
      </c>
      <c r="F78" s="339">
        <v>44561</v>
      </c>
      <c r="I78" s="78" t="s">
        <v>306</v>
      </c>
      <c r="J78" s="78">
        <v>2.288</v>
      </c>
    </row>
    <row r="79" spans="1:10">
      <c r="A79" s="336">
        <f t="shared" si="0"/>
        <v>77</v>
      </c>
      <c r="B79" s="337" t="s">
        <v>429</v>
      </c>
      <c r="C79" s="337" t="s">
        <v>430</v>
      </c>
      <c r="D79" s="338">
        <v>1911138</v>
      </c>
      <c r="E79" s="337" t="str">
        <f>VLOOKUP(D79,'[1]2021.5供应商'!$A$2:$B$1866,2,0)</f>
        <v>北京瑞隆祥模具有限公司</v>
      </c>
      <c r="F79" s="339">
        <v>44561</v>
      </c>
      <c r="H79" s="78" t="str">
        <f>VLOOKUP(B79,'[2]2021.5零件主数据'!$A:$C,3,0)</f>
        <v>H8.0*M6*22</v>
      </c>
      <c r="I79" s="78" t="s">
        <v>306</v>
      </c>
      <c r="J79" s="78">
        <v>0.351</v>
      </c>
    </row>
    <row r="80" spans="1:10">
      <c r="A80" s="336">
        <f t="shared" ref="A80:A145" si="1">ROW()-2</f>
        <v>78</v>
      </c>
      <c r="B80" s="337" t="s">
        <v>431</v>
      </c>
      <c r="C80" s="337" t="s">
        <v>432</v>
      </c>
      <c r="D80" s="338">
        <v>1911138</v>
      </c>
      <c r="E80" s="337" t="str">
        <f>VLOOKUP(D80,'[1]2021.5供应商'!$A$2:$B$1866,2,0)</f>
        <v>北京瑞隆祥模具有限公司</v>
      </c>
      <c r="F80" s="339">
        <v>44561</v>
      </c>
      <c r="I80" s="78" t="s">
        <v>306</v>
      </c>
      <c r="J80" s="78">
        <v>0.26</v>
      </c>
    </row>
    <row r="81" spans="1:10">
      <c r="A81" s="336">
        <f t="shared" si="1"/>
        <v>79</v>
      </c>
      <c r="B81" s="337" t="s">
        <v>433</v>
      </c>
      <c r="C81" s="337" t="s">
        <v>434</v>
      </c>
      <c r="D81" s="338">
        <v>1911138</v>
      </c>
      <c r="E81" s="337" t="str">
        <f>VLOOKUP(D81,'[1]2021.5供应商'!$A$2:$B$1866,2,0)</f>
        <v>北京瑞隆祥模具有限公司</v>
      </c>
      <c r="F81" s="339">
        <v>44561</v>
      </c>
      <c r="I81" s="78" t="s">
        <v>306</v>
      </c>
      <c r="J81" s="78">
        <v>0.1588</v>
      </c>
    </row>
    <row r="82" spans="1:10">
      <c r="A82" s="336">
        <f t="shared" si="1"/>
        <v>80</v>
      </c>
      <c r="B82" s="337" t="s">
        <v>435</v>
      </c>
      <c r="C82" s="337" t="s">
        <v>436</v>
      </c>
      <c r="D82" s="338">
        <v>1911138</v>
      </c>
      <c r="E82" s="337" t="str">
        <f>VLOOKUP(D82,'[1]2021.5供应商'!$A$2:$B$1866,2,0)</f>
        <v>北京瑞隆祥模具有限公司</v>
      </c>
      <c r="F82" s="339">
        <v>44561</v>
      </c>
      <c r="I82" s="78" t="s">
        <v>306</v>
      </c>
      <c r="J82" s="78">
        <v>0.0906</v>
      </c>
    </row>
    <row r="83" spans="1:10">
      <c r="A83" s="336">
        <f t="shared" si="1"/>
        <v>81</v>
      </c>
      <c r="B83" s="337" t="s">
        <v>437</v>
      </c>
      <c r="C83" s="337" t="s">
        <v>438</v>
      </c>
      <c r="D83" s="338">
        <v>1911138</v>
      </c>
      <c r="E83" s="337" t="str">
        <f>VLOOKUP(D83,'[1]2021.5供应商'!$A$2:$B$1866,2,0)</f>
        <v>北京瑞隆祥模具有限公司</v>
      </c>
      <c r="F83" s="339">
        <v>44561</v>
      </c>
      <c r="I83" s="78" t="s">
        <v>306</v>
      </c>
      <c r="J83" s="78">
        <v>1.2157</v>
      </c>
    </row>
    <row r="84" spans="1:10">
      <c r="A84" s="336">
        <f t="shared" si="1"/>
        <v>82</v>
      </c>
      <c r="B84" s="337" t="s">
        <v>439</v>
      </c>
      <c r="C84" s="337" t="s">
        <v>440</v>
      </c>
      <c r="D84" s="338">
        <v>1911138</v>
      </c>
      <c r="E84" s="337" t="str">
        <f>VLOOKUP(D84,'[1]2021.5供应商'!$A$2:$B$1866,2,0)</f>
        <v>北京瑞隆祥模具有限公司</v>
      </c>
      <c r="F84" s="339">
        <v>44561</v>
      </c>
      <c r="I84" s="78" t="s">
        <v>306</v>
      </c>
      <c r="J84" s="78">
        <v>0.9909</v>
      </c>
    </row>
    <row r="85" spans="1:10">
      <c r="A85" s="336">
        <f t="shared" si="1"/>
        <v>83</v>
      </c>
      <c r="B85" s="337" t="s">
        <v>441</v>
      </c>
      <c r="C85" s="337" t="s">
        <v>442</v>
      </c>
      <c r="D85" s="338">
        <v>1911138</v>
      </c>
      <c r="E85" s="337" t="str">
        <f>VLOOKUP(D85,'[1]2021.5供应商'!$A$2:$B$1866,2,0)</f>
        <v>北京瑞隆祥模具有限公司</v>
      </c>
      <c r="F85" s="339">
        <v>44561</v>
      </c>
      <c r="I85" s="78" t="s">
        <v>306</v>
      </c>
      <c r="J85" s="78">
        <v>0.2274</v>
      </c>
    </row>
    <row r="86" spans="1:10">
      <c r="A86" s="336">
        <f t="shared" si="1"/>
        <v>84</v>
      </c>
      <c r="B86" s="337" t="s">
        <v>443</v>
      </c>
      <c r="C86" s="337" t="s">
        <v>444</v>
      </c>
      <c r="D86" s="338">
        <v>1911138</v>
      </c>
      <c r="E86" s="337" t="str">
        <f>VLOOKUP(D86,'[1]2021.5供应商'!$A$2:$B$1866,2,0)</f>
        <v>北京瑞隆祥模具有限公司</v>
      </c>
      <c r="F86" s="339">
        <v>44561</v>
      </c>
      <c r="I86" s="78" t="s">
        <v>306</v>
      </c>
      <c r="J86" s="78">
        <v>2.2453</v>
      </c>
    </row>
    <row r="87" spans="1:10">
      <c r="A87" s="336">
        <f t="shared" si="1"/>
        <v>85</v>
      </c>
      <c r="B87" s="337" t="s">
        <v>445</v>
      </c>
      <c r="C87" s="337" t="s">
        <v>446</v>
      </c>
      <c r="D87" s="338">
        <v>1911138</v>
      </c>
      <c r="E87" s="337" t="str">
        <f>VLOOKUP(D87,'[1]2021.5供应商'!$A$2:$B$1866,2,0)</f>
        <v>北京瑞隆祥模具有限公司</v>
      </c>
      <c r="F87" s="339">
        <v>44561</v>
      </c>
      <c r="I87" s="78" t="s">
        <v>306</v>
      </c>
      <c r="J87" s="78">
        <v>2.0129</v>
      </c>
    </row>
    <row r="88" spans="1:10">
      <c r="A88" s="336">
        <f t="shared" si="1"/>
        <v>86</v>
      </c>
      <c r="B88" s="337" t="s">
        <v>447</v>
      </c>
      <c r="C88" s="337" t="s">
        <v>448</v>
      </c>
      <c r="D88" s="338">
        <v>1911138</v>
      </c>
      <c r="E88" s="337" t="str">
        <f>VLOOKUP(D88,'[1]2021.5供应商'!$A$2:$B$1866,2,0)</f>
        <v>北京瑞隆祥模具有限公司</v>
      </c>
      <c r="F88" s="339">
        <v>44561</v>
      </c>
      <c r="H88" s="78" t="str">
        <f>VLOOKUP(B88,'[2]2021.5零件主数据'!$A:$C,3,0)</f>
        <v>可回位机构手柄</v>
      </c>
      <c r="I88" s="78" t="s">
        <v>306</v>
      </c>
      <c r="J88" s="78">
        <v>2.0507</v>
      </c>
    </row>
    <row r="89" spans="1:10">
      <c r="A89" s="336">
        <f t="shared" si="1"/>
        <v>87</v>
      </c>
      <c r="B89" s="337" t="s">
        <v>449</v>
      </c>
      <c r="C89" s="337" t="s">
        <v>450</v>
      </c>
      <c r="D89" s="338">
        <v>1911138</v>
      </c>
      <c r="E89" s="337" t="str">
        <f>VLOOKUP(D89,'[1]2021.5供应商'!$A$2:$B$1866,2,0)</f>
        <v>北京瑞隆祥模具有限公司</v>
      </c>
      <c r="F89" s="339">
        <v>44561</v>
      </c>
      <c r="H89" s="78" t="str">
        <f>VLOOKUP(B89,'[2]2021.5零件主数据'!$A:$C,3,0)</f>
        <v>手柄固定座</v>
      </c>
      <c r="I89" s="78" t="s">
        <v>306</v>
      </c>
      <c r="J89" s="78">
        <v>1.4879</v>
      </c>
    </row>
    <row r="90" spans="1:10">
      <c r="A90" s="336">
        <f t="shared" si="1"/>
        <v>88</v>
      </c>
      <c r="B90" s="337" t="s">
        <v>451</v>
      </c>
      <c r="C90" s="337" t="s">
        <v>452</v>
      </c>
      <c r="D90" s="338">
        <v>1911138</v>
      </c>
      <c r="E90" s="337" t="str">
        <f>VLOOKUP(D90,'[1]2021.5供应商'!$A$2:$B$1866,2,0)</f>
        <v>北京瑞隆祥模具有限公司</v>
      </c>
      <c r="F90" s="339">
        <v>44561</v>
      </c>
      <c r="I90" s="78" t="s">
        <v>306</v>
      </c>
      <c r="J90" s="78">
        <v>1.3805</v>
      </c>
    </row>
    <row r="91" spans="1:10">
      <c r="A91" s="336">
        <f t="shared" si="1"/>
        <v>89</v>
      </c>
      <c r="B91" s="337" t="s">
        <v>453</v>
      </c>
      <c r="C91" s="337" t="s">
        <v>454</v>
      </c>
      <c r="D91" s="338">
        <v>1911138</v>
      </c>
      <c r="E91" s="337" t="str">
        <f>VLOOKUP(D91,'[1]2021.5供应商'!$A$2:$B$1866,2,0)</f>
        <v>北京瑞隆祥模具有限公司</v>
      </c>
      <c r="F91" s="339">
        <v>44561</v>
      </c>
      <c r="I91" s="78" t="s">
        <v>306</v>
      </c>
      <c r="J91" s="78">
        <v>3.2743</v>
      </c>
    </row>
    <row r="92" spans="1:10">
      <c r="A92" s="336">
        <f t="shared" si="1"/>
        <v>90</v>
      </c>
      <c r="B92" s="337" t="s">
        <v>455</v>
      </c>
      <c r="C92" s="337" t="s">
        <v>456</v>
      </c>
      <c r="D92" s="338">
        <v>1911138</v>
      </c>
      <c r="E92" s="337" t="str">
        <f>VLOOKUP(D92,'[1]2021.5供应商'!$A$2:$B$1866,2,0)</f>
        <v>北京瑞隆祥模具有限公司</v>
      </c>
      <c r="F92" s="339">
        <v>44561</v>
      </c>
      <c r="I92" s="78" t="s">
        <v>306</v>
      </c>
      <c r="J92" s="78">
        <v>0.39</v>
      </c>
    </row>
    <row r="93" spans="1:10">
      <c r="A93" s="336">
        <f t="shared" si="1"/>
        <v>91</v>
      </c>
      <c r="B93" s="337" t="s">
        <v>457</v>
      </c>
      <c r="C93" s="337" t="s">
        <v>458</v>
      </c>
      <c r="D93" s="338">
        <v>1911138</v>
      </c>
      <c r="E93" s="337" t="str">
        <f>VLOOKUP(D93,'[1]2021.5供应商'!$A$2:$B$1866,2,0)</f>
        <v>北京瑞隆祥模具有限公司</v>
      </c>
      <c r="F93" s="339">
        <v>44561</v>
      </c>
      <c r="I93" s="78" t="s">
        <v>306</v>
      </c>
      <c r="J93" s="78">
        <v>0.6903</v>
      </c>
    </row>
    <row r="94" spans="1:10">
      <c r="A94" s="336">
        <f t="shared" si="1"/>
        <v>92</v>
      </c>
      <c r="B94" s="337" t="s">
        <v>459</v>
      </c>
      <c r="C94" s="337" t="s">
        <v>460</v>
      </c>
      <c r="D94" s="338">
        <v>1911138</v>
      </c>
      <c r="E94" s="337" t="str">
        <f>VLOOKUP(D94,'[1]2021.5供应商'!$A$2:$B$1866,2,0)</f>
        <v>北京瑞隆祥模具有限公司</v>
      </c>
      <c r="F94" s="339">
        <v>44561</v>
      </c>
      <c r="I94" s="78" t="s">
        <v>306</v>
      </c>
      <c r="J94" s="78">
        <v>0.19</v>
      </c>
    </row>
    <row r="95" spans="1:10">
      <c r="A95" s="336">
        <f t="shared" si="1"/>
        <v>93</v>
      </c>
      <c r="B95" s="337" t="s">
        <v>461</v>
      </c>
      <c r="C95" s="337" t="s">
        <v>462</v>
      </c>
      <c r="D95" s="338">
        <v>1911138</v>
      </c>
      <c r="E95" s="337" t="str">
        <f>VLOOKUP(D95,'[1]2021.5供应商'!$A$2:$B$1866,2,0)</f>
        <v>北京瑞隆祥模具有限公司</v>
      </c>
      <c r="F95" s="339">
        <v>44561</v>
      </c>
      <c r="I95" s="78" t="s">
        <v>306</v>
      </c>
      <c r="J95" s="78">
        <v>0.22</v>
      </c>
    </row>
    <row r="96" spans="1:10">
      <c r="A96" s="336">
        <f t="shared" si="1"/>
        <v>94</v>
      </c>
      <c r="B96" s="337" t="s">
        <v>463</v>
      </c>
      <c r="C96" s="337" t="s">
        <v>464</v>
      </c>
      <c r="D96" s="338">
        <v>1911138</v>
      </c>
      <c r="E96" s="337" t="str">
        <f>VLOOKUP(D96,'[1]2021.5供应商'!$A$2:$B$1866,2,0)</f>
        <v>北京瑞隆祥模具有限公司</v>
      </c>
      <c r="F96" s="339">
        <v>44561</v>
      </c>
      <c r="I96" s="78" t="s">
        <v>306</v>
      </c>
      <c r="J96" s="78">
        <v>0.4425</v>
      </c>
    </row>
    <row r="97" spans="1:10">
      <c r="A97" s="336">
        <f t="shared" si="1"/>
        <v>95</v>
      </c>
      <c r="B97" s="337" t="s">
        <v>465</v>
      </c>
      <c r="C97" s="337" t="s">
        <v>466</v>
      </c>
      <c r="D97" s="338">
        <v>1911138</v>
      </c>
      <c r="E97" s="337" t="str">
        <f>VLOOKUP(D97,'[1]2021.5供应商'!$A$2:$B$1866,2,0)</f>
        <v>北京瑞隆祥模具有限公司</v>
      </c>
      <c r="F97" s="339">
        <v>44561</v>
      </c>
      <c r="I97" s="78" t="s">
        <v>306</v>
      </c>
      <c r="J97" s="78">
        <v>0.22</v>
      </c>
    </row>
    <row r="98" spans="1:10">
      <c r="A98" s="336">
        <f t="shared" si="1"/>
        <v>96</v>
      </c>
      <c r="B98" s="337" t="s">
        <v>467</v>
      </c>
      <c r="C98" s="337" t="s">
        <v>271</v>
      </c>
      <c r="D98" s="338">
        <v>1911138</v>
      </c>
      <c r="E98" s="337" t="str">
        <f>VLOOKUP(D98,'[1]2021.5供应商'!$A$2:$B$1866,2,0)</f>
        <v>北京瑞隆祥模具有限公司</v>
      </c>
      <c r="F98" s="339">
        <v>44561</v>
      </c>
      <c r="I98" s="78" t="s">
        <v>306</v>
      </c>
      <c r="J98" s="78">
        <v>2.0507</v>
      </c>
    </row>
    <row r="99" spans="1:10">
      <c r="A99" s="336">
        <f t="shared" si="1"/>
        <v>97</v>
      </c>
      <c r="B99" s="337" t="s">
        <v>468</v>
      </c>
      <c r="C99" s="337" t="s">
        <v>256</v>
      </c>
      <c r="D99" s="338">
        <v>1911138</v>
      </c>
      <c r="E99" s="337" t="str">
        <f>VLOOKUP(D99,'[1]2021.5供应商'!$A$2:$B$1866,2,0)</f>
        <v>北京瑞隆祥模具有限公司</v>
      </c>
      <c r="F99" s="339">
        <v>44561</v>
      </c>
      <c r="I99" s="78" t="s">
        <v>306</v>
      </c>
      <c r="J99" s="78">
        <v>1.4789</v>
      </c>
    </row>
    <row r="100" spans="1:10">
      <c r="A100" s="336">
        <f t="shared" si="1"/>
        <v>98</v>
      </c>
      <c r="B100" s="337" t="s">
        <v>469</v>
      </c>
      <c r="C100" s="337" t="s">
        <v>470</v>
      </c>
      <c r="D100" s="338">
        <v>1911138</v>
      </c>
      <c r="E100" s="337" t="str">
        <f>VLOOKUP(D100,'[1]2021.5供应商'!$A$2:$B$1866,2,0)</f>
        <v>北京瑞隆祥模具有限公司</v>
      </c>
      <c r="F100" s="339">
        <v>44561</v>
      </c>
      <c r="I100" s="78" t="s">
        <v>306</v>
      </c>
      <c r="J100" s="78">
        <v>0.31</v>
      </c>
    </row>
    <row r="101" spans="1:10">
      <c r="A101" s="336">
        <f t="shared" si="1"/>
        <v>99</v>
      </c>
      <c r="B101" s="337" t="s">
        <v>471</v>
      </c>
      <c r="C101" s="337" t="s">
        <v>472</v>
      </c>
      <c r="D101" s="338">
        <v>1911138</v>
      </c>
      <c r="E101" s="337" t="str">
        <f>VLOOKUP(D101,'[1]2021.5供应商'!$A$2:$B$1866,2,0)</f>
        <v>北京瑞隆祥模具有限公司</v>
      </c>
      <c r="F101" s="339">
        <v>44561</v>
      </c>
      <c r="H101" s="78" t="str">
        <f>VLOOKUP(B101,'[2]2021.5零件主数据'!$A:$C,3,0)</f>
        <v>H6</v>
      </c>
      <c r="I101" s="78" t="s">
        <v>306</v>
      </c>
      <c r="J101" s="78">
        <v>3.83</v>
      </c>
    </row>
    <row r="102" spans="1:10">
      <c r="A102" s="336">
        <f t="shared" si="1"/>
        <v>100</v>
      </c>
      <c r="B102" s="337" t="s">
        <v>473</v>
      </c>
      <c r="C102" s="337" t="s">
        <v>474</v>
      </c>
      <c r="D102" s="338">
        <v>1911138</v>
      </c>
      <c r="E102" s="337" t="str">
        <f>VLOOKUP(D102,'[1]2021.5供应商'!$A$2:$B$1866,2,0)</f>
        <v>北京瑞隆祥模具有限公司</v>
      </c>
      <c r="F102" s="339">
        <v>44561</v>
      </c>
      <c r="H102" s="78" t="str">
        <f>VLOOKUP(B102,'[2]2021.5零件主数据'!$A:$C,3,0)</f>
        <v>H6</v>
      </c>
      <c r="I102" s="78" t="s">
        <v>306</v>
      </c>
      <c r="J102" s="78">
        <v>1.73</v>
      </c>
    </row>
    <row r="103" spans="1:10">
      <c r="A103" s="336">
        <f t="shared" si="1"/>
        <v>101</v>
      </c>
      <c r="B103" s="337" t="s">
        <v>475</v>
      </c>
      <c r="C103" s="337" t="s">
        <v>476</v>
      </c>
      <c r="D103" s="338">
        <v>1911138</v>
      </c>
      <c r="E103" s="337" t="str">
        <f>VLOOKUP(D103,'[1]2021.5供应商'!$A$2:$B$1866,2,0)</f>
        <v>北京瑞隆祥模具有限公司</v>
      </c>
      <c r="F103" s="339">
        <v>44561</v>
      </c>
      <c r="H103" s="78" t="str">
        <f>VLOOKUP(B103,'[2]2021.5零件主数据'!$A:$C,3,0)</f>
        <v>H6  12档位</v>
      </c>
      <c r="I103" s="78" t="s">
        <v>306</v>
      </c>
      <c r="J103" s="78">
        <v>3.19</v>
      </c>
    </row>
    <row r="104" spans="1:10">
      <c r="A104" s="336">
        <f t="shared" si="1"/>
        <v>102</v>
      </c>
      <c r="B104" s="337" t="s">
        <v>255</v>
      </c>
      <c r="C104" s="337" t="s">
        <v>256</v>
      </c>
      <c r="D104" s="338">
        <v>1911138</v>
      </c>
      <c r="E104" s="337" t="str">
        <f>VLOOKUP(D104,'[1]2021.5供应商'!$A$2:$B$1866,2,0)</f>
        <v>北京瑞隆祥模具有限公司</v>
      </c>
      <c r="F104" s="339">
        <v>44561</v>
      </c>
      <c r="H104" s="78" t="str">
        <f>VLOOKUP(B104,'[2]2021.5零件主数据'!$A:$C,3,0)</f>
        <v>编号变更(新状态)</v>
      </c>
      <c r="I104" s="78" t="s">
        <v>306</v>
      </c>
      <c r="J104" s="78">
        <v>4.7544</v>
      </c>
    </row>
    <row r="105" spans="1:10">
      <c r="A105" s="336">
        <f t="shared" si="1"/>
        <v>103</v>
      </c>
      <c r="B105" s="337" t="s">
        <v>477</v>
      </c>
      <c r="C105" s="337" t="s">
        <v>478</v>
      </c>
      <c r="D105" s="338">
        <v>1911138</v>
      </c>
      <c r="E105" s="337" t="str">
        <f>VLOOKUP(D105,'[1]2021.5供应商'!$A$2:$B$1866,2,0)</f>
        <v>北京瑞隆祥模具有限公司</v>
      </c>
      <c r="F105" s="339">
        <v>44561</v>
      </c>
      <c r="H105" s="78" t="str">
        <f>VLOOKUP(B105,'[2]2021.5零件主数据'!$A:$C,3,0)</f>
        <v>H6</v>
      </c>
      <c r="I105" s="78" t="s">
        <v>306</v>
      </c>
      <c r="J105" s="78">
        <v>0.84</v>
      </c>
    </row>
    <row r="106" spans="1:10">
      <c r="A106" s="336">
        <f t="shared" si="1"/>
        <v>104</v>
      </c>
      <c r="B106" s="337" t="s">
        <v>479</v>
      </c>
      <c r="C106" s="337" t="s">
        <v>480</v>
      </c>
      <c r="D106" s="338">
        <v>1911138</v>
      </c>
      <c r="E106" s="337" t="str">
        <f>VLOOKUP(D106,'[1]2021.5供应商'!$A$2:$B$1866,2,0)</f>
        <v>北京瑞隆祥模具有限公司</v>
      </c>
      <c r="F106" s="339">
        <v>44561</v>
      </c>
      <c r="H106" s="78" t="str">
        <f>VLOOKUP(B106,'[2]2021.5零件主数据'!$A:$C,3,0)</f>
        <v>H6</v>
      </c>
      <c r="I106" s="78" t="s">
        <v>306</v>
      </c>
      <c r="J106" s="78">
        <v>0.8</v>
      </c>
    </row>
    <row r="107" spans="1:10">
      <c r="A107" s="336">
        <f t="shared" si="1"/>
        <v>105</v>
      </c>
      <c r="B107" s="337" t="s">
        <v>481</v>
      </c>
      <c r="C107" s="337" t="s">
        <v>482</v>
      </c>
      <c r="D107" s="338">
        <v>1911138</v>
      </c>
      <c r="E107" s="337" t="str">
        <f>VLOOKUP(D107,'[1]2021.5供应商'!$A$2:$B$1866,2,0)</f>
        <v>北京瑞隆祥模具有限公司</v>
      </c>
      <c r="F107" s="339">
        <v>44561</v>
      </c>
      <c r="H107" s="78" t="str">
        <f>VLOOKUP(B107,'[2]2021.5零件主数据'!$A:$C,3,0)</f>
        <v>H6</v>
      </c>
      <c r="I107" s="78" t="s">
        <v>306</v>
      </c>
      <c r="J107" s="78">
        <v>1.21</v>
      </c>
    </row>
    <row r="108" spans="1:10">
      <c r="A108" s="336">
        <f t="shared" si="1"/>
        <v>106</v>
      </c>
      <c r="B108" s="337" t="s">
        <v>483</v>
      </c>
      <c r="C108" s="337" t="s">
        <v>484</v>
      </c>
      <c r="D108" s="338">
        <v>1911138</v>
      </c>
      <c r="E108" s="337" t="str">
        <f>VLOOKUP(D108,'[1]2021.5供应商'!$A$2:$B$1866,2,0)</f>
        <v>北京瑞隆祥模具有限公司</v>
      </c>
      <c r="F108" s="339">
        <v>44561</v>
      </c>
      <c r="I108" s="78" t="s">
        <v>306</v>
      </c>
      <c r="J108" s="78">
        <v>3.7027</v>
      </c>
    </row>
    <row r="109" spans="1:10">
      <c r="A109" s="336">
        <f t="shared" si="1"/>
        <v>107</v>
      </c>
      <c r="B109" s="337" t="s">
        <v>485</v>
      </c>
      <c r="C109" s="337" t="s">
        <v>486</v>
      </c>
      <c r="D109" s="338">
        <v>1911138</v>
      </c>
      <c r="E109" s="337" t="str">
        <f>VLOOKUP(D109,'[1]2021.5供应商'!$A$2:$B$1866,2,0)</f>
        <v>北京瑞隆祥模具有限公司</v>
      </c>
      <c r="F109" s="339">
        <v>44561</v>
      </c>
      <c r="H109" s="78" t="str">
        <f>VLOOKUP(B109,'[2]2021.5零件主数据'!$A:$C,3,0)</f>
        <v>H6</v>
      </c>
      <c r="I109" s="78" t="s">
        <v>306</v>
      </c>
      <c r="J109" s="78">
        <v>0.83</v>
      </c>
    </row>
    <row r="110" spans="1:10">
      <c r="A110" s="336">
        <f t="shared" si="1"/>
        <v>108</v>
      </c>
      <c r="B110" s="337" t="s">
        <v>487</v>
      </c>
      <c r="C110" s="337" t="s">
        <v>488</v>
      </c>
      <c r="D110" s="338">
        <v>1911138</v>
      </c>
      <c r="E110" s="337" t="str">
        <f>VLOOKUP(D110,'[1]2021.5供应商'!$A$2:$B$1866,2,0)</f>
        <v>北京瑞隆祥模具有限公司</v>
      </c>
      <c r="F110" s="339">
        <v>44561</v>
      </c>
      <c r="H110" s="78" t="str">
        <f>VLOOKUP(B110,'[2]2021.5零件主数据'!$A:$C,3,0)</f>
        <v>H6</v>
      </c>
      <c r="I110" s="78" t="s">
        <v>306</v>
      </c>
      <c r="J110" s="78">
        <v>0.23</v>
      </c>
    </row>
    <row r="111" spans="1:10">
      <c r="A111" s="336">
        <f t="shared" si="1"/>
        <v>109</v>
      </c>
      <c r="B111" s="337" t="s">
        <v>489</v>
      </c>
      <c r="C111" s="337" t="s">
        <v>490</v>
      </c>
      <c r="D111" s="338">
        <v>1911138</v>
      </c>
      <c r="E111" s="337" t="str">
        <f>VLOOKUP(D111,'[1]2021.5供应商'!$A$2:$B$1866,2,0)</f>
        <v>北京瑞隆祥模具有限公司</v>
      </c>
      <c r="F111" s="339">
        <v>44561</v>
      </c>
      <c r="H111" s="78" t="str">
        <f>VLOOKUP(B111,'[2]2021.5零件主数据'!$A:$C,3,0)</f>
        <v>H6</v>
      </c>
      <c r="I111" s="78" t="s">
        <v>306</v>
      </c>
      <c r="J111" s="78">
        <v>0.23</v>
      </c>
    </row>
    <row r="112" spans="1:10">
      <c r="A112" s="336">
        <f t="shared" si="1"/>
        <v>110</v>
      </c>
      <c r="B112" s="337" t="s">
        <v>491</v>
      </c>
      <c r="C112" s="337" t="s">
        <v>492</v>
      </c>
      <c r="D112" s="338">
        <v>1911138</v>
      </c>
      <c r="E112" s="337" t="str">
        <f>VLOOKUP(D112,'[1]2021.5供应商'!$A$2:$B$1866,2,0)</f>
        <v>北京瑞隆祥模具有限公司</v>
      </c>
      <c r="F112" s="339">
        <v>44561</v>
      </c>
      <c r="H112" s="78" t="str">
        <f>VLOOKUP(B112,'[2]2021.5零件主数据'!$A:$C,3,0)</f>
        <v>H6</v>
      </c>
      <c r="I112" s="78" t="s">
        <v>306</v>
      </c>
      <c r="J112" s="78">
        <v>0.23</v>
      </c>
    </row>
    <row r="113" spans="1:10">
      <c r="A113" s="336">
        <f t="shared" si="1"/>
        <v>111</v>
      </c>
      <c r="B113" s="337" t="s">
        <v>293</v>
      </c>
      <c r="C113" s="337" t="s">
        <v>271</v>
      </c>
      <c r="D113" s="338">
        <v>1911138</v>
      </c>
      <c r="E113" s="337" t="str">
        <f>VLOOKUP(D113,'[1]2021.5供应商'!$A$2:$B$1866,2,0)</f>
        <v>北京瑞隆祥模具有限公司</v>
      </c>
      <c r="F113" s="339">
        <v>44561</v>
      </c>
      <c r="H113" s="78" t="str">
        <f>VLOOKUP(B113,'[2]2021.5零件主数据'!$A:$C,3,0)</f>
        <v>黑色H4</v>
      </c>
      <c r="I113" s="78" t="s">
        <v>306</v>
      </c>
      <c r="J113" s="78">
        <v>3.6382</v>
      </c>
    </row>
    <row r="114" spans="1:10">
      <c r="A114" s="336">
        <f t="shared" si="1"/>
        <v>112</v>
      </c>
      <c r="B114" s="337" t="s">
        <v>493</v>
      </c>
      <c r="C114" s="337" t="s">
        <v>404</v>
      </c>
      <c r="D114" s="338">
        <v>1911138</v>
      </c>
      <c r="E114" s="337" t="str">
        <f>VLOOKUP(D114,'[1]2021.5供应商'!$A$2:$B$1866,2,0)</f>
        <v>北京瑞隆祥模具有限公司</v>
      </c>
      <c r="F114" s="339">
        <v>44561</v>
      </c>
      <c r="I114" s="78" t="s">
        <v>306</v>
      </c>
      <c r="J114" s="78">
        <v>3.6382</v>
      </c>
    </row>
    <row r="115" spans="1:10">
      <c r="A115" s="336">
        <f t="shared" si="1"/>
        <v>113</v>
      </c>
      <c r="B115" s="337" t="s">
        <v>494</v>
      </c>
      <c r="C115" s="337" t="s">
        <v>495</v>
      </c>
      <c r="D115" s="338">
        <v>1911138</v>
      </c>
      <c r="E115" s="337" t="str">
        <f>VLOOKUP(D115,'[1]2021.5供应商'!$A$2:$B$1866,2,0)</f>
        <v>北京瑞隆祥模具有限公司</v>
      </c>
      <c r="F115" s="339">
        <v>44561</v>
      </c>
      <c r="H115" s="78" t="str">
        <f>VLOOKUP(B115,'[2]2021.5零件主数据'!$A:$C,3,0)</f>
        <v>H6</v>
      </c>
      <c r="I115" s="78" t="s">
        <v>306</v>
      </c>
      <c r="J115" s="78">
        <v>9.86</v>
      </c>
    </row>
    <row r="116" spans="1:10">
      <c r="A116" s="336">
        <f t="shared" si="1"/>
        <v>114</v>
      </c>
      <c r="B116" s="337" t="s">
        <v>496</v>
      </c>
      <c r="C116" s="337" t="s">
        <v>497</v>
      </c>
      <c r="D116" s="338">
        <v>1911138</v>
      </c>
      <c r="E116" s="337" t="str">
        <f>VLOOKUP(D116,'[1]2021.5供应商'!$A$2:$B$1866,2,0)</f>
        <v>北京瑞隆祥模具有限公司</v>
      </c>
      <c r="F116" s="339">
        <v>44561</v>
      </c>
      <c r="H116" s="78" t="str">
        <f>VLOOKUP(B116,'[2]2021.5零件主数据'!$A:$C,3,0)</f>
        <v>H6</v>
      </c>
      <c r="I116" s="78" t="s">
        <v>306</v>
      </c>
      <c r="J116" s="78">
        <v>4.06</v>
      </c>
    </row>
    <row r="117" spans="1:10">
      <c r="A117" s="336">
        <f t="shared" si="1"/>
        <v>115</v>
      </c>
      <c r="B117" s="337" t="s">
        <v>498</v>
      </c>
      <c r="C117" s="337" t="s">
        <v>499</v>
      </c>
      <c r="D117" s="338">
        <v>1911138</v>
      </c>
      <c r="E117" s="337" t="str">
        <f>VLOOKUP(D117,'[1]2021.5供应商'!$A$2:$B$1866,2,0)</f>
        <v>北京瑞隆祥模具有限公司</v>
      </c>
      <c r="F117" s="339">
        <v>44561</v>
      </c>
      <c r="H117" s="78" t="str">
        <f>VLOOKUP(B117,'[2]2021.5零件主数据'!$A:$C,3,0)</f>
        <v>H6</v>
      </c>
      <c r="I117" s="78" t="s">
        <v>306</v>
      </c>
      <c r="J117" s="78">
        <v>0.31</v>
      </c>
    </row>
    <row r="118" spans="1:10">
      <c r="A118" s="336">
        <f t="shared" si="1"/>
        <v>116</v>
      </c>
      <c r="B118" s="337" t="s">
        <v>500</v>
      </c>
      <c r="C118" s="337" t="s">
        <v>501</v>
      </c>
      <c r="D118" s="338">
        <v>1911138</v>
      </c>
      <c r="E118" s="337" t="str">
        <f>VLOOKUP(D118,'[1]2021.5供应商'!$A$2:$B$1866,2,0)</f>
        <v>北京瑞隆祥模具有限公司</v>
      </c>
      <c r="F118" s="339">
        <v>44561</v>
      </c>
      <c r="H118" s="78" t="str">
        <f>VLOOKUP(B118,'[2]2021.5零件主数据'!$A:$C,3,0)</f>
        <v>H6</v>
      </c>
      <c r="I118" s="78" t="s">
        <v>306</v>
      </c>
      <c r="J118" s="78">
        <v>0.84</v>
      </c>
    </row>
    <row r="119" spans="1:10">
      <c r="A119" s="336">
        <f t="shared" si="1"/>
        <v>117</v>
      </c>
      <c r="B119" s="337" t="s">
        <v>502</v>
      </c>
      <c r="C119" s="337" t="s">
        <v>503</v>
      </c>
      <c r="D119" s="338">
        <v>1911138</v>
      </c>
      <c r="E119" s="337" t="str">
        <f>VLOOKUP(D119,'[1]2021.5供应商'!$A$2:$B$1866,2,0)</f>
        <v>北京瑞隆祥模具有限公司</v>
      </c>
      <c r="F119" s="339">
        <v>44561</v>
      </c>
      <c r="H119" s="78" t="str">
        <f>VLOOKUP(B119,'[2]2021.5零件主数据'!$A:$C,3,0)</f>
        <v>H6</v>
      </c>
      <c r="I119" s="78" t="s">
        <v>306</v>
      </c>
      <c r="J119" s="78">
        <v>3.83</v>
      </c>
    </row>
    <row r="120" spans="1:10">
      <c r="A120" s="336">
        <f t="shared" si="1"/>
        <v>118</v>
      </c>
      <c r="B120" s="337" t="s">
        <v>504</v>
      </c>
      <c r="C120" s="337" t="s">
        <v>505</v>
      </c>
      <c r="D120" s="338">
        <v>1911138</v>
      </c>
      <c r="E120" s="337" t="str">
        <f>VLOOKUP(D120,'[1]2021.5供应商'!$A$2:$B$1866,2,0)</f>
        <v>北京瑞隆祥模具有限公司</v>
      </c>
      <c r="F120" s="339">
        <v>44561</v>
      </c>
      <c r="I120" s="78" t="s">
        <v>306</v>
      </c>
      <c r="J120" s="78">
        <v>0.7543</v>
      </c>
    </row>
    <row r="121" spans="1:10">
      <c r="A121" s="336">
        <f t="shared" si="1"/>
        <v>119</v>
      </c>
      <c r="B121" s="337" t="s">
        <v>506</v>
      </c>
      <c r="C121" s="337" t="s">
        <v>507</v>
      </c>
      <c r="D121" s="338">
        <v>1911138</v>
      </c>
      <c r="E121" s="337" t="str">
        <f>VLOOKUP(D121,'[1]2021.5供应商'!$A$2:$B$1866,2,0)</f>
        <v>北京瑞隆祥模具有限公司</v>
      </c>
      <c r="F121" s="339">
        <v>44561</v>
      </c>
      <c r="I121" s="78" t="s">
        <v>306</v>
      </c>
      <c r="J121" s="78">
        <v>1.9351</v>
      </c>
    </row>
    <row r="122" spans="1:10">
      <c r="A122" s="336">
        <f t="shared" si="1"/>
        <v>120</v>
      </c>
      <c r="B122" s="337" t="s">
        <v>508</v>
      </c>
      <c r="C122" s="337" t="s">
        <v>509</v>
      </c>
      <c r="D122" s="338">
        <v>1911138</v>
      </c>
      <c r="E122" s="337" t="str">
        <f>VLOOKUP(D122,'[1]2021.5供应商'!$A$2:$B$1866,2,0)</f>
        <v>北京瑞隆祥模具有限公司</v>
      </c>
      <c r="F122" s="339">
        <v>44561</v>
      </c>
      <c r="H122" s="78" t="str">
        <f>VLOOKUP(B122,'[2]2021.5零件主数据'!$A:$C,3,0)</f>
        <v>黑色</v>
      </c>
      <c r="I122" s="78" t="s">
        <v>306</v>
      </c>
      <c r="J122" s="78">
        <v>3.82</v>
      </c>
    </row>
    <row r="123" spans="1:10">
      <c r="A123" s="336">
        <f t="shared" si="1"/>
        <v>121</v>
      </c>
      <c r="B123" s="337" t="s">
        <v>510</v>
      </c>
      <c r="C123" s="337" t="s">
        <v>404</v>
      </c>
      <c r="D123" s="338">
        <v>1911138</v>
      </c>
      <c r="E123" s="337" t="str">
        <f>VLOOKUP(D123,'[1]2021.5供应商'!$A$2:$B$1866,2,0)</f>
        <v>北京瑞隆祥模具有限公司</v>
      </c>
      <c r="F123" s="339">
        <v>44561</v>
      </c>
      <c r="H123" s="78" t="str">
        <f>VLOOKUP(B123,'[2]2021.5零件主数据'!$A:$C,3,0)</f>
        <v>黑色</v>
      </c>
      <c r="I123" s="78" t="s">
        <v>306</v>
      </c>
      <c r="J123" s="78">
        <v>3.3</v>
      </c>
    </row>
    <row r="124" spans="1:10">
      <c r="A124" s="336">
        <f t="shared" si="1"/>
        <v>122</v>
      </c>
      <c r="B124" s="337" t="s">
        <v>511</v>
      </c>
      <c r="C124" s="337" t="s">
        <v>512</v>
      </c>
      <c r="D124" s="338">
        <v>1911138</v>
      </c>
      <c r="E124" s="337" t="str">
        <f>VLOOKUP(D124,'[1]2021.5供应商'!$A$2:$B$1866,2,0)</f>
        <v>北京瑞隆祥模具有限公司</v>
      </c>
      <c r="F124" s="339">
        <v>44561</v>
      </c>
      <c r="H124" s="78" t="str">
        <f>VLOOKUP(B124,'[2]2021.5零件主数据'!$A:$C,3,0)</f>
        <v>黑色</v>
      </c>
      <c r="I124" s="78" t="s">
        <v>306</v>
      </c>
      <c r="J124" s="78">
        <v>1.22</v>
      </c>
    </row>
    <row r="125" spans="1:10">
      <c r="A125" s="336">
        <f t="shared" si="1"/>
        <v>123</v>
      </c>
      <c r="B125" s="337" t="s">
        <v>513</v>
      </c>
      <c r="C125" s="337" t="s">
        <v>514</v>
      </c>
      <c r="D125" s="338">
        <v>1911138</v>
      </c>
      <c r="E125" s="337" t="str">
        <f>VLOOKUP(D125,'[1]2021.5供应商'!$A$2:$B$1866,2,0)</f>
        <v>北京瑞隆祥模具有限公司</v>
      </c>
      <c r="F125" s="339">
        <v>44561</v>
      </c>
      <c r="I125" s="78" t="s">
        <v>306</v>
      </c>
      <c r="J125" s="78">
        <v>1.37</v>
      </c>
    </row>
    <row r="126" spans="1:10">
      <c r="A126" s="336">
        <f t="shared" si="1"/>
        <v>124</v>
      </c>
      <c r="B126" s="337" t="s">
        <v>515</v>
      </c>
      <c r="C126" s="337" t="s">
        <v>342</v>
      </c>
      <c r="D126" s="338">
        <v>1911138</v>
      </c>
      <c r="E126" s="337" t="str">
        <f>VLOOKUP(D126,'[1]2021.5供应商'!$A$2:$B$1866,2,0)</f>
        <v>北京瑞隆祥模具有限公司</v>
      </c>
      <c r="F126" s="339">
        <v>44561</v>
      </c>
      <c r="H126" s="78" t="str">
        <f>VLOOKUP(B126,'[2]2021.5零件主数据'!$A:$C,3,0)</f>
        <v>80×55×50</v>
      </c>
      <c r="I126" s="78" t="s">
        <v>306</v>
      </c>
      <c r="J126" s="78">
        <v>3.1</v>
      </c>
    </row>
    <row r="127" spans="1:10">
      <c r="A127" s="336">
        <f t="shared" si="1"/>
        <v>125</v>
      </c>
      <c r="B127" s="337" t="s">
        <v>516</v>
      </c>
      <c r="C127" s="337" t="s">
        <v>478</v>
      </c>
      <c r="D127" s="338">
        <v>1911138</v>
      </c>
      <c r="E127" s="337" t="str">
        <f>VLOOKUP(D127,'[1]2021.5供应商'!$A$2:$B$1866,2,0)</f>
        <v>北京瑞隆祥模具有限公司</v>
      </c>
      <c r="F127" s="339">
        <v>44561</v>
      </c>
      <c r="H127" s="78" t="str">
        <f>VLOOKUP(B127,'[2]2021.5零件主数据'!$A:$C,3,0)</f>
        <v>45*75*45</v>
      </c>
      <c r="I127" s="78" t="s">
        <v>306</v>
      </c>
      <c r="J127" s="78">
        <v>1.49</v>
      </c>
    </row>
    <row r="128" spans="1:10">
      <c r="A128" s="336">
        <f t="shared" si="1"/>
        <v>126</v>
      </c>
      <c r="B128" s="337" t="s">
        <v>517</v>
      </c>
      <c r="C128" s="337" t="s">
        <v>480</v>
      </c>
      <c r="D128" s="338">
        <v>1911138</v>
      </c>
      <c r="E128" s="337" t="str">
        <f>VLOOKUP(D128,'[1]2021.5供应商'!$A$2:$B$1866,2,0)</f>
        <v>北京瑞隆祥模具有限公司</v>
      </c>
      <c r="F128" s="339">
        <v>44561</v>
      </c>
      <c r="H128" s="78" t="str">
        <f>VLOOKUP(B128,'[2]2021.5零件主数据'!$A:$C,3,0)</f>
        <v>34*50*40</v>
      </c>
      <c r="I128" s="78" t="s">
        <v>306</v>
      </c>
      <c r="J128" s="78">
        <v>1.32</v>
      </c>
    </row>
    <row r="129" spans="1:10">
      <c r="A129" s="336">
        <f t="shared" si="1"/>
        <v>127</v>
      </c>
      <c r="B129" s="337" t="s">
        <v>518</v>
      </c>
      <c r="C129" s="337" t="s">
        <v>519</v>
      </c>
      <c r="D129" s="338">
        <v>1911138</v>
      </c>
      <c r="E129" s="337" t="str">
        <f>VLOOKUP(D129,'[1]2021.5供应商'!$A$2:$B$1866,2,0)</f>
        <v>北京瑞隆祥模具有限公司</v>
      </c>
      <c r="F129" s="339">
        <v>44561</v>
      </c>
      <c r="I129" s="78" t="s">
        <v>306</v>
      </c>
      <c r="J129" s="78">
        <v>3.68</v>
      </c>
    </row>
    <row r="130" spans="1:10">
      <c r="A130" s="336">
        <f t="shared" si="1"/>
        <v>128</v>
      </c>
      <c r="B130" s="337" t="s">
        <v>520</v>
      </c>
      <c r="C130" s="337" t="s">
        <v>521</v>
      </c>
      <c r="D130" s="338">
        <v>1911138</v>
      </c>
      <c r="E130" s="337" t="str">
        <f>VLOOKUP(D130,'[1]2021.5供应商'!$A$2:$B$1866,2,0)</f>
        <v>北京瑞隆祥模具有限公司</v>
      </c>
      <c r="F130" s="339">
        <v>44561</v>
      </c>
      <c r="I130" s="78" t="s">
        <v>306</v>
      </c>
      <c r="J130" s="78">
        <v>2.8</v>
      </c>
    </row>
    <row r="131" spans="1:10">
      <c r="A131" s="336">
        <f t="shared" si="1"/>
        <v>129</v>
      </c>
      <c r="B131" s="337" t="s">
        <v>522</v>
      </c>
      <c r="C131" s="337" t="s">
        <v>523</v>
      </c>
      <c r="D131" s="338">
        <v>1911138</v>
      </c>
      <c r="E131" s="337" t="str">
        <f>VLOOKUP(D131,'[1]2021.5供应商'!$A$2:$B$1866,2,0)</f>
        <v>北京瑞隆祥模具有限公司</v>
      </c>
      <c r="F131" s="339">
        <v>44561</v>
      </c>
      <c r="I131" s="78" t="s">
        <v>306</v>
      </c>
      <c r="J131" s="78">
        <v>3.5</v>
      </c>
    </row>
    <row r="132" spans="1:10">
      <c r="A132" s="336">
        <f t="shared" si="1"/>
        <v>130</v>
      </c>
      <c r="B132" s="337" t="s">
        <v>524</v>
      </c>
      <c r="C132" s="337" t="s">
        <v>525</v>
      </c>
      <c r="D132" s="338">
        <v>1911138</v>
      </c>
      <c r="E132" s="337" t="str">
        <f>VLOOKUP(D132,'[1]2021.5供应商'!$A$2:$B$1866,2,0)</f>
        <v>北京瑞隆祥模具有限公司</v>
      </c>
      <c r="F132" s="339">
        <v>44561</v>
      </c>
      <c r="I132" s="78" t="s">
        <v>306</v>
      </c>
      <c r="J132" s="78">
        <v>3.68</v>
      </c>
    </row>
    <row r="133" spans="1:10">
      <c r="A133" s="336">
        <f t="shared" si="1"/>
        <v>131</v>
      </c>
      <c r="B133" s="337" t="s">
        <v>526</v>
      </c>
      <c r="C133" s="337" t="s">
        <v>527</v>
      </c>
      <c r="D133" s="338">
        <v>1911138</v>
      </c>
      <c r="E133" s="337" t="str">
        <f>VLOOKUP(D133,'[1]2021.5供应商'!$A$2:$B$1866,2,0)</f>
        <v>北京瑞隆祥模具有限公司</v>
      </c>
      <c r="F133" s="339">
        <v>44561</v>
      </c>
      <c r="I133" s="78" t="s">
        <v>306</v>
      </c>
      <c r="J133" s="78">
        <v>2.8</v>
      </c>
    </row>
    <row r="134" spans="1:10">
      <c r="A134" s="336">
        <f t="shared" si="1"/>
        <v>132</v>
      </c>
      <c r="B134" s="337" t="s">
        <v>528</v>
      </c>
      <c r="C134" s="337" t="s">
        <v>529</v>
      </c>
      <c r="D134" s="338">
        <v>1911138</v>
      </c>
      <c r="E134" s="337" t="str">
        <f>VLOOKUP(D134,'[1]2021.5供应商'!$A$2:$B$1866,2,0)</f>
        <v>北京瑞隆祥模具有限公司</v>
      </c>
      <c r="F134" s="339">
        <v>44561</v>
      </c>
      <c r="I134" s="78" t="s">
        <v>306</v>
      </c>
      <c r="J134" s="78">
        <v>1.29</v>
      </c>
    </row>
    <row r="135" spans="1:10">
      <c r="A135" s="336">
        <f t="shared" si="1"/>
        <v>133</v>
      </c>
      <c r="B135" s="337" t="s">
        <v>530</v>
      </c>
      <c r="C135" s="337" t="s">
        <v>531</v>
      </c>
      <c r="D135" s="338">
        <v>1911138</v>
      </c>
      <c r="E135" s="337" t="str">
        <f>VLOOKUP(D135,'[1]2021.5供应商'!$A$2:$B$1866,2,0)</f>
        <v>北京瑞隆祥模具有限公司</v>
      </c>
      <c r="F135" s="339">
        <v>44561</v>
      </c>
      <c r="I135" s="78" t="s">
        <v>306</v>
      </c>
      <c r="J135" s="78">
        <v>0.22</v>
      </c>
    </row>
    <row r="136" spans="1:10">
      <c r="A136" s="336">
        <f t="shared" si="1"/>
        <v>134</v>
      </c>
      <c r="B136" s="337" t="s">
        <v>532</v>
      </c>
      <c r="C136" s="337" t="s">
        <v>533</v>
      </c>
      <c r="D136" s="338">
        <v>1911138</v>
      </c>
      <c r="E136" s="337" t="str">
        <f>VLOOKUP(D136,'[1]2021.5供应商'!$A$2:$B$1866,2,0)</f>
        <v>北京瑞隆祥模具有限公司</v>
      </c>
      <c r="F136" s="339">
        <v>44561</v>
      </c>
      <c r="I136" s="78" t="s">
        <v>306</v>
      </c>
      <c r="J136" s="78">
        <v>0.19</v>
      </c>
    </row>
    <row r="137" spans="1:10">
      <c r="A137" s="336">
        <f t="shared" si="1"/>
        <v>135</v>
      </c>
      <c r="B137" s="337" t="s">
        <v>534</v>
      </c>
      <c r="C137" s="337" t="s">
        <v>535</v>
      </c>
      <c r="D137" s="338">
        <v>1911138</v>
      </c>
      <c r="E137" s="337" t="str">
        <f>VLOOKUP(D137,'[1]2021.5供应商'!$A$2:$B$1866,2,0)</f>
        <v>北京瑞隆祥模具有限公司</v>
      </c>
      <c r="F137" s="339">
        <v>44561</v>
      </c>
      <c r="I137" s="78" t="s">
        <v>306</v>
      </c>
      <c r="J137" s="78">
        <v>0.22</v>
      </c>
    </row>
    <row r="138" spans="1:10">
      <c r="A138" s="336">
        <f t="shared" si="1"/>
        <v>136</v>
      </c>
      <c r="B138" s="337" t="s">
        <v>536</v>
      </c>
      <c r="C138" s="337" t="s">
        <v>537</v>
      </c>
      <c r="D138" s="338">
        <v>1911138</v>
      </c>
      <c r="E138" s="337" t="str">
        <f>VLOOKUP(D138,'[1]2021.5供应商'!$A$2:$B$1866,2,0)</f>
        <v>北京瑞隆祥模具有限公司</v>
      </c>
      <c r="F138" s="339">
        <v>44561</v>
      </c>
      <c r="I138" s="78" t="s">
        <v>306</v>
      </c>
      <c r="J138" s="78">
        <v>3.2</v>
      </c>
    </row>
    <row r="139" spans="1:10">
      <c r="A139" s="336">
        <f t="shared" si="1"/>
        <v>137</v>
      </c>
      <c r="B139" s="337" t="s">
        <v>538</v>
      </c>
      <c r="C139" s="337" t="s">
        <v>539</v>
      </c>
      <c r="D139" s="338">
        <v>1911138</v>
      </c>
      <c r="E139" s="337" t="str">
        <f>VLOOKUP(D139,'[1]2021.5供应商'!$A$2:$B$1866,2,0)</f>
        <v>北京瑞隆祥模具有限公司</v>
      </c>
      <c r="F139" s="339">
        <v>44561</v>
      </c>
      <c r="I139" s="78" t="s">
        <v>306</v>
      </c>
      <c r="J139" s="78">
        <v>1.45</v>
      </c>
    </row>
    <row r="140" spans="1:10">
      <c r="A140" s="336">
        <f t="shared" si="1"/>
        <v>138</v>
      </c>
      <c r="B140" s="337" t="s">
        <v>540</v>
      </c>
      <c r="C140" s="337" t="s">
        <v>497</v>
      </c>
      <c r="D140" s="338">
        <v>1911138</v>
      </c>
      <c r="E140" s="337" t="str">
        <f>VLOOKUP(D140,'[1]2021.5供应商'!$A$2:$B$1866,2,0)</f>
        <v>北京瑞隆祥模具有限公司</v>
      </c>
      <c r="F140" s="339">
        <v>44561</v>
      </c>
      <c r="I140" s="78" t="s">
        <v>306</v>
      </c>
      <c r="J140" s="78">
        <v>9.9</v>
      </c>
    </row>
    <row r="141" spans="1:10">
      <c r="A141" s="336">
        <f t="shared" si="1"/>
        <v>139</v>
      </c>
      <c r="B141" s="337" t="s">
        <v>541</v>
      </c>
      <c r="C141" s="337" t="s">
        <v>420</v>
      </c>
      <c r="D141" s="338">
        <v>1911138</v>
      </c>
      <c r="E141" s="337" t="str">
        <f>VLOOKUP(D141,'[1]2021.5供应商'!$A$2:$B$1866,2,0)</f>
        <v>北京瑞隆祥模具有限公司</v>
      </c>
      <c r="F141" s="339">
        <v>44561</v>
      </c>
      <c r="I141" s="78" t="s">
        <v>306</v>
      </c>
      <c r="J141" s="78">
        <v>1.8</v>
      </c>
    </row>
    <row r="142" spans="1:10">
      <c r="A142" s="336">
        <f t="shared" si="1"/>
        <v>140</v>
      </c>
      <c r="B142" s="337" t="s">
        <v>542</v>
      </c>
      <c r="C142" s="337" t="s">
        <v>543</v>
      </c>
      <c r="D142" s="338">
        <v>1911138</v>
      </c>
      <c r="E142" s="337" t="str">
        <f>VLOOKUP(D142,'[1]2021.5供应商'!$A$2:$B$1866,2,0)</f>
        <v>北京瑞隆祥模具有限公司</v>
      </c>
      <c r="F142" s="339">
        <v>44561</v>
      </c>
      <c r="I142" s="78" t="s">
        <v>306</v>
      </c>
      <c r="J142" s="78">
        <v>3.7027</v>
      </c>
    </row>
    <row r="143" spans="1:10">
      <c r="A143" s="336">
        <f t="shared" si="1"/>
        <v>141</v>
      </c>
      <c r="B143" s="337" t="s">
        <v>544</v>
      </c>
      <c r="C143" s="337" t="s">
        <v>545</v>
      </c>
      <c r="D143" s="338">
        <v>1911671</v>
      </c>
      <c r="E143" s="337" t="str">
        <f>VLOOKUP(D143,'[1]2021.5供应商'!$A$2:$B$1866,2,0)</f>
        <v>SMC（中国）有限公司</v>
      </c>
      <c r="F143" s="339">
        <v>44561</v>
      </c>
      <c r="H143" s="78" t="str">
        <f>VLOOKUP(B143,'[2]2021.5零件主数据'!$A:$C,3,0)</f>
        <v>PAφ4*2.5</v>
      </c>
      <c r="I143" s="78" t="s">
        <v>324</v>
      </c>
      <c r="J143" s="78">
        <v>1.7257</v>
      </c>
    </row>
    <row r="144" spans="1:10">
      <c r="A144" s="336">
        <f t="shared" si="1"/>
        <v>142</v>
      </c>
      <c r="B144" s="337" t="s">
        <v>546</v>
      </c>
      <c r="C144" s="337" t="s">
        <v>547</v>
      </c>
      <c r="D144" s="338">
        <v>1911671</v>
      </c>
      <c r="E144" s="337" t="str">
        <f>VLOOKUP(D144,'[1]2021.5供应商'!$A$2:$B$1866,2,0)</f>
        <v>SMC（中国）有限公司</v>
      </c>
      <c r="F144" s="339">
        <v>44561</v>
      </c>
      <c r="H144" s="78" t="str">
        <f>VLOOKUP(B144,'[2]2021.5零件主数据'!$A:$C,3,0)</f>
        <v>PAΦ4*2.5</v>
      </c>
      <c r="I144" s="78" t="s">
        <v>324</v>
      </c>
      <c r="J144" s="78">
        <v>1.6814</v>
      </c>
    </row>
    <row r="145" spans="1:10">
      <c r="A145" s="336">
        <f t="shared" si="1"/>
        <v>143</v>
      </c>
      <c r="B145" s="337" t="s">
        <v>548</v>
      </c>
      <c r="C145" s="337" t="s">
        <v>549</v>
      </c>
      <c r="D145" s="338">
        <v>1911671</v>
      </c>
      <c r="E145" s="337" t="str">
        <f>VLOOKUP(D145,'[1]2021.5供应商'!$A$2:$B$1866,2,0)</f>
        <v>SMC（中国）有限公司</v>
      </c>
      <c r="F145" s="339">
        <v>44561</v>
      </c>
      <c r="H145" s="78" t="str">
        <f>VLOOKUP(B145,'[2]2021.5零件主数据'!$A:$C,3,0)</f>
        <v>PAφ4*2.5</v>
      </c>
      <c r="I145" s="78" t="s">
        <v>324</v>
      </c>
      <c r="J145" s="78">
        <v>1.7257</v>
      </c>
    </row>
    <row r="146" spans="1:10">
      <c r="A146" s="336">
        <f t="shared" ref="A146:A214" si="2">ROW()-2</f>
        <v>144</v>
      </c>
      <c r="B146" s="337" t="s">
        <v>550</v>
      </c>
      <c r="C146" s="337" t="s">
        <v>551</v>
      </c>
      <c r="D146" s="338">
        <v>1911671</v>
      </c>
      <c r="E146" s="337" t="str">
        <f>VLOOKUP(D146,'[1]2021.5供应商'!$A$2:$B$1866,2,0)</f>
        <v>SMC（中国）有限公司</v>
      </c>
      <c r="F146" s="339">
        <v>44561</v>
      </c>
      <c r="H146" s="78" t="str">
        <f>VLOOKUP(B146,'[2]2021.5零件主数据'!$A:$C,3,0)</f>
        <v>PAΦ4*2.5</v>
      </c>
      <c r="I146" s="78" t="s">
        <v>324</v>
      </c>
      <c r="J146" s="78">
        <v>1.6814</v>
      </c>
    </row>
    <row r="147" spans="1:10">
      <c r="A147" s="336">
        <f t="shared" si="2"/>
        <v>145</v>
      </c>
      <c r="B147" s="337" t="s">
        <v>268</v>
      </c>
      <c r="C147" s="337" t="s">
        <v>269</v>
      </c>
      <c r="D147" s="338">
        <v>1912019</v>
      </c>
      <c r="E147" s="337" t="str">
        <f>VLOOKUP(D147,'[1]2021.5供应商'!$A$2:$B$1866,2,0)</f>
        <v>亚德客（天津）智能科技有限</v>
      </c>
      <c r="F147" s="339">
        <v>44561</v>
      </c>
      <c r="H147" s="78" t="str">
        <f>VLOOKUP(B147,'[2]2021.5零件主数据'!$A:$C,3,0)</f>
        <v>PUΦ4*2.5</v>
      </c>
      <c r="I147" s="78" t="s">
        <v>324</v>
      </c>
      <c r="J147" s="78">
        <v>0.51</v>
      </c>
    </row>
    <row r="148" spans="1:10">
      <c r="A148" s="336">
        <f t="shared" si="2"/>
        <v>146</v>
      </c>
      <c r="B148" s="337" t="s">
        <v>249</v>
      </c>
      <c r="C148" s="337" t="s">
        <v>250</v>
      </c>
      <c r="D148" s="338">
        <v>1912019</v>
      </c>
      <c r="E148" s="337" t="str">
        <f>VLOOKUP(D148,'[1]2021.5供应商'!$A$2:$B$1866,2,0)</f>
        <v>亚德客（天津）智能科技有限</v>
      </c>
      <c r="F148" s="339">
        <v>44561</v>
      </c>
      <c r="H148" s="78" t="str">
        <f>VLOOKUP(B148,'[2]2021.5零件主数据'!$A:$C,3,0)</f>
        <v>PUΦ4*2.5</v>
      </c>
      <c r="I148" s="78" t="s">
        <v>324</v>
      </c>
      <c r="J148" s="78">
        <v>0.51</v>
      </c>
    </row>
    <row r="149" spans="1:10">
      <c r="A149" s="336">
        <f t="shared" si="2"/>
        <v>147</v>
      </c>
      <c r="B149" s="337" t="s">
        <v>275</v>
      </c>
      <c r="C149" s="337" t="s">
        <v>276</v>
      </c>
      <c r="D149" s="338">
        <v>1912019</v>
      </c>
      <c r="E149" s="337" t="str">
        <f>VLOOKUP(D149,'[1]2021.5供应商'!$A$2:$B$1866,2,0)</f>
        <v>亚德客（天津）智能科技有限</v>
      </c>
      <c r="F149" s="339">
        <v>44561</v>
      </c>
      <c r="H149" s="78" t="str">
        <f>VLOOKUP(B149,'[2]2021.5零件主数据'!$A:$C,3,0)</f>
        <v>PUΦ4*2.5</v>
      </c>
      <c r="I149" s="78" t="s">
        <v>324</v>
      </c>
      <c r="J149" s="78">
        <v>0.51</v>
      </c>
    </row>
    <row r="150" spans="1:10">
      <c r="A150" s="336">
        <f t="shared" si="2"/>
        <v>148</v>
      </c>
      <c r="B150" s="337" t="s">
        <v>273</v>
      </c>
      <c r="C150" s="337" t="s">
        <v>274</v>
      </c>
      <c r="D150" s="338">
        <v>1912019</v>
      </c>
      <c r="E150" s="337" t="str">
        <f>VLOOKUP(D150,'[1]2021.5供应商'!$A$2:$B$1866,2,0)</f>
        <v>亚德客（天津）智能科技有限</v>
      </c>
      <c r="F150" s="339">
        <v>44561</v>
      </c>
      <c r="H150" s="78" t="str">
        <f>VLOOKUP(B150,'[2]2021.5零件主数据'!$A:$C,3,0)</f>
        <v>PUΦ4*2.5</v>
      </c>
      <c r="I150" s="78" t="s">
        <v>324</v>
      </c>
      <c r="J150" s="78">
        <v>0.51</v>
      </c>
    </row>
    <row r="151" spans="1:10">
      <c r="A151" s="336">
        <f t="shared" si="2"/>
        <v>149</v>
      </c>
      <c r="B151" s="337" t="s">
        <v>327</v>
      </c>
      <c r="C151" s="337" t="s">
        <v>269</v>
      </c>
      <c r="D151" s="338">
        <v>1912019</v>
      </c>
      <c r="E151" s="337" t="str">
        <f>VLOOKUP(D151,'[1]2021.5供应商'!$A$2:$B$1866,2,0)</f>
        <v>亚德客（天津）智能科技有限</v>
      </c>
      <c r="F151" s="339">
        <v>44561</v>
      </c>
      <c r="H151" s="78" t="str">
        <f>VLOOKUP(B151,'[2]2021.5零件主数据'!$A:$C,3,0)</f>
        <v>PUΦ6*4</v>
      </c>
      <c r="I151" s="78" t="s">
        <v>324</v>
      </c>
      <c r="J151" s="78">
        <v>0.93</v>
      </c>
    </row>
    <row r="152" spans="1:10">
      <c r="A152" s="336">
        <f t="shared" si="2"/>
        <v>150</v>
      </c>
      <c r="B152" s="337" t="s">
        <v>328</v>
      </c>
      <c r="C152" s="337" t="s">
        <v>274</v>
      </c>
      <c r="D152" s="338">
        <v>1912019</v>
      </c>
      <c r="E152" s="337" t="str">
        <f>VLOOKUP(D152,'[1]2021.5供应商'!$A$2:$B$1866,2,0)</f>
        <v>亚德客（天津）智能科技有限</v>
      </c>
      <c r="F152" s="339">
        <v>44561</v>
      </c>
      <c r="H152" s="78" t="str">
        <f>VLOOKUP(B152,'[2]2021.5零件主数据'!$A:$C,3,0)</f>
        <v>PUΦ6*4</v>
      </c>
      <c r="I152" s="78" t="s">
        <v>324</v>
      </c>
      <c r="J152" s="78">
        <v>0.93</v>
      </c>
    </row>
    <row r="153" spans="1:10">
      <c r="A153" s="336">
        <f t="shared" si="2"/>
        <v>151</v>
      </c>
      <c r="B153" s="337" t="s">
        <v>552</v>
      </c>
      <c r="C153" s="337" t="s">
        <v>553</v>
      </c>
      <c r="D153" s="338">
        <v>1912602</v>
      </c>
      <c r="E153" s="337" t="str">
        <f>VLOOKUP(D153,'[1]2021.5供应商'!$A$2:$B$1866,2,0)</f>
        <v>天津市宝坻区维华五金厂</v>
      </c>
      <c r="F153" s="339">
        <v>44561</v>
      </c>
      <c r="I153" s="78" t="s">
        <v>306</v>
      </c>
      <c r="J153" s="78">
        <v>0.5885</v>
      </c>
    </row>
    <row r="154" spans="1:10">
      <c r="A154" s="336">
        <f t="shared" si="2"/>
        <v>152</v>
      </c>
      <c r="B154" s="337" t="s">
        <v>554</v>
      </c>
      <c r="C154" s="337" t="s">
        <v>555</v>
      </c>
      <c r="D154" s="338">
        <v>1913009</v>
      </c>
      <c r="E154" s="337" t="str">
        <f>VLOOKUP(D154,'[1]2021.5供应商'!$A$2:$B$1866,2,0)</f>
        <v>文安县欧新五金制品有限公司</v>
      </c>
      <c r="F154" s="339">
        <v>44561</v>
      </c>
      <c r="H154" s="78" t="str">
        <f>VLOOKUP(B154,'[2]2021.5零件主数据'!$A:$C,3,0)</f>
        <v>Φ95*Φ91*10</v>
      </c>
      <c r="I154" s="78" t="s">
        <v>306</v>
      </c>
      <c r="J154" s="78">
        <v>1.6195</v>
      </c>
    </row>
    <row r="155" spans="1:10">
      <c r="A155" s="336">
        <f t="shared" si="2"/>
        <v>153</v>
      </c>
      <c r="B155" s="337" t="s">
        <v>556</v>
      </c>
      <c r="C155" s="337" t="s">
        <v>555</v>
      </c>
      <c r="D155" s="338">
        <v>1913009</v>
      </c>
      <c r="E155" s="337" t="str">
        <f>VLOOKUP(D155,'[1]2021.5供应商'!$A$2:$B$1866,2,0)</f>
        <v>文安县欧新五金制品有限公司</v>
      </c>
      <c r="F155" s="339">
        <v>44561</v>
      </c>
      <c r="H155" s="78" t="str">
        <f>VLOOKUP(B155,'[2]2021.5零件主数据'!$A:$C,3,0)</f>
        <v>Φ84*Φ80*10</v>
      </c>
      <c r="I155" s="78" t="s">
        <v>306</v>
      </c>
      <c r="J155" s="78">
        <v>1.0088</v>
      </c>
    </row>
    <row r="156" spans="1:10">
      <c r="A156" s="336">
        <f t="shared" si="2"/>
        <v>154</v>
      </c>
      <c r="B156" s="337" t="s">
        <v>291</v>
      </c>
      <c r="C156" s="337" t="s">
        <v>292</v>
      </c>
      <c r="D156" s="338">
        <v>1913023</v>
      </c>
      <c r="E156" s="337" t="str">
        <f>VLOOKUP(D156,'[1]2021.5供应商'!$A$2:$B$1866,2,0)</f>
        <v>海兴中盛弹簧有限公司</v>
      </c>
      <c r="F156" s="339">
        <v>44561</v>
      </c>
      <c r="I156" s="78" t="s">
        <v>306</v>
      </c>
      <c r="J156" s="78">
        <v>1.422</v>
      </c>
    </row>
    <row r="157" spans="1:10">
      <c r="A157" s="336">
        <f t="shared" si="2"/>
        <v>155</v>
      </c>
      <c r="B157" s="337" t="s">
        <v>557</v>
      </c>
      <c r="C157" s="337" t="s">
        <v>558</v>
      </c>
      <c r="D157" s="338">
        <v>1913023</v>
      </c>
      <c r="E157" s="337" t="str">
        <f>VLOOKUP(D157,'[1]2021.5供应商'!$A$2:$B$1866,2,0)</f>
        <v>海兴中盛弹簧有限公司</v>
      </c>
      <c r="F157" s="339">
        <v>44561</v>
      </c>
      <c r="I157" s="78" t="s">
        <v>306</v>
      </c>
      <c r="J157" s="78">
        <v>0.26</v>
      </c>
    </row>
    <row r="158" spans="1:10">
      <c r="A158" s="336">
        <f t="shared" si="2"/>
        <v>156</v>
      </c>
      <c r="B158" s="337" t="s">
        <v>260</v>
      </c>
      <c r="C158" s="337" t="s">
        <v>261</v>
      </c>
      <c r="D158" s="338">
        <v>1913023</v>
      </c>
      <c r="E158" s="337" t="str">
        <f>VLOOKUP(D158,'[1]2021.5供应商'!$A$2:$B$1866,2,0)</f>
        <v>海兴中盛弹簧有限公司</v>
      </c>
      <c r="F158" s="339">
        <v>44561</v>
      </c>
      <c r="I158" s="78" t="s">
        <v>306</v>
      </c>
      <c r="J158" s="78">
        <v>0.1862</v>
      </c>
    </row>
    <row r="159" spans="1:10">
      <c r="A159" s="336">
        <f t="shared" si="2"/>
        <v>157</v>
      </c>
      <c r="B159" s="337" t="s">
        <v>247</v>
      </c>
      <c r="C159" s="337" t="s">
        <v>248</v>
      </c>
      <c r="D159" s="338">
        <v>1913023</v>
      </c>
      <c r="E159" s="337" t="str">
        <f>VLOOKUP(D159,'[1]2021.5供应商'!$A$2:$B$1866,2,0)</f>
        <v>海兴中盛弹簧有限公司</v>
      </c>
      <c r="F159" s="339">
        <v>44561</v>
      </c>
      <c r="I159" s="78" t="s">
        <v>306</v>
      </c>
      <c r="J159" s="78">
        <v>0.1422</v>
      </c>
    </row>
    <row r="160" spans="1:10">
      <c r="A160" s="336">
        <f t="shared" si="2"/>
        <v>158</v>
      </c>
      <c r="B160" s="337" t="s">
        <v>559</v>
      </c>
      <c r="C160" s="337" t="s">
        <v>560</v>
      </c>
      <c r="D160" s="338">
        <v>1913023</v>
      </c>
      <c r="E160" s="337" t="str">
        <f>VLOOKUP(D160,'[1]2021.5供应商'!$A$2:$B$1866,2,0)</f>
        <v>海兴中盛弹簧有限公司</v>
      </c>
      <c r="F160" s="339">
        <v>44561</v>
      </c>
      <c r="I160" s="78" t="s">
        <v>306</v>
      </c>
      <c r="J160" s="78">
        <v>0.19</v>
      </c>
    </row>
    <row r="161" spans="1:10">
      <c r="A161" s="348">
        <f t="shared" si="2"/>
        <v>159</v>
      </c>
      <c r="B161" s="349" t="s">
        <v>561</v>
      </c>
      <c r="C161" s="349" t="s">
        <v>562</v>
      </c>
      <c r="D161" s="350">
        <v>1913037</v>
      </c>
      <c r="E161" s="349" t="str">
        <f>VLOOKUP(D161,'[1]2021.5供应商'!$A$2:$B$1866,2,0)</f>
        <v>河北光华荣昌汽车部件有限公司</v>
      </c>
      <c r="F161" s="351">
        <v>44561</v>
      </c>
      <c r="G161" s="352"/>
      <c r="H161" s="352" t="str">
        <f>VLOOKUP(B161,'[2]2021.5零件主数据'!$A:$C,3,0)</f>
        <v>4*200</v>
      </c>
      <c r="I161" s="352" t="s">
        <v>306</v>
      </c>
      <c r="J161" s="352">
        <v>0.0685</v>
      </c>
    </row>
    <row r="162" spans="1:10">
      <c r="A162" s="336">
        <f t="shared" si="2"/>
        <v>160</v>
      </c>
      <c r="B162" s="337" t="s">
        <v>563</v>
      </c>
      <c r="C162" s="337" t="s">
        <v>288</v>
      </c>
      <c r="D162" s="338">
        <v>1913037</v>
      </c>
      <c r="E162" s="337" t="str">
        <f>VLOOKUP(D162,'[1]2021.5供应商'!$A$2:$B$1866,2,0)</f>
        <v>河北光华荣昌汽车部件有限公司</v>
      </c>
      <c r="F162" s="339">
        <v>44561</v>
      </c>
      <c r="H162" s="78" t="str">
        <f>VLOOKUP(B162,'[2]2021.5零件主数据'!$A:$C,3,0)</f>
        <v>X3000浅灰色</v>
      </c>
      <c r="I162" s="78" t="s">
        <v>306</v>
      </c>
      <c r="J162" s="78">
        <v>0.6726</v>
      </c>
    </row>
    <row r="163" spans="1:10">
      <c r="A163" s="336">
        <f t="shared" si="2"/>
        <v>161</v>
      </c>
      <c r="B163" s="337" t="s">
        <v>287</v>
      </c>
      <c r="C163" s="337" t="s">
        <v>288</v>
      </c>
      <c r="D163" s="338">
        <v>1913037</v>
      </c>
      <c r="E163" s="337" t="str">
        <f>VLOOKUP(D163,'[1]2021.5供应商'!$A$2:$B$1866,2,0)</f>
        <v>河北光华荣昌汽车部件有限公司</v>
      </c>
      <c r="F163" s="339">
        <v>44561</v>
      </c>
      <c r="H163" s="78" t="str">
        <f>VLOOKUP(B163,'[2]2021.5零件主数据'!$A:$C,3,0)</f>
        <v>内部凸点有2增至4</v>
      </c>
      <c r="I163" s="78" t="s">
        <v>306</v>
      </c>
      <c r="J163" s="78">
        <v>0.6726</v>
      </c>
    </row>
    <row r="164" spans="1:10">
      <c r="A164" s="336">
        <f t="shared" si="2"/>
        <v>162</v>
      </c>
      <c r="B164" s="337" t="s">
        <v>564</v>
      </c>
      <c r="C164" s="337" t="s">
        <v>288</v>
      </c>
      <c r="D164" s="338">
        <v>1913037</v>
      </c>
      <c r="E164" s="337" t="str">
        <f>VLOOKUP(D164,'[1]2021.5供应商'!$A$2:$B$1866,2,0)</f>
        <v>河北光华荣昌汽车部件有限公司</v>
      </c>
      <c r="F164" s="339">
        <v>44561</v>
      </c>
      <c r="H164" s="78" t="str">
        <f>VLOOKUP(B164,'[2]2021.5零件主数据'!$A:$C,3,0)</f>
        <v>H4 老状态</v>
      </c>
      <c r="I164" s="78" t="s">
        <v>306</v>
      </c>
      <c r="J164" s="78">
        <v>0.6726</v>
      </c>
    </row>
    <row r="165" spans="1:10">
      <c r="A165" s="336">
        <f t="shared" si="2"/>
        <v>163</v>
      </c>
      <c r="B165" s="337" t="s">
        <v>565</v>
      </c>
      <c r="C165" s="337" t="s">
        <v>566</v>
      </c>
      <c r="D165" s="338">
        <v>1913037</v>
      </c>
      <c r="E165" s="337" t="str">
        <f>VLOOKUP(D165,'[1]2021.5供应商'!$A$2:$B$1866,2,0)</f>
        <v>河北光华荣昌汽车部件有限公司</v>
      </c>
      <c r="F165" s="339">
        <v>44561</v>
      </c>
      <c r="H165" s="78" t="str">
        <f>VLOOKUP(B165,'[2]2021.5零件主数据'!$A:$C,3,0)</f>
        <v>H4A-6806006</v>
      </c>
      <c r="I165" s="78" t="s">
        <v>306</v>
      </c>
      <c r="J165" s="78">
        <v>2.07</v>
      </c>
    </row>
    <row r="166" spans="1:10">
      <c r="A166" s="336">
        <f t="shared" si="2"/>
        <v>164</v>
      </c>
      <c r="B166" s="337" t="s">
        <v>567</v>
      </c>
      <c r="C166" s="337" t="s">
        <v>256</v>
      </c>
      <c r="D166" s="338">
        <v>1913037</v>
      </c>
      <c r="E166" s="337" t="str">
        <f>VLOOKUP(D166,'[1]2021.5供应商'!$A$2:$B$1866,2,0)</f>
        <v>河北光华荣昌汽车部件有限公司</v>
      </c>
      <c r="F166" s="339">
        <v>44561</v>
      </c>
      <c r="I166" s="78" t="s">
        <v>306</v>
      </c>
      <c r="J166" s="78">
        <v>0.71</v>
      </c>
    </row>
    <row r="167" spans="1:10">
      <c r="A167" s="336">
        <f t="shared" si="2"/>
        <v>165</v>
      </c>
      <c r="B167" s="337" t="s">
        <v>568</v>
      </c>
      <c r="C167" s="337" t="s">
        <v>569</v>
      </c>
      <c r="D167" s="338">
        <v>1913078</v>
      </c>
      <c r="E167" s="337" t="str">
        <f>VLOOKUP(D167,'[1]2021.5供应商'!$A$2:$B$1866,2,0)</f>
        <v>黄骅市常郭镇街西纸箱厂</v>
      </c>
      <c r="F167" s="339">
        <v>44561</v>
      </c>
      <c r="H167" s="78" t="str">
        <f>VLOOKUP(B167,'[2]2021.5零件主数据'!$A:$C,3,0)</f>
        <v>490*395*245</v>
      </c>
      <c r="I167" s="78" t="s">
        <v>306</v>
      </c>
      <c r="J167" s="78">
        <v>6.1792</v>
      </c>
    </row>
    <row r="168" spans="1:10">
      <c r="A168" s="336">
        <f t="shared" si="2"/>
        <v>166</v>
      </c>
      <c r="B168" s="337" t="s">
        <v>570</v>
      </c>
      <c r="C168" s="337" t="s">
        <v>571</v>
      </c>
      <c r="D168" s="338">
        <v>1913078</v>
      </c>
      <c r="E168" s="337" t="str">
        <f>VLOOKUP(D168,'[1]2021.5供应商'!$A$2:$B$1866,2,0)</f>
        <v>黄骅市常郭镇街西纸箱厂</v>
      </c>
      <c r="F168" s="339">
        <v>44561</v>
      </c>
      <c r="H168" s="78" t="str">
        <f>VLOOKUP(B168,'[2]2021.5零件主数据'!$A:$C,3,0)</f>
        <v>520*340*325</v>
      </c>
      <c r="I168" s="78" t="s">
        <v>306</v>
      </c>
      <c r="J168" s="78">
        <v>6.2128</v>
      </c>
    </row>
    <row r="169" spans="1:10">
      <c r="A169" s="336">
        <f t="shared" si="2"/>
        <v>167</v>
      </c>
      <c r="B169" s="337" t="s">
        <v>572</v>
      </c>
      <c r="C169" s="337" t="s">
        <v>571</v>
      </c>
      <c r="D169" s="338">
        <v>1913078</v>
      </c>
      <c r="E169" s="337" t="str">
        <f>VLOOKUP(D169,'[1]2021.5供应商'!$A$2:$B$1866,2,0)</f>
        <v>黄骅市常郭镇街西纸箱厂</v>
      </c>
      <c r="F169" s="339">
        <v>44561</v>
      </c>
      <c r="H169" s="78" t="str">
        <f>VLOOKUP(B169,'[2]2021.5零件主数据'!$A:$C,3,0)</f>
        <v>540*360*250</v>
      </c>
      <c r="I169" s="78" t="s">
        <v>306</v>
      </c>
      <c r="J169" s="78">
        <v>5.9942</v>
      </c>
    </row>
    <row r="170" spans="1:10">
      <c r="A170" s="336">
        <f t="shared" si="2"/>
        <v>168</v>
      </c>
      <c r="B170" s="337" t="s">
        <v>573</v>
      </c>
      <c r="C170" s="337" t="s">
        <v>574</v>
      </c>
      <c r="D170" s="338">
        <v>1913078</v>
      </c>
      <c r="E170" s="337" t="str">
        <f>VLOOKUP(D170,'[1]2021.5供应商'!$A$2:$B$1866,2,0)</f>
        <v>黄骅市常郭镇街西纸箱厂</v>
      </c>
      <c r="F170" s="339">
        <v>44561</v>
      </c>
      <c r="H170" s="78" t="str">
        <f>VLOOKUP(B170,'[2]2021.5零件主数据'!$A:$C,3,0)</f>
        <v>490*310</v>
      </c>
      <c r="I170" s="78" t="s">
        <v>306</v>
      </c>
      <c r="J170" s="78">
        <v>0.4035</v>
      </c>
    </row>
    <row r="171" spans="1:10">
      <c r="A171" s="336">
        <f t="shared" si="2"/>
        <v>169</v>
      </c>
      <c r="B171" s="337" t="s">
        <v>575</v>
      </c>
      <c r="C171" s="337" t="s">
        <v>574</v>
      </c>
      <c r="D171" s="338">
        <v>1913078</v>
      </c>
      <c r="E171" s="337" t="str">
        <f>VLOOKUP(D171,'[1]2021.5供应商'!$A$2:$B$1866,2,0)</f>
        <v>黄骅市常郭镇街西纸箱厂</v>
      </c>
      <c r="F171" s="339">
        <v>44561</v>
      </c>
      <c r="H171" s="78" t="str">
        <f>VLOOKUP(B171,'[2]2021.5零件主数据'!$A:$C,3,0)</f>
        <v>490*390</v>
      </c>
      <c r="I171" s="78" t="s">
        <v>306</v>
      </c>
      <c r="J171" s="78">
        <v>0.496</v>
      </c>
    </row>
    <row r="172" spans="1:10">
      <c r="A172" s="336">
        <f t="shared" si="2"/>
        <v>170</v>
      </c>
      <c r="B172" s="337" t="s">
        <v>576</v>
      </c>
      <c r="C172" s="337" t="s">
        <v>577</v>
      </c>
      <c r="D172" s="338">
        <v>1931327</v>
      </c>
      <c r="E172" s="337" t="str">
        <f>VLOOKUP(D172,'[1]2021.5供应商'!$A$2:$B$1866,2,0)</f>
        <v>上海奔德汽车零部件有限公司</v>
      </c>
      <c r="F172" s="339">
        <v>44561</v>
      </c>
      <c r="I172" s="78" t="s">
        <v>324</v>
      </c>
      <c r="J172" s="78">
        <v>0.9735</v>
      </c>
    </row>
    <row r="173" spans="1:10">
      <c r="A173" s="336">
        <f t="shared" si="2"/>
        <v>171</v>
      </c>
      <c r="B173" s="337" t="s">
        <v>578</v>
      </c>
      <c r="C173" s="337" t="s">
        <v>579</v>
      </c>
      <c r="D173" s="338">
        <v>1913208</v>
      </c>
      <c r="E173" s="337" t="str">
        <f>VLOOKUP(D173,'[1]2021.5供应商'!$A$2:$B$1866,2,0)</f>
        <v>高碑店京华橡胶制品有限责任</v>
      </c>
      <c r="F173" s="339">
        <v>44561</v>
      </c>
      <c r="H173" s="78" t="str">
        <f>VLOOKUP(B173,'[2]2021.5零件主数据'!$A:$C,3,0)</f>
        <v>Φ7.5*Φ2.3*1.7</v>
      </c>
      <c r="I173" s="78" t="s">
        <v>306</v>
      </c>
      <c r="J173" s="78">
        <v>0.115</v>
      </c>
    </row>
    <row r="174" spans="1:10">
      <c r="A174" s="336">
        <f t="shared" si="2"/>
        <v>172</v>
      </c>
      <c r="B174" s="337" t="s">
        <v>580</v>
      </c>
      <c r="C174" s="337" t="s">
        <v>581</v>
      </c>
      <c r="D174" s="338">
        <v>1913208</v>
      </c>
      <c r="E174" s="337" t="str">
        <f>VLOOKUP(D174,'[1]2021.5供应商'!$A$2:$B$1866,2,0)</f>
        <v>高碑店京华橡胶制品有限责任</v>
      </c>
      <c r="F174" s="339">
        <v>44561</v>
      </c>
      <c r="H174" s="78" t="str">
        <f>VLOOKUP(B174,'[2]2021.5零件主数据'!$A:$C,3,0)</f>
        <v>Φ9*Φ1.65</v>
      </c>
      <c r="I174" s="78" t="s">
        <v>306</v>
      </c>
      <c r="J174" s="78">
        <v>0.0531</v>
      </c>
    </row>
    <row r="175" spans="1:10">
      <c r="A175" s="336">
        <f t="shared" si="2"/>
        <v>173</v>
      </c>
      <c r="B175" s="337" t="s">
        <v>266</v>
      </c>
      <c r="C175" s="337" t="s">
        <v>267</v>
      </c>
      <c r="D175" s="338">
        <v>1913210</v>
      </c>
      <c r="E175" s="337" t="str">
        <f>VLOOKUP(D175,'[1]2021.5供应商'!$A$2:$B$1866,2,0)</f>
        <v>河北宏广橡塑金属制品有限公司</v>
      </c>
      <c r="F175" s="339">
        <v>44561</v>
      </c>
      <c r="I175" s="78" t="s">
        <v>324</v>
      </c>
      <c r="J175" s="78">
        <v>0.4752</v>
      </c>
    </row>
    <row r="176" spans="1:10">
      <c r="A176" s="336">
        <f t="shared" si="2"/>
        <v>174</v>
      </c>
      <c r="B176" s="337" t="s">
        <v>582</v>
      </c>
      <c r="C176" s="337" t="s">
        <v>274</v>
      </c>
      <c r="D176" s="338">
        <v>1913210</v>
      </c>
      <c r="E176" s="337" t="str">
        <f>VLOOKUP(D176,'[1]2021.5供应商'!$A$2:$B$1866,2,0)</f>
        <v>河北宏广橡塑金属制品有限公司</v>
      </c>
      <c r="F176" s="339">
        <v>44561</v>
      </c>
      <c r="H176" s="78" t="str">
        <f>VLOOKUP(B176,'[2]2021.5零件主数据'!$A:$C,3,0)</f>
        <v>尼龙Φ6*4*150mm</v>
      </c>
      <c r="I176" s="78" t="s">
        <v>306</v>
      </c>
      <c r="J176" s="78">
        <v>0.2538</v>
      </c>
    </row>
    <row r="177" spans="1:10">
      <c r="A177" s="336">
        <f t="shared" si="2"/>
        <v>175</v>
      </c>
      <c r="B177" s="337" t="s">
        <v>583</v>
      </c>
      <c r="C177" s="337" t="s">
        <v>274</v>
      </c>
      <c r="D177" s="338">
        <v>1913210</v>
      </c>
      <c r="E177" s="337" t="str">
        <f>VLOOKUP(D177,'[1]2021.5供应商'!$A$2:$B$1866,2,0)</f>
        <v>河北宏广橡塑金属制品有限公司</v>
      </c>
      <c r="F177" s="339">
        <v>44561</v>
      </c>
      <c r="H177" s="78" t="str">
        <f>VLOOKUP(B177,'[2]2021.5零件主数据'!$A:$C,3,0)</f>
        <v>尼龙Φ6*4*240mm</v>
      </c>
      <c r="I177" s="78" t="s">
        <v>306</v>
      </c>
      <c r="J177" s="78">
        <v>0.4177</v>
      </c>
    </row>
    <row r="178" spans="1:10">
      <c r="A178" s="336">
        <f t="shared" si="2"/>
        <v>176</v>
      </c>
      <c r="B178" s="337" t="s">
        <v>584</v>
      </c>
      <c r="C178" s="337" t="s">
        <v>274</v>
      </c>
      <c r="D178" s="338">
        <v>1913210</v>
      </c>
      <c r="E178" s="337" t="str">
        <f>VLOOKUP(D178,'[1]2021.5供应商'!$A$2:$B$1866,2,0)</f>
        <v>河北宏广橡塑金属制品有限公司</v>
      </c>
      <c r="F178" s="339">
        <v>44561</v>
      </c>
      <c r="H178" s="78" t="str">
        <f>VLOOKUP(B178,'[2]2021.5零件主数据'!$A:$C,3,0)</f>
        <v>尼龙Φ6*4*550mm</v>
      </c>
      <c r="I178" s="78" t="s">
        <v>306</v>
      </c>
      <c r="J178" s="78">
        <v>0.95</v>
      </c>
    </row>
    <row r="179" spans="1:10">
      <c r="A179" s="336">
        <f t="shared" si="2"/>
        <v>177</v>
      </c>
      <c r="B179" s="337" t="s">
        <v>585</v>
      </c>
      <c r="C179" s="337" t="s">
        <v>586</v>
      </c>
      <c r="D179" s="338">
        <v>1913259</v>
      </c>
      <c r="E179" s="337" t="str">
        <f>VLOOKUP(D179,'[1]2021.5供应商'!$A$2:$B$1866,2,0)</f>
        <v>廊坊市安次区码头镇盛德利机加</v>
      </c>
      <c r="F179" s="339">
        <v>44561</v>
      </c>
      <c r="H179" s="78" t="str">
        <f>VLOOKUP(B179,'[2]2021.5零件主数据'!$A:$C,3,0)</f>
        <v>M10*1.0</v>
      </c>
      <c r="I179" s="78" t="s">
        <v>306</v>
      </c>
      <c r="J179" s="78">
        <v>0.5752</v>
      </c>
    </row>
    <row r="180" spans="1:10">
      <c r="A180" s="336">
        <f t="shared" si="2"/>
        <v>178</v>
      </c>
      <c r="B180" s="337" t="s">
        <v>587</v>
      </c>
      <c r="C180" s="337" t="s">
        <v>588</v>
      </c>
      <c r="D180" s="338">
        <v>1913259</v>
      </c>
      <c r="E180" s="337" t="str">
        <f>VLOOKUP(D180,'[1]2021.5供应商'!$A$2:$B$1866,2,0)</f>
        <v>廊坊市安次区码头镇盛德利机加</v>
      </c>
      <c r="F180" s="339">
        <v>44561</v>
      </c>
      <c r="I180" s="78" t="s">
        <v>306</v>
      </c>
      <c r="J180" s="78">
        <v>4.2876</v>
      </c>
    </row>
    <row r="181" spans="1:10">
      <c r="A181" s="336">
        <f t="shared" si="2"/>
        <v>179</v>
      </c>
      <c r="B181" s="337" t="s">
        <v>589</v>
      </c>
      <c r="C181" s="337" t="s">
        <v>590</v>
      </c>
      <c r="D181" s="338">
        <v>1913259</v>
      </c>
      <c r="E181" s="337" t="str">
        <f>VLOOKUP(D181,'[1]2021.5供应商'!$A$2:$B$1866,2,0)</f>
        <v>廊坊市安次区码头镇盛德利机加</v>
      </c>
      <c r="F181" s="339">
        <v>44561</v>
      </c>
      <c r="I181" s="78" t="s">
        <v>306</v>
      </c>
      <c r="J181" s="78">
        <v>0.9208</v>
      </c>
    </row>
    <row r="182" spans="1:10">
      <c r="A182" s="336">
        <f t="shared" si="2"/>
        <v>180</v>
      </c>
      <c r="B182" s="337" t="s">
        <v>591</v>
      </c>
      <c r="C182" s="337" t="s">
        <v>592</v>
      </c>
      <c r="D182" s="338">
        <v>1913259</v>
      </c>
      <c r="E182" s="337" t="str">
        <f>VLOOKUP(D182,'[1]2021.5供应商'!$A$2:$B$1866,2,0)</f>
        <v>廊坊市安次区码头镇盛德利机加</v>
      </c>
      <c r="F182" s="339">
        <v>44561</v>
      </c>
      <c r="H182" s="78" t="str">
        <f>VLOOKUP(B182,'[2]2021.5零件主数据'!$A:$C,3,0)</f>
        <v>4.6*21.5</v>
      </c>
      <c r="I182" s="78" t="s">
        <v>306</v>
      </c>
      <c r="J182" s="78">
        <v>0.531</v>
      </c>
    </row>
    <row r="183" spans="1:10">
      <c r="A183" s="336">
        <f t="shared" si="2"/>
        <v>181</v>
      </c>
      <c r="B183" s="337" t="s">
        <v>593</v>
      </c>
      <c r="C183" s="337" t="s">
        <v>594</v>
      </c>
      <c r="D183" s="338">
        <v>1913296</v>
      </c>
      <c r="E183" s="337" t="str">
        <f>VLOOKUP(D183,'[1]2021.5供应商'!$A$2:$B$1866,2,0)</f>
        <v>河北科力汽车装备股份有限公司</v>
      </c>
      <c r="F183" s="339">
        <v>44561</v>
      </c>
      <c r="I183" s="78" t="s">
        <v>306</v>
      </c>
      <c r="J183" s="78">
        <v>1.05</v>
      </c>
    </row>
    <row r="184" spans="1:10">
      <c r="A184" s="336">
        <f t="shared" si="2"/>
        <v>182</v>
      </c>
      <c r="B184" s="337" t="s">
        <v>595</v>
      </c>
      <c r="C184" s="337" t="s">
        <v>596</v>
      </c>
      <c r="D184" s="338">
        <v>1913296</v>
      </c>
      <c r="E184" s="337" t="str">
        <f>VLOOKUP(D184,'[1]2021.5供应商'!$A$2:$B$1866,2,0)</f>
        <v>河北科力汽车装备股份有限公司</v>
      </c>
      <c r="F184" s="339">
        <v>44561</v>
      </c>
      <c r="I184" s="78" t="s">
        <v>306</v>
      </c>
      <c r="J184" s="78">
        <v>0.64</v>
      </c>
    </row>
    <row r="185" spans="1:10">
      <c r="A185" s="336">
        <f t="shared" si="2"/>
        <v>183</v>
      </c>
      <c r="B185" s="337" t="s">
        <v>597</v>
      </c>
      <c r="C185" s="337" t="s">
        <v>598</v>
      </c>
      <c r="D185" s="338">
        <v>1913296</v>
      </c>
      <c r="E185" s="337" t="str">
        <f>VLOOKUP(D185,'[1]2021.5供应商'!$A$2:$B$1866,2,0)</f>
        <v>河北科力汽车装备股份有限公司</v>
      </c>
      <c r="F185" s="339">
        <v>44561</v>
      </c>
      <c r="I185" s="78" t="s">
        <v>306</v>
      </c>
      <c r="J185" s="78">
        <v>0.63</v>
      </c>
    </row>
    <row r="186" spans="1:10">
      <c r="A186" s="336">
        <f t="shared" si="2"/>
        <v>184</v>
      </c>
      <c r="B186" s="337" t="s">
        <v>599</v>
      </c>
      <c r="C186" s="337" t="s">
        <v>600</v>
      </c>
      <c r="D186" s="338">
        <v>1913296</v>
      </c>
      <c r="E186" s="337" t="str">
        <f>VLOOKUP(D186,'[1]2021.5供应商'!$A$2:$B$1866,2,0)</f>
        <v>河北科力汽车装备股份有限公司</v>
      </c>
      <c r="F186" s="339">
        <v>44561</v>
      </c>
      <c r="I186" s="78" t="s">
        <v>306</v>
      </c>
      <c r="J186" s="78">
        <v>0.58</v>
      </c>
    </row>
    <row r="187" spans="1:10">
      <c r="A187" s="336">
        <f t="shared" si="2"/>
        <v>185</v>
      </c>
      <c r="B187" s="337" t="s">
        <v>601</v>
      </c>
      <c r="C187" s="337" t="s">
        <v>602</v>
      </c>
      <c r="D187" s="338">
        <v>1913296</v>
      </c>
      <c r="E187" s="337" t="str">
        <f>VLOOKUP(D187,'[1]2021.5供应商'!$A$2:$B$1866,2,0)</f>
        <v>河北科力汽车装备股份有限公司</v>
      </c>
      <c r="F187" s="339">
        <v>44561</v>
      </c>
      <c r="I187" s="78" t="s">
        <v>306</v>
      </c>
      <c r="J187" s="78">
        <v>0.59</v>
      </c>
    </row>
    <row r="188" spans="1:10">
      <c r="A188" s="336">
        <f t="shared" si="2"/>
        <v>186</v>
      </c>
      <c r="B188" s="337" t="s">
        <v>603</v>
      </c>
      <c r="C188" s="337" t="s">
        <v>604</v>
      </c>
      <c r="D188" s="338">
        <v>1913296</v>
      </c>
      <c r="E188" s="337" t="str">
        <f>VLOOKUP(D188,'[1]2021.5供应商'!$A$2:$B$1866,2,0)</f>
        <v>河北科力汽车装备股份有限公司</v>
      </c>
      <c r="F188" s="339">
        <v>44561</v>
      </c>
      <c r="I188" s="78" t="s">
        <v>306</v>
      </c>
      <c r="J188" s="78">
        <v>0.4</v>
      </c>
    </row>
    <row r="189" spans="1:10">
      <c r="A189" s="336">
        <f t="shared" si="2"/>
        <v>187</v>
      </c>
      <c r="B189" s="337" t="s">
        <v>605</v>
      </c>
      <c r="C189" s="337" t="s">
        <v>606</v>
      </c>
      <c r="D189" s="338">
        <v>1913296</v>
      </c>
      <c r="E189" s="337" t="str">
        <f>VLOOKUP(D189,'[1]2021.5供应商'!$A$2:$B$1866,2,0)</f>
        <v>河北科力汽车装备股份有限公司</v>
      </c>
      <c r="F189" s="339">
        <v>44561</v>
      </c>
      <c r="I189" s="78" t="s">
        <v>306</v>
      </c>
      <c r="J189" s="78">
        <v>0.4</v>
      </c>
    </row>
    <row r="190" spans="1:10">
      <c r="A190" s="336">
        <f t="shared" si="2"/>
        <v>188</v>
      </c>
      <c r="B190" s="337" t="s">
        <v>607</v>
      </c>
      <c r="C190" s="337" t="s">
        <v>608</v>
      </c>
      <c r="D190" s="338">
        <v>1922700</v>
      </c>
      <c r="E190" s="337" t="str">
        <f>VLOOKUP(D190,'[1]2021.5供应商'!$A$2:$B$1866,2,0)</f>
        <v>吉林裕隆机电设备零部件有限公</v>
      </c>
      <c r="F190" s="339">
        <v>44561</v>
      </c>
      <c r="H190" s="78" t="str">
        <f>VLOOKUP(B190,'[2]2021.5零件主数据'!$A:$C,3,0)</f>
        <v>φ7.6*φ0.4*12</v>
      </c>
      <c r="I190" s="78" t="s">
        <v>306</v>
      </c>
      <c r="J190" s="78">
        <v>0.12</v>
      </c>
    </row>
    <row r="191" spans="1:10">
      <c r="A191" s="336">
        <f t="shared" si="2"/>
        <v>189</v>
      </c>
      <c r="B191" s="337" t="s">
        <v>609</v>
      </c>
      <c r="C191" s="337" t="s">
        <v>610</v>
      </c>
      <c r="D191" s="338">
        <v>1922700</v>
      </c>
      <c r="E191" s="337" t="str">
        <f>VLOOKUP(D191,'[1]2021.5供应商'!$A$2:$B$1866,2,0)</f>
        <v>吉林裕隆机电设备零部件有限公</v>
      </c>
      <c r="F191" s="339">
        <v>44561</v>
      </c>
      <c r="H191" s="78" t="str">
        <f>VLOOKUP(B191,'[2]2021.5零件主数据'!$A:$C,3,0)</f>
        <v>0.6*8</v>
      </c>
      <c r="I191" s="78" t="s">
        <v>306</v>
      </c>
      <c r="J191" s="78">
        <v>0.0949</v>
      </c>
    </row>
    <row r="192" spans="1:10">
      <c r="A192" s="336">
        <f t="shared" si="2"/>
        <v>190</v>
      </c>
      <c r="B192" s="337" t="s">
        <v>611</v>
      </c>
      <c r="C192" s="337" t="s">
        <v>612</v>
      </c>
      <c r="D192" s="338">
        <v>1922700</v>
      </c>
      <c r="E192" s="337" t="str">
        <f>VLOOKUP(D192,'[1]2021.5供应商'!$A$2:$B$1866,2,0)</f>
        <v>吉林裕隆机电设备零部件有限公</v>
      </c>
      <c r="F192" s="339">
        <v>44561</v>
      </c>
      <c r="H192" s="78" t="str">
        <f>VLOOKUP(B192,'[2]2021.5零件主数据'!$A:$C,3,0)</f>
        <v>0.7*5.9*23.5</v>
      </c>
      <c r="I192" s="78" t="s">
        <v>306</v>
      </c>
      <c r="J192" s="78">
        <v>0.7743</v>
      </c>
    </row>
    <row r="193" spans="1:10">
      <c r="A193" s="336">
        <f t="shared" si="2"/>
        <v>191</v>
      </c>
      <c r="B193" s="337" t="s">
        <v>613</v>
      </c>
      <c r="C193" s="337" t="s">
        <v>614</v>
      </c>
      <c r="D193" s="338">
        <v>1922700</v>
      </c>
      <c r="E193" s="337" t="str">
        <f>VLOOKUP(D193,'[1]2021.5供应商'!$A$2:$B$1866,2,0)</f>
        <v>吉林裕隆机电设备零部件有限公</v>
      </c>
      <c r="F193" s="339">
        <v>44561</v>
      </c>
      <c r="H193" s="78" t="str">
        <f>VLOOKUP(B193,'[2]2021.5零件主数据'!$A:$C,3,0)</f>
        <v>Φ1.6*1.9</v>
      </c>
      <c r="I193" s="78" t="s">
        <v>306</v>
      </c>
      <c r="J193" s="78">
        <v>0.35</v>
      </c>
    </row>
    <row r="194" spans="1:10">
      <c r="A194" s="336">
        <f t="shared" si="2"/>
        <v>192</v>
      </c>
      <c r="B194" s="337" t="s">
        <v>615</v>
      </c>
      <c r="C194" s="337" t="s">
        <v>616</v>
      </c>
      <c r="D194" s="338">
        <v>1922700</v>
      </c>
      <c r="E194" s="337" t="str">
        <f>VLOOKUP(D194,'[1]2021.5供应商'!$A$2:$B$1866,2,0)</f>
        <v>吉林裕隆机电设备零部件有限公</v>
      </c>
      <c r="F194" s="339">
        <v>44561</v>
      </c>
      <c r="H194" s="78" t="str">
        <f>VLOOKUP(B194,'[2]2021.5零件主数据'!$A:$C,3,0)</f>
        <v>Φ0.8*Φ4.2*16*1.5</v>
      </c>
      <c r="I194" s="78" t="s">
        <v>306</v>
      </c>
      <c r="J194" s="78">
        <v>0.17</v>
      </c>
    </row>
    <row r="195" spans="1:10">
      <c r="A195" s="336">
        <f t="shared" si="2"/>
        <v>193</v>
      </c>
      <c r="B195" s="337" t="s">
        <v>617</v>
      </c>
      <c r="C195" s="337" t="s">
        <v>618</v>
      </c>
      <c r="D195" s="338">
        <v>1922700</v>
      </c>
      <c r="E195" s="337" t="str">
        <f>VLOOKUP(D195,'[1]2021.5供应商'!$A$2:$B$1866,2,0)</f>
        <v>吉林裕隆机电设备零部件有限公</v>
      </c>
      <c r="F195" s="339">
        <v>44561</v>
      </c>
      <c r="H195" s="78" t="str">
        <f>VLOOKUP(B195,'[2]2021.5零件主数据'!$A:$C,3,0)</f>
        <v>Φ0.5*Φ3.5*11*1.5</v>
      </c>
      <c r="I195" s="78" t="s">
        <v>306</v>
      </c>
      <c r="J195" s="78">
        <v>0.1</v>
      </c>
    </row>
    <row r="196" spans="1:10">
      <c r="A196" s="336">
        <f t="shared" si="2"/>
        <v>194</v>
      </c>
      <c r="B196" s="337" t="s">
        <v>238</v>
      </c>
      <c r="C196" s="337" t="s">
        <v>239</v>
      </c>
      <c r="D196" s="338">
        <v>1931327</v>
      </c>
      <c r="E196" s="337" t="str">
        <f>VLOOKUP(D196,'[1]2021.5供应商'!$A$2:$B$1866,2,0)</f>
        <v>上海奔德汽车零部件有限公司</v>
      </c>
      <c r="F196" s="339">
        <v>44561</v>
      </c>
      <c r="I196" s="78" t="s">
        <v>324</v>
      </c>
      <c r="J196" s="78">
        <v>0.9106</v>
      </c>
    </row>
    <row r="197" spans="1:10">
      <c r="A197" s="336">
        <f t="shared" si="2"/>
        <v>195</v>
      </c>
      <c r="B197" s="337" t="s">
        <v>619</v>
      </c>
      <c r="C197" s="337" t="s">
        <v>620</v>
      </c>
      <c r="D197" s="338">
        <v>1931702</v>
      </c>
      <c r="E197" s="337" t="str">
        <f>VLOOKUP(D197,'[1]2021.5供应商'!$A$2:$B$1866,2,0)</f>
        <v>上海保隆工贸有限公司</v>
      </c>
      <c r="F197" s="339">
        <v>44561</v>
      </c>
      <c r="H197" s="78" t="str">
        <f>VLOOKUP(B197,'[2]2021.5零件主数据'!$A:$C,3,0)</f>
        <v>160mm</v>
      </c>
      <c r="I197" s="78" t="s">
        <v>306</v>
      </c>
      <c r="J197" s="78">
        <v>16.2</v>
      </c>
    </row>
    <row r="198" spans="1:10">
      <c r="A198" s="336">
        <f t="shared" si="2"/>
        <v>196</v>
      </c>
      <c r="B198" s="337" t="s">
        <v>621</v>
      </c>
      <c r="C198" s="337" t="s">
        <v>622</v>
      </c>
      <c r="D198" s="338">
        <v>1931705</v>
      </c>
      <c r="E198" s="337" t="str">
        <f>VLOOKUP(D198,'[1]2021.5供应商'!$A$2:$B$1866,2,0)</f>
        <v>上海铂率科技发展有限公司</v>
      </c>
      <c r="F198" s="339">
        <v>44561</v>
      </c>
      <c r="I198" s="78" t="s">
        <v>306</v>
      </c>
      <c r="J198" s="78">
        <v>0.2655</v>
      </c>
    </row>
    <row r="199" spans="1:10">
      <c r="A199" s="336">
        <f t="shared" si="2"/>
        <v>197</v>
      </c>
      <c r="B199" s="337" t="s">
        <v>623</v>
      </c>
      <c r="C199" s="337" t="s">
        <v>622</v>
      </c>
      <c r="D199" s="338">
        <v>1931705</v>
      </c>
      <c r="E199" s="337" t="str">
        <f>VLOOKUP(D199,'[1]2021.5供应商'!$A$2:$B$1866,2,0)</f>
        <v>上海铂率科技发展有限公司</v>
      </c>
      <c r="F199" s="339">
        <v>44561</v>
      </c>
      <c r="I199" s="78" t="s">
        <v>306</v>
      </c>
      <c r="J199" s="78">
        <v>0.78</v>
      </c>
    </row>
    <row r="200" spans="1:10">
      <c r="A200" s="336">
        <f t="shared" si="2"/>
        <v>198</v>
      </c>
      <c r="B200" s="337" t="s">
        <v>624</v>
      </c>
      <c r="C200" s="337" t="s">
        <v>625</v>
      </c>
      <c r="D200" s="338">
        <v>1932684</v>
      </c>
      <c r="E200" s="337" t="str">
        <f>VLOOKUP(D200,'[1]2021.5供应商'!$A$2:$B$1866,2,0)</f>
        <v>无锡鸿业空气弹簧有限公司</v>
      </c>
      <c r="F200" s="339">
        <v>44561</v>
      </c>
      <c r="I200" s="78" t="s">
        <v>306</v>
      </c>
      <c r="J200" s="78">
        <v>13.5398</v>
      </c>
    </row>
    <row r="201" spans="1:10">
      <c r="A201" s="336">
        <f t="shared" si="2"/>
        <v>199</v>
      </c>
      <c r="B201" s="337" t="s">
        <v>626</v>
      </c>
      <c r="C201" s="337" t="s">
        <v>627</v>
      </c>
      <c r="D201" s="338">
        <v>1932684</v>
      </c>
      <c r="E201" s="337" t="str">
        <f>VLOOKUP(D201,'[1]2021.5供应商'!$A$2:$B$1866,2,0)</f>
        <v>无锡鸿业空气弹簧有限公司</v>
      </c>
      <c r="F201" s="339">
        <v>44561</v>
      </c>
      <c r="I201" s="78" t="s">
        <v>306</v>
      </c>
      <c r="J201" s="78">
        <v>11.8496</v>
      </c>
    </row>
    <row r="202" spans="1:10">
      <c r="A202" s="336">
        <f t="shared" si="2"/>
        <v>200</v>
      </c>
      <c r="B202" s="337" t="s">
        <v>628</v>
      </c>
      <c r="C202" s="337" t="s">
        <v>629</v>
      </c>
      <c r="D202" s="338">
        <v>1933517</v>
      </c>
      <c r="E202" s="337" t="str">
        <f>VLOOKUP(D202,'[1]2021.5供应商'!$A$2:$B$1866,2,0)</f>
        <v>浙江永康市依晟工贸有限公司</v>
      </c>
      <c r="F202" s="339">
        <v>44561</v>
      </c>
      <c r="H202" s="78" t="str">
        <f>VLOOKUP(B202,'[2]2021.5零件主数据'!$A:$C,3,0)</f>
        <v>φ95.3×φ91.3×10</v>
      </c>
      <c r="I202" s="78" t="s">
        <v>306</v>
      </c>
      <c r="J202" s="78">
        <v>1.55</v>
      </c>
    </row>
    <row r="203" spans="1:10">
      <c r="A203" s="336">
        <f t="shared" si="2"/>
        <v>201</v>
      </c>
      <c r="B203" s="337" t="s">
        <v>630</v>
      </c>
      <c r="C203" s="337" t="s">
        <v>631</v>
      </c>
      <c r="D203" s="338">
        <v>1934521</v>
      </c>
      <c r="E203" s="337" t="str">
        <f>VLOOKUP(D203,'[1]2021.5供应商'!$A$2:$B$1866,2,0)</f>
        <v>芜湖星火软轴控制索制造</v>
      </c>
      <c r="F203" s="339">
        <v>44561</v>
      </c>
      <c r="I203" s="78" t="s">
        <v>306</v>
      </c>
      <c r="J203" s="78">
        <v>2.8</v>
      </c>
    </row>
    <row r="204" spans="1:10">
      <c r="A204" s="336">
        <f t="shared" ref="A204:A237" si="3">ROW()-2</f>
        <v>202</v>
      </c>
      <c r="B204" s="340" t="s">
        <v>632</v>
      </c>
      <c r="C204" s="340" t="s">
        <v>633</v>
      </c>
      <c r="D204" s="347" t="s">
        <v>634</v>
      </c>
      <c r="E204" s="337" t="str">
        <f>VLOOKUP(D204,'[1]2021.5供应商'!$A$2:$B$1866,2,0)</f>
        <v>安路普昌平分公司</v>
      </c>
      <c r="F204" s="339">
        <v>44561</v>
      </c>
      <c r="H204" s="78" t="str">
        <f>VLOOKUP(B204,'[2]2021.5零件主数据'!$A:$C,3,0)</f>
        <v>2.0平台</v>
      </c>
      <c r="I204" s="78" t="s">
        <v>306</v>
      </c>
      <c r="J204" s="78">
        <v>5.1164</v>
      </c>
    </row>
    <row r="205" spans="1:10">
      <c r="A205" s="336">
        <f t="shared" si="3"/>
        <v>203</v>
      </c>
      <c r="B205" s="78" t="s">
        <v>635</v>
      </c>
      <c r="C205" s="78" t="s">
        <v>636</v>
      </c>
      <c r="D205" s="347" t="s">
        <v>634</v>
      </c>
      <c r="E205" s="337" t="str">
        <f>VLOOKUP(D205,'[1]2021.5供应商'!$A$2:$B$1866,2,0)</f>
        <v>安路普昌平分公司</v>
      </c>
      <c r="F205" s="339">
        <v>44561</v>
      </c>
      <c r="I205" s="78" t="s">
        <v>306</v>
      </c>
      <c r="J205" s="355">
        <v>2.4</v>
      </c>
    </row>
    <row r="206" spans="1:10">
      <c r="A206" s="336">
        <f t="shared" si="3"/>
        <v>204</v>
      </c>
      <c r="B206" s="78" t="s">
        <v>637</v>
      </c>
      <c r="C206" s="78" t="s">
        <v>638</v>
      </c>
      <c r="D206" s="347" t="s">
        <v>634</v>
      </c>
      <c r="E206" s="337" t="str">
        <f>VLOOKUP(D206,'[1]2021.5供应商'!$A$2:$B$1866,2,0)</f>
        <v>安路普昌平分公司</v>
      </c>
      <c r="F206" s="339">
        <v>44561</v>
      </c>
      <c r="I206" s="78" t="s">
        <v>306</v>
      </c>
      <c r="J206" s="78">
        <v>6.6</v>
      </c>
    </row>
    <row r="207" spans="1:10">
      <c r="A207" s="336">
        <f t="shared" si="3"/>
        <v>205</v>
      </c>
      <c r="B207" s="347" t="s">
        <v>639</v>
      </c>
      <c r="C207" s="78" t="s">
        <v>640</v>
      </c>
      <c r="D207" s="347" t="s">
        <v>634</v>
      </c>
      <c r="E207" s="337" t="str">
        <f>VLOOKUP(D207,'[1]2021.5供应商'!$A$2:$B$1866,2,0)</f>
        <v>安路普昌平分公司</v>
      </c>
      <c r="F207" s="339">
        <v>44561</v>
      </c>
      <c r="I207" s="78" t="s">
        <v>306</v>
      </c>
      <c r="J207" s="78">
        <v>20.51</v>
      </c>
    </row>
    <row r="208" spans="1:10">
      <c r="A208" s="336">
        <f t="shared" si="2"/>
        <v>206</v>
      </c>
      <c r="B208" s="337" t="s">
        <v>641</v>
      </c>
      <c r="C208" s="337" t="s">
        <v>642</v>
      </c>
      <c r="D208" s="338" t="s">
        <v>643</v>
      </c>
      <c r="E208" s="337" t="str">
        <f>VLOOKUP(D208,'[1]2021.5供应商'!$A$2:$B$1866,2,0)</f>
        <v>文安县万达汽车配件制造有限公</v>
      </c>
      <c r="F208" s="339">
        <v>44561</v>
      </c>
      <c r="H208" s="78" t="str">
        <f>VLOOKUP(B208,'[2]2021.5零件主数据'!$A:$C,3,0)</f>
        <v>16*47.5</v>
      </c>
      <c r="I208" s="78" t="s">
        <v>306</v>
      </c>
      <c r="J208" s="78">
        <v>1.971</v>
      </c>
    </row>
    <row r="209" spans="1:10">
      <c r="A209" s="336">
        <f t="shared" si="2"/>
        <v>207</v>
      </c>
      <c r="B209" s="337" t="s">
        <v>234</v>
      </c>
      <c r="C209" s="337" t="s">
        <v>235</v>
      </c>
      <c r="D209" s="338" t="s">
        <v>644</v>
      </c>
      <c r="E209" s="337" t="str">
        <f>VLOOKUP(D209,'[1]2021.5供应商'!$A$2:$B$1866,2,0)</f>
        <v>北京市京宁通海经贸有限公司</v>
      </c>
      <c r="F209" s="339">
        <v>44561</v>
      </c>
      <c r="H209" s="78" t="str">
        <f>VLOOKUP(B209,'[2]2021.5零件主数据'!$A:$C,3,0)</f>
        <v>M2.6*10</v>
      </c>
      <c r="I209" s="78" t="s">
        <v>306</v>
      </c>
      <c r="J209" s="78">
        <v>0.0504</v>
      </c>
    </row>
    <row r="210" spans="1:10">
      <c r="A210" s="336">
        <f t="shared" si="2"/>
        <v>208</v>
      </c>
      <c r="B210" s="337" t="s">
        <v>241</v>
      </c>
      <c r="C210" s="337" t="s">
        <v>242</v>
      </c>
      <c r="D210" s="338" t="s">
        <v>644</v>
      </c>
      <c r="E210" s="337" t="str">
        <f>VLOOKUP(D210,'[1]2021.5供应商'!$A$2:$B$1866,2,0)</f>
        <v>北京市京宁通海经贸有限公司</v>
      </c>
      <c r="F210" s="339">
        <v>44561</v>
      </c>
      <c r="H210" s="78" t="str">
        <f>VLOOKUP(B210,'[2]2021.5零件主数据'!$A:$C,3,0)</f>
        <v>Φ4镀黑锌</v>
      </c>
      <c r="I210" s="78" t="s">
        <v>306</v>
      </c>
      <c r="J210" s="78">
        <v>0.0588</v>
      </c>
    </row>
    <row r="211" spans="1:10">
      <c r="A211" s="336">
        <f t="shared" si="2"/>
        <v>209</v>
      </c>
      <c r="B211" s="337" t="s">
        <v>645</v>
      </c>
      <c r="C211" s="337" t="s">
        <v>646</v>
      </c>
      <c r="D211" s="338" t="s">
        <v>644</v>
      </c>
      <c r="E211" s="337" t="str">
        <f>VLOOKUP(D211,'[1]2021.5供应商'!$A$2:$B$1866,2,0)</f>
        <v>北京市京宁通海经贸有限公司</v>
      </c>
      <c r="F211" s="339">
        <v>44561</v>
      </c>
      <c r="H211" s="78" t="str">
        <f>VLOOKUP(B211,'[2]2021.5零件主数据'!$A:$C,3,0)</f>
        <v>SRΦ2.8</v>
      </c>
      <c r="I211" s="78" t="s">
        <v>306</v>
      </c>
      <c r="J211" s="78">
        <v>0.0588</v>
      </c>
    </row>
    <row r="212" spans="1:10">
      <c r="A212" s="336">
        <f t="shared" si="2"/>
        <v>210</v>
      </c>
      <c r="B212" s="337" t="s">
        <v>647</v>
      </c>
      <c r="C212" s="337" t="s">
        <v>648</v>
      </c>
      <c r="D212" s="338" t="s">
        <v>644</v>
      </c>
      <c r="E212" s="337" t="str">
        <f>VLOOKUP(D212,'[1]2021.5供应商'!$A$2:$B$1866,2,0)</f>
        <v>北京市京宁通海经贸有限公司</v>
      </c>
      <c r="F212" s="339">
        <v>44561</v>
      </c>
      <c r="H212" s="78" t="str">
        <f>VLOOKUP(B212,'[2]2021.5零件主数据'!$A:$C,3,0)</f>
        <v>M6*20镀黑锌</v>
      </c>
      <c r="I212" s="78" t="s">
        <v>306</v>
      </c>
      <c r="J212" s="78">
        <v>0.1261</v>
      </c>
    </row>
    <row r="213" spans="1:10">
      <c r="A213" s="336">
        <f t="shared" si="2"/>
        <v>211</v>
      </c>
      <c r="B213" s="337" t="s">
        <v>649</v>
      </c>
      <c r="C213" s="337" t="s">
        <v>650</v>
      </c>
      <c r="D213" s="338" t="s">
        <v>644</v>
      </c>
      <c r="E213" s="337" t="str">
        <f>VLOOKUP(D213,'[1]2021.5供应商'!$A$2:$B$1866,2,0)</f>
        <v>北京市京宁通海经贸有限公司</v>
      </c>
      <c r="F213" s="339">
        <v>44561</v>
      </c>
      <c r="H213" s="78" t="str">
        <f>VLOOKUP(B213,'[2]2021.5零件主数据'!$A:$C,3,0)</f>
        <v>M2.3*8-6</v>
      </c>
      <c r="I213" s="78" t="s">
        <v>306</v>
      </c>
      <c r="J213" s="78">
        <v>0.0354</v>
      </c>
    </row>
    <row r="214" spans="1:10">
      <c r="A214" s="336">
        <f t="shared" si="2"/>
        <v>212</v>
      </c>
      <c r="B214" s="337" t="s">
        <v>651</v>
      </c>
      <c r="C214" s="337" t="s">
        <v>652</v>
      </c>
      <c r="D214" s="338" t="s">
        <v>644</v>
      </c>
      <c r="E214" s="337" t="str">
        <f>VLOOKUP(D214,'[1]2021.5供应商'!$A$2:$B$1866,2,0)</f>
        <v>北京市京宁通海经贸有限公司</v>
      </c>
      <c r="F214" s="339">
        <v>44561</v>
      </c>
      <c r="I214" s="78" t="s">
        <v>324</v>
      </c>
      <c r="J214" s="78">
        <v>0.4867</v>
      </c>
    </row>
    <row r="215" spans="1:10">
      <c r="A215" s="336">
        <f t="shared" si="3"/>
        <v>213</v>
      </c>
      <c r="B215" s="337" t="s">
        <v>653</v>
      </c>
      <c r="C215" s="337" t="s">
        <v>654</v>
      </c>
      <c r="D215" s="338" t="s">
        <v>655</v>
      </c>
      <c r="E215" s="337" t="str">
        <f>VLOOKUP(D215,'[1]2021.5供应商'!$A$2:$B$1866,2,0)</f>
        <v>北京世纪佳宏机械配件有限公司</v>
      </c>
      <c r="F215" s="339">
        <v>44561</v>
      </c>
      <c r="H215" s="78" t="str">
        <f>VLOOKUP(B215,'[2]2021.5零件主数据'!$A:$C,3,0)</f>
        <v>5*2.0*1.5</v>
      </c>
      <c r="I215" s="78" t="s">
        <v>306</v>
      </c>
      <c r="J215" s="78">
        <v>0.1429</v>
      </c>
    </row>
    <row r="216" spans="1:10">
      <c r="A216" s="336">
        <f t="shared" si="3"/>
        <v>214</v>
      </c>
      <c r="B216" s="337" t="s">
        <v>656</v>
      </c>
      <c r="C216" s="337" t="s">
        <v>657</v>
      </c>
      <c r="D216" s="338" t="s">
        <v>658</v>
      </c>
      <c r="E216" s="337" t="str">
        <f>VLOOKUP(D216,'[1]2021.5供应商'!$A$2:$B$1866,2,0)</f>
        <v>深圳市恒歌科技有限公司</v>
      </c>
      <c r="F216" s="339">
        <v>44561</v>
      </c>
      <c r="H216" s="78" t="str">
        <f>VLOOKUP(B216,'[2]2021.5零件主数据'!$A:$C,3,0)</f>
        <v>D8.5*H3</v>
      </c>
      <c r="I216" s="78" t="s">
        <v>306</v>
      </c>
      <c r="J216" s="78">
        <v>0.2212</v>
      </c>
    </row>
    <row r="217" spans="1:10">
      <c r="A217" s="336">
        <f t="shared" si="3"/>
        <v>215</v>
      </c>
      <c r="B217" s="337" t="s">
        <v>585</v>
      </c>
      <c r="C217" s="337" t="s">
        <v>586</v>
      </c>
      <c r="D217" s="338" t="s">
        <v>659</v>
      </c>
      <c r="E217" s="337" t="str">
        <f>VLOOKUP(D217,'[1]2021.5供应商'!$A$2:$B$1866,2,0)</f>
        <v>天津湘鑫科技发展有限公司</v>
      </c>
      <c r="F217" s="339">
        <v>44561</v>
      </c>
      <c r="H217" s="78" t="str">
        <f>VLOOKUP(B217,'[2]2021.5零件主数据'!$A:$C,3,0)</f>
        <v>M10*1.0</v>
      </c>
      <c r="I217" s="78" t="s">
        <v>306</v>
      </c>
      <c r="J217" s="78">
        <v>0.7</v>
      </c>
    </row>
    <row r="218" spans="1:10">
      <c r="A218" s="336">
        <f t="shared" si="3"/>
        <v>216</v>
      </c>
      <c r="B218" s="349" t="s">
        <v>660</v>
      </c>
      <c r="C218" s="349" t="s">
        <v>661</v>
      </c>
      <c r="D218" s="350" t="s">
        <v>659</v>
      </c>
      <c r="E218" s="349" t="str">
        <f>VLOOKUP(D218,'[1]2021.5供应商'!$A$2:$B$1866,2,0)</f>
        <v>天津湘鑫科技发展有限公司</v>
      </c>
      <c r="F218" s="351">
        <v>44561</v>
      </c>
      <c r="G218" s="352"/>
      <c r="H218" s="352"/>
      <c r="I218" s="352" t="s">
        <v>306</v>
      </c>
      <c r="J218" s="352">
        <v>0</v>
      </c>
    </row>
    <row r="219" spans="1:10">
      <c r="A219" s="336">
        <f t="shared" si="3"/>
        <v>217</v>
      </c>
      <c r="B219" s="337" t="s">
        <v>662</v>
      </c>
      <c r="C219" s="337" t="s">
        <v>663</v>
      </c>
      <c r="D219" s="338" t="s">
        <v>659</v>
      </c>
      <c r="E219" s="337" t="str">
        <f>VLOOKUP(D219,'[1]2021.5供应商'!$A$2:$B$1866,2,0)</f>
        <v>天津湘鑫科技发展有限公司</v>
      </c>
      <c r="F219" s="339">
        <v>44561</v>
      </c>
      <c r="I219" s="78" t="s">
        <v>306</v>
      </c>
      <c r="J219" s="78">
        <v>1.2931</v>
      </c>
    </row>
    <row r="220" spans="1:10">
      <c r="A220" s="336">
        <f t="shared" si="3"/>
        <v>218</v>
      </c>
      <c r="B220" s="337" t="s">
        <v>589</v>
      </c>
      <c r="C220" s="337" t="s">
        <v>590</v>
      </c>
      <c r="D220" s="338" t="s">
        <v>659</v>
      </c>
      <c r="E220" s="337" t="str">
        <f>VLOOKUP(D220,'[1]2021.5供应商'!$A$2:$B$1866,2,0)</f>
        <v>天津湘鑫科技发展有限公司</v>
      </c>
      <c r="F220" s="339">
        <v>44561</v>
      </c>
      <c r="I220" s="78" t="s">
        <v>306</v>
      </c>
      <c r="J220" s="78">
        <v>0.9396</v>
      </c>
    </row>
    <row r="221" spans="1:10">
      <c r="A221" s="336">
        <f t="shared" si="3"/>
        <v>219</v>
      </c>
      <c r="B221" s="337" t="s">
        <v>591</v>
      </c>
      <c r="C221" s="337" t="s">
        <v>592</v>
      </c>
      <c r="D221" s="338" t="s">
        <v>659</v>
      </c>
      <c r="E221" s="337" t="str">
        <f>VLOOKUP(D221,'[1]2021.5供应商'!$A$2:$B$1866,2,0)</f>
        <v>天津湘鑫科技发展有限公司</v>
      </c>
      <c r="F221" s="339">
        <v>44561</v>
      </c>
      <c r="H221" s="78" t="str">
        <f>VLOOKUP(B221,'[2]2021.5零件主数据'!$A:$C,3,0)</f>
        <v>4.6*21.5</v>
      </c>
      <c r="I221" s="78" t="s">
        <v>306</v>
      </c>
      <c r="J221" s="78">
        <v>0.5173</v>
      </c>
    </row>
    <row r="222" spans="1:10">
      <c r="A222" s="336">
        <f t="shared" si="3"/>
        <v>220</v>
      </c>
      <c r="B222" s="337" t="s">
        <v>664</v>
      </c>
      <c r="C222" s="337" t="s">
        <v>665</v>
      </c>
      <c r="D222" s="338" t="s">
        <v>659</v>
      </c>
      <c r="E222" s="337" t="str">
        <f>VLOOKUP(D222,'[1]2021.5供应商'!$A$2:$B$1866,2,0)</f>
        <v>天津湘鑫科技发展有限公司</v>
      </c>
      <c r="F222" s="339">
        <v>44561</v>
      </c>
      <c r="H222" s="78" t="str">
        <f>VLOOKUP(B222,'[2]2021.5零件主数据'!$A:$C,3,0)</f>
        <v>HPB59-1</v>
      </c>
      <c r="I222" s="78" t="s">
        <v>306</v>
      </c>
      <c r="J222" s="78">
        <v>1.5487</v>
      </c>
    </row>
    <row r="223" spans="1:10">
      <c r="A223" s="336">
        <f t="shared" si="3"/>
        <v>221</v>
      </c>
      <c r="B223" s="337" t="s">
        <v>666</v>
      </c>
      <c r="C223" s="337" t="s">
        <v>667</v>
      </c>
      <c r="D223" s="338" t="s">
        <v>668</v>
      </c>
      <c r="E223" s="337" t="str">
        <f>VLOOKUP(D223,'[1]2021.5供应商'!$A$2:$B$1866,2,0)</f>
        <v>武汉海德派克密封件有限公司</v>
      </c>
      <c r="F223" s="339">
        <v>44561</v>
      </c>
      <c r="I223" s="78" t="s">
        <v>306</v>
      </c>
      <c r="J223" s="78">
        <v>0.0708</v>
      </c>
    </row>
    <row r="224" spans="1:10">
      <c r="A224" s="336">
        <f t="shared" si="3"/>
        <v>222</v>
      </c>
      <c r="B224" s="337" t="s">
        <v>669</v>
      </c>
      <c r="C224" s="337" t="s">
        <v>670</v>
      </c>
      <c r="D224" s="338" t="s">
        <v>668</v>
      </c>
      <c r="E224" s="337" t="str">
        <f>VLOOKUP(D224,'[1]2021.5供应商'!$A$2:$B$1866,2,0)</f>
        <v>武汉海德派克密封件有限公司</v>
      </c>
      <c r="F224" s="339">
        <v>44561</v>
      </c>
      <c r="I224" s="78" t="s">
        <v>306</v>
      </c>
      <c r="J224" s="355">
        <v>0.15</v>
      </c>
    </row>
    <row r="225" spans="1:10">
      <c r="A225" s="336">
        <f t="shared" si="3"/>
        <v>223</v>
      </c>
      <c r="B225" s="337" t="s">
        <v>671</v>
      </c>
      <c r="C225" s="337" t="s">
        <v>672</v>
      </c>
      <c r="D225" s="338" t="s">
        <v>673</v>
      </c>
      <c r="E225" s="337" t="str">
        <f>VLOOKUP(D225,'[1]2021.5供应商'!$A$2:$B$1866,2,0)</f>
        <v>北京市双海包装制品厂</v>
      </c>
      <c r="F225" s="339">
        <v>44561</v>
      </c>
      <c r="H225" s="78" t="str">
        <f>VLOOKUP(B225,'[2]2021.5零件主数据'!$A:$C,3,0)</f>
        <v>72*45</v>
      </c>
      <c r="I225" s="78" t="s">
        <v>674</v>
      </c>
      <c r="J225" s="78">
        <v>21.5575</v>
      </c>
    </row>
    <row r="226" spans="1:10">
      <c r="A226" s="336">
        <f t="shared" si="3"/>
        <v>224</v>
      </c>
      <c r="B226" s="337" t="s">
        <v>675</v>
      </c>
      <c r="C226" s="337" t="s">
        <v>631</v>
      </c>
      <c r="D226" s="338" t="s">
        <v>676</v>
      </c>
      <c r="E226" s="337" t="str">
        <f>VLOOKUP(D226,'[1]2021.5供应商'!$A$2:$B$1866,2,0)</f>
        <v>重庆沪强汽车摩托车零部件有限</v>
      </c>
      <c r="F226" s="339">
        <v>44561</v>
      </c>
      <c r="I226" s="78" t="s">
        <v>306</v>
      </c>
      <c r="J226" s="78">
        <v>4.1633</v>
      </c>
    </row>
    <row r="227" spans="1:10">
      <c r="A227" s="336">
        <f t="shared" si="3"/>
        <v>225</v>
      </c>
      <c r="B227" s="337" t="s">
        <v>677</v>
      </c>
      <c r="C227" s="337" t="s">
        <v>678</v>
      </c>
      <c r="D227" s="338" t="s">
        <v>679</v>
      </c>
      <c r="E227" s="337" t="str">
        <f>VLOOKUP(D227,'[1]2021.5供应商'!$A$2:$B$1866,2,0)</f>
        <v>青岛质德工业设备有限公司</v>
      </c>
      <c r="F227" s="339">
        <v>44561</v>
      </c>
      <c r="I227" s="78" t="s">
        <v>306</v>
      </c>
      <c r="J227" s="78">
        <v>0.0619</v>
      </c>
    </row>
    <row r="228" spans="1:10">
      <c r="A228" s="336">
        <f t="shared" si="3"/>
        <v>226</v>
      </c>
      <c r="B228" s="337" t="s">
        <v>680</v>
      </c>
      <c r="C228" s="337" t="s">
        <v>681</v>
      </c>
      <c r="D228" s="338" t="s">
        <v>682</v>
      </c>
      <c r="E228" s="337" t="str">
        <f>VLOOKUP(D228,'[1]2021.5供应商'!$A$2:$B$1866,2,0)</f>
        <v>厦门市京宝工贸有限公司</v>
      </c>
      <c r="F228" s="339">
        <v>44561</v>
      </c>
      <c r="H228" s="78" t="str">
        <f>VLOOKUP(B228,'[2]2021.5零件主数据'!$A:$C,3,0)</f>
        <v>φ4.8×φ1.6</v>
      </c>
      <c r="I228" s="78" t="s">
        <v>306</v>
      </c>
      <c r="J228" s="78">
        <v>0.1153</v>
      </c>
    </row>
    <row r="229" spans="1:10">
      <c r="A229" s="336">
        <f t="shared" si="3"/>
        <v>227</v>
      </c>
      <c r="B229" s="337" t="s">
        <v>683</v>
      </c>
      <c r="C229" s="337" t="s">
        <v>684</v>
      </c>
      <c r="D229" s="338" t="s">
        <v>682</v>
      </c>
      <c r="E229" s="337" t="str">
        <f>VLOOKUP(D229,'[1]2021.5供应商'!$A$2:$B$1866,2,0)</f>
        <v>厦门市京宝工贸有限公司</v>
      </c>
      <c r="F229" s="339">
        <v>44561</v>
      </c>
      <c r="I229" s="78" t="s">
        <v>306</v>
      </c>
      <c r="J229" s="78">
        <v>0.176</v>
      </c>
    </row>
    <row r="230" spans="1:10">
      <c r="A230" s="336">
        <f t="shared" si="3"/>
        <v>228</v>
      </c>
      <c r="B230" s="337" t="s">
        <v>685</v>
      </c>
      <c r="C230" s="337" t="s">
        <v>686</v>
      </c>
      <c r="D230" s="338" t="s">
        <v>682</v>
      </c>
      <c r="E230" s="337" t="str">
        <f>VLOOKUP(D230,'[1]2021.5供应商'!$A$2:$B$1866,2,0)</f>
        <v>厦门市京宝工贸有限公司</v>
      </c>
      <c r="F230" s="339">
        <v>44561</v>
      </c>
      <c r="I230" s="78" t="s">
        <v>306</v>
      </c>
      <c r="J230" s="78">
        <v>0.1327</v>
      </c>
    </row>
    <row r="231" spans="1:10">
      <c r="A231" s="336">
        <f t="shared" si="3"/>
        <v>229</v>
      </c>
      <c r="B231" s="337" t="s">
        <v>687</v>
      </c>
      <c r="C231" s="337" t="s">
        <v>688</v>
      </c>
      <c r="D231" s="338" t="s">
        <v>682</v>
      </c>
      <c r="E231" s="337" t="str">
        <f>VLOOKUP(D231,'[1]2021.5供应商'!$A$2:$B$1866,2,0)</f>
        <v>厦门市京宝工贸有限公司</v>
      </c>
      <c r="F231" s="339">
        <v>44561</v>
      </c>
      <c r="H231" s="78" t="str">
        <f>VLOOKUP(B231,'[2]2021.5零件主数据'!$A:$C,3,0)</f>
        <v>8*4*4.4*3</v>
      </c>
      <c r="I231" s="78" t="s">
        <v>306</v>
      </c>
      <c r="J231" s="78">
        <v>2.48</v>
      </c>
    </row>
    <row r="232" spans="1:10">
      <c r="A232" s="336">
        <f t="shared" si="3"/>
        <v>230</v>
      </c>
      <c r="B232" s="337" t="s">
        <v>689</v>
      </c>
      <c r="C232" s="337" t="s">
        <v>690</v>
      </c>
      <c r="D232" s="338" t="s">
        <v>682</v>
      </c>
      <c r="E232" s="337" t="str">
        <f>VLOOKUP(D232,'[1]2021.5供应商'!$A$2:$B$1866,2,0)</f>
        <v>厦门市京宝工贸有限公司</v>
      </c>
      <c r="F232" s="339">
        <v>44561</v>
      </c>
      <c r="H232" s="78" t="str">
        <f>VLOOKUP(B232,'[2]2021.5零件主数据'!$A:$C,3,0)</f>
        <v>φ7*φ10</v>
      </c>
      <c r="I232" s="78" t="s">
        <v>306</v>
      </c>
      <c r="J232" s="78">
        <v>2.7</v>
      </c>
    </row>
    <row r="233" spans="1:10">
      <c r="A233" s="336">
        <f t="shared" si="3"/>
        <v>231</v>
      </c>
      <c r="B233" s="337" t="s">
        <v>624</v>
      </c>
      <c r="C233" s="337" t="s">
        <v>625</v>
      </c>
      <c r="D233" s="338" t="s">
        <v>691</v>
      </c>
      <c r="E233" s="337" t="str">
        <f>VLOOKUP(D233,'[1]2021.5供应商'!$A$2:$B$1866,2,0)</f>
        <v>无锡新璟欣汽车配件有限公司</v>
      </c>
      <c r="F233" s="339">
        <v>44561</v>
      </c>
      <c r="I233" s="78" t="s">
        <v>306</v>
      </c>
      <c r="J233" s="78">
        <v>13.5398</v>
      </c>
    </row>
    <row r="234" spans="1:10">
      <c r="A234" s="336">
        <f t="shared" si="3"/>
        <v>232</v>
      </c>
      <c r="B234" s="337" t="s">
        <v>626</v>
      </c>
      <c r="C234" s="337" t="s">
        <v>627</v>
      </c>
      <c r="D234" s="338" t="s">
        <v>691</v>
      </c>
      <c r="E234" s="337" t="str">
        <f>VLOOKUP(D234,'[1]2021.5供应商'!$A$2:$B$1866,2,0)</f>
        <v>无锡新璟欣汽车配件有限公司</v>
      </c>
      <c r="F234" s="339">
        <v>44561</v>
      </c>
      <c r="I234" s="78" t="s">
        <v>306</v>
      </c>
      <c r="J234" s="78">
        <v>10.6195</v>
      </c>
    </row>
    <row r="235" spans="1:10">
      <c r="A235" s="336">
        <f t="shared" si="3"/>
        <v>233</v>
      </c>
      <c r="B235" s="337" t="s">
        <v>279</v>
      </c>
      <c r="C235" s="337" t="s">
        <v>280</v>
      </c>
      <c r="D235" s="338" t="s">
        <v>692</v>
      </c>
      <c r="E235" s="337" t="str">
        <f>VLOOKUP(D235,'[1]2021.5供应商'!$A$2:$B$1866,2,0)</f>
        <v>黄骅市顺亿汽车部件有限公司</v>
      </c>
      <c r="F235" s="339">
        <v>44561</v>
      </c>
      <c r="H235" s="78" t="str">
        <f>VLOOKUP(B235,'[2]2021.5零件主数据'!$A:$C,3,0)</f>
        <v>降低凸台高度</v>
      </c>
      <c r="I235" s="78" t="s">
        <v>306</v>
      </c>
      <c r="J235" s="78">
        <v>0.4036</v>
      </c>
    </row>
    <row r="236" spans="1:10">
      <c r="A236" s="336">
        <f t="shared" si="3"/>
        <v>234</v>
      </c>
      <c r="B236" s="337" t="s">
        <v>693</v>
      </c>
      <c r="C236" s="337" t="s">
        <v>694</v>
      </c>
      <c r="D236" s="338" t="s">
        <v>679</v>
      </c>
      <c r="E236" s="337" t="str">
        <f>VLOOKUP(D236,'[1]2021.5供应商'!$A$2:$B$1866,2,0)</f>
        <v>青岛质德工业设备有限公司</v>
      </c>
      <c r="F236" s="339">
        <v>44562</v>
      </c>
      <c r="I236" s="78" t="s">
        <v>306</v>
      </c>
      <c r="J236" s="78">
        <v>0.531</v>
      </c>
    </row>
    <row r="237" spans="1:10">
      <c r="A237" s="336">
        <f t="shared" si="3"/>
        <v>235</v>
      </c>
      <c r="B237" s="78" t="s">
        <v>695</v>
      </c>
      <c r="C237" s="78" t="s">
        <v>696</v>
      </c>
      <c r="D237" s="353"/>
      <c r="E237" s="354" t="s">
        <v>697</v>
      </c>
      <c r="F237" s="339">
        <v>44561</v>
      </c>
      <c r="H237" s="78" t="str">
        <f>VLOOKUP(B237,'[2]2021.5零件主数据'!$A:$C,3,0)</f>
        <v>H6</v>
      </c>
      <c r="I237" s="78" t="s">
        <v>306</v>
      </c>
      <c r="J237" s="78">
        <v>3.331</v>
      </c>
    </row>
  </sheetData>
  <autoFilter ref="A2:L237">
    <extLst/>
  </autoFilter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29</v>
      </c>
      <c r="B4" s="92" t="s">
        <v>585</v>
      </c>
      <c r="C4" s="92" t="s">
        <v>586</v>
      </c>
      <c r="D4" s="93" t="s">
        <v>699</v>
      </c>
      <c r="E4" s="94" t="s">
        <v>237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0.5752</v>
      </c>
      <c r="I4" s="125">
        <f>H4*G4</f>
        <v>0.5752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0.5752</v>
      </c>
      <c r="O4" s="96" t="str">
        <f>IFERROR(VLOOKUP($B:$B,安路普原材料采购价格!$B:$J,4,0),0)</f>
        <v>廊坊市安次区码头镇盛德利机加</v>
      </c>
      <c r="P4" s="131"/>
      <c r="Q4" s="144" t="s">
        <v>700</v>
      </c>
    </row>
    <row r="5" spans="1:16">
      <c r="A5" s="97" t="s">
        <v>29</v>
      </c>
      <c r="B5" s="98" t="s">
        <v>645</v>
      </c>
      <c r="C5" s="98" t="s">
        <v>646</v>
      </c>
      <c r="D5" s="99" t="s">
        <v>701</v>
      </c>
      <c r="E5" s="100" t="s">
        <v>237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0.0588</v>
      </c>
      <c r="I5" s="132">
        <f>H5*G5</f>
        <v>0.1176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0.1176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29</v>
      </c>
      <c r="B6" s="104" t="s">
        <v>584</v>
      </c>
      <c r="C6" s="104" t="s">
        <v>274</v>
      </c>
      <c r="D6" s="99" t="s">
        <v>702</v>
      </c>
      <c r="E6" s="100" t="s">
        <v>237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0.95</v>
      </c>
      <c r="I6" s="132">
        <f t="shared" ref="I6:I10" si="3">H6*G6</f>
        <v>0.95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0.95</v>
      </c>
      <c r="O6" s="137" t="str">
        <f>IFERROR(VLOOKUP($B:$B,安路普原材料采购价格!$B:$J,4,0),0)</f>
        <v>河北宏广橡塑金属制品有限公司</v>
      </c>
      <c r="P6" s="138"/>
    </row>
    <row r="7" spans="1:16">
      <c r="A7" s="97" t="s">
        <v>29</v>
      </c>
      <c r="B7" s="98" t="s">
        <v>609</v>
      </c>
      <c r="C7" s="98" t="s">
        <v>610</v>
      </c>
      <c r="D7" s="99" t="s">
        <v>703</v>
      </c>
      <c r="E7" s="100" t="s">
        <v>237</v>
      </c>
      <c r="F7" s="100" t="str">
        <f>VLOOKUP(B7,安路普原材料采购价格!B6:I240,8,0)</f>
        <v>EA</v>
      </c>
      <c r="G7" s="101">
        <v>2</v>
      </c>
      <c r="H7" s="102">
        <f>IFERROR(VLOOKUP($B:$B,安路普原材料采购价格!$B:$J,9,0),0)</f>
        <v>0.0949</v>
      </c>
      <c r="I7" s="132">
        <f t="shared" si="3"/>
        <v>0.1898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0.1898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29</v>
      </c>
      <c r="B8" s="104" t="s">
        <v>607</v>
      </c>
      <c r="C8" s="104" t="s">
        <v>608</v>
      </c>
      <c r="D8" s="105" t="s">
        <v>704</v>
      </c>
      <c r="E8" s="100" t="s">
        <v>237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0.12</v>
      </c>
      <c r="I8" s="132">
        <f t="shared" si="3"/>
        <v>0.12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0.12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29</v>
      </c>
      <c r="B9" s="98" t="s">
        <v>427</v>
      </c>
      <c r="C9" s="98" t="s">
        <v>428</v>
      </c>
      <c r="D9" s="105" t="s">
        <v>240</v>
      </c>
      <c r="E9" s="100" t="s">
        <v>237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2.288</v>
      </c>
      <c r="I9" s="132">
        <f t="shared" si="3"/>
        <v>2.288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2.288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29</v>
      </c>
      <c r="B10" s="104" t="s">
        <v>429</v>
      </c>
      <c r="C10" s="104" t="s">
        <v>430</v>
      </c>
      <c r="D10" s="105" t="s">
        <v>705</v>
      </c>
      <c r="E10" s="100" t="s">
        <v>237</v>
      </c>
      <c r="F10" s="100" t="str">
        <f>VLOOKUP(B10,安路普原材料采购价格!B9:I243,8,0)</f>
        <v>EA</v>
      </c>
      <c r="G10" s="101">
        <v>2</v>
      </c>
      <c r="H10" s="102">
        <f>IFERROR(VLOOKUP($B:$B,安路普原材料采购价格!$B:$J,9,0),0)</f>
        <v>0.351</v>
      </c>
      <c r="I10" s="132">
        <f t="shared" si="3"/>
        <v>0.702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0.702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29</v>
      </c>
      <c r="B11" s="104" t="s">
        <v>431</v>
      </c>
      <c r="C11" s="104" t="s">
        <v>432</v>
      </c>
      <c r="D11" s="105" t="s">
        <v>240</v>
      </c>
      <c r="E11" s="100" t="s">
        <v>237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0.26</v>
      </c>
      <c r="I11" s="132">
        <f t="shared" ref="I11:I19" si="4">H11*G11</f>
        <v>0.26</v>
      </c>
      <c r="J11" s="133">
        <f>IFERROR(VLOOKUP($B:$B,安路普原材料采购价格!$B:$J,10,0),0)</f>
        <v>0</v>
      </c>
      <c r="K11" s="134">
        <f t="shared" ref="K11:K19" si="5">J11*G11</f>
        <v>0</v>
      </c>
      <c r="L11" s="132">
        <f>IFERROR(VLOOKUP($B:$B,安路普原材料采购价格!$B:$J,11,0),0)</f>
        <v>0</v>
      </c>
      <c r="M11" s="324">
        <f t="shared" ref="M11:M19" si="6">L11*G11</f>
        <v>0</v>
      </c>
      <c r="N11" s="136">
        <f t="shared" ref="N11:N19" si="7">IF(M11&gt;0,M11,IF(K11&gt;0,K11,I11))</f>
        <v>0.26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29</v>
      </c>
      <c r="B12" s="104" t="s">
        <v>433</v>
      </c>
      <c r="C12" s="104" t="s">
        <v>434</v>
      </c>
      <c r="D12" s="105" t="s">
        <v>240</v>
      </c>
      <c r="E12" s="100" t="s">
        <v>237</v>
      </c>
      <c r="F12" s="100" t="str">
        <f>VLOOKUP(B12,安路普原材料采购价格!B11:I245,8,0)</f>
        <v>EA</v>
      </c>
      <c r="G12" s="101">
        <v>3</v>
      </c>
      <c r="H12" s="102">
        <f>IFERROR(VLOOKUP($B:$B,安路普原材料采购价格!$B:$J,9,0),0)</f>
        <v>0.1588</v>
      </c>
      <c r="I12" s="132">
        <f t="shared" si="4"/>
        <v>0.4764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0.4764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29</v>
      </c>
      <c r="B13" s="104" t="s">
        <v>435</v>
      </c>
      <c r="C13" s="104" t="s">
        <v>436</v>
      </c>
      <c r="D13" s="105" t="s">
        <v>240</v>
      </c>
      <c r="E13" s="100" t="s">
        <v>237</v>
      </c>
      <c r="F13" s="100" t="str">
        <f>VLOOKUP(B13,安路普原材料采购价格!B12:I246,8,0)</f>
        <v>EA</v>
      </c>
      <c r="G13" s="101">
        <v>4</v>
      </c>
      <c r="H13" s="102">
        <f>IFERROR(VLOOKUP($B:$B,安路普原材料采购价格!$B:$J,9,0),0)</f>
        <v>0.0906</v>
      </c>
      <c r="I13" s="132">
        <f t="shared" si="4"/>
        <v>0.3624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0.3624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29</v>
      </c>
      <c r="B14" s="104" t="s">
        <v>591</v>
      </c>
      <c r="C14" s="104" t="s">
        <v>592</v>
      </c>
      <c r="D14" s="105" t="s">
        <v>706</v>
      </c>
      <c r="E14" s="100" t="s">
        <v>237</v>
      </c>
      <c r="F14" s="100" t="str">
        <f>VLOOKUP(B14,安路普原材料采购价格!B13:I247,8,0)</f>
        <v>EA</v>
      </c>
      <c r="G14" s="101">
        <v>2</v>
      </c>
      <c r="H14" s="102">
        <f>IFERROR(VLOOKUP($B:$B,安路普原材料采购价格!$B:$J,9,0),0)</f>
        <v>0.531</v>
      </c>
      <c r="I14" s="132">
        <f t="shared" si="4"/>
        <v>1.062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1.062</v>
      </c>
      <c r="O14" s="137" t="str">
        <f>IFERROR(VLOOKUP($B:$B,安路普原材料采购价格!$B:$J,4,0),0)</f>
        <v>廊坊市安次区码头镇盛德利机加</v>
      </c>
      <c r="P14" s="138"/>
    </row>
    <row r="15" spans="1:16">
      <c r="A15" s="103" t="s">
        <v>29</v>
      </c>
      <c r="B15" s="104" t="s">
        <v>653</v>
      </c>
      <c r="C15" s="104" t="s">
        <v>654</v>
      </c>
      <c r="D15" s="105" t="s">
        <v>707</v>
      </c>
      <c r="E15" s="100" t="s">
        <v>237</v>
      </c>
      <c r="F15" s="100" t="str">
        <f>VLOOKUP(B15,安路普原材料采购价格!B14:I248,8,0)</f>
        <v>EA</v>
      </c>
      <c r="G15" s="101">
        <v>2</v>
      </c>
      <c r="H15" s="102">
        <f>IFERROR(VLOOKUP($B:$B,安路普原材料采购价格!$B:$J,9,0),0)</f>
        <v>0.1429</v>
      </c>
      <c r="I15" s="132">
        <f t="shared" si="4"/>
        <v>0.2858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0.2858</v>
      </c>
      <c r="O15" s="137" t="str">
        <f>IFERROR(VLOOKUP($B:$B,安路普原材料采购价格!$B:$J,4,0),0)</f>
        <v>北京世纪佳宏机械配件有限公司</v>
      </c>
      <c r="P15" s="138"/>
    </row>
    <row r="16" spans="1:16">
      <c r="A16" s="103" t="s">
        <v>29</v>
      </c>
      <c r="B16" s="104" t="s">
        <v>578</v>
      </c>
      <c r="C16" s="104" t="s">
        <v>579</v>
      </c>
      <c r="D16" s="105" t="s">
        <v>708</v>
      </c>
      <c r="E16" s="100" t="s">
        <v>237</v>
      </c>
      <c r="F16" s="100" t="str">
        <f>VLOOKUP(B16,安路普原材料采购价格!B15:I249,8,0)</f>
        <v>EA</v>
      </c>
      <c r="G16" s="101">
        <v>3</v>
      </c>
      <c r="H16" s="102">
        <f>IFERROR(VLOOKUP($B:$B,安路普原材料采购价格!$B:$J,9,0),0)</f>
        <v>0.115</v>
      </c>
      <c r="I16" s="132">
        <f t="shared" si="4"/>
        <v>0.345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0.345</v>
      </c>
      <c r="O16" s="137" t="str">
        <f>IFERROR(VLOOKUP($B:$B,安路普原材料采购价格!$B:$J,4,0),0)</f>
        <v>高碑店京华橡胶制品有限责任</v>
      </c>
      <c r="P16" s="138"/>
    </row>
    <row r="17" spans="1:16">
      <c r="A17" s="103" t="s">
        <v>29</v>
      </c>
      <c r="B17" s="104" t="s">
        <v>580</v>
      </c>
      <c r="C17" s="104" t="s">
        <v>581</v>
      </c>
      <c r="D17" s="105" t="s">
        <v>709</v>
      </c>
      <c r="E17" s="100" t="s">
        <v>237</v>
      </c>
      <c r="F17" s="100" t="str">
        <f>VLOOKUP(B17,安路普原材料采购价格!B16:I250,8,0)</f>
        <v>EA</v>
      </c>
      <c r="G17" s="101">
        <v>3</v>
      </c>
      <c r="H17" s="102">
        <f>IFERROR(VLOOKUP($B:$B,安路普原材料采购价格!$B:$J,9,0),0)</f>
        <v>0.0531</v>
      </c>
      <c r="I17" s="132">
        <f t="shared" si="4"/>
        <v>0.1593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0.1593</v>
      </c>
      <c r="O17" s="137" t="str">
        <f>IFERROR(VLOOKUP($B:$B,安路普原材料采购价格!$B:$J,4,0),0)</f>
        <v>高碑店京华橡胶制品有限责任</v>
      </c>
      <c r="P17" s="138"/>
    </row>
    <row r="18" spans="1:16">
      <c r="A18" s="103" t="s">
        <v>29</v>
      </c>
      <c r="B18" s="104" t="s">
        <v>656</v>
      </c>
      <c r="C18" s="104" t="s">
        <v>657</v>
      </c>
      <c r="D18" s="105" t="s">
        <v>710</v>
      </c>
      <c r="E18" s="100" t="s">
        <v>237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0.2212</v>
      </c>
      <c r="I18" s="132">
        <f t="shared" si="4"/>
        <v>0.2212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0.2212</v>
      </c>
      <c r="O18" s="137" t="str">
        <f>IFERROR(VLOOKUP($B:$B,安路普原材料采购价格!$B:$J,4,0),0)</f>
        <v>深圳市恒歌科技有限公司</v>
      </c>
      <c r="P18" s="138"/>
    </row>
    <row r="19" spans="1:16">
      <c r="A19" s="103" t="s">
        <v>29</v>
      </c>
      <c r="B19" s="104" t="s">
        <v>572</v>
      </c>
      <c r="C19" s="104" t="s">
        <v>571</v>
      </c>
      <c r="D19" s="105" t="s">
        <v>711</v>
      </c>
      <c r="E19" s="100" t="s">
        <v>237</v>
      </c>
      <c r="F19" s="100" t="str">
        <f>VLOOKUP(B19,安路普原材料采购价格!B18:I252,8,0)</f>
        <v>EA</v>
      </c>
      <c r="G19" s="101">
        <v>0.01</v>
      </c>
      <c r="H19" s="102">
        <f>IFERROR(VLOOKUP($B:$B,安路普原材料采购价格!$B:$J,9,0),0)</f>
        <v>5.9942</v>
      </c>
      <c r="I19" s="132">
        <f t="shared" si="4"/>
        <v>0.059942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0.059942</v>
      </c>
      <c r="O19" s="137" t="str">
        <f>IFERROR(VLOOKUP($B:$B,安路普原材料采购价格!$B:$J,4,0),0)</f>
        <v>黄骅市常郭镇街西纸箱厂</v>
      </c>
      <c r="P19" s="138"/>
    </row>
    <row r="20" ht="14.75" spans="1:16">
      <c r="A20" s="106" t="s">
        <v>277</v>
      </c>
      <c r="B20" s="107"/>
      <c r="C20" s="108"/>
      <c r="D20" s="109"/>
      <c r="E20" s="110"/>
      <c r="F20" s="110"/>
      <c r="G20" s="111"/>
      <c r="H20" s="112"/>
      <c r="I20" s="139">
        <f>SUM(I4:I19)</f>
        <v>8.174642</v>
      </c>
      <c r="J20" s="139"/>
      <c r="K20" s="139">
        <f>SUM(K4:K19)</f>
        <v>0</v>
      </c>
      <c r="L20" s="139"/>
      <c r="M20" s="325">
        <f>SUM(M4:M19)</f>
        <v>0</v>
      </c>
      <c r="N20" s="141">
        <f>SUM(N4:N19)</f>
        <v>8.174642</v>
      </c>
      <c r="O20" s="142"/>
      <c r="P2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637</v>
      </c>
      <c r="B4" s="92" t="s">
        <v>645</v>
      </c>
      <c r="C4" s="92" t="s">
        <v>646</v>
      </c>
      <c r="D4" s="93" t="s">
        <v>701</v>
      </c>
      <c r="E4" s="94" t="s">
        <v>237</v>
      </c>
      <c r="F4" s="94" t="str">
        <f>VLOOKUP(B4,安路普原材料采购价格!B3:I237,8,0)</f>
        <v>EA</v>
      </c>
      <c r="G4" s="95">
        <v>2</v>
      </c>
      <c r="H4" s="96">
        <f>IFERROR(VLOOKUP($B:$B,安路普原材料采购价格!$B:$J,9,0),0)</f>
        <v>0.0588</v>
      </c>
      <c r="I4" s="125">
        <f>H4*G4</f>
        <v>0.1176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0.1176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637</v>
      </c>
      <c r="B5" s="98" t="s">
        <v>609</v>
      </c>
      <c r="C5" s="98" t="s">
        <v>610</v>
      </c>
      <c r="D5" s="99" t="s">
        <v>703</v>
      </c>
      <c r="E5" s="100" t="s">
        <v>237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0.0949</v>
      </c>
      <c r="I5" s="132">
        <f>H5*G5</f>
        <v>0.1898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0.1898</v>
      </c>
      <c r="O5" s="137" t="str">
        <f>IFERROR(VLOOKUP($B:$B,安路普原材料采购价格!$B:$J,4,0),0)</f>
        <v>吉林裕隆机电设备零部件有限公</v>
      </c>
      <c r="P5" s="138"/>
    </row>
    <row r="6" spans="1:16">
      <c r="A6" s="103" t="s">
        <v>637</v>
      </c>
      <c r="B6" s="104" t="s">
        <v>607</v>
      </c>
      <c r="C6" s="104" t="s">
        <v>608</v>
      </c>
      <c r="D6" s="99" t="s">
        <v>704</v>
      </c>
      <c r="E6" s="100" t="s">
        <v>237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0.12</v>
      </c>
      <c r="I6" s="132">
        <f t="shared" ref="I6:I17" si="3">H6*G6</f>
        <v>0.12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0.12</v>
      </c>
      <c r="O6" s="137" t="str">
        <f>IFERROR(VLOOKUP($B:$B,安路普原材料采购价格!$B:$J,4,0),0)</f>
        <v>吉林裕隆机电设备零部件有限公</v>
      </c>
      <c r="P6" s="138"/>
    </row>
    <row r="7" spans="1:16">
      <c r="A7" s="97" t="s">
        <v>637</v>
      </c>
      <c r="B7" s="98" t="s">
        <v>427</v>
      </c>
      <c r="C7" s="98" t="s">
        <v>428</v>
      </c>
      <c r="D7" s="99" t="s">
        <v>240</v>
      </c>
      <c r="E7" s="100" t="s">
        <v>237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2.288</v>
      </c>
      <c r="I7" s="132">
        <f t="shared" si="3"/>
        <v>2.288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2.288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637</v>
      </c>
      <c r="B8" s="104" t="s">
        <v>429</v>
      </c>
      <c r="C8" s="104" t="s">
        <v>430</v>
      </c>
      <c r="D8" s="105" t="s">
        <v>705</v>
      </c>
      <c r="E8" s="100" t="s">
        <v>237</v>
      </c>
      <c r="F8" s="100" t="str">
        <f>VLOOKUP(B8,安路普原材料采购价格!B7:I241,8,0)</f>
        <v>EA</v>
      </c>
      <c r="G8" s="101">
        <v>2</v>
      </c>
      <c r="H8" s="102">
        <f>IFERROR(VLOOKUP($B:$B,安路普原材料采购价格!$B:$J,9,0),0)</f>
        <v>0.351</v>
      </c>
      <c r="I8" s="132">
        <f t="shared" si="3"/>
        <v>0.702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0.702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637</v>
      </c>
      <c r="B9" s="98" t="s">
        <v>431</v>
      </c>
      <c r="C9" s="98" t="s">
        <v>432</v>
      </c>
      <c r="D9" s="105" t="s">
        <v>240</v>
      </c>
      <c r="E9" s="100" t="s">
        <v>237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0.26</v>
      </c>
      <c r="I9" s="132">
        <f t="shared" si="3"/>
        <v>0.26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0.26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637</v>
      </c>
      <c r="B10" s="104" t="s">
        <v>433</v>
      </c>
      <c r="C10" s="104" t="s">
        <v>434</v>
      </c>
      <c r="D10" s="105" t="s">
        <v>240</v>
      </c>
      <c r="E10" s="100" t="s">
        <v>237</v>
      </c>
      <c r="F10" s="100" t="str">
        <f>VLOOKUP(B10,安路普原材料采购价格!B9:I243,8,0)</f>
        <v>EA</v>
      </c>
      <c r="G10" s="101">
        <v>3</v>
      </c>
      <c r="H10" s="102">
        <f>IFERROR(VLOOKUP($B:$B,安路普原材料采购价格!$B:$J,9,0),0)</f>
        <v>0.1588</v>
      </c>
      <c r="I10" s="132">
        <f t="shared" si="3"/>
        <v>0.4764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0.4764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637</v>
      </c>
      <c r="B11" s="104" t="s">
        <v>435</v>
      </c>
      <c r="C11" s="104" t="s">
        <v>436</v>
      </c>
      <c r="D11" s="105" t="s">
        <v>240</v>
      </c>
      <c r="E11" s="100" t="s">
        <v>237</v>
      </c>
      <c r="F11" s="100" t="str">
        <f>VLOOKUP(B11,安路普原材料采购价格!B10:I244,8,0)</f>
        <v>EA</v>
      </c>
      <c r="G11" s="101">
        <v>4</v>
      </c>
      <c r="H11" s="102">
        <f>IFERROR(VLOOKUP($B:$B,安路普原材料采购价格!$B:$J,9,0),0)</f>
        <v>0.0906</v>
      </c>
      <c r="I11" s="132">
        <f t="shared" si="3"/>
        <v>0.3624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0.3624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637</v>
      </c>
      <c r="B12" s="104" t="s">
        <v>591</v>
      </c>
      <c r="C12" s="104" t="s">
        <v>592</v>
      </c>
      <c r="D12" s="105" t="s">
        <v>706</v>
      </c>
      <c r="E12" s="100" t="s">
        <v>237</v>
      </c>
      <c r="F12" s="100" t="str">
        <f>VLOOKUP(B12,安路普原材料采购价格!B11:I245,8,0)</f>
        <v>EA</v>
      </c>
      <c r="G12" s="101">
        <v>2</v>
      </c>
      <c r="H12" s="102">
        <f>IFERROR(VLOOKUP($B:$B,安路普原材料采购价格!$B:$J,9,0),0)</f>
        <v>0.531</v>
      </c>
      <c r="I12" s="132">
        <f t="shared" si="3"/>
        <v>1.062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1.062</v>
      </c>
      <c r="O12" s="137" t="str">
        <f>IFERROR(VLOOKUP($B:$B,安路普原材料采购价格!$B:$J,4,0),0)</f>
        <v>廊坊市安次区码头镇盛德利机加</v>
      </c>
      <c r="P12" s="138"/>
    </row>
    <row r="13" spans="1:16">
      <c r="A13" s="103" t="s">
        <v>637</v>
      </c>
      <c r="B13" s="104" t="s">
        <v>653</v>
      </c>
      <c r="C13" s="104" t="s">
        <v>654</v>
      </c>
      <c r="D13" s="105" t="s">
        <v>707</v>
      </c>
      <c r="E13" s="100" t="s">
        <v>237</v>
      </c>
      <c r="F13" s="100" t="str">
        <f>VLOOKUP(B13,安路普原材料采购价格!B12:I246,8,0)</f>
        <v>EA</v>
      </c>
      <c r="G13" s="101">
        <v>2</v>
      </c>
      <c r="H13" s="102">
        <f>IFERROR(VLOOKUP($B:$B,安路普原材料采购价格!$B:$J,9,0),0)</f>
        <v>0.1429</v>
      </c>
      <c r="I13" s="132">
        <f t="shared" si="3"/>
        <v>0.2858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0.2858</v>
      </c>
      <c r="O13" s="137" t="str">
        <f>IFERROR(VLOOKUP($B:$B,安路普原材料采购价格!$B:$J,4,0),0)</f>
        <v>北京世纪佳宏机械配件有限公司</v>
      </c>
      <c r="P13" s="138"/>
    </row>
    <row r="14" spans="1:16">
      <c r="A14" s="103" t="s">
        <v>637</v>
      </c>
      <c r="B14" s="104" t="s">
        <v>578</v>
      </c>
      <c r="C14" s="104" t="s">
        <v>579</v>
      </c>
      <c r="D14" s="105" t="s">
        <v>708</v>
      </c>
      <c r="E14" s="100" t="s">
        <v>237</v>
      </c>
      <c r="F14" s="100" t="str">
        <f>VLOOKUP(B14,安路普原材料采购价格!B13:I247,8,0)</f>
        <v>EA</v>
      </c>
      <c r="G14" s="101">
        <v>3</v>
      </c>
      <c r="H14" s="102">
        <f>IFERROR(VLOOKUP($B:$B,安路普原材料采购价格!$B:$J,9,0),0)</f>
        <v>0.115</v>
      </c>
      <c r="I14" s="132">
        <f t="shared" si="3"/>
        <v>0.345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0.345</v>
      </c>
      <c r="O14" s="137" t="str">
        <f>IFERROR(VLOOKUP($B:$B,安路普原材料采购价格!$B:$J,4,0),0)</f>
        <v>高碑店京华橡胶制品有限责任</v>
      </c>
      <c r="P14" s="138"/>
    </row>
    <row r="15" spans="1:16">
      <c r="A15" s="103" t="s">
        <v>637</v>
      </c>
      <c r="B15" s="104" t="s">
        <v>580</v>
      </c>
      <c r="C15" s="104" t="s">
        <v>581</v>
      </c>
      <c r="D15" s="105" t="s">
        <v>709</v>
      </c>
      <c r="E15" s="100" t="s">
        <v>237</v>
      </c>
      <c r="F15" s="100" t="str">
        <f>VLOOKUP(B15,安路普原材料采购价格!B14:I248,8,0)</f>
        <v>EA</v>
      </c>
      <c r="G15" s="101">
        <v>3</v>
      </c>
      <c r="H15" s="102">
        <f>IFERROR(VLOOKUP($B:$B,安路普原材料采购价格!$B:$J,9,0),0)</f>
        <v>0.0531</v>
      </c>
      <c r="I15" s="132">
        <f t="shared" si="3"/>
        <v>0.1593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0.1593</v>
      </c>
      <c r="O15" s="137" t="str">
        <f>IFERROR(VLOOKUP($B:$B,安路普原材料采购价格!$B:$J,4,0),0)</f>
        <v>高碑店京华橡胶制品有限责任</v>
      </c>
      <c r="P15" s="138"/>
    </row>
    <row r="16" spans="1:16">
      <c r="A16" s="103" t="s">
        <v>637</v>
      </c>
      <c r="B16" s="104" t="s">
        <v>656</v>
      </c>
      <c r="C16" s="104" t="s">
        <v>657</v>
      </c>
      <c r="D16" s="105" t="s">
        <v>710</v>
      </c>
      <c r="E16" s="100" t="s">
        <v>237</v>
      </c>
      <c r="F16" s="100" t="str">
        <f>VLOOKUP(B16,安路普原材料采购价格!B15:I249,8,0)</f>
        <v>EA</v>
      </c>
      <c r="G16" s="101">
        <v>1</v>
      </c>
      <c r="H16" s="102">
        <f>IFERROR(VLOOKUP($B:$B,安路普原材料采购价格!$B:$J,9,0),0)</f>
        <v>0.2212</v>
      </c>
      <c r="I16" s="132">
        <f t="shared" si="3"/>
        <v>0.2212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0.2212</v>
      </c>
      <c r="O16" s="137" t="str">
        <f>IFERROR(VLOOKUP($B:$B,安路普原材料采购价格!$B:$J,4,0),0)</f>
        <v>深圳市恒歌科技有限公司</v>
      </c>
      <c r="P16" s="138"/>
    </row>
    <row r="17" spans="1:16">
      <c r="A17" s="103" t="s">
        <v>637</v>
      </c>
      <c r="B17" s="104" t="s">
        <v>570</v>
      </c>
      <c r="C17" s="104" t="s">
        <v>571</v>
      </c>
      <c r="D17" s="105" t="s">
        <v>712</v>
      </c>
      <c r="E17" s="100" t="s">
        <v>237</v>
      </c>
      <c r="F17" s="100" t="str">
        <f>VLOOKUP(B17,安路普原材料采购价格!B16:I250,8,0)</f>
        <v>EA</v>
      </c>
      <c r="G17" s="101">
        <v>0.002</v>
      </c>
      <c r="H17" s="102">
        <f>IFERROR(VLOOKUP($B:$B,安路普原材料采购价格!$B:$J,9,0),0)</f>
        <v>6.2128</v>
      </c>
      <c r="I17" s="132">
        <f t="shared" si="3"/>
        <v>0.0124256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0.0124256</v>
      </c>
      <c r="O17" s="137" t="str">
        <f>IFERROR(VLOOKUP($B:$B,安路普原材料采购价格!$B:$J,4,0),0)</f>
        <v>黄骅市常郭镇街西纸箱厂</v>
      </c>
      <c r="P17" s="138"/>
    </row>
    <row r="18" ht="14.75" spans="1:16">
      <c r="A18" s="106" t="s">
        <v>277</v>
      </c>
      <c r="B18" s="107"/>
      <c r="C18" s="108"/>
      <c r="D18" s="109"/>
      <c r="E18" s="110"/>
      <c r="F18" s="110"/>
      <c r="G18" s="111"/>
      <c r="H18" s="112"/>
      <c r="I18" s="139">
        <f>SUM(I4:I17)</f>
        <v>6.6019256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6.6019256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33</v>
      </c>
      <c r="B4" s="92" t="s">
        <v>582</v>
      </c>
      <c r="C4" s="92" t="s">
        <v>274</v>
      </c>
      <c r="D4" s="93" t="s">
        <v>713</v>
      </c>
      <c r="E4" s="94" t="s">
        <v>237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0.2538</v>
      </c>
      <c r="I4" s="125">
        <f>H4*G4</f>
        <v>0.2538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1" si="0">IF(M4&gt;0,M4,IF(K4&gt;0,K4,I4))</f>
        <v>0.2538</v>
      </c>
      <c r="O4" s="96" t="str">
        <f>IFERROR(VLOOKUP($B:$B,安路普原材料采购价格!$B:$J,4,0),0)</f>
        <v>河北宏广橡塑金属制品有限公司</v>
      </c>
      <c r="P4" s="131"/>
      <c r="Q4" s="144" t="s">
        <v>700</v>
      </c>
    </row>
    <row r="5" spans="1:16">
      <c r="A5" s="97" t="s">
        <v>33</v>
      </c>
      <c r="B5" s="98" t="s">
        <v>423</v>
      </c>
      <c r="C5" s="98" t="s">
        <v>424</v>
      </c>
      <c r="D5" s="99" t="s">
        <v>240</v>
      </c>
      <c r="E5" s="100" t="s">
        <v>237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11" si="1">J5*G5</f>
        <v>0</v>
      </c>
      <c r="L5" s="132">
        <f>IFERROR(VLOOKUP($B:$B,安路普原材料采购价格!$B:$J,11,0),0)</f>
        <v>0</v>
      </c>
      <c r="M5" s="324">
        <f t="shared" ref="M5:M11" si="2">L5*G5</f>
        <v>0</v>
      </c>
      <c r="N5" s="136">
        <f t="shared" si="0"/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33</v>
      </c>
      <c r="B6" s="104" t="s">
        <v>425</v>
      </c>
      <c r="C6" s="104" t="s">
        <v>426</v>
      </c>
      <c r="D6" s="99" t="s">
        <v>240</v>
      </c>
      <c r="E6" s="100" t="s">
        <v>237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11" si="3">H6*G6</f>
        <v>3.4844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33</v>
      </c>
      <c r="B7" s="98" t="s">
        <v>626</v>
      </c>
      <c r="C7" s="98" t="s">
        <v>627</v>
      </c>
      <c r="D7" s="99" t="s">
        <v>240</v>
      </c>
      <c r="E7" s="100" t="s">
        <v>237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33</v>
      </c>
      <c r="B8" s="104" t="s">
        <v>589</v>
      </c>
      <c r="C8" s="104" t="s">
        <v>590</v>
      </c>
      <c r="D8" s="105" t="s">
        <v>714</v>
      </c>
      <c r="E8" s="100" t="s">
        <v>237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si="3"/>
        <v>0.9208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33</v>
      </c>
      <c r="B9" s="98" t="s">
        <v>556</v>
      </c>
      <c r="C9" s="98" t="s">
        <v>555</v>
      </c>
      <c r="D9" s="105" t="s">
        <v>715</v>
      </c>
      <c r="E9" s="100" t="s">
        <v>237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3"/>
        <v>2.0176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33</v>
      </c>
      <c r="B10" s="104" t="s">
        <v>568</v>
      </c>
      <c r="C10" s="104" t="s">
        <v>569</v>
      </c>
      <c r="D10" s="105" t="s">
        <v>716</v>
      </c>
      <c r="E10" s="100" t="s">
        <v>237</v>
      </c>
      <c r="F10" s="100" t="str">
        <f>VLOOKUP(B10,安路普原材料采购价格!B9:I243,8,0)</f>
        <v>EA</v>
      </c>
      <c r="G10" s="101">
        <v>0.025</v>
      </c>
      <c r="H10" s="102">
        <f>IFERROR(VLOOKUP($B:$B,安路普原材料采购价格!$B:$J,9,0),0)</f>
        <v>6.1792</v>
      </c>
      <c r="I10" s="132">
        <f t="shared" si="3"/>
        <v>0.15448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0.15448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103" t="s">
        <v>33</v>
      </c>
      <c r="B11" s="104" t="s">
        <v>573</v>
      </c>
      <c r="C11" s="104" t="s">
        <v>574</v>
      </c>
      <c r="D11" s="105" t="s">
        <v>717</v>
      </c>
      <c r="E11" s="100" t="s">
        <v>237</v>
      </c>
      <c r="F11" s="100" t="str">
        <f>VLOOKUP(B11,安路普原材料采购价格!B10:I244,8,0)</f>
        <v>EA</v>
      </c>
      <c r="G11" s="101">
        <v>0.025</v>
      </c>
      <c r="H11" s="102">
        <f>IFERROR(VLOOKUP($B:$B,安路普原材料采购价格!$B:$J,9,0),0)</f>
        <v>0.4035</v>
      </c>
      <c r="I11" s="132">
        <f t="shared" si="3"/>
        <v>0.0100875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0.0100875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277</v>
      </c>
      <c r="B12" s="107"/>
      <c r="C12" s="108"/>
      <c r="D12" s="109"/>
      <c r="E12" s="110"/>
      <c r="F12" s="110"/>
      <c r="G12" s="111"/>
      <c r="H12" s="112"/>
      <c r="I12" s="139">
        <f>SUM(I4:I11)</f>
        <v>24.7414675</v>
      </c>
      <c r="J12" s="139"/>
      <c r="K12" s="139">
        <f>SUM(K4:K11)</f>
        <v>0</v>
      </c>
      <c r="L12" s="139"/>
      <c r="M12" s="325">
        <f>SUM(M4:M11)</f>
        <v>0</v>
      </c>
      <c r="N12" s="141">
        <f>SUM(N4:N11)</f>
        <v>24.7414675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河北</vt:lpstr>
      <vt:lpstr>西安</vt:lpstr>
      <vt:lpstr>SHT0011353</vt:lpstr>
      <vt:lpstr>SHT0011354</vt:lpstr>
      <vt:lpstr>SHT0010512</vt:lpstr>
      <vt:lpstr>安路普原材料采购价格</vt:lpstr>
      <vt:lpstr>BPC0000008</vt:lpstr>
      <vt:lpstr>BPC0000046</vt:lpstr>
      <vt:lpstr>BPC0000047</vt:lpstr>
      <vt:lpstr>BPC0010077</vt:lpstr>
      <vt:lpstr>SHT0000098</vt:lpstr>
      <vt:lpstr>SHT0000144</vt:lpstr>
      <vt:lpstr>SHT0000456</vt:lpstr>
      <vt:lpstr>SHT0000505</vt:lpstr>
      <vt:lpstr>SHT0000701</vt:lpstr>
      <vt:lpstr>SHT0001071</vt:lpstr>
      <vt:lpstr>SHT0001641</vt:lpstr>
      <vt:lpstr>SHT0010941</vt:lpstr>
      <vt:lpstr>SHT0011046</vt:lpstr>
      <vt:lpstr>SHT0011982</vt:lpstr>
      <vt:lpstr>SHT0012022</vt:lpstr>
      <vt:lpstr>SHT0012130</vt:lpstr>
      <vt:lpstr>SHT0012131</vt:lpstr>
      <vt:lpstr>SHT0012191</vt:lpstr>
      <vt:lpstr>SHT0012447</vt:lpstr>
      <vt:lpstr>SHT0013134</vt:lpstr>
      <vt:lpstr>SHT0013261</vt:lpstr>
      <vt:lpstr>BPC0010177</vt:lpstr>
      <vt:lpstr>SHT0013264</vt:lpstr>
      <vt:lpstr>SHT0013271</vt:lpstr>
      <vt:lpstr>SHT0013272</vt:lpstr>
      <vt:lpstr>SHT0013273</vt:lpstr>
      <vt:lpstr>长春</vt:lpstr>
      <vt:lpstr>湖南</vt:lpstr>
      <vt:lpstr>BPC0000002</vt:lpstr>
      <vt:lpstr>SHT0011480</vt:lpstr>
      <vt:lpstr>SLT0010277</vt:lpstr>
      <vt:lpstr>SHT0014803</vt:lpstr>
      <vt:lpstr>SHT0014645</vt:lpstr>
      <vt:lpstr>BEC0010159</vt:lpstr>
      <vt:lpstr>SHT0014721</vt:lpstr>
      <vt:lpstr>SHT0014777</vt:lpstr>
      <vt:lpstr>SHT0014832</vt:lpstr>
      <vt:lpstr>SHT0014571</vt:lpstr>
      <vt:lpstr>BEC0010221</vt:lpstr>
      <vt:lpstr>SHT0012393</vt:lpstr>
      <vt:lpstr>SHT0012401</vt:lpstr>
      <vt:lpstr>SHT0015002</vt:lpstr>
      <vt:lpstr>SHT0014603</vt:lpstr>
      <vt:lpstr>SHT0015089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2006-09-16T00:00:00Z</dcterms:created>
  <dcterms:modified xsi:type="dcterms:W3CDTF">2024-06-28T03:10:52Z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D4B097E5370D4FA89D43376AA6E617F9</vt:lpwstr>
  </property>
</Properties>
</file>