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10" tabRatio="797"/>
  </bookViews>
  <sheets>
    <sheet name="重新核算清单" sheetId="1" r:id="rId1"/>
    <sheet name="SHT0000161" sheetId="5" r:id="rId2"/>
    <sheet name="SHT0015953" sheetId="6" r:id="rId3"/>
    <sheet name="SHT0016442" sheetId="8" r:id="rId4"/>
    <sheet name="SHT0016420" sheetId="10" r:id="rId5"/>
    <sheet name="SHT0016877" sheetId="11" r:id="rId6"/>
    <sheet name="SHT0017115" sheetId="12" r:id="rId7"/>
  </sheets>
  <definedNames>
    <definedName name="_xlnm._FilterDatabase" localSheetId="0" hidden="1">重新核算清单!$A$8:$GV$19</definedName>
    <definedName name="_xlnm.Print_Titles" localSheetId="0">重新核算清单!$1:$8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<sst xmlns="http://schemas.openxmlformats.org/spreadsheetml/2006/main" count="4048" uniqueCount="345">
  <si>
    <t>零部件采购价格协议</t>
  </si>
  <si>
    <t xml:space="preserve">                                                协议编号：</t>
  </si>
  <si>
    <t>甲方：长春光华荣昌汽车部件有限公司</t>
  </si>
  <si>
    <t>乙方：河北光华荣昌汽车部件有限公司</t>
  </si>
  <si>
    <t>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</si>
  <si>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</si>
  <si>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</si>
  <si>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</si>
  <si>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</si>
  <si>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
规格</t>
  </si>
  <si>
    <t>单位</t>
  </si>
  <si>
    <t>未税产品价格
（不含模摊费）</t>
  </si>
  <si>
    <t>未税模检具摊销费</t>
  </si>
  <si>
    <t>未税价格
（含模摊费）</t>
  </si>
  <si>
    <t>增值税额</t>
  </si>
  <si>
    <t>含税价格
（含模摊费）</t>
  </si>
  <si>
    <t>备注</t>
  </si>
  <si>
    <t>2023.7.24</t>
  </si>
  <si>
    <t>2023.9.1</t>
  </si>
  <si>
    <t>模检具总价</t>
  </si>
  <si>
    <t>摊销费</t>
  </si>
  <si>
    <t>摊销方式</t>
  </si>
  <si>
    <t>材料成本</t>
  </si>
  <si>
    <t>SHT0000161</t>
  </si>
  <si>
    <t>左侧副边调角器总成</t>
  </si>
  <si>
    <t>件</t>
  </si>
  <si>
    <t>老产品重新核对</t>
  </si>
  <si>
    <t>SHT0016161</t>
  </si>
  <si>
    <t>副司机副边调角器总成 / J6G</t>
  </si>
  <si>
    <t>SHT0015953</t>
  </si>
  <si>
    <t>座框总成</t>
  </si>
  <si>
    <t>SHT0016442</t>
  </si>
  <si>
    <t>座框装配总成</t>
  </si>
  <si>
    <t>SHT0016420</t>
  </si>
  <si>
    <t>3.1C底座模块化总成</t>
  </si>
  <si>
    <t>新产品定价</t>
  </si>
  <si>
    <t>SHT0016877</t>
  </si>
  <si>
    <t>SHT0017115</t>
  </si>
  <si>
    <t>3.1C自适应延时阻尼底座模块化总成</t>
  </si>
  <si>
    <t>SHT0017116</t>
  </si>
  <si>
    <t>SHT0017094</t>
  </si>
  <si>
    <t>3.1自适应底座模块化总成</t>
  </si>
  <si>
    <t>SHT0016860</t>
  </si>
  <si>
    <t>3.1可调阻尼底座模块化总成</t>
  </si>
  <si>
    <t>SHT0017314</t>
  </si>
  <si>
    <t>2.2可变阻尼底座模块化</t>
  </si>
  <si>
    <t>地点</t>
  </si>
  <si>
    <t>父级物料</t>
  </si>
  <si>
    <t>计量单位</t>
  </si>
  <si>
    <t>父件描述1</t>
  </si>
  <si>
    <t>父件描述2</t>
  </si>
  <si>
    <t>组件</t>
  </si>
  <si>
    <t>子件采/制</t>
  </si>
  <si>
    <t>组件描述1</t>
  </si>
  <si>
    <t>组件描述2</t>
  </si>
  <si>
    <t>每件需求量</t>
  </si>
  <si>
    <t>子件单位</t>
  </si>
  <si>
    <t>结构类型</t>
  </si>
  <si>
    <t>生效日期</t>
  </si>
  <si>
    <t>工序</t>
  </si>
  <si>
    <t>废品</t>
  </si>
  <si>
    <t>子件成本</t>
  </si>
  <si>
    <t>总成本</t>
  </si>
  <si>
    <t>物料单价</t>
  </si>
  <si>
    <t>物料成本</t>
  </si>
  <si>
    <t>结束有效日</t>
  </si>
  <si>
    <t>文档号</t>
  </si>
  <si>
    <t>230</t>
  </si>
  <si>
    <t>EA</t>
  </si>
  <si>
    <t>欧曼</t>
  </si>
  <si>
    <t>SHT0001243</t>
  </si>
  <si>
    <t>M</t>
  </si>
  <si>
    <t>左靠背板分总成电泳</t>
  </si>
  <si>
    <t/>
  </si>
  <si>
    <t>X</t>
  </si>
  <si>
    <t>TWT0000063</t>
  </si>
  <si>
    <t>P</t>
  </si>
  <si>
    <t>φ0.8焊丝</t>
  </si>
  <si>
    <t>KG</t>
  </si>
  <si>
    <t>SHT0001144</t>
  </si>
  <si>
    <t>总座主轴</t>
  </si>
  <si>
    <t>SHT0001544</t>
  </si>
  <si>
    <t>左副总座分总成电泳</t>
  </si>
  <si>
    <t>BFA0000375</t>
  </si>
  <si>
    <t>靠背后限位销</t>
  </si>
  <si>
    <t>BSP0000047</t>
  </si>
  <si>
    <t>盘簧</t>
  </si>
  <si>
    <t>1.0平台</t>
  </si>
  <si>
    <t>材料成本合计</t>
  </si>
  <si>
    <t>SHT0001131</t>
  </si>
  <si>
    <t>左靠背板分总成</t>
  </si>
  <si>
    <t>TCT0000057</t>
  </si>
  <si>
    <t>电泳表面积</t>
  </si>
  <si>
    <t>M2</t>
  </si>
  <si>
    <t>SHT0002761</t>
  </si>
  <si>
    <t>左靠背板</t>
  </si>
  <si>
    <t>欧曼重卡</t>
  </si>
  <si>
    <t>BAS0000035</t>
  </si>
  <si>
    <t>右靠背板衬套</t>
  </si>
  <si>
    <t>1.0调角</t>
  </si>
  <si>
    <t>欧曼重卡项目</t>
  </si>
  <si>
    <t>TST0001720</t>
  </si>
  <si>
    <t>板材SPCC</t>
  </si>
  <si>
    <t>3.0*1250</t>
  </si>
  <si>
    <t>SHT0001545</t>
  </si>
  <si>
    <t>左副总座分总成</t>
  </si>
  <si>
    <t>SHT0001151</t>
  </si>
  <si>
    <t>罩壳圆卡座</t>
  </si>
  <si>
    <t>SHT0001184</t>
  </si>
  <si>
    <t>副总座右</t>
  </si>
  <si>
    <t>钣金件</t>
  </si>
  <si>
    <t>SHT0001136</t>
  </si>
  <si>
    <t>罩壳卡片</t>
  </si>
  <si>
    <t>BFA0000388</t>
  </si>
  <si>
    <t>盘簧钩销</t>
  </si>
  <si>
    <t>TST0000036</t>
  </si>
  <si>
    <t>板材SAPH440</t>
  </si>
  <si>
    <t>5.0*1250</t>
  </si>
  <si>
    <t>J6G</t>
  </si>
  <si>
    <t>SHT0001973</t>
  </si>
  <si>
    <t>H5座椅坐垫延伸滑块</t>
  </si>
  <si>
    <t>Ea</t>
  </si>
  <si>
    <t>BFA0010096</t>
  </si>
  <si>
    <t>全钢大帽抽芯铆钉</t>
  </si>
  <si>
    <t>4.8×16-1</t>
  </si>
  <si>
    <t>SHT0016134</t>
  </si>
  <si>
    <t>座框电泳总成</t>
  </si>
  <si>
    <t>TMI0000106</t>
  </si>
  <si>
    <t>PPS-6345A  4HD9050</t>
  </si>
  <si>
    <t>SHT0015954</t>
  </si>
  <si>
    <t>座框焊接总成</t>
  </si>
  <si>
    <t>SHT0012268</t>
  </si>
  <si>
    <t>左侧调角连接板焊接总成</t>
  </si>
  <si>
    <t>M3000-S</t>
  </si>
  <si>
    <t>BFA0010062</t>
  </si>
  <si>
    <t>焊接方螺母</t>
  </si>
  <si>
    <t>M8 10级</t>
  </si>
  <si>
    <t>TWT0000064</t>
  </si>
  <si>
    <t>φ1.2焊丝</t>
  </si>
  <si>
    <t>SHT0002810</t>
  </si>
  <si>
    <t>座框前横梁点焊螺母总成</t>
  </si>
  <si>
    <t>SHT0012269</t>
  </si>
  <si>
    <t>右侧调角连接板焊接总成</t>
  </si>
  <si>
    <t>SHT0015955</t>
  </si>
  <si>
    <t>前连接支架</t>
  </si>
  <si>
    <t>SHT0001903</t>
  </si>
  <si>
    <t>左侧边板</t>
  </si>
  <si>
    <t>座框</t>
  </si>
  <si>
    <t>BFA0000316</t>
  </si>
  <si>
    <t>焊接方螺母M6</t>
  </si>
  <si>
    <t>SHT0001899</t>
  </si>
  <si>
    <t>左滑块托架</t>
  </si>
  <si>
    <t>SHT0014565</t>
  </si>
  <si>
    <t>阻尼调节机构支架</t>
  </si>
  <si>
    <t>J6L</t>
  </si>
  <si>
    <t>SHT0001898</t>
  </si>
  <si>
    <t>右侧边板</t>
  </si>
  <si>
    <t>SHT0014594</t>
  </si>
  <si>
    <t>前罩壳固定支架L</t>
  </si>
  <si>
    <t>SHT0001258</t>
  </si>
  <si>
    <t>座框横管梁</t>
  </si>
  <si>
    <t>2.0老座</t>
  </si>
  <si>
    <t>SHT0015924</t>
  </si>
  <si>
    <t>安全带卷收器固定板</t>
  </si>
  <si>
    <t>SHT0014563</t>
  </si>
  <si>
    <t>座框前横梁</t>
  </si>
  <si>
    <t>SHT0015145</t>
  </si>
  <si>
    <t>座框前横梁钢丝</t>
  </si>
  <si>
    <t>TST0000029</t>
  </si>
  <si>
    <t>板材SPFH590酸洗板</t>
  </si>
  <si>
    <t>2.0*1178</t>
  </si>
  <si>
    <t>TST0000006</t>
  </si>
  <si>
    <t>2.0*1250</t>
  </si>
  <si>
    <t>2.0老座框</t>
  </si>
  <si>
    <t>TWT0000014</t>
  </si>
  <si>
    <t>焊管Q195黑管</t>
  </si>
  <si>
    <t>φ25*2.0*</t>
  </si>
  <si>
    <t>BFA0000400</t>
  </si>
  <si>
    <t>安全带固定螺母7/16</t>
  </si>
  <si>
    <t>TST0000013</t>
  </si>
  <si>
    <t>板材SPFH590</t>
  </si>
  <si>
    <t>SHT0016443</t>
  </si>
  <si>
    <t>SHT0016444</t>
  </si>
  <si>
    <t>TWT0000001</t>
  </si>
  <si>
    <t>φ1.0焊丝</t>
  </si>
  <si>
    <t>底座模块化总成</t>
  </si>
  <si>
    <t>J6G-3.1C</t>
  </si>
  <si>
    <t>SHT0002456</t>
  </si>
  <si>
    <t>绞架总成VDC电泳</t>
  </si>
  <si>
    <t>H6</t>
  </si>
  <si>
    <t>SHT0016548</t>
  </si>
  <si>
    <t>3.1C绞架固定块</t>
  </si>
  <si>
    <t>SHT0016966</t>
  </si>
  <si>
    <t>3.1C补偿气罐总成</t>
  </si>
  <si>
    <t>SHT0010313</t>
  </si>
  <si>
    <t>阻尼器上连接螺栓</t>
  </si>
  <si>
    <t>BCL0010006</t>
  </si>
  <si>
    <t>气管卡扣（2*4mm）</t>
  </si>
  <si>
    <t>BFA0000018</t>
  </si>
  <si>
    <t>内六角圆柱头螺钉</t>
  </si>
  <si>
    <t>M8*16黑</t>
  </si>
  <si>
    <t>SHT0001147</t>
  </si>
  <si>
    <t>上限位缓冲块</t>
  </si>
  <si>
    <t>SHT0010314</t>
  </si>
  <si>
    <t>阻尼器下连接螺栓</t>
  </si>
  <si>
    <t>BFA0010022</t>
  </si>
  <si>
    <t>开口挡圈</t>
  </si>
  <si>
    <t>φ5镀黑锌</t>
  </si>
  <si>
    <t>SHT0016953</t>
  </si>
  <si>
    <t>3.1C气囊总成</t>
  </si>
  <si>
    <t>BPC0000019</t>
  </si>
  <si>
    <t>黑色防护胶管φ12mm</t>
  </si>
  <si>
    <t>150米/卷</t>
  </si>
  <si>
    <t>SHT0010811</t>
  </si>
  <si>
    <t>3.0滚轮</t>
  </si>
  <si>
    <t>BCL0010010</t>
  </si>
  <si>
    <t>四管夹</t>
  </si>
  <si>
    <t>SHT0013932</t>
  </si>
  <si>
    <t>座椅下限位缓冲块</t>
  </si>
  <si>
    <t>SHT0013256</t>
  </si>
  <si>
    <t>防尘罩</t>
  </si>
  <si>
    <t>SHT0016950</t>
  </si>
  <si>
    <t>VDC阀气路总成</t>
  </si>
  <si>
    <t>J6新能源</t>
  </si>
  <si>
    <t>BCL0010023</t>
  </si>
  <si>
    <t>海尔曼钣金扎带</t>
  </si>
  <si>
    <t>BFA0010068</t>
  </si>
  <si>
    <t>六角头螺栓</t>
  </si>
  <si>
    <t>M8*45镀</t>
  </si>
  <si>
    <t>BFA0000010</t>
  </si>
  <si>
    <t>M8自锁螺母(白)</t>
  </si>
  <si>
    <t>镀白锌</t>
  </si>
  <si>
    <t>BCL0010019</t>
  </si>
  <si>
    <t>黑色防护毛毡</t>
  </si>
  <si>
    <t>50*50*1.</t>
  </si>
  <si>
    <t>SHT0016619</t>
  </si>
  <si>
    <t>BFA0010040</t>
  </si>
  <si>
    <t>内梅花盘头带介自攻螺钉</t>
  </si>
  <si>
    <t>SHT0014511</t>
  </si>
  <si>
    <t>H6阻尼器金属轴套</t>
  </si>
  <si>
    <t>BFA0000003</t>
  </si>
  <si>
    <t>F扣</t>
  </si>
  <si>
    <t>SHT0016620</t>
  </si>
  <si>
    <t>下框电泳总成</t>
  </si>
  <si>
    <t>3.1C</t>
  </si>
  <si>
    <t>SHT0016241</t>
  </si>
  <si>
    <t>阻尼调节机构总成</t>
  </si>
  <si>
    <t>SHT0015756</t>
  </si>
  <si>
    <t>缓冲块支架组件电泳</t>
  </si>
  <si>
    <t>SHT0011517</t>
  </si>
  <si>
    <t>绞架总成VDC</t>
  </si>
  <si>
    <t>TCT0000039</t>
  </si>
  <si>
    <t>H7102镍添加剂</t>
  </si>
  <si>
    <t>TCT0000037</t>
  </si>
  <si>
    <t>2600E4磷化补充剂</t>
  </si>
  <si>
    <t>TCT0000028</t>
  </si>
  <si>
    <t>CR681/1000K-C1树脂</t>
  </si>
  <si>
    <t>TCT0000033</t>
  </si>
  <si>
    <t>5176脱脂剂</t>
  </si>
  <si>
    <t>TCT0000029</t>
  </si>
  <si>
    <t>CP524C/250K-C1色浆</t>
  </si>
  <si>
    <t>TCT0000035</t>
  </si>
  <si>
    <t>V6559表调剂</t>
  </si>
  <si>
    <t>TCT0000032</t>
  </si>
  <si>
    <t>GBA H7354/1表面活性剂</t>
  </si>
  <si>
    <t>TCT0000043</t>
  </si>
  <si>
    <t>H7001促进剂</t>
  </si>
  <si>
    <t>TCT0000031</t>
  </si>
  <si>
    <t>PPGsolvent-03/186K-C1溶</t>
  </si>
  <si>
    <t>TCT0000038</t>
  </si>
  <si>
    <t>H7101磷化添加剂(30KG)</t>
  </si>
  <si>
    <t>SHT0010047</t>
  </si>
  <si>
    <t>内绞架前滚轮轴</t>
  </si>
  <si>
    <t>SHT0011520</t>
  </si>
  <si>
    <t>内绞架支撑管VDC</t>
  </si>
  <si>
    <t>SHT0010058</t>
  </si>
  <si>
    <t>外绞架旋转轴</t>
  </si>
  <si>
    <t>SHT0010057</t>
  </si>
  <si>
    <t>外绞架支撑钣金</t>
  </si>
  <si>
    <t>SHT0010049</t>
  </si>
  <si>
    <t>内绞架后转轴</t>
  </si>
  <si>
    <t>SHT0010054</t>
  </si>
  <si>
    <t>VDC阀上固定轴</t>
  </si>
  <si>
    <t>BAS0010003</t>
  </si>
  <si>
    <t>绞架轴套</t>
  </si>
  <si>
    <t>GFM-1719</t>
  </si>
  <si>
    <t>SHT0010052</t>
  </si>
  <si>
    <t>阻尼器上固定钣金</t>
  </si>
  <si>
    <t>SHT0010050</t>
  </si>
  <si>
    <t>内绞架支撑钣金</t>
  </si>
  <si>
    <t>SHT0010306</t>
  </si>
  <si>
    <t>阻尼器下固定钣金焊接总成</t>
  </si>
  <si>
    <t>SHT0010051</t>
  </si>
  <si>
    <t>气囊支撑钣金</t>
  </si>
  <si>
    <t>TST0001796</t>
  </si>
  <si>
    <t>4.0*1250</t>
  </si>
  <si>
    <t>TST0001800</t>
  </si>
  <si>
    <t>3.5*1250</t>
  </si>
  <si>
    <t>TMI0000135</t>
  </si>
  <si>
    <t>PA6-GF30北鸿科</t>
  </si>
  <si>
    <t>H6座椅注</t>
  </si>
  <si>
    <t>TMI0000142</t>
  </si>
  <si>
    <t>PA66-1300B</t>
  </si>
  <si>
    <t>SHT0010812</t>
  </si>
  <si>
    <t>滚轮金属轴</t>
  </si>
  <si>
    <t>TMI0000144</t>
  </si>
  <si>
    <t>POM-M90-44</t>
  </si>
  <si>
    <t>本色</t>
  </si>
  <si>
    <t>SHT0016571</t>
  </si>
  <si>
    <t>SHT0001861</t>
  </si>
  <si>
    <t>下框右纵梁</t>
  </si>
  <si>
    <t>2.0平台</t>
  </si>
  <si>
    <t>SHT0016547</t>
  </si>
  <si>
    <t>上框后横梁</t>
  </si>
  <si>
    <t>SHT0001860</t>
  </si>
  <si>
    <t>下框左纵梁</t>
  </si>
  <si>
    <t>SHT0016544</t>
  </si>
  <si>
    <t>SHT0016542</t>
  </si>
  <si>
    <t>下框横梁</t>
  </si>
  <si>
    <t>SHT0016545</t>
  </si>
  <si>
    <t>纵梁加强板</t>
  </si>
  <si>
    <t>TST0000012</t>
  </si>
  <si>
    <t>TST0000059</t>
  </si>
  <si>
    <t>热板材Q235</t>
  </si>
  <si>
    <t>TMI0000137</t>
  </si>
  <si>
    <t>Pa6尼龙增韧</t>
  </si>
  <si>
    <t>F扣/减震</t>
  </si>
  <si>
    <t>SHT0016421</t>
  </si>
  <si>
    <t>下框焊接总成</t>
  </si>
  <si>
    <t>SHT0016539</t>
  </si>
  <si>
    <t>气囊下支架</t>
  </si>
  <si>
    <t>SHT0002318</t>
  </si>
  <si>
    <t>纵梁支撑架</t>
  </si>
  <si>
    <t>F3000/M3</t>
  </si>
  <si>
    <t>SHT0013819</t>
  </si>
  <si>
    <t>防尘罩侧支架</t>
  </si>
  <si>
    <t>M3000S</t>
  </si>
  <si>
    <t>SHT0002319</t>
  </si>
  <si>
    <t>支撑块</t>
  </si>
  <si>
    <t>SHT0013818</t>
  </si>
  <si>
    <t>防尘罩前支架</t>
  </si>
  <si>
    <t>SHT0015606</t>
  </si>
  <si>
    <t>缓冲块支架组件</t>
  </si>
  <si>
    <t>SHT0016965</t>
  </si>
  <si>
    <t>VDC阀（自适应）气路总成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</si>
</sst>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,###,##0.0########"/>
    <numFmt numFmtId="177" formatCode="######"/>
    <numFmt numFmtId="178" formatCode="##0.00\%"/>
    <numFmt numFmtId="179" formatCode="###,###,##0.0####"/>
    <numFmt numFmtId="180" formatCode="###,##0.00000"/>
    <numFmt numFmtId="181" formatCode="###,##0.00##"/>
    <numFmt numFmtId="182" formatCode="###,##0.00"/>
    <numFmt numFmtId="183" formatCode="0.0000_);[Red]\(0.0000\)"/>
    <numFmt numFmtId="184" formatCode="0.00_);[Red]\(0.00\)"/>
    <numFmt numFmtId="185" formatCode="0.00_ "/>
    <numFmt numFmtId="186" formatCode="yyyy&quot;年&quot;m&quot;月&quot;d&quot;日&quot;;@"/>
  </numFmts>
  <fonts count="30">
    <font>
      <sz val="12"/>
      <name val="宋体"/>
      <charset val="134"/>
    </font>
    <font>
      <sz val="11"/>
      <color theme="1"/>
      <name val="宋体"/>
      <charset val="134"/>
      <scheme val="minor"/>
    </font>
    <font>
      <sz val="8"/>
      <color rgb="FF000000"/>
      <name val="Microsoft Sans Serif"/>
      <charset val="134"/>
    </font>
    <font>
      <sz val="8"/>
      <color rgb="FF0000FF"/>
      <name val="Microsoft Sans Serif"/>
      <charset val="134"/>
    </font>
    <font>
      <sz val="12"/>
      <color rgb="FFFF0000"/>
      <name val="宋体"/>
      <charset val="134"/>
    </font>
    <font>
      <sz val="11"/>
      <name val="楷体"/>
      <charset val="134"/>
    </font>
    <font>
      <b/>
      <sz val="11"/>
      <name val="楷体"/>
      <charset val="134"/>
    </font>
    <font>
      <sz val="12"/>
      <name val="楷体"/>
      <charset val="134"/>
    </font>
    <font>
      <b/>
      <sz val="18"/>
      <name val="楷体"/>
      <charset val="134"/>
    </font>
    <font>
      <sz val="10"/>
      <name val="楷体"/>
      <charset val="134"/>
    </font>
    <font>
      <sz val="9"/>
      <name val="微软雅黑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2"/>
      <name val="楷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4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</cellStyleXfs>
  <cellXfs count="87">
    <xf numFmtId="0" fontId="0" fillId="0" borderId="0" xfId="0">
      <alignment vertical="center"/>
    </xf>
    <xf numFmtId="0" fontId="1" fillId="0" borderId="0" xfId="0" applyFont="1" applyFill="1" applyAlignment="1"/>
    <xf numFmtId="0" fontId="0" fillId="2" borderId="0" xfId="0" applyFill="1">
      <alignment vertical="center"/>
    </xf>
    <xf numFmtId="0" fontId="2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right" vertical="center"/>
    </xf>
    <xf numFmtId="176" fontId="2" fillId="0" borderId="2" xfId="0" applyNumberFormat="1" applyFont="1" applyFill="1" applyBorder="1" applyAlignment="1">
      <alignment horizontal="right" vertical="center"/>
    </xf>
    <xf numFmtId="14" fontId="2" fillId="0" borderId="2" xfId="0" applyNumberFormat="1" applyFont="1" applyFill="1" applyBorder="1" applyAlignment="1">
      <alignment horizontal="right" vertical="center"/>
    </xf>
    <xf numFmtId="177" fontId="2" fillId="0" borderId="2" xfId="0" applyNumberFormat="1" applyFont="1" applyFill="1" applyBorder="1" applyAlignment="1">
      <alignment horizontal="right" vertical="center"/>
    </xf>
    <xf numFmtId="178" fontId="2" fillId="0" borderId="2" xfId="0" applyNumberFormat="1" applyFont="1" applyFill="1" applyBorder="1" applyAlignment="1">
      <alignment horizontal="right" vertical="center"/>
    </xf>
    <xf numFmtId="179" fontId="2" fillId="0" borderId="2" xfId="0" applyNumberFormat="1" applyFont="1" applyFill="1" applyBorder="1" applyAlignment="1">
      <alignment horizontal="right" vertical="center"/>
    </xf>
    <xf numFmtId="176" fontId="2" fillId="3" borderId="2" xfId="0" applyNumberFormat="1" applyFont="1" applyFill="1" applyBorder="1" applyAlignment="1">
      <alignment horizontal="right" vertical="center"/>
    </xf>
    <xf numFmtId="14" fontId="2" fillId="3" borderId="2" xfId="0" applyNumberFormat="1" applyFont="1" applyFill="1" applyBorder="1" applyAlignment="1">
      <alignment horizontal="right" vertical="center"/>
    </xf>
    <xf numFmtId="177" fontId="2" fillId="3" borderId="2" xfId="0" applyNumberFormat="1" applyFont="1" applyFill="1" applyBorder="1" applyAlignment="1">
      <alignment horizontal="right" vertical="center"/>
    </xf>
    <xf numFmtId="178" fontId="2" fillId="3" borderId="2" xfId="0" applyNumberFormat="1" applyFont="1" applyFill="1" applyBorder="1" applyAlignment="1">
      <alignment horizontal="right" vertical="center"/>
    </xf>
    <xf numFmtId="179" fontId="2" fillId="3" borderId="2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/>
    </xf>
    <xf numFmtId="180" fontId="2" fillId="0" borderId="2" xfId="0" applyNumberFormat="1" applyFont="1" applyFill="1" applyBorder="1" applyAlignment="1">
      <alignment horizontal="right" vertical="center"/>
    </xf>
    <xf numFmtId="181" fontId="2" fillId="2" borderId="2" xfId="0" applyNumberFormat="1" applyFont="1" applyFill="1" applyBorder="1" applyAlignment="1">
      <alignment horizontal="right" vertical="center"/>
    </xf>
    <xf numFmtId="182" fontId="2" fillId="2" borderId="2" xfId="0" applyNumberFormat="1" applyFont="1" applyFill="1" applyBorder="1" applyAlignment="1">
      <alignment horizontal="right" vertical="center"/>
    </xf>
    <xf numFmtId="180" fontId="2" fillId="3" borderId="2" xfId="0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14" fontId="2" fillId="3" borderId="2" xfId="0" applyNumberFormat="1" applyFont="1" applyFill="1" applyBorder="1" applyAlignment="1">
      <alignment horizontal="center" vertical="center"/>
    </xf>
    <xf numFmtId="177" fontId="2" fillId="3" borderId="2" xfId="0" applyNumberFormat="1" applyFont="1" applyFill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center" vertical="center"/>
    </xf>
    <xf numFmtId="179" fontId="2" fillId="3" borderId="2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/>
    </xf>
    <xf numFmtId="181" fontId="2" fillId="2" borderId="2" xfId="0" applyNumberFormat="1" applyFont="1" applyFill="1" applyBorder="1" applyAlignment="1">
      <alignment horizontal="center" vertical="center"/>
    </xf>
    <xf numFmtId="182" fontId="2" fillId="2" borderId="2" xfId="0" applyNumberFormat="1" applyFont="1" applyFill="1" applyBorder="1" applyAlignment="1">
      <alignment horizontal="center" vertical="center"/>
    </xf>
    <xf numFmtId="180" fontId="2" fillId="3" borderId="2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5" fillId="0" borderId="0" xfId="50" applyFont="1" applyFill="1" applyAlignment="1">
      <alignment horizontal="center" vertical="center"/>
    </xf>
    <xf numFmtId="49" fontId="6" fillId="0" borderId="0" xfId="50" applyNumberFormat="1" applyFont="1" applyFill="1" applyAlignment="1">
      <alignment horizontal="center" vertical="center"/>
    </xf>
    <xf numFmtId="0" fontId="5" fillId="0" borderId="0" xfId="50" applyFont="1" applyFill="1" applyAlignment="1">
      <alignment horizontal="center" vertical="center" wrapText="1"/>
    </xf>
    <xf numFmtId="0" fontId="7" fillId="0" borderId="0" xfId="50" applyFont="1" applyFill="1" applyAlignment="1">
      <alignment horizontal="center" vertical="center"/>
    </xf>
    <xf numFmtId="183" fontId="5" fillId="0" borderId="0" xfId="50" applyNumberFormat="1" applyFont="1" applyFill="1" applyAlignment="1">
      <alignment horizontal="center" vertical="center"/>
    </xf>
    <xf numFmtId="0" fontId="5" fillId="0" borderId="0" xfId="50" applyFont="1" applyFill="1" applyAlignment="1">
      <alignment horizontal="center" vertical="center" shrinkToFit="1"/>
    </xf>
    <xf numFmtId="0" fontId="8" fillId="0" borderId="0" xfId="50" applyFont="1" applyFill="1" applyAlignment="1">
      <alignment horizontal="center" vertical="center"/>
    </xf>
    <xf numFmtId="0" fontId="8" fillId="0" borderId="0" xfId="50" applyFont="1" applyFill="1" applyAlignment="1">
      <alignment horizontal="center" vertical="center" wrapText="1"/>
    </xf>
    <xf numFmtId="0" fontId="6" fillId="0" borderId="0" xfId="50" applyFont="1" applyFill="1" applyAlignment="1">
      <alignment horizontal="center" vertical="center"/>
    </xf>
    <xf numFmtId="0" fontId="6" fillId="0" borderId="0" xfId="50" applyFont="1" applyFill="1" applyAlignment="1">
      <alignment horizontal="center" vertical="center" wrapText="1"/>
    </xf>
    <xf numFmtId="0" fontId="7" fillId="0" borderId="0" xfId="50" applyFont="1" applyFill="1" applyAlignment="1">
      <alignment horizontal="left" vertical="center"/>
    </xf>
    <xf numFmtId="0" fontId="7" fillId="0" borderId="0" xfId="50" applyFont="1" applyFill="1" applyAlignment="1">
      <alignment horizontal="left" vertical="center" wrapText="1"/>
    </xf>
    <xf numFmtId="0" fontId="7" fillId="0" borderId="0" xfId="50" applyFont="1" applyFill="1" applyBorder="1" applyAlignment="1">
      <alignment horizontal="left" vertical="center" shrinkToFit="1"/>
    </xf>
    <xf numFmtId="0" fontId="7" fillId="0" borderId="0" xfId="50" applyFont="1" applyFill="1" applyBorder="1" applyAlignment="1">
      <alignment horizontal="left" vertical="center" wrapText="1" shrinkToFit="1"/>
    </xf>
    <xf numFmtId="0" fontId="5" fillId="0" borderId="3" xfId="50" applyFont="1" applyFill="1" applyBorder="1" applyAlignment="1">
      <alignment horizontal="center" vertical="center" wrapText="1"/>
    </xf>
    <xf numFmtId="49" fontId="9" fillId="0" borderId="3" xfId="50" applyNumberFormat="1" applyFont="1" applyFill="1" applyBorder="1" applyAlignment="1">
      <alignment horizontal="center" vertical="center" wrapText="1"/>
    </xf>
    <xf numFmtId="0" fontId="9" fillId="0" borderId="3" xfId="50" applyFont="1" applyFill="1" applyBorder="1" applyAlignment="1">
      <alignment horizontal="center" vertical="center" wrapText="1"/>
    </xf>
    <xf numFmtId="183" fontId="9" fillId="0" borderId="3" xfId="49" applyNumberFormat="1" applyFont="1" applyFill="1" applyBorder="1" applyAlignment="1">
      <alignment horizontal="center" vertical="center" wrapText="1"/>
    </xf>
    <xf numFmtId="0" fontId="9" fillId="0" borderId="3" xfId="51" applyFont="1" applyFill="1" applyBorder="1" applyAlignment="1">
      <alignment horizontal="center" vertical="center" wrapText="1"/>
    </xf>
    <xf numFmtId="184" fontId="9" fillId="0" borderId="3" xfId="51" applyNumberFormat="1" applyFont="1" applyFill="1" applyBorder="1" applyAlignment="1">
      <alignment horizontal="center" vertical="center" wrapText="1"/>
    </xf>
    <xf numFmtId="0" fontId="9" fillId="0" borderId="3" xfId="50" applyFont="1" applyFill="1" applyBorder="1" applyAlignment="1">
      <alignment horizontal="center" vertical="center"/>
    </xf>
    <xf numFmtId="0" fontId="9" fillId="0" borderId="3" xfId="50" applyNumberFormat="1" applyFont="1" applyFill="1" applyBorder="1" applyAlignment="1">
      <alignment horizontal="center" vertical="center"/>
    </xf>
    <xf numFmtId="0" fontId="9" fillId="0" borderId="3" xfId="50" applyNumberFormat="1" applyFont="1" applyFill="1" applyBorder="1" applyAlignment="1">
      <alignment horizontal="center" vertical="center" wrapText="1"/>
    </xf>
    <xf numFmtId="0" fontId="5" fillId="0" borderId="3" xfId="50" applyFont="1" applyFill="1" applyBorder="1" applyAlignment="1">
      <alignment horizontal="center" vertical="center"/>
    </xf>
    <xf numFmtId="185" fontId="9" fillId="0" borderId="3" xfId="50" applyNumberFormat="1" applyFont="1" applyFill="1" applyBorder="1" applyAlignment="1">
      <alignment horizontal="center" vertical="center"/>
    </xf>
    <xf numFmtId="0" fontId="10" fillId="0" borderId="3" xfId="50" applyFont="1" applyFill="1" applyBorder="1" applyAlignment="1">
      <alignment horizontal="center" vertical="center" wrapText="1"/>
    </xf>
    <xf numFmtId="183" fontId="5" fillId="0" borderId="3" xfId="50" applyNumberFormat="1" applyFont="1" applyFill="1" applyBorder="1" applyAlignment="1">
      <alignment horizontal="center" vertical="center"/>
    </xf>
    <xf numFmtId="0" fontId="5" fillId="0" borderId="0" xfId="50" applyFont="1" applyFill="1" applyBorder="1" applyAlignment="1">
      <alignment horizontal="center" vertical="center"/>
    </xf>
    <xf numFmtId="49" fontId="6" fillId="0" borderId="0" xfId="50" applyNumberFormat="1" applyFont="1" applyFill="1" applyBorder="1" applyAlignment="1">
      <alignment horizontal="center" vertical="center"/>
    </xf>
    <xf numFmtId="0" fontId="5" fillId="0" borderId="0" xfId="50" applyFont="1" applyFill="1" applyBorder="1" applyAlignment="1">
      <alignment horizontal="center" vertical="center" wrapText="1"/>
    </xf>
    <xf numFmtId="0" fontId="7" fillId="0" borderId="0" xfId="50" applyFont="1" applyFill="1" applyBorder="1" applyAlignment="1">
      <alignment horizontal="center" vertical="center"/>
    </xf>
    <xf numFmtId="183" fontId="5" fillId="0" borderId="0" xfId="50" applyNumberFormat="1" applyFont="1" applyFill="1" applyBorder="1" applyAlignment="1">
      <alignment horizontal="center" vertical="center"/>
    </xf>
    <xf numFmtId="184" fontId="5" fillId="0" borderId="3" xfId="50" applyNumberFormat="1" applyFont="1" applyFill="1" applyBorder="1" applyAlignment="1">
      <alignment horizontal="center" vertical="center" shrinkToFit="1"/>
    </xf>
    <xf numFmtId="186" fontId="9" fillId="0" borderId="3" xfId="49" applyNumberFormat="1" applyFont="1" applyFill="1" applyBorder="1" applyAlignment="1">
      <alignment horizontal="center" vertical="center" wrapText="1"/>
    </xf>
    <xf numFmtId="43" fontId="5" fillId="0" borderId="3" xfId="50" applyNumberFormat="1" applyFont="1" applyFill="1" applyBorder="1" applyAlignment="1">
      <alignment horizontal="center" vertical="center" shrinkToFit="1"/>
    </xf>
    <xf numFmtId="0" fontId="5" fillId="0" borderId="3" xfId="50" applyFont="1" applyFill="1" applyBorder="1" applyAlignment="1">
      <alignment horizontal="center" vertical="center" shrinkToFit="1"/>
    </xf>
    <xf numFmtId="43" fontId="5" fillId="2" borderId="3" xfId="50" applyNumberFormat="1" applyFont="1" applyFill="1" applyBorder="1" applyAlignment="1">
      <alignment horizontal="center" vertical="center" shrinkToFi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6" xfId="49"/>
    <cellStyle name="常规 2" xfId="50"/>
    <cellStyle name="常规 3" xfId="51"/>
    <cellStyle name="样式 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eetMetadata" Target="metadata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4"/>
  <sheetViews>
    <sheetView tabSelected="1" topLeftCell="A3" workbookViewId="0">
      <selection activeCell="R11" sqref="R11"/>
    </sheetView>
  </sheetViews>
  <sheetFormatPr defaultColWidth="9" defaultRowHeight="14.25"/>
  <cols>
    <col min="1" max="1" width="4.75" style="50" customWidth="1"/>
    <col min="2" max="2" width="11.625" style="51" customWidth="1"/>
    <col min="3" max="3" width="27.5" style="52" customWidth="1"/>
    <col min="4" max="4" width="7.75" style="52" customWidth="1"/>
    <col min="5" max="5" width="4.125" style="53" customWidth="1"/>
    <col min="6" max="6" width="9" style="54" customWidth="1"/>
    <col min="7" max="7" width="8.375" style="54" customWidth="1"/>
    <col min="8" max="8" width="11.125" style="54" customWidth="1"/>
    <col min="9" max="9" width="7" style="54" customWidth="1"/>
    <col min="10" max="10" width="8.75" style="54" customWidth="1"/>
    <col min="11" max="11" width="11.25" style="54" customWidth="1"/>
    <col min="12" max="12" width="8.5" style="54" customWidth="1"/>
    <col min="13" max="13" width="11.125" style="54" customWidth="1"/>
    <col min="14" max="14" width="5.375" style="55" customWidth="1"/>
    <col min="15" max="15" width="9.83333333333333" style="55" customWidth="1"/>
    <col min="16" max="16" width="21" style="50" customWidth="1"/>
    <col min="17" max="177" width="9" style="50"/>
    <col min="178" max="178" width="5" style="50" customWidth="1"/>
    <col min="179" max="179" width="15" style="50" customWidth="1"/>
    <col min="180" max="181" width="14.625" style="50" customWidth="1"/>
    <col min="182" max="182" width="6.25" style="50" customWidth="1"/>
    <col min="183" max="185" width="10.125" style="50" customWidth="1"/>
    <col min="186" max="186" width="10.5" style="50" customWidth="1"/>
    <col min="187" max="204" width="9" style="50"/>
    <col min="205" max="205" width="6.5" style="50" customWidth="1"/>
    <col min="206" max="206" width="12.25" style="50" customWidth="1"/>
    <col min="207" max="207" width="28.25" style="50" customWidth="1"/>
    <col min="208" max="208" width="13.75" style="50" customWidth="1"/>
    <col min="209" max="209" width="5.625" style="50" customWidth="1"/>
    <col min="210" max="211" width="9.375" style="50" customWidth="1"/>
    <col min="212" max="212" width="13.125" style="50" customWidth="1"/>
    <col min="213" max="16384" width="9" style="50"/>
  </cols>
  <sheetData>
    <row r="1" ht="22.5" spans="1:15">
      <c r="A1" s="56" t="s">
        <v>0</v>
      </c>
      <c r="B1" s="56"/>
      <c r="C1" s="57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</row>
    <row r="2" ht="16.5" customHeight="1" spans="1:15">
      <c r="A2" s="58" t="s">
        <v>1</v>
      </c>
      <c r="B2" s="58"/>
      <c r="C2" s="59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spans="1:15">
      <c r="A3" s="60" t="s">
        <v>2</v>
      </c>
      <c r="B3" s="60"/>
      <c r="C3" s="61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</row>
    <row r="4" ht="21" customHeight="1" spans="1:15">
      <c r="A4" s="60" t="s">
        <v>3</v>
      </c>
      <c r="B4" s="60"/>
      <c r="C4" s="61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</row>
    <row r="5" spans="1:15">
      <c r="A5" s="61" t="s">
        <v>4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</row>
    <row r="6" spans="1:15">
      <c r="A6" s="62" t="s">
        <v>5</v>
      </c>
      <c r="B6" s="62"/>
      <c r="C6" s="63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</row>
    <row r="7" ht="34" customHeight="1" spans="1:16">
      <c r="A7" s="64" t="s">
        <v>6</v>
      </c>
      <c r="B7" s="65" t="s">
        <v>7</v>
      </c>
      <c r="C7" s="66" t="s">
        <v>8</v>
      </c>
      <c r="D7" s="66" t="s">
        <v>9</v>
      </c>
      <c r="E7" s="66" t="s">
        <v>10</v>
      </c>
      <c r="F7" s="67" t="s">
        <v>11</v>
      </c>
      <c r="G7" s="67"/>
      <c r="H7" s="68" t="s">
        <v>12</v>
      </c>
      <c r="I7" s="68"/>
      <c r="J7" s="68"/>
      <c r="K7" s="67" t="s">
        <v>13</v>
      </c>
      <c r="L7" s="67" t="s">
        <v>14</v>
      </c>
      <c r="M7" s="67" t="s">
        <v>15</v>
      </c>
      <c r="N7" s="82" t="s">
        <v>16</v>
      </c>
      <c r="O7" s="82"/>
      <c r="P7" s="73"/>
    </row>
    <row r="8" ht="21.75" customHeight="1" spans="1:16">
      <c r="A8" s="64"/>
      <c r="B8" s="65"/>
      <c r="C8" s="66"/>
      <c r="D8" s="66"/>
      <c r="E8" s="66"/>
      <c r="F8" s="67" t="s">
        <v>17</v>
      </c>
      <c r="G8" s="67" t="s">
        <v>18</v>
      </c>
      <c r="H8" s="69" t="s">
        <v>19</v>
      </c>
      <c r="I8" s="69" t="s">
        <v>20</v>
      </c>
      <c r="J8" s="69" t="s">
        <v>21</v>
      </c>
      <c r="K8" s="83">
        <v>45292</v>
      </c>
      <c r="L8" s="83"/>
      <c r="M8" s="83"/>
      <c r="N8" s="82"/>
      <c r="O8" s="82" t="s">
        <v>22</v>
      </c>
      <c r="P8" s="73"/>
    </row>
    <row r="9" s="50" customFormat="1" ht="22" customHeight="1" spans="1:16">
      <c r="A9" s="70">
        <v>1</v>
      </c>
      <c r="B9" s="71" t="s">
        <v>23</v>
      </c>
      <c r="C9" s="72" t="s">
        <v>24</v>
      </c>
      <c r="D9" s="70"/>
      <c r="E9" s="70" t="s">
        <v>25</v>
      </c>
      <c r="F9" s="73"/>
      <c r="G9" s="74">
        <v>27.57</v>
      </c>
      <c r="H9" s="70">
        <v>0</v>
      </c>
      <c r="I9" s="70">
        <v>0</v>
      </c>
      <c r="J9" s="70">
        <v>0</v>
      </c>
      <c r="K9" s="74"/>
      <c r="L9" s="74"/>
      <c r="M9" s="74"/>
      <c r="N9" s="70"/>
      <c r="O9" s="84">
        <f>'SHT0000161'!S8</f>
        <v>11.4972996698047</v>
      </c>
      <c r="P9" s="73" t="s">
        <v>26</v>
      </c>
    </row>
    <row r="10" s="50" customFormat="1" ht="22" customHeight="1" spans="1:16">
      <c r="A10" s="70">
        <v>2</v>
      </c>
      <c r="B10" s="71" t="s">
        <v>27</v>
      </c>
      <c r="C10" s="72" t="s">
        <v>28</v>
      </c>
      <c r="D10" s="70"/>
      <c r="E10" s="70" t="s">
        <v>25</v>
      </c>
      <c r="F10" s="73"/>
      <c r="G10" s="74">
        <v>49.27</v>
      </c>
      <c r="H10" s="70">
        <v>0</v>
      </c>
      <c r="I10" s="70">
        <v>0</v>
      </c>
      <c r="J10" s="70">
        <v>0</v>
      </c>
      <c r="K10" s="74"/>
      <c r="L10" s="74"/>
      <c r="M10" s="74"/>
      <c r="N10" s="70"/>
      <c r="O10" s="85">
        <v>14.49</v>
      </c>
      <c r="P10" s="73" t="s">
        <v>26</v>
      </c>
    </row>
    <row r="11" s="50" customFormat="1" ht="22" customHeight="1" spans="1:16">
      <c r="A11" s="70">
        <v>3</v>
      </c>
      <c r="B11" s="71" t="s">
        <v>29</v>
      </c>
      <c r="C11" s="72" t="s">
        <v>30</v>
      </c>
      <c r="D11" s="70"/>
      <c r="E11" s="70" t="s">
        <v>25</v>
      </c>
      <c r="F11" s="73"/>
      <c r="G11" s="74">
        <v>87.44</v>
      </c>
      <c r="H11" s="70">
        <v>0</v>
      </c>
      <c r="I11" s="70">
        <v>0</v>
      </c>
      <c r="J11" s="70">
        <v>0</v>
      </c>
      <c r="K11" s="74"/>
      <c r="L11" s="74"/>
      <c r="M11" s="74"/>
      <c r="N11" s="70"/>
      <c r="O11" s="84">
        <f>'SHT0015953'!S5</f>
        <v>50.2456790718</v>
      </c>
      <c r="P11" s="73" t="s">
        <v>26</v>
      </c>
    </row>
    <row r="12" s="50" customFormat="1" ht="22" customHeight="1" spans="1:16">
      <c r="A12" s="70">
        <v>4</v>
      </c>
      <c r="B12" s="71" t="s">
        <v>31</v>
      </c>
      <c r="C12" s="72" t="s">
        <v>32</v>
      </c>
      <c r="D12" s="70"/>
      <c r="E12" s="70" t="s">
        <v>25</v>
      </c>
      <c r="F12" s="73"/>
      <c r="G12" s="74">
        <v>81.81</v>
      </c>
      <c r="H12" s="70">
        <v>0</v>
      </c>
      <c r="I12" s="70">
        <v>0</v>
      </c>
      <c r="J12" s="70">
        <v>0</v>
      </c>
      <c r="K12" s="74"/>
      <c r="L12" s="74"/>
      <c r="M12" s="74"/>
      <c r="N12" s="70"/>
      <c r="O12" s="84">
        <f>'SHT0016442'!S5</f>
        <v>41.4513534958</v>
      </c>
      <c r="P12" s="73" t="s">
        <v>26</v>
      </c>
    </row>
    <row r="13" s="50" customFormat="1" ht="22" customHeight="1" spans="1:16">
      <c r="A13" s="70">
        <v>5</v>
      </c>
      <c r="B13" s="75" t="s">
        <v>33</v>
      </c>
      <c r="C13" s="72" t="s">
        <v>34</v>
      </c>
      <c r="D13" s="64"/>
      <c r="E13" s="70" t="s">
        <v>25</v>
      </c>
      <c r="F13" s="76"/>
      <c r="G13" s="76"/>
      <c r="H13" s="76"/>
      <c r="I13" s="76"/>
      <c r="J13" s="76"/>
      <c r="K13" s="76"/>
      <c r="L13" s="76"/>
      <c r="M13" s="76"/>
      <c r="N13" s="85"/>
      <c r="O13" s="84">
        <f>'SHT0016420'!S31</f>
        <v>492.877021464869</v>
      </c>
      <c r="P13" s="73" t="s">
        <v>35</v>
      </c>
    </row>
    <row r="14" s="50" customFormat="1" ht="22" customHeight="1" spans="1:16">
      <c r="A14" s="70">
        <v>6</v>
      </c>
      <c r="B14" s="75" t="s">
        <v>36</v>
      </c>
      <c r="C14" s="72" t="s">
        <v>34</v>
      </c>
      <c r="D14" s="64"/>
      <c r="E14" s="70" t="s">
        <v>25</v>
      </c>
      <c r="F14" s="76"/>
      <c r="G14" s="76"/>
      <c r="H14" s="76"/>
      <c r="I14" s="76"/>
      <c r="J14" s="76"/>
      <c r="K14" s="76"/>
      <c r="L14" s="76"/>
      <c r="M14" s="76"/>
      <c r="N14" s="85"/>
      <c r="O14" s="84">
        <f>'SHT0016877'!S31</f>
        <v>509.135475573321</v>
      </c>
      <c r="P14" s="73" t="s">
        <v>35</v>
      </c>
    </row>
    <row r="15" s="50" customFormat="1" ht="22" customHeight="1" spans="1:16">
      <c r="A15" s="70">
        <v>7</v>
      </c>
      <c r="B15" s="75" t="s">
        <v>37</v>
      </c>
      <c r="C15" s="72" t="s">
        <v>38</v>
      </c>
      <c r="D15" s="64"/>
      <c r="E15" s="70" t="s">
        <v>25</v>
      </c>
      <c r="F15" s="76"/>
      <c r="G15" s="76"/>
      <c r="H15" s="76"/>
      <c r="I15" s="76"/>
      <c r="J15" s="76"/>
      <c r="K15" s="76"/>
      <c r="L15" s="76"/>
      <c r="M15" s="76"/>
      <c r="N15" s="85"/>
      <c r="O15" s="86">
        <v>509.135475573321</v>
      </c>
      <c r="P15" s="73" t="s">
        <v>35</v>
      </c>
    </row>
    <row r="16" s="50" customFormat="1" ht="22" customHeight="1" spans="1:16">
      <c r="A16" s="70">
        <v>8</v>
      </c>
      <c r="B16" s="75" t="s">
        <v>39</v>
      </c>
      <c r="C16" s="72" t="s">
        <v>38</v>
      </c>
      <c r="D16" s="64"/>
      <c r="E16" s="70" t="s">
        <v>25</v>
      </c>
      <c r="F16" s="76"/>
      <c r="G16" s="76"/>
      <c r="H16" s="76"/>
      <c r="I16" s="76"/>
      <c r="J16" s="76"/>
      <c r="K16" s="76"/>
      <c r="L16" s="76"/>
      <c r="M16" s="76"/>
      <c r="N16" s="85"/>
      <c r="O16" s="86">
        <v>509.135475573321</v>
      </c>
      <c r="P16" s="73" t="s">
        <v>35</v>
      </c>
    </row>
    <row r="17" s="50" customFormat="1" ht="22" customHeight="1" spans="1:16">
      <c r="A17" s="70">
        <v>9</v>
      </c>
      <c r="B17" s="75" t="s">
        <v>40</v>
      </c>
      <c r="C17" s="72" t="s">
        <v>41</v>
      </c>
      <c r="D17" s="64"/>
      <c r="E17" s="70" t="s">
        <v>25</v>
      </c>
      <c r="F17" s="76"/>
      <c r="G17" s="76"/>
      <c r="H17" s="76"/>
      <c r="I17" s="76"/>
      <c r="J17" s="76"/>
      <c r="K17" s="76"/>
      <c r="L17" s="76"/>
      <c r="M17" s="76"/>
      <c r="N17" s="85"/>
      <c r="O17" s="86">
        <v>559.128241396135</v>
      </c>
      <c r="P17" s="73" t="s">
        <v>35</v>
      </c>
    </row>
    <row r="18" s="50" customFormat="1" ht="22" customHeight="1" spans="1:16">
      <c r="A18" s="70">
        <v>10</v>
      </c>
      <c r="B18" s="75" t="s">
        <v>42</v>
      </c>
      <c r="C18" s="72" t="s">
        <v>43</v>
      </c>
      <c r="D18" s="64"/>
      <c r="E18" s="70" t="s">
        <v>25</v>
      </c>
      <c r="F18" s="76"/>
      <c r="G18" s="76"/>
      <c r="H18" s="76"/>
      <c r="I18" s="76"/>
      <c r="J18" s="76"/>
      <c r="K18" s="76"/>
      <c r="L18" s="76"/>
      <c r="M18" s="76"/>
      <c r="N18" s="85"/>
      <c r="O18" s="86"/>
      <c r="P18" s="73" t="s">
        <v>35</v>
      </c>
    </row>
    <row r="19" s="50" customFormat="1" ht="22" customHeight="1" spans="1:16">
      <c r="A19" s="70">
        <v>11</v>
      </c>
      <c r="B19" s="75" t="s">
        <v>44</v>
      </c>
      <c r="C19" s="72" t="s">
        <v>45</v>
      </c>
      <c r="D19" s="64"/>
      <c r="E19" s="70" t="s">
        <v>25</v>
      </c>
      <c r="F19" s="76"/>
      <c r="G19" s="76"/>
      <c r="H19" s="76"/>
      <c r="I19" s="76"/>
      <c r="J19" s="76"/>
      <c r="K19" s="76"/>
      <c r="L19" s="76"/>
      <c r="M19" s="76"/>
      <c r="N19" s="85"/>
      <c r="O19" s="85"/>
      <c r="P19" s="73" t="s">
        <v>35</v>
      </c>
    </row>
    <row r="20" spans="1:2">
      <c r="A20" s="77"/>
      <c r="B20" s="50"/>
    </row>
    <row r="21" spans="1:2">
      <c r="A21" s="77"/>
      <c r="B21" s="50"/>
    </row>
    <row r="22" spans="1:2">
      <c r="A22" s="77"/>
      <c r="B22" s="50"/>
    </row>
    <row r="23" spans="1:2">
      <c r="A23" s="77"/>
      <c r="B23" s="50"/>
    </row>
    <row r="24" spans="1:2">
      <c r="A24" s="77"/>
      <c r="B24" s="50"/>
    </row>
    <row r="25" spans="1:2">
      <c r="A25" s="77"/>
      <c r="B25" s="50"/>
    </row>
    <row r="26" spans="1:2">
      <c r="A26" s="77"/>
      <c r="B26" s="50"/>
    </row>
    <row r="27" spans="1:2">
      <c r="A27" s="77"/>
      <c r="B27" s="50"/>
    </row>
    <row r="28" spans="1:2">
      <c r="A28" s="77"/>
      <c r="B28" s="50"/>
    </row>
    <row r="29" spans="1:2">
      <c r="A29" s="77"/>
      <c r="B29" s="50"/>
    </row>
    <row r="30" spans="1:2">
      <c r="A30" s="77"/>
      <c r="B30" s="50"/>
    </row>
    <row r="31" spans="1:2">
      <c r="A31" s="77"/>
      <c r="B31" s="50"/>
    </row>
    <row r="32" spans="1:2">
      <c r="A32" s="77"/>
      <c r="B32" s="50"/>
    </row>
    <row r="33" spans="1:2">
      <c r="A33" s="77"/>
      <c r="B33" s="50"/>
    </row>
    <row r="38" spans="1:12">
      <c r="A38" s="77"/>
      <c r="B38" s="78"/>
      <c r="C38" s="79"/>
      <c r="D38" s="79"/>
      <c r="E38" s="80"/>
      <c r="F38" s="81"/>
      <c r="G38" s="81"/>
      <c r="H38" s="81"/>
      <c r="I38" s="81"/>
      <c r="J38" s="81"/>
      <c r="K38" s="81"/>
      <c r="L38" s="81"/>
    </row>
    <row r="39" spans="1:12">
      <c r="A39" s="77"/>
      <c r="B39" s="78"/>
      <c r="C39" s="79"/>
      <c r="D39" s="79"/>
      <c r="E39" s="80"/>
      <c r="F39" s="81"/>
      <c r="G39" s="81"/>
      <c r="H39" s="81"/>
      <c r="I39" s="81"/>
      <c r="J39" s="81"/>
      <c r="K39" s="81"/>
      <c r="L39" s="81"/>
    </row>
    <row r="40" spans="1:12">
      <c r="A40" s="77"/>
      <c r="B40" s="78"/>
      <c r="C40" s="79"/>
      <c r="D40" s="79"/>
      <c r="E40" s="80"/>
      <c r="F40" s="81"/>
      <c r="G40" s="81"/>
      <c r="H40" s="81"/>
      <c r="I40" s="81"/>
      <c r="J40" s="81"/>
      <c r="K40" s="81"/>
      <c r="L40" s="81"/>
    </row>
    <row r="41" spans="1:12">
      <c r="A41" s="77"/>
      <c r="B41" s="78"/>
      <c r="C41" s="79"/>
      <c r="D41" s="79"/>
      <c r="E41" s="80"/>
      <c r="F41" s="81"/>
      <c r="G41" s="81"/>
      <c r="H41" s="81"/>
      <c r="I41" s="81"/>
      <c r="J41" s="81"/>
      <c r="K41" s="81"/>
      <c r="L41" s="81"/>
    </row>
    <row r="42" spans="1:12">
      <c r="A42" s="77"/>
      <c r="B42" s="78"/>
      <c r="C42" s="79"/>
      <c r="D42" s="79"/>
      <c r="E42" s="80"/>
      <c r="F42" s="81"/>
      <c r="G42" s="81"/>
      <c r="H42" s="81"/>
      <c r="I42" s="81"/>
      <c r="J42" s="81"/>
      <c r="K42" s="81"/>
      <c r="L42" s="81"/>
    </row>
    <row r="43" spans="1:12">
      <c r="A43" s="77"/>
      <c r="B43" s="78"/>
      <c r="C43" s="79"/>
      <c r="D43" s="79"/>
      <c r="E43" s="80"/>
      <c r="F43" s="81"/>
      <c r="G43" s="81"/>
      <c r="H43" s="81"/>
      <c r="I43" s="81"/>
      <c r="J43" s="81"/>
      <c r="K43" s="81"/>
      <c r="L43" s="81"/>
    </row>
    <row r="44" spans="1:12">
      <c r="A44" s="77"/>
      <c r="B44" s="78"/>
      <c r="C44" s="79"/>
      <c r="D44" s="79"/>
      <c r="E44" s="80"/>
      <c r="F44" s="81"/>
      <c r="G44" s="81"/>
      <c r="H44" s="81"/>
      <c r="I44" s="81"/>
      <c r="J44" s="81"/>
      <c r="K44" s="81"/>
      <c r="L44" s="81"/>
    </row>
    <row r="45" spans="1:12">
      <c r="A45" s="77"/>
      <c r="B45" s="78"/>
      <c r="C45" s="79"/>
      <c r="D45" s="79"/>
      <c r="E45" s="80"/>
      <c r="F45" s="81"/>
      <c r="G45" s="81"/>
      <c r="H45" s="81"/>
      <c r="I45" s="81"/>
      <c r="J45" s="81"/>
      <c r="K45" s="81"/>
      <c r="L45" s="81"/>
    </row>
    <row r="46" spans="1:12">
      <c r="A46" s="77"/>
      <c r="B46" s="78"/>
      <c r="C46" s="79"/>
      <c r="D46" s="79"/>
      <c r="E46" s="80"/>
      <c r="F46" s="81"/>
      <c r="G46" s="81"/>
      <c r="H46" s="81"/>
      <c r="I46" s="81"/>
      <c r="J46" s="81"/>
      <c r="K46" s="81"/>
      <c r="L46" s="81"/>
    </row>
    <row r="47" spans="1:12">
      <c r="A47" s="77"/>
      <c r="B47" s="78"/>
      <c r="C47" s="79"/>
      <c r="D47" s="79"/>
      <c r="E47" s="80"/>
      <c r="F47" s="81"/>
      <c r="G47" s="81"/>
      <c r="H47" s="81"/>
      <c r="I47" s="81"/>
      <c r="J47" s="81"/>
      <c r="K47" s="81"/>
      <c r="L47" s="81"/>
    </row>
    <row r="48" spans="1:12">
      <c r="A48" s="77"/>
      <c r="B48" s="78"/>
      <c r="C48" s="79"/>
      <c r="D48" s="79"/>
      <c r="E48" s="80"/>
      <c r="F48" s="81"/>
      <c r="G48" s="81"/>
      <c r="H48" s="81"/>
      <c r="I48" s="81"/>
      <c r="J48" s="81"/>
      <c r="K48" s="81"/>
      <c r="L48" s="81"/>
    </row>
    <row r="49" spans="1:12">
      <c r="A49" s="77"/>
      <c r="B49" s="78"/>
      <c r="C49" s="79"/>
      <c r="D49" s="79"/>
      <c r="E49" s="80"/>
      <c r="F49" s="81"/>
      <c r="G49" s="81"/>
      <c r="H49" s="81"/>
      <c r="I49" s="81"/>
      <c r="J49" s="81"/>
      <c r="K49" s="81"/>
      <c r="L49" s="81"/>
    </row>
    <row r="50" spans="1:12">
      <c r="A50" s="77"/>
      <c r="B50" s="78"/>
      <c r="C50" s="79"/>
      <c r="D50" s="79"/>
      <c r="E50" s="80"/>
      <c r="F50" s="81"/>
      <c r="G50" s="81"/>
      <c r="H50" s="81"/>
      <c r="I50" s="81"/>
      <c r="J50" s="81"/>
      <c r="K50" s="81"/>
      <c r="L50" s="81"/>
    </row>
    <row r="51" spans="1:12">
      <c r="A51" s="77"/>
      <c r="B51" s="78"/>
      <c r="C51" s="79"/>
      <c r="D51" s="79"/>
      <c r="E51" s="80"/>
      <c r="F51" s="81"/>
      <c r="G51" s="81"/>
      <c r="H51" s="81"/>
      <c r="I51" s="81"/>
      <c r="J51" s="81"/>
      <c r="K51" s="81"/>
      <c r="L51" s="81"/>
    </row>
    <row r="52" spans="1:12">
      <c r="A52" s="77"/>
      <c r="B52" s="78"/>
      <c r="C52" s="79"/>
      <c r="D52" s="79"/>
      <c r="E52" s="80"/>
      <c r="F52" s="81"/>
      <c r="G52" s="81"/>
      <c r="H52" s="81"/>
      <c r="I52" s="81"/>
      <c r="J52" s="81"/>
      <c r="K52" s="81"/>
      <c r="L52" s="81"/>
    </row>
    <row r="53" spans="1:12">
      <c r="A53" s="77"/>
      <c r="B53" s="78"/>
      <c r="C53" s="79"/>
      <c r="D53" s="79"/>
      <c r="E53" s="80"/>
      <c r="F53" s="81"/>
      <c r="G53" s="81"/>
      <c r="H53" s="81"/>
      <c r="I53" s="81"/>
      <c r="J53" s="81"/>
      <c r="K53" s="81"/>
      <c r="L53" s="81"/>
    </row>
    <row r="54" spans="1:12">
      <c r="A54" s="77"/>
      <c r="B54" s="78"/>
      <c r="C54" s="79"/>
      <c r="D54" s="79"/>
      <c r="E54" s="80"/>
      <c r="F54" s="81"/>
      <c r="G54" s="81"/>
      <c r="H54" s="81"/>
      <c r="I54" s="81"/>
      <c r="J54" s="81"/>
      <c r="K54" s="81"/>
      <c r="L54" s="81"/>
    </row>
    <row r="55" spans="1:12">
      <c r="A55" s="77"/>
      <c r="B55" s="78"/>
      <c r="C55" s="79"/>
      <c r="D55" s="79"/>
      <c r="E55" s="80"/>
      <c r="F55" s="81"/>
      <c r="G55" s="81"/>
      <c r="H55" s="81"/>
      <c r="I55" s="81"/>
      <c r="J55" s="81"/>
      <c r="K55" s="81"/>
      <c r="L55" s="81"/>
    </row>
    <row r="56" spans="1:12">
      <c r="A56" s="77"/>
      <c r="B56" s="78"/>
      <c r="C56" s="79"/>
      <c r="D56" s="79"/>
      <c r="E56" s="80"/>
      <c r="F56" s="81"/>
      <c r="G56" s="81"/>
      <c r="H56" s="81"/>
      <c r="I56" s="81"/>
      <c r="J56" s="81"/>
      <c r="K56" s="81"/>
      <c r="L56" s="81"/>
    </row>
    <row r="57" spans="1:12">
      <c r="A57" s="77"/>
      <c r="B57" s="78"/>
      <c r="C57" s="79"/>
      <c r="D57" s="79"/>
      <c r="E57" s="80"/>
      <c r="F57" s="81"/>
      <c r="G57" s="81"/>
      <c r="H57" s="81"/>
      <c r="I57" s="81"/>
      <c r="J57" s="81"/>
      <c r="K57" s="81"/>
      <c r="L57" s="81"/>
    </row>
    <row r="58" spans="1:12">
      <c r="A58" s="77"/>
      <c r="B58" s="78"/>
      <c r="C58" s="79"/>
      <c r="D58" s="79"/>
      <c r="E58" s="80"/>
      <c r="F58" s="81"/>
      <c r="G58" s="81"/>
      <c r="H58" s="81"/>
      <c r="I58" s="81"/>
      <c r="J58" s="81"/>
      <c r="K58" s="81"/>
      <c r="L58" s="81"/>
    </row>
    <row r="59" spans="1:12">
      <c r="A59" s="77"/>
      <c r="B59" s="78"/>
      <c r="C59" s="79"/>
      <c r="D59" s="79"/>
      <c r="E59" s="80"/>
      <c r="F59" s="81"/>
      <c r="G59" s="81"/>
      <c r="H59" s="81"/>
      <c r="I59" s="81"/>
      <c r="J59" s="81"/>
      <c r="K59" s="81"/>
      <c r="L59" s="81"/>
    </row>
    <row r="60" spans="1:12">
      <c r="A60" s="77"/>
      <c r="B60" s="78"/>
      <c r="C60" s="79"/>
      <c r="D60" s="79"/>
      <c r="E60" s="80"/>
      <c r="F60" s="81"/>
      <c r="G60" s="81"/>
      <c r="H60" s="81"/>
      <c r="I60" s="81"/>
      <c r="J60" s="81"/>
      <c r="K60" s="81"/>
      <c r="L60" s="81"/>
    </row>
    <row r="61" spans="1:12">
      <c r="A61" s="77"/>
      <c r="B61" s="78"/>
      <c r="C61" s="79"/>
      <c r="D61" s="79"/>
      <c r="E61" s="80"/>
      <c r="F61" s="81"/>
      <c r="G61" s="81"/>
      <c r="H61" s="81"/>
      <c r="I61" s="81"/>
      <c r="J61" s="81"/>
      <c r="K61" s="81"/>
      <c r="L61" s="81"/>
    </row>
    <row r="62" spans="1:12">
      <c r="A62" s="77"/>
      <c r="B62" s="78"/>
      <c r="C62" s="79"/>
      <c r="D62" s="79"/>
      <c r="E62" s="80"/>
      <c r="F62" s="81"/>
      <c r="G62" s="81"/>
      <c r="H62" s="81"/>
      <c r="I62" s="81"/>
      <c r="J62" s="81"/>
      <c r="K62" s="81"/>
      <c r="L62" s="81"/>
    </row>
    <row r="63" spans="1:12">
      <c r="A63" s="77"/>
      <c r="B63" s="78"/>
      <c r="C63" s="79"/>
      <c r="D63" s="79"/>
      <c r="E63" s="80"/>
      <c r="F63" s="81"/>
      <c r="G63" s="81"/>
      <c r="H63" s="81"/>
      <c r="I63" s="81"/>
      <c r="J63" s="81"/>
      <c r="K63" s="81"/>
      <c r="L63" s="81"/>
    </row>
    <row r="64" spans="1:12">
      <c r="A64" s="77"/>
      <c r="B64" s="78"/>
      <c r="C64" s="79"/>
      <c r="D64" s="79"/>
      <c r="E64" s="80"/>
      <c r="F64" s="81"/>
      <c r="G64" s="81"/>
      <c r="H64" s="81"/>
      <c r="I64" s="81"/>
      <c r="J64" s="81"/>
      <c r="K64" s="81"/>
      <c r="L64" s="81"/>
    </row>
    <row r="65" spans="1:12">
      <c r="A65" s="77"/>
      <c r="B65" s="78"/>
      <c r="C65" s="79"/>
      <c r="D65" s="79"/>
      <c r="E65" s="80"/>
      <c r="F65" s="81"/>
      <c r="G65" s="81"/>
      <c r="H65" s="81"/>
      <c r="I65" s="81"/>
      <c r="J65" s="81"/>
      <c r="K65" s="81"/>
      <c r="L65" s="81"/>
    </row>
    <row r="66" spans="1:12">
      <c r="A66" s="77"/>
      <c r="B66" s="78"/>
      <c r="C66" s="79"/>
      <c r="D66" s="79"/>
      <c r="E66" s="80"/>
      <c r="F66" s="81"/>
      <c r="G66" s="81"/>
      <c r="H66" s="81"/>
      <c r="I66" s="81"/>
      <c r="J66" s="81"/>
      <c r="K66" s="81"/>
      <c r="L66" s="81"/>
    </row>
    <row r="67" spans="1:12">
      <c r="A67" s="77"/>
      <c r="B67" s="78"/>
      <c r="C67" s="79"/>
      <c r="D67" s="79"/>
      <c r="E67" s="80"/>
      <c r="F67" s="81"/>
      <c r="G67" s="81"/>
      <c r="H67" s="81"/>
      <c r="I67" s="81"/>
      <c r="J67" s="81"/>
      <c r="K67" s="81"/>
      <c r="L67" s="81"/>
    </row>
    <row r="68" spans="1:12">
      <c r="A68" s="77"/>
      <c r="B68" s="78"/>
      <c r="C68" s="79"/>
      <c r="D68" s="79"/>
      <c r="E68" s="80"/>
      <c r="F68" s="81"/>
      <c r="G68" s="81"/>
      <c r="H68" s="81"/>
      <c r="I68" s="81"/>
      <c r="J68" s="81"/>
      <c r="K68" s="81"/>
      <c r="L68" s="81"/>
    </row>
    <row r="69" spans="1:12">
      <c r="A69" s="77"/>
      <c r="B69" s="78"/>
      <c r="C69" s="79"/>
      <c r="D69" s="79"/>
      <c r="E69" s="80"/>
      <c r="F69" s="81"/>
      <c r="G69" s="81"/>
      <c r="H69" s="81"/>
      <c r="I69" s="81"/>
      <c r="J69" s="81"/>
      <c r="K69" s="81"/>
      <c r="L69" s="81"/>
    </row>
    <row r="70" spans="1:12">
      <c r="A70" s="77"/>
      <c r="B70" s="78"/>
      <c r="C70" s="79"/>
      <c r="D70" s="79"/>
      <c r="E70" s="80"/>
      <c r="F70" s="81"/>
      <c r="G70" s="81"/>
      <c r="H70" s="81"/>
      <c r="I70" s="81"/>
      <c r="J70" s="81"/>
      <c r="K70" s="81"/>
      <c r="L70" s="81"/>
    </row>
    <row r="71" spans="1:12">
      <c r="A71" s="77"/>
      <c r="B71" s="78"/>
      <c r="C71" s="79"/>
      <c r="D71" s="79"/>
      <c r="E71" s="80"/>
      <c r="F71" s="81"/>
      <c r="G71" s="81"/>
      <c r="H71" s="81"/>
      <c r="I71" s="81"/>
      <c r="J71" s="81"/>
      <c r="K71" s="81"/>
      <c r="L71" s="81"/>
    </row>
    <row r="72" spans="1:12">
      <c r="A72" s="77"/>
      <c r="B72" s="78"/>
      <c r="C72" s="79"/>
      <c r="D72" s="79"/>
      <c r="E72" s="80"/>
      <c r="F72" s="81"/>
      <c r="G72" s="81"/>
      <c r="H72" s="81"/>
      <c r="I72" s="81"/>
      <c r="J72" s="81"/>
      <c r="K72" s="81"/>
      <c r="L72" s="81"/>
    </row>
    <row r="73" spans="1:12">
      <c r="A73" s="77"/>
      <c r="B73" s="78"/>
      <c r="C73" s="79"/>
      <c r="D73" s="79"/>
      <c r="E73" s="80"/>
      <c r="F73" s="81"/>
      <c r="G73" s="81"/>
      <c r="H73" s="81"/>
      <c r="I73" s="81"/>
      <c r="J73" s="81"/>
      <c r="K73" s="81"/>
      <c r="L73" s="81"/>
    </row>
    <row r="74" spans="1:12">
      <c r="A74" s="77"/>
      <c r="B74" s="78"/>
      <c r="C74" s="79"/>
      <c r="D74" s="79"/>
      <c r="E74" s="80"/>
      <c r="F74" s="81"/>
      <c r="G74" s="81"/>
      <c r="H74" s="81"/>
      <c r="I74" s="81"/>
      <c r="J74" s="81"/>
      <c r="K74" s="81"/>
      <c r="L74" s="81"/>
    </row>
    <row r="75" spans="1:12">
      <c r="A75" s="77"/>
      <c r="B75" s="78"/>
      <c r="C75" s="79"/>
      <c r="D75" s="79"/>
      <c r="E75" s="80"/>
      <c r="F75" s="81"/>
      <c r="G75" s="81"/>
      <c r="H75" s="81"/>
      <c r="I75" s="81"/>
      <c r="J75" s="81"/>
      <c r="K75" s="81"/>
      <c r="L75" s="81"/>
    </row>
    <row r="76" spans="1:12">
      <c r="A76" s="77"/>
      <c r="B76" s="78"/>
      <c r="C76" s="79"/>
      <c r="D76" s="79"/>
      <c r="E76" s="80"/>
      <c r="F76" s="81"/>
      <c r="G76" s="81"/>
      <c r="H76" s="81"/>
      <c r="I76" s="81"/>
      <c r="J76" s="81"/>
      <c r="K76" s="81"/>
      <c r="L76" s="81"/>
    </row>
    <row r="77" spans="1:12">
      <c r="A77" s="77"/>
      <c r="B77" s="78"/>
      <c r="C77" s="79"/>
      <c r="D77" s="79"/>
      <c r="E77" s="80"/>
      <c r="F77" s="81"/>
      <c r="G77" s="81"/>
      <c r="H77" s="81"/>
      <c r="I77" s="81"/>
      <c r="J77" s="81"/>
      <c r="K77" s="81"/>
      <c r="L77" s="81"/>
    </row>
    <row r="78" spans="1:12">
      <c r="A78" s="77"/>
      <c r="B78" s="78"/>
      <c r="C78" s="79"/>
      <c r="D78" s="79"/>
      <c r="E78" s="80"/>
      <c r="F78" s="81"/>
      <c r="G78" s="81"/>
      <c r="H78" s="81"/>
      <c r="I78" s="81"/>
      <c r="J78" s="81"/>
      <c r="K78" s="81"/>
      <c r="L78" s="81"/>
    </row>
    <row r="79" spans="1:12">
      <c r="A79" s="77"/>
      <c r="B79" s="78"/>
      <c r="C79" s="79"/>
      <c r="D79" s="79"/>
      <c r="E79" s="80"/>
      <c r="F79" s="81"/>
      <c r="G79" s="81"/>
      <c r="H79" s="81"/>
      <c r="I79" s="81"/>
      <c r="J79" s="81"/>
      <c r="K79" s="81"/>
      <c r="L79" s="81"/>
    </row>
    <row r="80" spans="1:12">
      <c r="A80" s="77"/>
      <c r="B80" s="78"/>
      <c r="C80" s="79"/>
      <c r="D80" s="79"/>
      <c r="E80" s="80"/>
      <c r="F80" s="81"/>
      <c r="G80" s="81"/>
      <c r="H80" s="81"/>
      <c r="I80" s="81"/>
      <c r="J80" s="81"/>
      <c r="K80" s="81"/>
      <c r="L80" s="81"/>
    </row>
    <row r="81" spans="1:12">
      <c r="A81" s="77"/>
      <c r="B81" s="78"/>
      <c r="C81" s="79"/>
      <c r="D81" s="79"/>
      <c r="E81" s="80"/>
      <c r="F81" s="81"/>
      <c r="G81" s="81"/>
      <c r="H81" s="81"/>
      <c r="I81" s="81"/>
      <c r="J81" s="81"/>
      <c r="K81" s="81"/>
      <c r="L81" s="81"/>
    </row>
    <row r="82" spans="1:12">
      <c r="A82" s="77"/>
      <c r="B82" s="78"/>
      <c r="C82" s="79"/>
      <c r="D82" s="79"/>
      <c r="E82" s="80"/>
      <c r="F82" s="81"/>
      <c r="G82" s="81"/>
      <c r="H82" s="81"/>
      <c r="I82" s="81"/>
      <c r="J82" s="81"/>
      <c r="K82" s="81"/>
      <c r="L82" s="81"/>
    </row>
    <row r="83" spans="1:12">
      <c r="A83" s="77"/>
      <c r="B83" s="78"/>
      <c r="C83" s="79"/>
      <c r="D83" s="79"/>
      <c r="E83" s="80"/>
      <c r="F83" s="81"/>
      <c r="G83" s="81"/>
      <c r="H83" s="81"/>
      <c r="I83" s="81"/>
      <c r="J83" s="81"/>
      <c r="K83" s="81"/>
      <c r="L83" s="81"/>
    </row>
    <row r="84" spans="1:12">
      <c r="A84" s="77"/>
      <c r="B84" s="78"/>
      <c r="C84" s="79"/>
      <c r="D84" s="79"/>
      <c r="E84" s="80"/>
      <c r="F84" s="81"/>
      <c r="G84" s="81"/>
      <c r="H84" s="81"/>
      <c r="I84" s="81"/>
      <c r="J84" s="81"/>
      <c r="K84" s="81"/>
      <c r="L84" s="81"/>
    </row>
    <row r="85" spans="1:12">
      <c r="A85" s="77"/>
      <c r="B85" s="78"/>
      <c r="C85" s="79"/>
      <c r="D85" s="79"/>
      <c r="E85" s="80"/>
      <c r="F85" s="81"/>
      <c r="G85" s="81"/>
      <c r="H85" s="81"/>
      <c r="I85" s="81"/>
      <c r="J85" s="81"/>
      <c r="K85" s="81"/>
      <c r="L85" s="81"/>
    </row>
    <row r="86" spans="1:12">
      <c r="A86" s="77"/>
      <c r="B86" s="78"/>
      <c r="C86" s="79"/>
      <c r="D86" s="79"/>
      <c r="E86" s="80"/>
      <c r="F86" s="81"/>
      <c r="G86" s="81"/>
      <c r="H86" s="81"/>
      <c r="I86" s="81"/>
      <c r="J86" s="81"/>
      <c r="K86" s="81"/>
      <c r="L86" s="81"/>
    </row>
    <row r="87" spans="1:12">
      <c r="A87" s="77"/>
      <c r="B87" s="78"/>
      <c r="C87" s="79"/>
      <c r="D87" s="79"/>
      <c r="E87" s="80"/>
      <c r="F87" s="81"/>
      <c r="G87" s="81"/>
      <c r="H87" s="81"/>
      <c r="I87" s="81"/>
      <c r="J87" s="81"/>
      <c r="K87" s="81"/>
      <c r="L87" s="81"/>
    </row>
    <row r="88" spans="1:12">
      <c r="A88" s="77"/>
      <c r="B88" s="78"/>
      <c r="C88" s="79"/>
      <c r="D88" s="79"/>
      <c r="E88" s="80"/>
      <c r="F88" s="81"/>
      <c r="G88" s="81"/>
      <c r="H88" s="81"/>
      <c r="I88" s="81"/>
      <c r="J88" s="81"/>
      <c r="K88" s="81"/>
      <c r="L88" s="81"/>
    </row>
    <row r="89" spans="1:12">
      <c r="A89" s="77"/>
      <c r="B89" s="78"/>
      <c r="C89" s="79"/>
      <c r="D89" s="79"/>
      <c r="E89" s="80"/>
      <c r="F89" s="81"/>
      <c r="G89" s="81"/>
      <c r="H89" s="81"/>
      <c r="I89" s="81"/>
      <c r="J89" s="81"/>
      <c r="K89" s="81"/>
      <c r="L89" s="81"/>
    </row>
    <row r="90" spans="1:12">
      <c r="A90" s="77"/>
      <c r="B90" s="78"/>
      <c r="C90" s="79"/>
      <c r="D90" s="79"/>
      <c r="E90" s="80"/>
      <c r="F90" s="81"/>
      <c r="G90" s="81"/>
      <c r="H90" s="81"/>
      <c r="I90" s="81"/>
      <c r="J90" s="81"/>
      <c r="K90" s="81"/>
      <c r="L90" s="81"/>
    </row>
    <row r="91" spans="1:12">
      <c r="A91" s="77"/>
      <c r="B91" s="78"/>
      <c r="C91" s="79"/>
      <c r="D91" s="79"/>
      <c r="E91" s="80"/>
      <c r="F91" s="81"/>
      <c r="G91" s="81"/>
      <c r="H91" s="81"/>
      <c r="I91" s="81"/>
      <c r="J91" s="81"/>
      <c r="K91" s="81"/>
      <c r="L91" s="81"/>
    </row>
    <row r="92" spans="1:12">
      <c r="A92" s="77"/>
      <c r="B92" s="78"/>
      <c r="C92" s="79"/>
      <c r="D92" s="79"/>
      <c r="E92" s="80"/>
      <c r="F92" s="81"/>
      <c r="G92" s="81"/>
      <c r="H92" s="81"/>
      <c r="I92" s="81"/>
      <c r="J92" s="81"/>
      <c r="K92" s="81"/>
      <c r="L92" s="81"/>
    </row>
    <row r="93" spans="1:12">
      <c r="A93" s="77"/>
      <c r="B93" s="78"/>
      <c r="C93" s="79"/>
      <c r="D93" s="79"/>
      <c r="E93" s="80"/>
      <c r="F93" s="81"/>
      <c r="G93" s="81"/>
      <c r="H93" s="81"/>
      <c r="I93" s="81"/>
      <c r="J93" s="81"/>
      <c r="K93" s="81"/>
      <c r="L93" s="81"/>
    </row>
    <row r="94" spans="1:12">
      <c r="A94" s="77"/>
      <c r="B94" s="78"/>
      <c r="C94" s="79"/>
      <c r="D94" s="79"/>
      <c r="E94" s="80"/>
      <c r="F94" s="81"/>
      <c r="G94" s="81"/>
      <c r="H94" s="81"/>
      <c r="I94" s="81"/>
      <c r="J94" s="81"/>
      <c r="K94" s="81"/>
      <c r="L94" s="81"/>
    </row>
    <row r="95" spans="1:12">
      <c r="A95" s="77"/>
      <c r="B95" s="78"/>
      <c r="C95" s="79"/>
      <c r="D95" s="79"/>
      <c r="E95" s="80"/>
      <c r="F95" s="81"/>
      <c r="G95" s="81"/>
      <c r="H95" s="81"/>
      <c r="I95" s="81"/>
      <c r="J95" s="81"/>
      <c r="K95" s="81"/>
      <c r="L95" s="81"/>
    </row>
    <row r="96" spans="1:12">
      <c r="A96" s="77"/>
      <c r="B96" s="78"/>
      <c r="C96" s="79"/>
      <c r="D96" s="79"/>
      <c r="E96" s="80"/>
      <c r="F96" s="81"/>
      <c r="G96" s="81"/>
      <c r="H96" s="81"/>
      <c r="I96" s="81"/>
      <c r="J96" s="81"/>
      <c r="K96" s="81"/>
      <c r="L96" s="81"/>
    </row>
    <row r="97" spans="1:12">
      <c r="A97" s="77"/>
      <c r="B97" s="78"/>
      <c r="C97" s="79"/>
      <c r="D97" s="79"/>
      <c r="E97" s="80"/>
      <c r="F97" s="81"/>
      <c r="G97" s="81"/>
      <c r="H97" s="81"/>
      <c r="I97" s="81"/>
      <c r="J97" s="81"/>
      <c r="K97" s="81"/>
      <c r="L97" s="81"/>
    </row>
    <row r="98" spans="1:12">
      <c r="A98" s="77"/>
      <c r="B98" s="78"/>
      <c r="C98" s="79"/>
      <c r="D98" s="79"/>
      <c r="E98" s="80"/>
      <c r="F98" s="81"/>
      <c r="G98" s="81"/>
      <c r="H98" s="81"/>
      <c r="I98" s="81"/>
      <c r="J98" s="81"/>
      <c r="K98" s="81"/>
      <c r="L98" s="81"/>
    </row>
    <row r="99" spans="1:12">
      <c r="A99" s="77"/>
      <c r="B99" s="78"/>
      <c r="C99" s="79"/>
      <c r="D99" s="79"/>
      <c r="E99" s="80"/>
      <c r="F99" s="81"/>
      <c r="G99" s="81"/>
      <c r="H99" s="81"/>
      <c r="I99" s="81"/>
      <c r="J99" s="81"/>
      <c r="K99" s="81"/>
      <c r="L99" s="81"/>
    </row>
    <row r="100" spans="1:12">
      <c r="A100" s="77"/>
      <c r="B100" s="78"/>
      <c r="C100" s="79"/>
      <c r="D100" s="79"/>
      <c r="E100" s="80"/>
      <c r="F100" s="81"/>
      <c r="G100" s="81"/>
      <c r="H100" s="81"/>
      <c r="I100" s="81"/>
      <c r="J100" s="81"/>
      <c r="K100" s="81"/>
      <c r="L100" s="81"/>
    </row>
    <row r="101" spans="1:12">
      <c r="A101" s="77"/>
      <c r="B101" s="78"/>
      <c r="C101" s="79"/>
      <c r="D101" s="79"/>
      <c r="E101" s="80"/>
      <c r="F101" s="81"/>
      <c r="G101" s="81"/>
      <c r="H101" s="81"/>
      <c r="I101" s="81"/>
      <c r="J101" s="81"/>
      <c r="K101" s="81"/>
      <c r="L101" s="81"/>
    </row>
    <row r="102" spans="1:12">
      <c r="A102" s="77"/>
      <c r="B102" s="78"/>
      <c r="C102" s="79"/>
      <c r="D102" s="79"/>
      <c r="E102" s="80"/>
      <c r="F102" s="81"/>
      <c r="G102" s="81"/>
      <c r="H102" s="81"/>
      <c r="I102" s="81"/>
      <c r="J102" s="81"/>
      <c r="K102" s="81"/>
      <c r="L102" s="81"/>
    </row>
    <row r="103" spans="1:12">
      <c r="A103" s="77"/>
      <c r="B103" s="78"/>
      <c r="C103" s="79"/>
      <c r="D103" s="79"/>
      <c r="E103" s="80"/>
      <c r="F103" s="81"/>
      <c r="G103" s="81"/>
      <c r="H103" s="81"/>
      <c r="I103" s="81"/>
      <c r="J103" s="81"/>
      <c r="K103" s="81"/>
      <c r="L103" s="81"/>
    </row>
    <row r="104" spans="1:12">
      <c r="A104" s="77"/>
      <c r="B104" s="78"/>
      <c r="C104" s="79"/>
      <c r="D104" s="79"/>
      <c r="E104" s="80"/>
      <c r="F104" s="81"/>
      <c r="G104" s="81"/>
      <c r="H104" s="81"/>
      <c r="I104" s="81"/>
      <c r="J104" s="81"/>
      <c r="K104" s="81"/>
      <c r="L104" s="81"/>
    </row>
    <row r="105" spans="1:12">
      <c r="A105" s="77"/>
      <c r="B105" s="78"/>
      <c r="C105" s="79"/>
      <c r="D105" s="79"/>
      <c r="E105" s="80"/>
      <c r="F105" s="81"/>
      <c r="G105" s="81"/>
      <c r="H105" s="81"/>
      <c r="I105" s="81"/>
      <c r="J105" s="81"/>
      <c r="K105" s="81"/>
      <c r="L105" s="81"/>
    </row>
    <row r="106" spans="1:12">
      <c r="A106" s="77"/>
      <c r="B106" s="78"/>
      <c r="C106" s="79"/>
      <c r="D106" s="79"/>
      <c r="E106" s="80"/>
      <c r="F106" s="81"/>
      <c r="G106" s="81"/>
      <c r="H106" s="81"/>
      <c r="I106" s="81"/>
      <c r="J106" s="81"/>
      <c r="K106" s="81"/>
      <c r="L106" s="81"/>
    </row>
    <row r="107" spans="1:12">
      <c r="A107" s="77"/>
      <c r="B107" s="78"/>
      <c r="C107" s="79"/>
      <c r="D107" s="79"/>
      <c r="E107" s="80"/>
      <c r="F107" s="81"/>
      <c r="G107" s="81"/>
      <c r="H107" s="81"/>
      <c r="I107" s="81"/>
      <c r="J107" s="81"/>
      <c r="K107" s="81"/>
      <c r="L107" s="81"/>
    </row>
    <row r="108" spans="1:12">
      <c r="A108" s="77"/>
      <c r="B108" s="78"/>
      <c r="C108" s="79"/>
      <c r="D108" s="79"/>
      <c r="E108" s="80"/>
      <c r="F108" s="81"/>
      <c r="G108" s="81"/>
      <c r="H108" s="81"/>
      <c r="I108" s="81"/>
      <c r="J108" s="81"/>
      <c r="K108" s="81"/>
      <c r="L108" s="81"/>
    </row>
    <row r="109" spans="1:12">
      <c r="A109" s="77"/>
      <c r="B109" s="78"/>
      <c r="C109" s="79"/>
      <c r="D109" s="79"/>
      <c r="E109" s="80"/>
      <c r="F109" s="81"/>
      <c r="G109" s="81"/>
      <c r="H109" s="81"/>
      <c r="I109" s="81"/>
      <c r="J109" s="81"/>
      <c r="K109" s="81"/>
      <c r="L109" s="81"/>
    </row>
    <row r="110" spans="1:12">
      <c r="A110" s="77"/>
      <c r="B110" s="78"/>
      <c r="C110" s="79"/>
      <c r="D110" s="79"/>
      <c r="E110" s="80"/>
      <c r="F110" s="81"/>
      <c r="G110" s="81"/>
      <c r="H110" s="81"/>
      <c r="I110" s="81"/>
      <c r="J110" s="81"/>
      <c r="K110" s="81"/>
      <c r="L110" s="81"/>
    </row>
    <row r="111" spans="1:12">
      <c r="A111" s="77"/>
      <c r="B111" s="78"/>
      <c r="C111" s="79"/>
      <c r="D111" s="79"/>
      <c r="E111" s="80"/>
      <c r="F111" s="81"/>
      <c r="G111" s="81"/>
      <c r="H111" s="81"/>
      <c r="I111" s="81"/>
      <c r="J111" s="81"/>
      <c r="K111" s="81"/>
      <c r="L111" s="81"/>
    </row>
    <row r="112" spans="1:12">
      <c r="A112" s="77"/>
      <c r="B112" s="78"/>
      <c r="C112" s="79"/>
      <c r="D112" s="79"/>
      <c r="E112" s="80"/>
      <c r="F112" s="81"/>
      <c r="G112" s="81"/>
      <c r="H112" s="81"/>
      <c r="I112" s="81"/>
      <c r="J112" s="81"/>
      <c r="K112" s="81"/>
      <c r="L112" s="81"/>
    </row>
    <row r="113" spans="1:12">
      <c r="A113" s="77"/>
      <c r="B113" s="78"/>
      <c r="C113" s="79"/>
      <c r="D113" s="79"/>
      <c r="E113" s="80"/>
      <c r="F113" s="81"/>
      <c r="G113" s="81"/>
      <c r="H113" s="81"/>
      <c r="I113" s="81"/>
      <c r="J113" s="81"/>
      <c r="K113" s="81"/>
      <c r="L113" s="81"/>
    </row>
    <row r="114" spans="1:12">
      <c r="A114" s="77"/>
      <c r="B114" s="78"/>
      <c r="C114" s="79"/>
      <c r="D114" s="79"/>
      <c r="E114" s="80"/>
      <c r="F114" s="81"/>
      <c r="G114" s="81"/>
      <c r="H114" s="81"/>
      <c r="I114" s="81"/>
      <c r="J114" s="81"/>
      <c r="K114" s="81"/>
      <c r="L114" s="81"/>
    </row>
    <row r="115" spans="1:12">
      <c r="A115" s="77"/>
      <c r="B115" s="78"/>
      <c r="C115" s="79"/>
      <c r="D115" s="79"/>
      <c r="E115" s="80"/>
      <c r="F115" s="81"/>
      <c r="G115" s="81"/>
      <c r="H115" s="81"/>
      <c r="I115" s="81"/>
      <c r="J115" s="81"/>
      <c r="K115" s="81"/>
      <c r="L115" s="81"/>
    </row>
    <row r="116" spans="1:12">
      <c r="A116" s="77"/>
      <c r="B116" s="78"/>
      <c r="C116" s="79"/>
      <c r="D116" s="79"/>
      <c r="E116" s="80"/>
      <c r="F116" s="81"/>
      <c r="G116" s="81"/>
      <c r="H116" s="81"/>
      <c r="I116" s="81"/>
      <c r="J116" s="81"/>
      <c r="K116" s="81"/>
      <c r="L116" s="81"/>
    </row>
    <row r="117" spans="1:12">
      <c r="A117" s="77"/>
      <c r="B117" s="78"/>
      <c r="C117" s="79"/>
      <c r="D117" s="79"/>
      <c r="E117" s="80"/>
      <c r="F117" s="81"/>
      <c r="G117" s="81"/>
      <c r="H117" s="81"/>
      <c r="I117" s="81"/>
      <c r="J117" s="81"/>
      <c r="K117" s="81"/>
      <c r="L117" s="81"/>
    </row>
    <row r="118" spans="1:12">
      <c r="A118" s="77"/>
      <c r="B118" s="78"/>
      <c r="C118" s="79"/>
      <c r="D118" s="79"/>
      <c r="E118" s="80"/>
      <c r="F118" s="81"/>
      <c r="G118" s="81"/>
      <c r="H118" s="81"/>
      <c r="I118" s="81"/>
      <c r="J118" s="81"/>
      <c r="K118" s="81"/>
      <c r="L118" s="81"/>
    </row>
    <row r="119" spans="1:12">
      <c r="A119" s="77"/>
      <c r="B119" s="78"/>
      <c r="C119" s="79"/>
      <c r="D119" s="79"/>
      <c r="E119" s="80"/>
      <c r="F119" s="81"/>
      <c r="G119" s="81"/>
      <c r="H119" s="81"/>
      <c r="I119" s="81"/>
      <c r="J119" s="81"/>
      <c r="K119" s="81"/>
      <c r="L119" s="81"/>
    </row>
    <row r="120" spans="1:12">
      <c r="A120" s="77"/>
      <c r="B120" s="78"/>
      <c r="C120" s="79"/>
      <c r="D120" s="79"/>
      <c r="E120" s="80"/>
      <c r="F120" s="81"/>
      <c r="G120" s="81"/>
      <c r="H120" s="81"/>
      <c r="I120" s="81"/>
      <c r="J120" s="81"/>
      <c r="K120" s="81"/>
      <c r="L120" s="81"/>
    </row>
    <row r="121" spans="1:12">
      <c r="A121" s="77"/>
      <c r="B121" s="78"/>
      <c r="C121" s="79"/>
      <c r="D121" s="79"/>
      <c r="E121" s="80"/>
      <c r="F121" s="81"/>
      <c r="G121" s="81"/>
      <c r="H121" s="81"/>
      <c r="I121" s="81"/>
      <c r="J121" s="81"/>
      <c r="K121" s="81"/>
      <c r="L121" s="81"/>
    </row>
    <row r="122" spans="1:12">
      <c r="A122" s="77"/>
      <c r="B122" s="78"/>
      <c r="C122" s="79"/>
      <c r="D122" s="79"/>
      <c r="E122" s="80"/>
      <c r="F122" s="81"/>
      <c r="G122" s="81"/>
      <c r="H122" s="81"/>
      <c r="I122" s="81"/>
      <c r="J122" s="81"/>
      <c r="K122" s="81"/>
      <c r="L122" s="81"/>
    </row>
    <row r="123" spans="1:12">
      <c r="A123" s="77"/>
      <c r="B123" s="78"/>
      <c r="C123" s="79"/>
      <c r="D123" s="79"/>
      <c r="E123" s="80"/>
      <c r="F123" s="81"/>
      <c r="G123" s="81"/>
      <c r="H123" s="81"/>
      <c r="I123" s="81"/>
      <c r="J123" s="81"/>
      <c r="K123" s="81"/>
      <c r="L123" s="81"/>
    </row>
    <row r="124" spans="1:12">
      <c r="A124" s="77"/>
      <c r="B124" s="78"/>
      <c r="C124" s="79"/>
      <c r="D124" s="79"/>
      <c r="E124" s="80"/>
      <c r="F124" s="81"/>
      <c r="G124" s="81"/>
      <c r="H124" s="81"/>
      <c r="I124" s="81"/>
      <c r="J124" s="81"/>
      <c r="K124" s="81"/>
      <c r="L124" s="81"/>
    </row>
    <row r="125" spans="1:12">
      <c r="A125" s="77"/>
      <c r="B125" s="78"/>
      <c r="C125" s="79"/>
      <c r="D125" s="79"/>
      <c r="E125" s="80"/>
      <c r="F125" s="81"/>
      <c r="G125" s="81"/>
      <c r="H125" s="81"/>
      <c r="I125" s="81"/>
      <c r="J125" s="81"/>
      <c r="K125" s="81"/>
      <c r="L125" s="81"/>
    </row>
    <row r="126" spans="1:12">
      <c r="A126" s="77"/>
      <c r="B126" s="78"/>
      <c r="C126" s="79"/>
      <c r="D126" s="79"/>
      <c r="E126" s="80"/>
      <c r="F126" s="81"/>
      <c r="G126" s="81"/>
      <c r="H126" s="81"/>
      <c r="I126" s="81"/>
      <c r="J126" s="81"/>
      <c r="K126" s="81"/>
      <c r="L126" s="81"/>
    </row>
    <row r="127" spans="1:12">
      <c r="A127" s="77"/>
      <c r="B127" s="78"/>
      <c r="C127" s="79"/>
      <c r="D127" s="79"/>
      <c r="E127" s="80"/>
      <c r="F127" s="81"/>
      <c r="G127" s="81"/>
      <c r="H127" s="81"/>
      <c r="I127" s="81"/>
      <c r="J127" s="81"/>
      <c r="K127" s="81"/>
      <c r="L127" s="81"/>
    </row>
    <row r="128" spans="1:12">
      <c r="A128" s="77"/>
      <c r="B128" s="78"/>
      <c r="C128" s="79"/>
      <c r="D128" s="79"/>
      <c r="E128" s="80"/>
      <c r="F128" s="81"/>
      <c r="G128" s="81"/>
      <c r="H128" s="81"/>
      <c r="I128" s="81"/>
      <c r="J128" s="81"/>
      <c r="K128" s="81"/>
      <c r="L128" s="81"/>
    </row>
    <row r="129" spans="1:12">
      <c r="A129" s="77"/>
      <c r="B129" s="78"/>
      <c r="C129" s="79"/>
      <c r="D129" s="79"/>
      <c r="E129" s="80"/>
      <c r="F129" s="81"/>
      <c r="G129" s="81"/>
      <c r="H129" s="81"/>
      <c r="I129" s="81"/>
      <c r="J129" s="81"/>
      <c r="K129" s="81"/>
      <c r="L129" s="81"/>
    </row>
    <row r="130" spans="1:12">
      <c r="A130" s="77"/>
      <c r="B130" s="78"/>
      <c r="C130" s="79"/>
      <c r="D130" s="79"/>
      <c r="E130" s="80"/>
      <c r="F130" s="81"/>
      <c r="G130" s="81"/>
      <c r="H130" s="81"/>
      <c r="I130" s="81"/>
      <c r="J130" s="81"/>
      <c r="K130" s="81"/>
      <c r="L130" s="81"/>
    </row>
    <row r="131" spans="1:12">
      <c r="A131" s="77"/>
      <c r="B131" s="78"/>
      <c r="C131" s="79"/>
      <c r="D131" s="79"/>
      <c r="E131" s="80"/>
      <c r="F131" s="81"/>
      <c r="G131" s="81"/>
      <c r="H131" s="81"/>
      <c r="I131" s="81"/>
      <c r="J131" s="81"/>
      <c r="K131" s="81"/>
      <c r="L131" s="81"/>
    </row>
    <row r="132" spans="1:12">
      <c r="A132" s="77"/>
      <c r="B132" s="78"/>
      <c r="C132" s="79"/>
      <c r="D132" s="79"/>
      <c r="E132" s="80"/>
      <c r="F132" s="81"/>
      <c r="G132" s="81"/>
      <c r="H132" s="81"/>
      <c r="I132" s="81"/>
      <c r="J132" s="81"/>
      <c r="K132" s="81"/>
      <c r="L132" s="81"/>
    </row>
    <row r="133" spans="1:12">
      <c r="A133" s="77"/>
      <c r="B133" s="78"/>
      <c r="C133" s="79"/>
      <c r="D133" s="79"/>
      <c r="E133" s="80"/>
      <c r="F133" s="81"/>
      <c r="G133" s="81"/>
      <c r="H133" s="81"/>
      <c r="I133" s="81"/>
      <c r="J133" s="81"/>
      <c r="K133" s="81"/>
      <c r="L133" s="81"/>
    </row>
    <row r="134" spans="1:12">
      <c r="A134" s="77"/>
      <c r="B134" s="78"/>
      <c r="C134" s="79"/>
      <c r="D134" s="79"/>
      <c r="E134" s="80"/>
      <c r="F134" s="81"/>
      <c r="G134" s="81"/>
      <c r="H134" s="81"/>
      <c r="I134" s="81"/>
      <c r="J134" s="81"/>
      <c r="K134" s="81"/>
      <c r="L134" s="81"/>
    </row>
    <row r="135" spans="1:12">
      <c r="A135" s="77"/>
      <c r="B135" s="78"/>
      <c r="C135" s="79"/>
      <c r="D135" s="79"/>
      <c r="E135" s="80"/>
      <c r="F135" s="81"/>
      <c r="G135" s="81"/>
      <c r="H135" s="81"/>
      <c r="I135" s="81"/>
      <c r="J135" s="81"/>
      <c r="K135" s="81"/>
      <c r="L135" s="81"/>
    </row>
    <row r="136" spans="1:12">
      <c r="A136" s="77"/>
      <c r="B136" s="78"/>
      <c r="C136" s="79"/>
      <c r="D136" s="79"/>
      <c r="E136" s="80"/>
      <c r="F136" s="81"/>
      <c r="G136" s="81"/>
      <c r="H136" s="81"/>
      <c r="I136" s="81"/>
      <c r="J136" s="81"/>
      <c r="K136" s="81"/>
      <c r="L136" s="81"/>
    </row>
    <row r="137" spans="1:12">
      <c r="A137" s="77"/>
      <c r="B137" s="78"/>
      <c r="C137" s="79"/>
      <c r="D137" s="79"/>
      <c r="E137" s="80"/>
      <c r="F137" s="81"/>
      <c r="G137" s="81"/>
      <c r="H137" s="81"/>
      <c r="I137" s="81"/>
      <c r="J137" s="81"/>
      <c r="K137" s="81"/>
      <c r="L137" s="81"/>
    </row>
    <row r="138" spans="1:12">
      <c r="A138" s="77"/>
      <c r="B138" s="78"/>
      <c r="C138" s="79"/>
      <c r="D138" s="79"/>
      <c r="E138" s="80"/>
      <c r="F138" s="81"/>
      <c r="G138" s="81"/>
      <c r="H138" s="81"/>
      <c r="I138" s="81"/>
      <c r="J138" s="81"/>
      <c r="K138" s="81"/>
      <c r="L138" s="81"/>
    </row>
    <row r="139" spans="1:12">
      <c r="A139" s="77"/>
      <c r="B139" s="78"/>
      <c r="C139" s="79"/>
      <c r="D139" s="79"/>
      <c r="E139" s="80"/>
      <c r="F139" s="81"/>
      <c r="G139" s="81"/>
      <c r="H139" s="81"/>
      <c r="I139" s="81"/>
      <c r="J139" s="81"/>
      <c r="K139" s="81"/>
      <c r="L139" s="81"/>
    </row>
    <row r="140" spans="1:12">
      <c r="A140" s="77"/>
      <c r="B140" s="78"/>
      <c r="C140" s="79"/>
      <c r="D140" s="79"/>
      <c r="E140" s="80"/>
      <c r="F140" s="81"/>
      <c r="G140" s="81"/>
      <c r="H140" s="81"/>
      <c r="I140" s="81"/>
      <c r="J140" s="81"/>
      <c r="K140" s="81"/>
      <c r="L140" s="81"/>
    </row>
    <row r="141" spans="1:12">
      <c r="A141" s="77"/>
      <c r="B141" s="78"/>
      <c r="C141" s="79"/>
      <c r="D141" s="79"/>
      <c r="E141" s="80"/>
      <c r="F141" s="81"/>
      <c r="G141" s="81"/>
      <c r="H141" s="81"/>
      <c r="I141" s="81"/>
      <c r="J141" s="81"/>
      <c r="K141" s="81"/>
      <c r="L141" s="81"/>
    </row>
    <row r="142" spans="1:12">
      <c r="A142" s="77"/>
      <c r="B142" s="78"/>
      <c r="C142" s="79"/>
      <c r="D142" s="79"/>
      <c r="E142" s="80"/>
      <c r="F142" s="81"/>
      <c r="G142" s="81"/>
      <c r="H142" s="81"/>
      <c r="I142" s="81"/>
      <c r="J142" s="81"/>
      <c r="K142" s="81"/>
      <c r="L142" s="81"/>
    </row>
    <row r="143" spans="1:12">
      <c r="A143" s="77"/>
      <c r="B143" s="78"/>
      <c r="C143" s="79"/>
      <c r="D143" s="79"/>
      <c r="E143" s="80"/>
      <c r="F143" s="81"/>
      <c r="G143" s="81"/>
      <c r="H143" s="81"/>
      <c r="I143" s="81"/>
      <c r="J143" s="81"/>
      <c r="K143" s="81"/>
      <c r="L143" s="81"/>
    </row>
    <row r="144" spans="1:12">
      <c r="A144" s="77"/>
      <c r="B144" s="78"/>
      <c r="C144" s="79"/>
      <c r="D144" s="79"/>
      <c r="E144" s="80"/>
      <c r="F144" s="81"/>
      <c r="G144" s="81"/>
      <c r="H144" s="81"/>
      <c r="I144" s="81"/>
      <c r="J144" s="81"/>
      <c r="K144" s="81"/>
      <c r="L144" s="81"/>
    </row>
    <row r="145" spans="1:12">
      <c r="A145" s="77"/>
      <c r="B145" s="78"/>
      <c r="C145" s="79"/>
      <c r="D145" s="79"/>
      <c r="E145" s="80"/>
      <c r="F145" s="81"/>
      <c r="G145" s="81"/>
      <c r="H145" s="81"/>
      <c r="I145" s="81"/>
      <c r="J145" s="81"/>
      <c r="K145" s="81"/>
      <c r="L145" s="81"/>
    </row>
    <row r="146" spans="1:12">
      <c r="A146" s="77"/>
      <c r="B146" s="78"/>
      <c r="C146" s="79"/>
      <c r="D146" s="79"/>
      <c r="E146" s="80"/>
      <c r="F146" s="81"/>
      <c r="G146" s="81"/>
      <c r="H146" s="81"/>
      <c r="I146" s="81"/>
      <c r="J146" s="81"/>
      <c r="K146" s="81"/>
      <c r="L146" s="81"/>
    </row>
    <row r="147" spans="1:12">
      <c r="A147" s="77"/>
      <c r="B147" s="78"/>
      <c r="C147" s="79"/>
      <c r="D147" s="79"/>
      <c r="E147" s="80"/>
      <c r="F147" s="81"/>
      <c r="G147" s="81"/>
      <c r="H147" s="81"/>
      <c r="I147" s="81"/>
      <c r="J147" s="81"/>
      <c r="K147" s="81"/>
      <c r="L147" s="81"/>
    </row>
    <row r="148" spans="1:12">
      <c r="A148" s="77"/>
      <c r="B148" s="78"/>
      <c r="C148" s="79"/>
      <c r="D148" s="79"/>
      <c r="E148" s="80"/>
      <c r="F148" s="81"/>
      <c r="G148" s="81"/>
      <c r="H148" s="81"/>
      <c r="I148" s="81"/>
      <c r="J148" s="81"/>
      <c r="K148" s="81"/>
      <c r="L148" s="81"/>
    </row>
    <row r="149" spans="1:12">
      <c r="A149" s="77"/>
      <c r="B149" s="78"/>
      <c r="C149" s="79"/>
      <c r="D149" s="79"/>
      <c r="E149" s="80"/>
      <c r="F149" s="81"/>
      <c r="G149" s="81"/>
      <c r="H149" s="81"/>
      <c r="I149" s="81"/>
      <c r="J149" s="81"/>
      <c r="K149" s="81"/>
      <c r="L149" s="81"/>
    </row>
    <row r="150" spans="1:12">
      <c r="A150" s="77"/>
      <c r="B150" s="78"/>
      <c r="C150" s="79"/>
      <c r="D150" s="79"/>
      <c r="E150" s="80"/>
      <c r="F150" s="81"/>
      <c r="G150" s="81"/>
      <c r="H150" s="81"/>
      <c r="I150" s="81"/>
      <c r="J150" s="81"/>
      <c r="K150" s="81"/>
      <c r="L150" s="81"/>
    </row>
    <row r="151" spans="1:12">
      <c r="A151" s="77"/>
      <c r="B151" s="78"/>
      <c r="C151" s="79"/>
      <c r="D151" s="79"/>
      <c r="E151" s="80"/>
      <c r="F151" s="81"/>
      <c r="G151" s="81"/>
      <c r="H151" s="81"/>
      <c r="I151" s="81"/>
      <c r="J151" s="81"/>
      <c r="K151" s="81"/>
      <c r="L151" s="81"/>
    </row>
    <row r="152" spans="1:12">
      <c r="A152" s="77"/>
      <c r="B152" s="78"/>
      <c r="C152" s="79"/>
      <c r="D152" s="79"/>
      <c r="E152" s="80"/>
      <c r="F152" s="81"/>
      <c r="G152" s="81"/>
      <c r="H152" s="81"/>
      <c r="I152" s="81"/>
      <c r="J152" s="81"/>
      <c r="K152" s="81"/>
      <c r="L152" s="81"/>
    </row>
    <row r="153" spans="1:12">
      <c r="A153" s="77"/>
      <c r="B153" s="78"/>
      <c r="C153" s="79"/>
      <c r="D153" s="79"/>
      <c r="E153" s="80"/>
      <c r="F153" s="81"/>
      <c r="G153" s="81"/>
      <c r="H153" s="81"/>
      <c r="I153" s="81"/>
      <c r="J153" s="81"/>
      <c r="K153" s="81"/>
      <c r="L153" s="81"/>
    </row>
    <row r="154" spans="1:12">
      <c r="A154" s="77"/>
      <c r="B154" s="78"/>
      <c r="C154" s="79"/>
      <c r="D154" s="79"/>
      <c r="E154" s="80"/>
      <c r="F154" s="81"/>
      <c r="G154" s="81"/>
      <c r="H154" s="81"/>
      <c r="I154" s="81"/>
      <c r="J154" s="81"/>
      <c r="K154" s="81"/>
      <c r="L154" s="81"/>
    </row>
    <row r="155" spans="1:12">
      <c r="A155" s="77"/>
      <c r="B155" s="78"/>
      <c r="C155" s="79"/>
      <c r="D155" s="79"/>
      <c r="E155" s="80"/>
      <c r="F155" s="81"/>
      <c r="G155" s="81"/>
      <c r="H155" s="81"/>
      <c r="I155" s="81"/>
      <c r="J155" s="81"/>
      <c r="K155" s="81"/>
      <c r="L155" s="81"/>
    </row>
    <row r="156" spans="1:12">
      <c r="A156" s="77"/>
      <c r="B156" s="78"/>
      <c r="C156" s="79"/>
      <c r="D156" s="79"/>
      <c r="E156" s="80"/>
      <c r="F156" s="81"/>
      <c r="G156" s="81"/>
      <c r="H156" s="81"/>
      <c r="I156" s="81"/>
      <c r="J156" s="81"/>
      <c r="K156" s="81"/>
      <c r="L156" s="81"/>
    </row>
    <row r="157" spans="1:12">
      <c r="A157" s="77"/>
      <c r="B157" s="78"/>
      <c r="C157" s="79"/>
      <c r="D157" s="79"/>
      <c r="E157" s="80"/>
      <c r="F157" s="81"/>
      <c r="G157" s="81"/>
      <c r="H157" s="81"/>
      <c r="I157" s="81"/>
      <c r="J157" s="81"/>
      <c r="K157" s="81"/>
      <c r="L157" s="81"/>
    </row>
    <row r="158" spans="1:12">
      <c r="A158" s="77"/>
      <c r="B158" s="78"/>
      <c r="C158" s="79"/>
      <c r="D158" s="79"/>
      <c r="E158" s="80"/>
      <c r="F158" s="81"/>
      <c r="G158" s="81"/>
      <c r="H158" s="81"/>
      <c r="I158" s="81"/>
      <c r="J158" s="81"/>
      <c r="K158" s="81"/>
      <c r="L158" s="81"/>
    </row>
    <row r="159" spans="1:12">
      <c r="A159" s="77"/>
      <c r="B159" s="78"/>
      <c r="C159" s="79"/>
      <c r="D159" s="79"/>
      <c r="E159" s="80"/>
      <c r="F159" s="81"/>
      <c r="G159" s="81"/>
      <c r="H159" s="81"/>
      <c r="I159" s="81"/>
      <c r="J159" s="81"/>
      <c r="K159" s="81"/>
      <c r="L159" s="81"/>
    </row>
    <row r="160" spans="1:12">
      <c r="A160" s="77"/>
      <c r="B160" s="78"/>
      <c r="C160" s="79"/>
      <c r="D160" s="79"/>
      <c r="E160" s="80"/>
      <c r="F160" s="81"/>
      <c r="G160" s="81"/>
      <c r="H160" s="81"/>
      <c r="I160" s="81"/>
      <c r="J160" s="81"/>
      <c r="K160" s="81"/>
      <c r="L160" s="81"/>
    </row>
    <row r="161" spans="1:12">
      <c r="A161" s="77"/>
      <c r="B161" s="78"/>
      <c r="C161" s="79"/>
      <c r="D161" s="79"/>
      <c r="E161" s="80"/>
      <c r="F161" s="81"/>
      <c r="G161" s="81"/>
      <c r="H161" s="81"/>
      <c r="I161" s="81"/>
      <c r="J161" s="81"/>
      <c r="K161" s="81"/>
      <c r="L161" s="81"/>
    </row>
    <row r="162" spans="1:12">
      <c r="A162" s="77"/>
      <c r="B162" s="78"/>
      <c r="C162" s="79"/>
      <c r="D162" s="79"/>
      <c r="E162" s="80"/>
      <c r="F162" s="81"/>
      <c r="G162" s="81"/>
      <c r="H162" s="81"/>
      <c r="I162" s="81"/>
      <c r="J162" s="81"/>
      <c r="K162" s="81"/>
      <c r="L162" s="81"/>
    </row>
    <row r="163" spans="1:12">
      <c r="A163" s="77"/>
      <c r="B163" s="78"/>
      <c r="C163" s="79"/>
      <c r="D163" s="79"/>
      <c r="E163" s="80"/>
      <c r="F163" s="81"/>
      <c r="G163" s="81"/>
      <c r="H163" s="81"/>
      <c r="I163" s="81"/>
      <c r="J163" s="81"/>
      <c r="K163" s="81"/>
      <c r="L163" s="81"/>
    </row>
    <row r="164" spans="1:12">
      <c r="A164" s="77"/>
      <c r="B164" s="78"/>
      <c r="C164" s="79"/>
      <c r="D164" s="79"/>
      <c r="E164" s="80"/>
      <c r="F164" s="81"/>
      <c r="G164" s="81"/>
      <c r="H164" s="81"/>
      <c r="I164" s="81"/>
      <c r="J164" s="81"/>
      <c r="K164" s="81"/>
      <c r="L164" s="81"/>
    </row>
  </sheetData>
  <autoFilter ref="A8:GV19">
    <extLst/>
  </autoFilter>
  <mergeCells count="15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7:A8"/>
    <mergeCell ref="B7:B8"/>
    <mergeCell ref="C7:C8"/>
    <mergeCell ref="D7:D8"/>
    <mergeCell ref="E7:E8"/>
    <mergeCell ref="N7:N8"/>
  </mergeCells>
  <conditionalFormatting sqref="D1:D8 D10 D13:D65500">
    <cfRule type="duplicateValues" dxfId="0" priority="1"/>
  </conditionalFormatting>
  <pageMargins left="0.314583333333333" right="0.314583333333333" top="0.354166666666667" bottom="0.196527777777778" header="0.511805555555556" footer="0.236111111111111"/>
  <pageSetup paperSize="9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2"/>
  <sheetViews>
    <sheetView workbookViewId="0">
      <selection activeCell="M19" sqref="M19"/>
    </sheetView>
  </sheetViews>
  <sheetFormatPr defaultColWidth="8.66666666666667" defaultRowHeight="14.25"/>
  <cols>
    <col min="1" max="1" width="4.08333333333333" style="27" customWidth="1"/>
    <col min="2" max="2" width="9.33333333333333" style="27" customWidth="1"/>
    <col min="3" max="3" width="6.75" style="27" customWidth="1"/>
    <col min="4" max="4" width="13.8333333333333" style="27" customWidth="1"/>
    <col min="5" max="5" width="7.5" style="27" customWidth="1"/>
    <col min="6" max="6" width="9.41666666666667" style="27" customWidth="1"/>
    <col min="7" max="7" width="7.08333333333333" style="27" customWidth="1"/>
    <col min="8" max="8" width="13.8333333333333" style="27" customWidth="1"/>
    <col min="9" max="9" width="7.5" style="27" customWidth="1"/>
    <col min="10" max="10" width="9.25" style="27" customWidth="1"/>
    <col min="11" max="12" width="6.75" style="27" customWidth="1"/>
    <col min="13" max="13" width="8.08333333333333" style="27" customWidth="1"/>
    <col min="14" max="14" width="4.08333333333333" style="27" customWidth="1"/>
    <col min="15" max="15" width="5.16666666666667" style="27" customWidth="1"/>
    <col min="16" max="16" width="6.75" style="27" customWidth="1"/>
    <col min="17" max="17" width="6.25" style="27" customWidth="1"/>
    <col min="18" max="18" width="14.1666666666667" style="28" customWidth="1"/>
    <col min="19" max="19" width="6.75" style="28" customWidth="1"/>
    <col min="20" max="20" width="8.08333333333333" style="27" customWidth="1"/>
    <col min="21" max="21" width="5.41666666666667" style="27" customWidth="1"/>
    <col min="22" max="16384" width="8.66666666666667" style="27"/>
  </cols>
  <sheetData>
    <row r="1" s="26" customFormat="1" ht="18" customHeight="1" spans="1:21">
      <c r="A1" s="29" t="s">
        <v>46</v>
      </c>
      <c r="B1" s="29" t="s">
        <v>47</v>
      </c>
      <c r="C1" s="29" t="s">
        <v>48</v>
      </c>
      <c r="D1" s="29" t="s">
        <v>49</v>
      </c>
      <c r="E1" s="29" t="s">
        <v>50</v>
      </c>
      <c r="F1" s="29" t="s">
        <v>51</v>
      </c>
      <c r="G1" s="29" t="s">
        <v>52</v>
      </c>
      <c r="H1" s="29" t="s">
        <v>53</v>
      </c>
      <c r="I1" s="29" t="s">
        <v>54</v>
      </c>
      <c r="J1" s="29" t="s">
        <v>55</v>
      </c>
      <c r="K1" s="29" t="s">
        <v>56</v>
      </c>
      <c r="L1" s="29" t="s">
        <v>57</v>
      </c>
      <c r="M1" s="29" t="s">
        <v>58</v>
      </c>
      <c r="N1" s="29" t="s">
        <v>59</v>
      </c>
      <c r="O1" s="29" t="s">
        <v>60</v>
      </c>
      <c r="P1" s="29" t="s">
        <v>61</v>
      </c>
      <c r="Q1" s="29" t="s">
        <v>62</v>
      </c>
      <c r="R1" s="44" t="s">
        <v>63</v>
      </c>
      <c r="S1" s="44" t="s">
        <v>64</v>
      </c>
      <c r="T1" s="29" t="s">
        <v>65</v>
      </c>
      <c r="U1" s="29" t="s">
        <v>66</v>
      </c>
    </row>
    <row r="2" s="26" customFormat="1" ht="13.5" spans="1:21">
      <c r="A2" s="30" t="s">
        <v>67</v>
      </c>
      <c r="B2" s="30" t="s">
        <v>23</v>
      </c>
      <c r="C2" s="31" t="s">
        <v>68</v>
      </c>
      <c r="D2" s="30" t="s">
        <v>24</v>
      </c>
      <c r="E2" s="31" t="s">
        <v>69</v>
      </c>
      <c r="F2" s="30" t="s">
        <v>70</v>
      </c>
      <c r="G2" s="31" t="s">
        <v>71</v>
      </c>
      <c r="H2" s="31" t="s">
        <v>72</v>
      </c>
      <c r="I2" s="31" t="s">
        <v>73</v>
      </c>
      <c r="J2" s="34">
        <v>1</v>
      </c>
      <c r="K2" s="31" t="s">
        <v>68</v>
      </c>
      <c r="L2" s="31" t="s">
        <v>74</v>
      </c>
      <c r="M2" s="35">
        <v>44499</v>
      </c>
      <c r="N2" s="36">
        <v>50</v>
      </c>
      <c r="O2" s="37">
        <v>0</v>
      </c>
      <c r="P2" s="38">
        <v>3.64663</v>
      </c>
      <c r="Q2" s="45">
        <v>3.64663</v>
      </c>
      <c r="R2" s="46">
        <f>S15</f>
        <v>2.99916685322</v>
      </c>
      <c r="S2" s="47">
        <f t="shared" ref="S2:S7" si="0">R2*J2</f>
        <v>2.99916685322</v>
      </c>
      <c r="T2" s="35"/>
      <c r="U2" s="31" t="s">
        <v>73</v>
      </c>
    </row>
    <row r="3" s="26" customFormat="1" ht="13.5" spans="1:21">
      <c r="A3" s="32" t="s">
        <v>67</v>
      </c>
      <c r="B3" s="32" t="s">
        <v>23</v>
      </c>
      <c r="C3" s="33" t="s">
        <v>68</v>
      </c>
      <c r="D3" s="32" t="s">
        <v>24</v>
      </c>
      <c r="E3" s="33" t="s">
        <v>69</v>
      </c>
      <c r="F3" s="32" t="s">
        <v>75</v>
      </c>
      <c r="G3" s="33" t="s">
        <v>76</v>
      </c>
      <c r="H3" s="33" t="s">
        <v>77</v>
      </c>
      <c r="I3" s="33" t="s">
        <v>73</v>
      </c>
      <c r="J3" s="39">
        <v>0.003264293</v>
      </c>
      <c r="K3" s="33" t="s">
        <v>78</v>
      </c>
      <c r="L3" s="33" t="s">
        <v>73</v>
      </c>
      <c r="M3" s="40">
        <v>45086</v>
      </c>
      <c r="N3" s="41">
        <v>50</v>
      </c>
      <c r="O3" s="42">
        <v>0</v>
      </c>
      <c r="P3" s="43">
        <v>5.96786</v>
      </c>
      <c r="Q3" s="48">
        <v>0.01948</v>
      </c>
      <c r="R3" s="46">
        <v>5.61947</v>
      </c>
      <c r="S3" s="47">
        <f t="shared" si="0"/>
        <v>0.01834359658471</v>
      </c>
      <c r="T3" s="40"/>
      <c r="U3" s="33" t="s">
        <v>73</v>
      </c>
    </row>
    <row r="4" s="26" customFormat="1" ht="13.5" spans="1:21">
      <c r="A4" s="30" t="s">
        <v>67</v>
      </c>
      <c r="B4" s="30" t="s">
        <v>23</v>
      </c>
      <c r="C4" s="31" t="s">
        <v>68</v>
      </c>
      <c r="D4" s="30" t="s">
        <v>24</v>
      </c>
      <c r="E4" s="31" t="s">
        <v>69</v>
      </c>
      <c r="F4" s="30" t="s">
        <v>79</v>
      </c>
      <c r="G4" s="31" t="s">
        <v>76</v>
      </c>
      <c r="H4" s="31" t="s">
        <v>80</v>
      </c>
      <c r="I4" s="31" t="s">
        <v>73</v>
      </c>
      <c r="J4" s="34">
        <v>1</v>
      </c>
      <c r="K4" s="31" t="s">
        <v>68</v>
      </c>
      <c r="L4" s="31" t="s">
        <v>73</v>
      </c>
      <c r="M4" s="35">
        <v>44499</v>
      </c>
      <c r="N4" s="36">
        <v>50</v>
      </c>
      <c r="O4" s="37">
        <v>0</v>
      </c>
      <c r="P4" s="38">
        <v>1.649</v>
      </c>
      <c r="Q4" s="45">
        <v>1.649</v>
      </c>
      <c r="R4" s="46">
        <v>1.649</v>
      </c>
      <c r="S4" s="47">
        <f t="shared" si="0"/>
        <v>1.649</v>
      </c>
      <c r="T4" s="35"/>
      <c r="U4" s="31" t="s">
        <v>73</v>
      </c>
    </row>
    <row r="5" s="26" customFormat="1" ht="13.5" spans="1:21">
      <c r="A5" s="32" t="s">
        <v>67</v>
      </c>
      <c r="B5" s="32" t="s">
        <v>23</v>
      </c>
      <c r="C5" s="33" t="s">
        <v>68</v>
      </c>
      <c r="D5" s="32" t="s">
        <v>24</v>
      </c>
      <c r="E5" s="33" t="s">
        <v>69</v>
      </c>
      <c r="F5" s="32" t="s">
        <v>81</v>
      </c>
      <c r="G5" s="33" t="s">
        <v>71</v>
      </c>
      <c r="H5" s="33" t="s">
        <v>82</v>
      </c>
      <c r="I5" s="33" t="s">
        <v>73</v>
      </c>
      <c r="J5" s="39">
        <v>1</v>
      </c>
      <c r="K5" s="33" t="s">
        <v>68</v>
      </c>
      <c r="L5" s="33" t="s">
        <v>74</v>
      </c>
      <c r="M5" s="40">
        <v>44499</v>
      </c>
      <c r="N5" s="41">
        <v>50</v>
      </c>
      <c r="O5" s="42">
        <v>0</v>
      </c>
      <c r="P5" s="43">
        <v>5.33754</v>
      </c>
      <c r="Q5" s="48">
        <v>5.33754</v>
      </c>
      <c r="R5" s="46">
        <f>S30</f>
        <v>4.47058922</v>
      </c>
      <c r="S5" s="47">
        <f t="shared" si="0"/>
        <v>4.47058922</v>
      </c>
      <c r="T5" s="40"/>
      <c r="U5" s="33" t="s">
        <v>73</v>
      </c>
    </row>
    <row r="6" s="26" customFormat="1" ht="13.5" spans="1:21">
      <c r="A6" s="30" t="s">
        <v>67</v>
      </c>
      <c r="B6" s="30" t="s">
        <v>23</v>
      </c>
      <c r="C6" s="31" t="s">
        <v>68</v>
      </c>
      <c r="D6" s="30" t="s">
        <v>24</v>
      </c>
      <c r="E6" s="31" t="s">
        <v>69</v>
      </c>
      <c r="F6" s="30" t="s">
        <v>83</v>
      </c>
      <c r="G6" s="31" t="s">
        <v>76</v>
      </c>
      <c r="H6" s="31" t="s">
        <v>84</v>
      </c>
      <c r="I6" s="31" t="s">
        <v>73</v>
      </c>
      <c r="J6" s="34">
        <v>1</v>
      </c>
      <c r="K6" s="31" t="s">
        <v>68</v>
      </c>
      <c r="L6" s="31" t="s">
        <v>73</v>
      </c>
      <c r="M6" s="35">
        <v>44499</v>
      </c>
      <c r="N6" s="36">
        <v>50</v>
      </c>
      <c r="O6" s="37">
        <v>0</v>
      </c>
      <c r="P6" s="38">
        <v>0.1302</v>
      </c>
      <c r="Q6" s="45">
        <v>0.1302</v>
      </c>
      <c r="R6" s="46">
        <v>0.1302</v>
      </c>
      <c r="S6" s="47">
        <f t="shared" si="0"/>
        <v>0.1302</v>
      </c>
      <c r="T6" s="35"/>
      <c r="U6" s="31" t="s">
        <v>73</v>
      </c>
    </row>
    <row r="7" s="26" customFormat="1" ht="13.5" spans="1:21">
      <c r="A7" s="32" t="s">
        <v>67</v>
      </c>
      <c r="B7" s="32" t="s">
        <v>23</v>
      </c>
      <c r="C7" s="33" t="s">
        <v>68</v>
      </c>
      <c r="D7" s="32" t="s">
        <v>24</v>
      </c>
      <c r="E7" s="33" t="s">
        <v>69</v>
      </c>
      <c r="F7" s="32" t="s">
        <v>85</v>
      </c>
      <c r="G7" s="33" t="s">
        <v>76</v>
      </c>
      <c r="H7" s="33" t="s">
        <v>86</v>
      </c>
      <c r="I7" s="33" t="s">
        <v>87</v>
      </c>
      <c r="J7" s="39">
        <v>1</v>
      </c>
      <c r="K7" s="33" t="s">
        <v>68</v>
      </c>
      <c r="L7" s="33" t="s">
        <v>73</v>
      </c>
      <c r="M7" s="40">
        <v>44499</v>
      </c>
      <c r="N7" s="41">
        <v>50</v>
      </c>
      <c r="O7" s="42">
        <v>0</v>
      </c>
      <c r="P7" s="43">
        <v>2.23</v>
      </c>
      <c r="Q7" s="48">
        <v>2.23</v>
      </c>
      <c r="R7" s="46">
        <v>2.23</v>
      </c>
      <c r="S7" s="47">
        <f t="shared" si="0"/>
        <v>2.23</v>
      </c>
      <c r="T7" s="40"/>
      <c r="U7" s="33" t="s">
        <v>73</v>
      </c>
    </row>
    <row r="8" spans="18:19">
      <c r="R8" s="24" t="s">
        <v>88</v>
      </c>
      <c r="S8" s="25">
        <f>SUM(S2:S7)</f>
        <v>11.4972996698047</v>
      </c>
    </row>
    <row r="9" spans="18:19">
      <c r="R9" s="25" t="s">
        <v>71</v>
      </c>
      <c r="S9" s="25" cm="1">
        <f t="array" ref="S9:S10">SUMIF(G2:G7,R9:R10,S2:S7)</f>
        <v>7.46975607322</v>
      </c>
    </row>
    <row r="10" spans="18:19">
      <c r="R10" s="25" t="s">
        <v>76</v>
      </c>
      <c r="S10" s="25">
        <v>4.02754359658471</v>
      </c>
    </row>
    <row r="12" s="26" customFormat="1" ht="18" customHeight="1" spans="1:21">
      <c r="A12" s="29" t="s">
        <v>46</v>
      </c>
      <c r="B12" s="29" t="s">
        <v>47</v>
      </c>
      <c r="C12" s="29" t="s">
        <v>48</v>
      </c>
      <c r="D12" s="29" t="s">
        <v>49</v>
      </c>
      <c r="E12" s="29" t="s">
        <v>50</v>
      </c>
      <c r="F12" s="29" t="s">
        <v>51</v>
      </c>
      <c r="G12" s="29" t="s">
        <v>52</v>
      </c>
      <c r="H12" s="29" t="s">
        <v>53</v>
      </c>
      <c r="I12" s="29" t="s">
        <v>54</v>
      </c>
      <c r="J12" s="29" t="s">
        <v>55</v>
      </c>
      <c r="K12" s="29" t="s">
        <v>56</v>
      </c>
      <c r="L12" s="29" t="s">
        <v>57</v>
      </c>
      <c r="M12" s="29" t="s">
        <v>58</v>
      </c>
      <c r="N12" s="29" t="s">
        <v>59</v>
      </c>
      <c r="O12" s="29" t="s">
        <v>60</v>
      </c>
      <c r="P12" s="29" t="s">
        <v>61</v>
      </c>
      <c r="Q12" s="29" t="s">
        <v>62</v>
      </c>
      <c r="R12" s="44" t="s">
        <v>63</v>
      </c>
      <c r="S12" s="44" t="s">
        <v>64</v>
      </c>
      <c r="T12" s="29" t="s">
        <v>65</v>
      </c>
      <c r="U12" s="29" t="s">
        <v>66</v>
      </c>
    </row>
    <row r="13" s="26" customFormat="1" ht="13.5" spans="1:21">
      <c r="A13" s="30" t="s">
        <v>67</v>
      </c>
      <c r="B13" s="30" t="s">
        <v>70</v>
      </c>
      <c r="C13" s="31" t="s">
        <v>68</v>
      </c>
      <c r="D13" s="30" t="s">
        <v>72</v>
      </c>
      <c r="E13" s="31" t="s">
        <v>73</v>
      </c>
      <c r="F13" s="30" t="s">
        <v>89</v>
      </c>
      <c r="G13" s="31" t="s">
        <v>71</v>
      </c>
      <c r="H13" s="31" t="s">
        <v>90</v>
      </c>
      <c r="I13" s="31" t="s">
        <v>73</v>
      </c>
      <c r="J13" s="34">
        <v>1</v>
      </c>
      <c r="K13" s="31" t="s">
        <v>68</v>
      </c>
      <c r="L13" s="31" t="s">
        <v>73</v>
      </c>
      <c r="M13" s="35">
        <v>45399</v>
      </c>
      <c r="N13" s="36">
        <v>70</v>
      </c>
      <c r="O13" s="37">
        <v>0</v>
      </c>
      <c r="P13" s="38">
        <v>3.25674</v>
      </c>
      <c r="Q13" s="45">
        <v>3.25674</v>
      </c>
      <c r="R13" s="46">
        <f>S21</f>
        <v>2.80425805322</v>
      </c>
      <c r="S13" s="47">
        <f t="shared" ref="S13:S20" si="1">R13*J13</f>
        <v>2.80425805322</v>
      </c>
      <c r="T13" s="35"/>
      <c r="U13" s="31" t="s">
        <v>73</v>
      </c>
    </row>
    <row r="14" s="26" customFormat="1" ht="13.5" spans="1:21">
      <c r="A14" s="32" t="s">
        <v>67</v>
      </c>
      <c r="B14" s="32" t="s">
        <v>70</v>
      </c>
      <c r="C14" s="33" t="s">
        <v>68</v>
      </c>
      <c r="D14" s="32" t="s">
        <v>72</v>
      </c>
      <c r="E14" s="33" t="s">
        <v>73</v>
      </c>
      <c r="F14" s="32" t="s">
        <v>91</v>
      </c>
      <c r="G14" s="33" t="s">
        <v>71</v>
      </c>
      <c r="H14" s="33" t="s">
        <v>92</v>
      </c>
      <c r="I14" s="33" t="s">
        <v>73</v>
      </c>
      <c r="J14" s="39">
        <v>0.032</v>
      </c>
      <c r="K14" s="33" t="s">
        <v>93</v>
      </c>
      <c r="L14" s="33" t="s">
        <v>73</v>
      </c>
      <c r="M14" s="40">
        <v>44499</v>
      </c>
      <c r="N14" s="41">
        <v>70</v>
      </c>
      <c r="O14" s="42">
        <v>0</v>
      </c>
      <c r="P14" s="43">
        <v>7.55336</v>
      </c>
      <c r="Q14" s="48">
        <v>0.24171</v>
      </c>
      <c r="R14" s="46">
        <v>6.0909</v>
      </c>
      <c r="S14" s="47">
        <f t="shared" si="1"/>
        <v>0.1949088</v>
      </c>
      <c r="T14" s="40"/>
      <c r="U14" s="33" t="s">
        <v>73</v>
      </c>
    </row>
    <row r="15" spans="19:19">
      <c r="S15" s="28">
        <f>SUM(S13:S14)</f>
        <v>2.99916685322</v>
      </c>
    </row>
    <row r="17" s="26" customFormat="1" ht="18" customHeight="1" spans="1:21">
      <c r="A17" s="29" t="s">
        <v>46</v>
      </c>
      <c r="B17" s="29" t="s">
        <v>47</v>
      </c>
      <c r="C17" s="29" t="s">
        <v>48</v>
      </c>
      <c r="D17" s="29" t="s">
        <v>49</v>
      </c>
      <c r="E17" s="29" t="s">
        <v>50</v>
      </c>
      <c r="F17" s="29" t="s">
        <v>51</v>
      </c>
      <c r="G17" s="29" t="s">
        <v>52</v>
      </c>
      <c r="H17" s="29" t="s">
        <v>53</v>
      </c>
      <c r="I17" s="29" t="s">
        <v>54</v>
      </c>
      <c r="J17" s="29" t="s">
        <v>55</v>
      </c>
      <c r="K17" s="29" t="s">
        <v>56</v>
      </c>
      <c r="L17" s="29" t="s">
        <v>57</v>
      </c>
      <c r="M17" s="29" t="s">
        <v>58</v>
      </c>
      <c r="N17" s="29" t="s">
        <v>59</v>
      </c>
      <c r="O17" s="29" t="s">
        <v>60</v>
      </c>
      <c r="P17" s="29" t="s">
        <v>61</v>
      </c>
      <c r="Q17" s="29" t="s">
        <v>62</v>
      </c>
      <c r="R17" s="44" t="s">
        <v>63</v>
      </c>
      <c r="S17" s="44" t="s">
        <v>64</v>
      </c>
      <c r="T17" s="29" t="s">
        <v>65</v>
      </c>
      <c r="U17" s="29" t="s">
        <v>66</v>
      </c>
    </row>
    <row r="18" s="26" customFormat="1" ht="13.5" spans="1:21">
      <c r="A18" s="30" t="s">
        <v>67</v>
      </c>
      <c r="B18" s="30" t="s">
        <v>89</v>
      </c>
      <c r="C18" s="31" t="s">
        <v>68</v>
      </c>
      <c r="D18" s="30" t="s">
        <v>90</v>
      </c>
      <c r="E18" s="31" t="s">
        <v>73</v>
      </c>
      <c r="F18" s="30" t="s">
        <v>94</v>
      </c>
      <c r="G18" s="31" t="s">
        <v>71</v>
      </c>
      <c r="H18" s="31" t="s">
        <v>95</v>
      </c>
      <c r="I18" s="31" t="s">
        <v>96</v>
      </c>
      <c r="J18" s="34">
        <v>1</v>
      </c>
      <c r="K18" s="31" t="s">
        <v>68</v>
      </c>
      <c r="L18" s="31" t="s">
        <v>74</v>
      </c>
      <c r="M18" s="35">
        <v>45399</v>
      </c>
      <c r="N18" s="36">
        <v>110</v>
      </c>
      <c r="O18" s="37">
        <v>0</v>
      </c>
      <c r="P18" s="38">
        <v>2.53599</v>
      </c>
      <c r="Q18" s="45">
        <v>2.53599</v>
      </c>
      <c r="R18" s="46">
        <f>S25</f>
        <v>2.1855</v>
      </c>
      <c r="S18" s="47">
        <f t="shared" si="1"/>
        <v>2.1855</v>
      </c>
      <c r="T18" s="35"/>
      <c r="U18" s="31" t="s">
        <v>73</v>
      </c>
    </row>
    <row r="19" s="26" customFormat="1" ht="13.5" spans="1:21">
      <c r="A19" s="32" t="s">
        <v>67</v>
      </c>
      <c r="B19" s="32" t="s">
        <v>89</v>
      </c>
      <c r="C19" s="33" t="s">
        <v>68</v>
      </c>
      <c r="D19" s="32" t="s">
        <v>90</v>
      </c>
      <c r="E19" s="33" t="s">
        <v>73</v>
      </c>
      <c r="F19" s="32" t="s">
        <v>75</v>
      </c>
      <c r="G19" s="33" t="s">
        <v>76</v>
      </c>
      <c r="H19" s="33" t="s">
        <v>77</v>
      </c>
      <c r="I19" s="33" t="s">
        <v>73</v>
      </c>
      <c r="J19" s="39">
        <v>0.000126</v>
      </c>
      <c r="K19" s="33" t="s">
        <v>78</v>
      </c>
      <c r="L19" s="33" t="s">
        <v>73</v>
      </c>
      <c r="M19" s="40">
        <v>45462</v>
      </c>
      <c r="N19" s="41">
        <v>110</v>
      </c>
      <c r="O19" s="42">
        <v>0</v>
      </c>
      <c r="P19" s="43">
        <v>5.96786</v>
      </c>
      <c r="Q19" s="48">
        <v>0.00075</v>
      </c>
      <c r="R19" s="46">
        <v>5.61947</v>
      </c>
      <c r="S19" s="47">
        <f t="shared" si="1"/>
        <v>0.00070805322</v>
      </c>
      <c r="T19" s="40"/>
      <c r="U19" s="33" t="s">
        <v>73</v>
      </c>
    </row>
    <row r="20" s="26" customFormat="1" ht="13.5" spans="1:21">
      <c r="A20" s="30" t="s">
        <v>67</v>
      </c>
      <c r="B20" s="30" t="s">
        <v>89</v>
      </c>
      <c r="C20" s="31" t="s">
        <v>68</v>
      </c>
      <c r="D20" s="30" t="s">
        <v>90</v>
      </c>
      <c r="E20" s="31" t="s">
        <v>73</v>
      </c>
      <c r="F20" s="30" t="s">
        <v>97</v>
      </c>
      <c r="G20" s="31" t="s">
        <v>76</v>
      </c>
      <c r="H20" s="31" t="s">
        <v>98</v>
      </c>
      <c r="I20" s="31" t="s">
        <v>99</v>
      </c>
      <c r="J20" s="34">
        <v>1</v>
      </c>
      <c r="K20" s="31" t="s">
        <v>68</v>
      </c>
      <c r="L20" s="31" t="s">
        <v>73</v>
      </c>
      <c r="M20" s="35">
        <v>45399</v>
      </c>
      <c r="N20" s="36">
        <v>110</v>
      </c>
      <c r="O20" s="37">
        <v>0</v>
      </c>
      <c r="P20" s="38">
        <v>0.72</v>
      </c>
      <c r="Q20" s="45">
        <v>0.72</v>
      </c>
      <c r="R20" s="46">
        <v>0.61805</v>
      </c>
      <c r="S20" s="47">
        <f t="shared" si="1"/>
        <v>0.61805</v>
      </c>
      <c r="T20" s="35"/>
      <c r="U20" s="31" t="s">
        <v>73</v>
      </c>
    </row>
    <row r="21" spans="19:19">
      <c r="S21" s="28">
        <f>SUM(S18:S20)</f>
        <v>2.80425805322</v>
      </c>
    </row>
    <row r="23" s="26" customFormat="1" ht="18" customHeight="1" spans="1:21">
      <c r="A23" s="29" t="s">
        <v>46</v>
      </c>
      <c r="B23" s="29" t="s">
        <v>47</v>
      </c>
      <c r="C23" s="29" t="s">
        <v>48</v>
      </c>
      <c r="D23" s="29" t="s">
        <v>49</v>
      </c>
      <c r="E23" s="29" t="s">
        <v>50</v>
      </c>
      <c r="F23" s="29" t="s">
        <v>51</v>
      </c>
      <c r="G23" s="29" t="s">
        <v>52</v>
      </c>
      <c r="H23" s="29" t="s">
        <v>53</v>
      </c>
      <c r="I23" s="29" t="s">
        <v>54</v>
      </c>
      <c r="J23" s="29" t="s">
        <v>55</v>
      </c>
      <c r="K23" s="29" t="s">
        <v>56</v>
      </c>
      <c r="L23" s="29" t="s">
        <v>57</v>
      </c>
      <c r="M23" s="29" t="s">
        <v>58</v>
      </c>
      <c r="N23" s="29" t="s">
        <v>59</v>
      </c>
      <c r="O23" s="29" t="s">
        <v>60</v>
      </c>
      <c r="P23" s="29" t="s">
        <v>61</v>
      </c>
      <c r="Q23" s="29" t="s">
        <v>62</v>
      </c>
      <c r="R23" s="44" t="s">
        <v>63</v>
      </c>
      <c r="S23" s="44" t="s">
        <v>64</v>
      </c>
      <c r="T23" s="29" t="s">
        <v>65</v>
      </c>
      <c r="U23" s="29" t="s">
        <v>66</v>
      </c>
    </row>
    <row r="24" s="26" customFormat="1" ht="13.5" spans="1:21">
      <c r="A24" s="30" t="s">
        <v>67</v>
      </c>
      <c r="B24" s="30" t="s">
        <v>94</v>
      </c>
      <c r="C24" s="31" t="s">
        <v>68</v>
      </c>
      <c r="D24" s="30" t="s">
        <v>95</v>
      </c>
      <c r="E24" s="31" t="s">
        <v>100</v>
      </c>
      <c r="F24" s="30" t="s">
        <v>101</v>
      </c>
      <c r="G24" s="31" t="s">
        <v>76</v>
      </c>
      <c r="H24" s="31" t="s">
        <v>102</v>
      </c>
      <c r="I24" s="31" t="s">
        <v>103</v>
      </c>
      <c r="J24" s="34">
        <v>0.47</v>
      </c>
      <c r="K24" s="31" t="s">
        <v>78</v>
      </c>
      <c r="L24" s="31" t="s">
        <v>73</v>
      </c>
      <c r="M24" s="35">
        <v>44936</v>
      </c>
      <c r="N24" s="36">
        <v>110</v>
      </c>
      <c r="O24" s="37">
        <v>0</v>
      </c>
      <c r="P24" s="38">
        <v>4.88938</v>
      </c>
      <c r="Q24" s="45">
        <v>2.29801</v>
      </c>
      <c r="R24" s="46">
        <v>4.65</v>
      </c>
      <c r="S24" s="47">
        <f t="shared" ref="S24:S29" si="2">R24*J24</f>
        <v>2.1855</v>
      </c>
      <c r="T24" s="35"/>
      <c r="U24" s="31" t="s">
        <v>73</v>
      </c>
    </row>
    <row r="25" spans="19:19">
      <c r="S25" s="28">
        <f>SUM(S24:S24)</f>
        <v>2.1855</v>
      </c>
    </row>
    <row r="27" s="1" customFormat="1" ht="18" customHeight="1" spans="1:21">
      <c r="A27" s="3" t="s">
        <v>46</v>
      </c>
      <c r="B27" s="3" t="s">
        <v>47</v>
      </c>
      <c r="C27" s="3" t="s">
        <v>48</v>
      </c>
      <c r="D27" s="3" t="s">
        <v>49</v>
      </c>
      <c r="E27" s="3" t="s">
        <v>50</v>
      </c>
      <c r="F27" s="3" t="s">
        <v>51</v>
      </c>
      <c r="G27" s="3" t="s">
        <v>52</v>
      </c>
      <c r="H27" s="3" t="s">
        <v>53</v>
      </c>
      <c r="I27" s="3" t="s">
        <v>54</v>
      </c>
      <c r="J27" s="8" t="s">
        <v>55</v>
      </c>
      <c r="K27" s="3" t="s">
        <v>56</v>
      </c>
      <c r="L27" s="3" t="s">
        <v>57</v>
      </c>
      <c r="M27" s="8" t="s">
        <v>58</v>
      </c>
      <c r="N27" s="8" t="s">
        <v>59</v>
      </c>
      <c r="O27" s="8" t="s">
        <v>60</v>
      </c>
      <c r="P27" s="8" t="s">
        <v>61</v>
      </c>
      <c r="Q27" s="8" t="s">
        <v>62</v>
      </c>
      <c r="R27" s="44" t="s">
        <v>63</v>
      </c>
      <c r="S27" s="44" t="s">
        <v>64</v>
      </c>
      <c r="T27" s="8" t="s">
        <v>65</v>
      </c>
      <c r="U27" s="3" t="s">
        <v>66</v>
      </c>
    </row>
    <row r="28" s="1" customFormat="1" ht="13.5" spans="1:21">
      <c r="A28" s="4" t="s">
        <v>67</v>
      </c>
      <c r="B28" s="4" t="s">
        <v>81</v>
      </c>
      <c r="C28" s="5" t="s">
        <v>68</v>
      </c>
      <c r="D28" s="4" t="s">
        <v>82</v>
      </c>
      <c r="E28" s="5" t="s">
        <v>73</v>
      </c>
      <c r="F28" s="4" t="s">
        <v>104</v>
      </c>
      <c r="G28" s="5" t="s">
        <v>71</v>
      </c>
      <c r="H28" s="5" t="s">
        <v>105</v>
      </c>
      <c r="I28" s="5" t="s">
        <v>73</v>
      </c>
      <c r="J28" s="9">
        <v>1</v>
      </c>
      <c r="K28" s="5" t="s">
        <v>68</v>
      </c>
      <c r="L28" s="5" t="s">
        <v>73</v>
      </c>
      <c r="M28" s="10">
        <v>45399</v>
      </c>
      <c r="N28" s="11">
        <v>70</v>
      </c>
      <c r="O28" s="12">
        <v>0</v>
      </c>
      <c r="P28" s="13">
        <v>4.53327</v>
      </c>
      <c r="Q28" s="20">
        <v>4.53327</v>
      </c>
      <c r="R28" s="46">
        <f>S38</f>
        <v>4.25131682</v>
      </c>
      <c r="S28" s="47">
        <f t="shared" si="2"/>
        <v>4.25131682</v>
      </c>
      <c r="T28" s="10"/>
      <c r="U28" s="5" t="s">
        <v>73</v>
      </c>
    </row>
    <row r="29" s="1" customFormat="1" ht="13.5" spans="1:21">
      <c r="A29" s="6" t="s">
        <v>67</v>
      </c>
      <c r="B29" s="6" t="s">
        <v>81</v>
      </c>
      <c r="C29" s="7" t="s">
        <v>68</v>
      </c>
      <c r="D29" s="6" t="s">
        <v>82</v>
      </c>
      <c r="E29" s="7" t="s">
        <v>73</v>
      </c>
      <c r="F29" s="6" t="s">
        <v>91</v>
      </c>
      <c r="G29" s="7" t="s">
        <v>71</v>
      </c>
      <c r="H29" s="7" t="s">
        <v>92</v>
      </c>
      <c r="I29" s="7" t="s">
        <v>73</v>
      </c>
      <c r="J29" s="14">
        <v>0.036</v>
      </c>
      <c r="K29" s="7" t="s">
        <v>93</v>
      </c>
      <c r="L29" s="7" t="s">
        <v>73</v>
      </c>
      <c r="M29" s="15">
        <v>44499</v>
      </c>
      <c r="N29" s="16">
        <v>70</v>
      </c>
      <c r="O29" s="17">
        <v>0</v>
      </c>
      <c r="P29" s="18">
        <v>7.55336</v>
      </c>
      <c r="Q29" s="23">
        <v>0.27192</v>
      </c>
      <c r="R29" s="46">
        <v>6.0909</v>
      </c>
      <c r="S29" s="47">
        <f t="shared" si="2"/>
        <v>0.2192724</v>
      </c>
      <c r="T29" s="15"/>
      <c r="U29" s="7" t="s">
        <v>73</v>
      </c>
    </row>
    <row r="30" s="1" customFormat="1" ht="13.5" spans="18:19">
      <c r="R30" s="49"/>
      <c r="S30" s="49">
        <f>SUM(S28:S29)</f>
        <v>4.47058922</v>
      </c>
    </row>
    <row r="32" s="1" customFormat="1" ht="18" customHeight="1" spans="1:21">
      <c r="A32" s="3" t="s">
        <v>46</v>
      </c>
      <c r="B32" s="3" t="s">
        <v>47</v>
      </c>
      <c r="C32" s="3" t="s">
        <v>48</v>
      </c>
      <c r="D32" s="3" t="s">
        <v>49</v>
      </c>
      <c r="E32" s="3" t="s">
        <v>50</v>
      </c>
      <c r="F32" s="3" t="s">
        <v>51</v>
      </c>
      <c r="G32" s="3" t="s">
        <v>52</v>
      </c>
      <c r="H32" s="3" t="s">
        <v>53</v>
      </c>
      <c r="I32" s="3" t="s">
        <v>54</v>
      </c>
      <c r="J32" s="8" t="s">
        <v>55</v>
      </c>
      <c r="K32" s="3" t="s">
        <v>56</v>
      </c>
      <c r="L32" s="3" t="s">
        <v>57</v>
      </c>
      <c r="M32" s="8" t="s">
        <v>58</v>
      </c>
      <c r="N32" s="8" t="s">
        <v>59</v>
      </c>
      <c r="O32" s="8" t="s">
        <v>60</v>
      </c>
      <c r="P32" s="8" t="s">
        <v>61</v>
      </c>
      <c r="Q32" s="8" t="s">
        <v>62</v>
      </c>
      <c r="R32" s="44" t="s">
        <v>63</v>
      </c>
      <c r="S32" s="44" t="s">
        <v>64</v>
      </c>
      <c r="T32" s="8" t="s">
        <v>65</v>
      </c>
      <c r="U32" s="3" t="s">
        <v>66</v>
      </c>
    </row>
    <row r="33" s="1" customFormat="1" ht="13.5" spans="1:21">
      <c r="A33" s="4" t="s">
        <v>67</v>
      </c>
      <c r="B33" s="4" t="s">
        <v>104</v>
      </c>
      <c r="C33" s="5" t="s">
        <v>68</v>
      </c>
      <c r="D33" s="4" t="s">
        <v>105</v>
      </c>
      <c r="E33" s="5" t="s">
        <v>73</v>
      </c>
      <c r="F33" s="4" t="s">
        <v>106</v>
      </c>
      <c r="G33" s="5" t="s">
        <v>76</v>
      </c>
      <c r="H33" s="5" t="s">
        <v>107</v>
      </c>
      <c r="I33" s="5" t="s">
        <v>73</v>
      </c>
      <c r="J33" s="9">
        <v>1</v>
      </c>
      <c r="K33" s="5" t="s">
        <v>68</v>
      </c>
      <c r="L33" s="5" t="s">
        <v>73</v>
      </c>
      <c r="M33" s="10">
        <v>45399</v>
      </c>
      <c r="N33" s="11">
        <v>110</v>
      </c>
      <c r="O33" s="12">
        <v>0</v>
      </c>
      <c r="P33" s="13">
        <v>0.3913</v>
      </c>
      <c r="Q33" s="20">
        <v>0.3913</v>
      </c>
      <c r="R33" s="46">
        <v>0.3913</v>
      </c>
      <c r="S33" s="47">
        <f t="shared" ref="S33:S37" si="3">R33*J33</f>
        <v>0.3913</v>
      </c>
      <c r="T33" s="10"/>
      <c r="U33" s="5" t="s">
        <v>73</v>
      </c>
    </row>
    <row r="34" s="1" customFormat="1" ht="13.5" spans="1:21">
      <c r="A34" s="6" t="s">
        <v>67</v>
      </c>
      <c r="B34" s="6" t="s">
        <v>104</v>
      </c>
      <c r="C34" s="7" t="s">
        <v>68</v>
      </c>
      <c r="D34" s="6" t="s">
        <v>105</v>
      </c>
      <c r="E34" s="7" t="s">
        <v>73</v>
      </c>
      <c r="F34" s="6" t="s">
        <v>75</v>
      </c>
      <c r="G34" s="7" t="s">
        <v>76</v>
      </c>
      <c r="H34" s="7" t="s">
        <v>77</v>
      </c>
      <c r="I34" s="7" t="s">
        <v>73</v>
      </c>
      <c r="J34" s="14">
        <v>0.006</v>
      </c>
      <c r="K34" s="7" t="s">
        <v>78</v>
      </c>
      <c r="L34" s="7" t="s">
        <v>73</v>
      </c>
      <c r="M34" s="15">
        <v>45462</v>
      </c>
      <c r="N34" s="16">
        <v>110</v>
      </c>
      <c r="O34" s="17">
        <v>0</v>
      </c>
      <c r="P34" s="18">
        <v>5.96786</v>
      </c>
      <c r="Q34" s="23">
        <v>0.03581</v>
      </c>
      <c r="R34" s="46">
        <v>5.61947</v>
      </c>
      <c r="S34" s="47">
        <f t="shared" si="3"/>
        <v>0.03371682</v>
      </c>
      <c r="T34" s="15"/>
      <c r="U34" s="7" t="s">
        <v>73</v>
      </c>
    </row>
    <row r="35" s="1" customFormat="1" ht="13.5" spans="1:21">
      <c r="A35" s="4" t="s">
        <v>67</v>
      </c>
      <c r="B35" s="4" t="s">
        <v>104</v>
      </c>
      <c r="C35" s="5" t="s">
        <v>68</v>
      </c>
      <c r="D35" s="4" t="s">
        <v>105</v>
      </c>
      <c r="E35" s="5" t="s">
        <v>73</v>
      </c>
      <c r="F35" s="4" t="s">
        <v>108</v>
      </c>
      <c r="G35" s="5" t="s">
        <v>71</v>
      </c>
      <c r="H35" s="5" t="s">
        <v>109</v>
      </c>
      <c r="I35" s="5" t="s">
        <v>110</v>
      </c>
      <c r="J35" s="9">
        <v>1</v>
      </c>
      <c r="K35" s="5" t="s">
        <v>68</v>
      </c>
      <c r="L35" s="5" t="s">
        <v>74</v>
      </c>
      <c r="M35" s="10">
        <v>45399</v>
      </c>
      <c r="N35" s="11">
        <v>110</v>
      </c>
      <c r="O35" s="12">
        <v>0</v>
      </c>
      <c r="P35" s="13">
        <v>3.93806</v>
      </c>
      <c r="Q35" s="20">
        <v>3.93806</v>
      </c>
      <c r="R35" s="46">
        <f>S42</f>
        <v>3.6582</v>
      </c>
      <c r="S35" s="47">
        <f t="shared" si="3"/>
        <v>3.6582</v>
      </c>
      <c r="T35" s="10"/>
      <c r="U35" s="5" t="s">
        <v>73</v>
      </c>
    </row>
    <row r="36" s="1" customFormat="1" ht="13.5" spans="1:21">
      <c r="A36" s="6" t="s">
        <v>67</v>
      </c>
      <c r="B36" s="6" t="s">
        <v>104</v>
      </c>
      <c r="C36" s="7" t="s">
        <v>68</v>
      </c>
      <c r="D36" s="6" t="s">
        <v>105</v>
      </c>
      <c r="E36" s="7" t="s">
        <v>73</v>
      </c>
      <c r="F36" s="6" t="s">
        <v>111</v>
      </c>
      <c r="G36" s="7" t="s">
        <v>76</v>
      </c>
      <c r="H36" s="7" t="s">
        <v>112</v>
      </c>
      <c r="I36" s="7" t="s">
        <v>73</v>
      </c>
      <c r="J36" s="14">
        <v>1</v>
      </c>
      <c r="K36" s="7" t="s">
        <v>68</v>
      </c>
      <c r="L36" s="7" t="s">
        <v>73</v>
      </c>
      <c r="M36" s="15">
        <v>45399</v>
      </c>
      <c r="N36" s="16">
        <v>110</v>
      </c>
      <c r="O36" s="17">
        <v>0</v>
      </c>
      <c r="P36" s="18">
        <v>0.0885</v>
      </c>
      <c r="Q36" s="23">
        <v>0.0885</v>
      </c>
      <c r="R36" s="46">
        <v>0.0885</v>
      </c>
      <c r="S36" s="47">
        <f t="shared" si="3"/>
        <v>0.0885</v>
      </c>
      <c r="T36" s="15"/>
      <c r="U36" s="7" t="s">
        <v>73</v>
      </c>
    </row>
    <row r="37" s="1" customFormat="1" ht="13.5" spans="1:21">
      <c r="A37" s="4" t="s">
        <v>67</v>
      </c>
      <c r="B37" s="4" t="s">
        <v>104</v>
      </c>
      <c r="C37" s="5" t="s">
        <v>68</v>
      </c>
      <c r="D37" s="4" t="s">
        <v>105</v>
      </c>
      <c r="E37" s="5" t="s">
        <v>73</v>
      </c>
      <c r="F37" s="4" t="s">
        <v>113</v>
      </c>
      <c r="G37" s="5" t="s">
        <v>76</v>
      </c>
      <c r="H37" s="5" t="s">
        <v>114</v>
      </c>
      <c r="I37" s="5" t="s">
        <v>73</v>
      </c>
      <c r="J37" s="9">
        <v>1</v>
      </c>
      <c r="K37" s="5" t="s">
        <v>68</v>
      </c>
      <c r="L37" s="5" t="s">
        <v>73</v>
      </c>
      <c r="M37" s="10">
        <v>45399</v>
      </c>
      <c r="N37" s="11">
        <v>110</v>
      </c>
      <c r="O37" s="12">
        <v>0</v>
      </c>
      <c r="P37" s="13">
        <v>0.0796</v>
      </c>
      <c r="Q37" s="20">
        <v>0.0796</v>
      </c>
      <c r="R37" s="46">
        <v>0.0796</v>
      </c>
      <c r="S37" s="47">
        <f t="shared" si="3"/>
        <v>0.0796</v>
      </c>
      <c r="T37" s="10"/>
      <c r="U37" s="5" t="s">
        <v>73</v>
      </c>
    </row>
    <row r="38" spans="19:19">
      <c r="S38" s="28">
        <f>SUM(S33:S37)</f>
        <v>4.25131682</v>
      </c>
    </row>
    <row r="40" s="1" customFormat="1" ht="18" customHeight="1" spans="1:21">
      <c r="A40" s="3" t="s">
        <v>46</v>
      </c>
      <c r="B40" s="3" t="s">
        <v>47</v>
      </c>
      <c r="C40" s="3" t="s">
        <v>48</v>
      </c>
      <c r="D40" s="3" t="s">
        <v>49</v>
      </c>
      <c r="E40" s="3" t="s">
        <v>50</v>
      </c>
      <c r="F40" s="3" t="s">
        <v>51</v>
      </c>
      <c r="G40" s="3" t="s">
        <v>52</v>
      </c>
      <c r="H40" s="3" t="s">
        <v>53</v>
      </c>
      <c r="I40" s="3" t="s">
        <v>54</v>
      </c>
      <c r="J40" s="8" t="s">
        <v>55</v>
      </c>
      <c r="K40" s="3" t="s">
        <v>56</v>
      </c>
      <c r="L40" s="3" t="s">
        <v>57</v>
      </c>
      <c r="M40" s="8" t="s">
        <v>58</v>
      </c>
      <c r="N40" s="8" t="s">
        <v>59</v>
      </c>
      <c r="O40" s="8" t="s">
        <v>60</v>
      </c>
      <c r="P40" s="8" t="s">
        <v>61</v>
      </c>
      <c r="Q40" s="8" t="s">
        <v>62</v>
      </c>
      <c r="R40" s="44" t="s">
        <v>63</v>
      </c>
      <c r="S40" s="44" t="s">
        <v>64</v>
      </c>
      <c r="T40" s="8" t="s">
        <v>65</v>
      </c>
      <c r="U40" s="3" t="s">
        <v>66</v>
      </c>
    </row>
    <row r="41" s="1" customFormat="1" ht="13.5" spans="1:21">
      <c r="A41" s="4" t="s">
        <v>67</v>
      </c>
      <c r="B41" s="4" t="s">
        <v>108</v>
      </c>
      <c r="C41" s="5" t="s">
        <v>68</v>
      </c>
      <c r="D41" s="4" t="s">
        <v>109</v>
      </c>
      <c r="E41" s="5" t="s">
        <v>110</v>
      </c>
      <c r="F41" s="4" t="s">
        <v>115</v>
      </c>
      <c r="G41" s="5" t="s">
        <v>76</v>
      </c>
      <c r="H41" s="5" t="s">
        <v>116</v>
      </c>
      <c r="I41" s="5" t="s">
        <v>117</v>
      </c>
      <c r="J41" s="9">
        <v>0.78</v>
      </c>
      <c r="K41" s="5" t="s">
        <v>78</v>
      </c>
      <c r="L41" s="5" t="s">
        <v>73</v>
      </c>
      <c r="M41" s="10">
        <v>45454</v>
      </c>
      <c r="N41" s="11">
        <v>110</v>
      </c>
      <c r="O41" s="12">
        <v>0</v>
      </c>
      <c r="P41" s="13">
        <v>4.8407</v>
      </c>
      <c r="Q41" s="20">
        <v>3.77575</v>
      </c>
      <c r="R41" s="46">
        <v>4.69</v>
      </c>
      <c r="S41" s="47">
        <f>R41*J41</f>
        <v>3.6582</v>
      </c>
      <c r="T41" s="10"/>
      <c r="U41" s="5" t="s">
        <v>73</v>
      </c>
    </row>
    <row r="42" spans="19:19">
      <c r="S42" s="28">
        <f>SUM(S41:S41)</f>
        <v>3.6582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4"/>
  <sheetViews>
    <sheetView workbookViewId="0">
      <selection activeCell="M70" sqref="M70"/>
    </sheetView>
  </sheetViews>
  <sheetFormatPr defaultColWidth="8.58333333333333" defaultRowHeight="14.25"/>
  <cols>
    <col min="1" max="1" width="4.08333333333333" style="27" customWidth="1"/>
    <col min="2" max="2" width="9.33333333333333" style="27" customWidth="1"/>
    <col min="3" max="3" width="6.75" style="27" customWidth="1"/>
    <col min="4" max="4" width="9.41666666666667" style="27" customWidth="1"/>
    <col min="5" max="5" width="7.5" style="27" customWidth="1"/>
    <col min="6" max="6" width="9.33333333333333" style="27" customWidth="1"/>
    <col min="7" max="7" width="7.08333333333333" style="27" customWidth="1"/>
    <col min="8" max="8" width="14.3333333333333" style="27" customWidth="1"/>
    <col min="9" max="9" width="7.5" style="27" customWidth="1"/>
    <col min="10" max="10" width="8.08333333333333" style="27" customWidth="1"/>
    <col min="11" max="13" width="6.75" style="27" customWidth="1"/>
    <col min="14" max="14" width="4.08333333333333" style="27" customWidth="1"/>
    <col min="15" max="15" width="5.16666666666667" style="27" customWidth="1"/>
    <col min="16" max="17" width="7" style="27" customWidth="1"/>
    <col min="18" max="18" width="13.3333333333333" style="28" customWidth="1"/>
    <col min="19" max="19" width="6.75" style="28" customWidth="1"/>
    <col min="20" max="20" width="8.08333333333333" style="27" customWidth="1"/>
    <col min="21" max="21" width="5.41666666666667" style="27" customWidth="1"/>
    <col min="22" max="16384" width="8.58333333333333" style="27" customWidth="1"/>
  </cols>
  <sheetData>
    <row r="1" s="26" customFormat="1" ht="18" customHeight="1" spans="1:21">
      <c r="A1" s="29" t="s">
        <v>46</v>
      </c>
      <c r="B1" s="29" t="s">
        <v>47</v>
      </c>
      <c r="C1" s="29" t="s">
        <v>48</v>
      </c>
      <c r="D1" s="29" t="s">
        <v>49</v>
      </c>
      <c r="E1" s="29" t="s">
        <v>50</v>
      </c>
      <c r="F1" s="29" t="s">
        <v>51</v>
      </c>
      <c r="G1" s="29" t="s">
        <v>52</v>
      </c>
      <c r="H1" s="29" t="s">
        <v>53</v>
      </c>
      <c r="I1" s="29" t="s">
        <v>54</v>
      </c>
      <c r="J1" s="29" t="s">
        <v>55</v>
      </c>
      <c r="K1" s="29" t="s">
        <v>56</v>
      </c>
      <c r="L1" s="29" t="s">
        <v>57</v>
      </c>
      <c r="M1" s="29" t="s">
        <v>58</v>
      </c>
      <c r="N1" s="29" t="s">
        <v>59</v>
      </c>
      <c r="O1" s="29" t="s">
        <v>60</v>
      </c>
      <c r="P1" s="29" t="s">
        <v>61</v>
      </c>
      <c r="Q1" s="29" t="s">
        <v>62</v>
      </c>
      <c r="R1" s="44" t="s">
        <v>63</v>
      </c>
      <c r="S1" s="44" t="s">
        <v>64</v>
      </c>
      <c r="T1" s="29" t="s">
        <v>65</v>
      </c>
      <c r="U1" s="29" t="s">
        <v>66</v>
      </c>
    </row>
    <row r="2" s="26" customFormat="1" ht="13.5" spans="1:21">
      <c r="A2" s="30" t="s">
        <v>67</v>
      </c>
      <c r="B2" s="30" t="s">
        <v>29</v>
      </c>
      <c r="C2" s="31" t="s">
        <v>68</v>
      </c>
      <c r="D2" s="30" t="s">
        <v>32</v>
      </c>
      <c r="E2" s="31" t="s">
        <v>118</v>
      </c>
      <c r="F2" s="30" t="s">
        <v>119</v>
      </c>
      <c r="G2" s="31" t="s">
        <v>71</v>
      </c>
      <c r="H2" s="31" t="s">
        <v>120</v>
      </c>
      <c r="I2" s="31" t="s">
        <v>73</v>
      </c>
      <c r="J2" s="34">
        <v>4</v>
      </c>
      <c r="K2" s="31" t="s">
        <v>121</v>
      </c>
      <c r="L2" s="31" t="s">
        <v>73</v>
      </c>
      <c r="M2" s="35">
        <v>45110</v>
      </c>
      <c r="N2" s="36">
        <v>10</v>
      </c>
      <c r="O2" s="37">
        <v>0</v>
      </c>
      <c r="P2" s="38">
        <v>2.51502</v>
      </c>
      <c r="Q2" s="45">
        <v>10.06008</v>
      </c>
      <c r="R2" s="46">
        <f>S11</f>
        <v>0.6095929087</v>
      </c>
      <c r="S2" s="47">
        <f>R2*J2</f>
        <v>2.4383716348</v>
      </c>
      <c r="T2" s="35"/>
      <c r="U2" s="31" t="s">
        <v>73</v>
      </c>
    </row>
    <row r="3" s="26" customFormat="1" ht="13.5" spans="1:21">
      <c r="A3" s="32" t="s">
        <v>67</v>
      </c>
      <c r="B3" s="32" t="s">
        <v>29</v>
      </c>
      <c r="C3" s="33" t="s">
        <v>68</v>
      </c>
      <c r="D3" s="32" t="s">
        <v>32</v>
      </c>
      <c r="E3" s="33" t="s">
        <v>118</v>
      </c>
      <c r="F3" s="32" t="s">
        <v>122</v>
      </c>
      <c r="G3" s="33" t="s">
        <v>76</v>
      </c>
      <c r="H3" s="33" t="s">
        <v>123</v>
      </c>
      <c r="I3" s="33" t="s">
        <v>124</v>
      </c>
      <c r="J3" s="39">
        <v>4</v>
      </c>
      <c r="K3" s="33" t="s">
        <v>68</v>
      </c>
      <c r="L3" s="33" t="s">
        <v>73</v>
      </c>
      <c r="M3" s="40">
        <v>45110</v>
      </c>
      <c r="N3" s="41">
        <v>10</v>
      </c>
      <c r="O3" s="42">
        <v>0</v>
      </c>
      <c r="P3" s="43">
        <v>0.23</v>
      </c>
      <c r="Q3" s="48">
        <v>0.92</v>
      </c>
      <c r="R3" s="46">
        <v>0.2254</v>
      </c>
      <c r="S3" s="47">
        <f>R3*J3</f>
        <v>0.9016</v>
      </c>
      <c r="T3" s="40"/>
      <c r="U3" s="33" t="s">
        <v>73</v>
      </c>
    </row>
    <row r="4" s="26" customFormat="1" ht="13.5" spans="1:21">
      <c r="A4" s="30" t="s">
        <v>67</v>
      </c>
      <c r="B4" s="30" t="s">
        <v>29</v>
      </c>
      <c r="C4" s="31" t="s">
        <v>68</v>
      </c>
      <c r="D4" s="30" t="s">
        <v>32</v>
      </c>
      <c r="E4" s="31" t="s">
        <v>118</v>
      </c>
      <c r="F4" s="30" t="s">
        <v>125</v>
      </c>
      <c r="G4" s="31" t="s">
        <v>71</v>
      </c>
      <c r="H4" s="31" t="s">
        <v>126</v>
      </c>
      <c r="I4" s="31" t="s">
        <v>118</v>
      </c>
      <c r="J4" s="34">
        <v>1</v>
      </c>
      <c r="K4" s="31" t="s">
        <v>68</v>
      </c>
      <c r="L4" s="31" t="s">
        <v>73</v>
      </c>
      <c r="M4" s="35">
        <v>45110</v>
      </c>
      <c r="N4" s="36">
        <v>10</v>
      </c>
      <c r="O4" s="37">
        <v>0</v>
      </c>
      <c r="P4" s="38">
        <v>54.91516</v>
      </c>
      <c r="Q4" s="45">
        <v>54.91516</v>
      </c>
      <c r="R4" s="46">
        <f>S16</f>
        <v>46.905707437</v>
      </c>
      <c r="S4" s="47">
        <f>R4*J4</f>
        <v>46.905707437</v>
      </c>
      <c r="T4" s="35"/>
      <c r="U4" s="31" t="s">
        <v>73</v>
      </c>
    </row>
    <row r="5" spans="18:19">
      <c r="R5" s="24" t="s">
        <v>88</v>
      </c>
      <c r="S5" s="25">
        <f>SUM(S2:S4)</f>
        <v>50.2456790718</v>
      </c>
    </row>
    <row r="6" spans="18:19">
      <c r="R6" s="25" t="s">
        <v>71</v>
      </c>
      <c r="S6" s="25" cm="1">
        <f t="array" ref="S6:S7">SUMIF(G2:G4,R6:R7,S2:S4)</f>
        <v>49.3440790718</v>
      </c>
    </row>
    <row r="7" spans="18:19">
      <c r="R7" s="25" t="s">
        <v>76</v>
      </c>
      <c r="S7" s="25">
        <v>0.9016</v>
      </c>
    </row>
    <row r="9" s="26" customFormat="1" ht="18" customHeight="1" spans="1:21">
      <c r="A9" s="29" t="s">
        <v>46</v>
      </c>
      <c r="B9" s="29" t="s">
        <v>47</v>
      </c>
      <c r="C9" s="29" t="s">
        <v>48</v>
      </c>
      <c r="D9" s="29" t="s">
        <v>49</v>
      </c>
      <c r="E9" s="29" t="s">
        <v>50</v>
      </c>
      <c r="F9" s="29" t="s">
        <v>51</v>
      </c>
      <c r="G9" s="29" t="s">
        <v>52</v>
      </c>
      <c r="H9" s="29" t="s">
        <v>53</v>
      </c>
      <c r="I9" s="29" t="s">
        <v>54</v>
      </c>
      <c r="J9" s="29" t="s">
        <v>55</v>
      </c>
      <c r="K9" s="29" t="s">
        <v>56</v>
      </c>
      <c r="L9" s="29" t="s">
        <v>57</v>
      </c>
      <c r="M9" s="29" t="s">
        <v>58</v>
      </c>
      <c r="N9" s="29" t="s">
        <v>59</v>
      </c>
      <c r="O9" s="29" t="s">
        <v>60</v>
      </c>
      <c r="P9" s="29" t="s">
        <v>61</v>
      </c>
      <c r="Q9" s="29" t="s">
        <v>62</v>
      </c>
      <c r="R9" s="44" t="s">
        <v>63</v>
      </c>
      <c r="S9" s="44" t="s">
        <v>64</v>
      </c>
      <c r="T9" s="29" t="s">
        <v>65</v>
      </c>
      <c r="U9" s="29" t="s">
        <v>66</v>
      </c>
    </row>
    <row r="10" s="26" customFormat="1" ht="13.5" spans="1:21">
      <c r="A10" s="30" t="s">
        <v>67</v>
      </c>
      <c r="B10" s="30" t="s">
        <v>119</v>
      </c>
      <c r="C10" s="31" t="s">
        <v>121</v>
      </c>
      <c r="D10" s="30" t="s">
        <v>120</v>
      </c>
      <c r="E10" s="31" t="s">
        <v>73</v>
      </c>
      <c r="F10" s="30" t="s">
        <v>127</v>
      </c>
      <c r="G10" s="31" t="s">
        <v>76</v>
      </c>
      <c r="H10" s="31" t="s">
        <v>128</v>
      </c>
      <c r="I10" s="31" t="s">
        <v>73</v>
      </c>
      <c r="J10" s="34">
        <v>0.01013</v>
      </c>
      <c r="K10" s="31" t="s">
        <v>78</v>
      </c>
      <c r="L10" s="31" t="s">
        <v>73</v>
      </c>
      <c r="M10" s="35">
        <v>45106</v>
      </c>
      <c r="N10" s="36">
        <v>90</v>
      </c>
      <c r="O10" s="37">
        <v>0</v>
      </c>
      <c r="P10" s="38">
        <v>0</v>
      </c>
      <c r="Q10" s="45">
        <v>0</v>
      </c>
      <c r="R10" s="46">
        <v>60.17699</v>
      </c>
      <c r="S10" s="47">
        <f t="shared" ref="S10:S15" si="0">R10*J10</f>
        <v>0.6095929087</v>
      </c>
      <c r="T10" s="35"/>
      <c r="U10" s="31" t="s">
        <v>73</v>
      </c>
    </row>
    <row r="11" spans="19:19">
      <c r="S11" s="28">
        <f>SUM(S10:S10)</f>
        <v>0.6095929087</v>
      </c>
    </row>
    <row r="13" s="26" customFormat="1" ht="18" customHeight="1" spans="1:21">
      <c r="A13" s="29" t="s">
        <v>46</v>
      </c>
      <c r="B13" s="29" t="s">
        <v>47</v>
      </c>
      <c r="C13" s="29" t="s">
        <v>48</v>
      </c>
      <c r="D13" s="29" t="s">
        <v>49</v>
      </c>
      <c r="E13" s="29" t="s">
        <v>50</v>
      </c>
      <c r="F13" s="29" t="s">
        <v>51</v>
      </c>
      <c r="G13" s="29" t="s">
        <v>52</v>
      </c>
      <c r="H13" s="29" t="s">
        <v>53</v>
      </c>
      <c r="I13" s="29" t="s">
        <v>54</v>
      </c>
      <c r="J13" s="29" t="s">
        <v>55</v>
      </c>
      <c r="K13" s="29" t="s">
        <v>56</v>
      </c>
      <c r="L13" s="29" t="s">
        <v>57</v>
      </c>
      <c r="M13" s="29" t="s">
        <v>58</v>
      </c>
      <c r="N13" s="29" t="s">
        <v>59</v>
      </c>
      <c r="O13" s="29" t="s">
        <v>60</v>
      </c>
      <c r="P13" s="29" t="s">
        <v>61</v>
      </c>
      <c r="Q13" s="29" t="s">
        <v>62</v>
      </c>
      <c r="R13" s="44" t="s">
        <v>63</v>
      </c>
      <c r="S13" s="44" t="s">
        <v>64</v>
      </c>
      <c r="T13" s="29" t="s">
        <v>65</v>
      </c>
      <c r="U13" s="29" t="s">
        <v>66</v>
      </c>
    </row>
    <row r="14" s="26" customFormat="1" ht="13.5" spans="1:21">
      <c r="A14" s="30" t="s">
        <v>67</v>
      </c>
      <c r="B14" s="30" t="s">
        <v>125</v>
      </c>
      <c r="C14" s="31" t="s">
        <v>68</v>
      </c>
      <c r="D14" s="30" t="s">
        <v>126</v>
      </c>
      <c r="E14" s="31" t="s">
        <v>118</v>
      </c>
      <c r="F14" s="30" t="s">
        <v>129</v>
      </c>
      <c r="G14" s="31" t="s">
        <v>71</v>
      </c>
      <c r="H14" s="31" t="s">
        <v>130</v>
      </c>
      <c r="I14" s="31" t="s">
        <v>118</v>
      </c>
      <c r="J14" s="34">
        <v>1</v>
      </c>
      <c r="K14" s="31" t="s">
        <v>68</v>
      </c>
      <c r="L14" s="31" t="s">
        <v>74</v>
      </c>
      <c r="M14" s="35">
        <v>45110</v>
      </c>
      <c r="N14" s="36">
        <v>70</v>
      </c>
      <c r="O14" s="37">
        <v>0</v>
      </c>
      <c r="P14" s="38">
        <v>51.03896</v>
      </c>
      <c r="Q14" s="45">
        <v>51.03896</v>
      </c>
      <c r="R14" s="46">
        <f>S34</f>
        <v>44.006439037</v>
      </c>
      <c r="S14" s="47">
        <f t="shared" si="0"/>
        <v>44.006439037</v>
      </c>
      <c r="T14" s="35"/>
      <c r="U14" s="31" t="s">
        <v>73</v>
      </c>
    </row>
    <row r="15" s="26" customFormat="1" ht="13.5" spans="1:21">
      <c r="A15" s="32" t="s">
        <v>67</v>
      </c>
      <c r="B15" s="32" t="s">
        <v>125</v>
      </c>
      <c r="C15" s="33" t="s">
        <v>68</v>
      </c>
      <c r="D15" s="32" t="s">
        <v>126</v>
      </c>
      <c r="E15" s="33" t="s">
        <v>118</v>
      </c>
      <c r="F15" s="32" t="s">
        <v>91</v>
      </c>
      <c r="G15" s="33" t="s">
        <v>71</v>
      </c>
      <c r="H15" s="33" t="s">
        <v>92</v>
      </c>
      <c r="I15" s="33" t="s">
        <v>73</v>
      </c>
      <c r="J15" s="39">
        <v>0.476</v>
      </c>
      <c r="K15" s="33" t="s">
        <v>93</v>
      </c>
      <c r="L15" s="33" t="s">
        <v>73</v>
      </c>
      <c r="M15" s="40">
        <v>45110</v>
      </c>
      <c r="N15" s="41">
        <v>70</v>
      </c>
      <c r="O15" s="42">
        <v>0</v>
      </c>
      <c r="P15" s="43">
        <v>7.55336</v>
      </c>
      <c r="Q15" s="48">
        <v>3.5954</v>
      </c>
      <c r="R15" s="46">
        <v>6.0909</v>
      </c>
      <c r="S15" s="47">
        <f t="shared" si="0"/>
        <v>2.8992684</v>
      </c>
      <c r="T15" s="40"/>
      <c r="U15" s="33" t="s">
        <v>73</v>
      </c>
    </row>
    <row r="16" spans="19:19">
      <c r="S16" s="28">
        <f>SUM(S14:S15)</f>
        <v>46.905707437</v>
      </c>
    </row>
    <row r="18" s="26" customFormat="1" ht="18" customHeight="1" spans="1:21">
      <c r="A18" s="29" t="s">
        <v>46</v>
      </c>
      <c r="B18" s="29" t="s">
        <v>47</v>
      </c>
      <c r="C18" s="29" t="s">
        <v>48</v>
      </c>
      <c r="D18" s="29" t="s">
        <v>49</v>
      </c>
      <c r="E18" s="29" t="s">
        <v>50</v>
      </c>
      <c r="F18" s="29" t="s">
        <v>51</v>
      </c>
      <c r="G18" s="29" t="s">
        <v>52</v>
      </c>
      <c r="H18" s="29" t="s">
        <v>53</v>
      </c>
      <c r="I18" s="29" t="s">
        <v>54</v>
      </c>
      <c r="J18" s="29" t="s">
        <v>55</v>
      </c>
      <c r="K18" s="29" t="s">
        <v>56</v>
      </c>
      <c r="L18" s="29" t="s">
        <v>57</v>
      </c>
      <c r="M18" s="29" t="s">
        <v>58</v>
      </c>
      <c r="N18" s="29" t="s">
        <v>59</v>
      </c>
      <c r="O18" s="29" t="s">
        <v>60</v>
      </c>
      <c r="P18" s="29" t="s">
        <v>61</v>
      </c>
      <c r="Q18" s="29" t="s">
        <v>62</v>
      </c>
      <c r="R18" s="44" t="s">
        <v>63</v>
      </c>
      <c r="S18" s="44" t="s">
        <v>64</v>
      </c>
      <c r="T18" s="29" t="s">
        <v>65</v>
      </c>
      <c r="U18" s="29" t="s">
        <v>66</v>
      </c>
    </row>
    <row r="19" s="26" customFormat="1" ht="13.5" spans="1:21">
      <c r="A19" s="30" t="s">
        <v>67</v>
      </c>
      <c r="B19" s="30" t="s">
        <v>129</v>
      </c>
      <c r="C19" s="31" t="s">
        <v>68</v>
      </c>
      <c r="D19" s="30" t="s">
        <v>130</v>
      </c>
      <c r="E19" s="31" t="s">
        <v>118</v>
      </c>
      <c r="F19" s="30" t="s">
        <v>131</v>
      </c>
      <c r="G19" s="31" t="s">
        <v>76</v>
      </c>
      <c r="H19" s="31" t="s">
        <v>132</v>
      </c>
      <c r="I19" s="31" t="s">
        <v>133</v>
      </c>
      <c r="J19" s="34">
        <v>1</v>
      </c>
      <c r="K19" s="31" t="s">
        <v>68</v>
      </c>
      <c r="L19" s="31" t="s">
        <v>73</v>
      </c>
      <c r="M19" s="35">
        <v>45110</v>
      </c>
      <c r="N19" s="36">
        <v>20</v>
      </c>
      <c r="O19" s="37">
        <v>0</v>
      </c>
      <c r="P19" s="38">
        <v>5.2628</v>
      </c>
      <c r="Q19" s="45">
        <v>5.2628</v>
      </c>
      <c r="R19" s="46">
        <v>5</v>
      </c>
      <c r="S19" s="47">
        <f t="shared" ref="S19:S34" si="1">R19*J19</f>
        <v>5</v>
      </c>
      <c r="T19" s="35"/>
      <c r="U19" s="31" t="s">
        <v>73</v>
      </c>
    </row>
    <row r="20" s="26" customFormat="1" ht="13.5" spans="1:21">
      <c r="A20" s="32" t="s">
        <v>67</v>
      </c>
      <c r="B20" s="32" t="s">
        <v>129</v>
      </c>
      <c r="C20" s="33" t="s">
        <v>68</v>
      </c>
      <c r="D20" s="32" t="s">
        <v>130</v>
      </c>
      <c r="E20" s="33" t="s">
        <v>118</v>
      </c>
      <c r="F20" s="32" t="s">
        <v>134</v>
      </c>
      <c r="G20" s="33" t="s">
        <v>76</v>
      </c>
      <c r="H20" s="33" t="s">
        <v>135</v>
      </c>
      <c r="I20" s="33" t="s">
        <v>136</v>
      </c>
      <c r="J20" s="39">
        <v>4</v>
      </c>
      <c r="K20" s="33" t="s">
        <v>68</v>
      </c>
      <c r="L20" s="33" t="s">
        <v>73</v>
      </c>
      <c r="M20" s="40">
        <v>45411</v>
      </c>
      <c r="N20" s="41">
        <v>20</v>
      </c>
      <c r="O20" s="42">
        <v>0</v>
      </c>
      <c r="P20" s="43">
        <v>0.15</v>
      </c>
      <c r="Q20" s="48">
        <v>0.6</v>
      </c>
      <c r="R20" s="46">
        <v>0.147</v>
      </c>
      <c r="S20" s="47">
        <f t="shared" si="1"/>
        <v>0.588</v>
      </c>
      <c r="T20" s="40"/>
      <c r="U20" s="33" t="s">
        <v>73</v>
      </c>
    </row>
    <row r="21" s="26" customFormat="1" ht="13.5" spans="1:21">
      <c r="A21" s="30" t="s">
        <v>67</v>
      </c>
      <c r="B21" s="30" t="s">
        <v>129</v>
      </c>
      <c r="C21" s="31" t="s">
        <v>68</v>
      </c>
      <c r="D21" s="30" t="s">
        <v>130</v>
      </c>
      <c r="E21" s="31" t="s">
        <v>118</v>
      </c>
      <c r="F21" s="30" t="s">
        <v>137</v>
      </c>
      <c r="G21" s="31" t="s">
        <v>76</v>
      </c>
      <c r="H21" s="31" t="s">
        <v>138</v>
      </c>
      <c r="I21" s="31" t="s">
        <v>73</v>
      </c>
      <c r="J21" s="34">
        <v>0.0413</v>
      </c>
      <c r="K21" s="31" t="s">
        <v>78</v>
      </c>
      <c r="L21" s="31" t="s">
        <v>73</v>
      </c>
      <c r="M21" s="35">
        <v>45110</v>
      </c>
      <c r="N21" s="36">
        <v>20</v>
      </c>
      <c r="O21" s="37">
        <v>0</v>
      </c>
      <c r="P21" s="38">
        <v>5.36209</v>
      </c>
      <c r="Q21" s="45">
        <v>0.22145</v>
      </c>
      <c r="R21" s="46">
        <v>5</v>
      </c>
      <c r="S21" s="47">
        <f t="shared" si="1"/>
        <v>0.2065</v>
      </c>
      <c r="T21" s="35"/>
      <c r="U21" s="31" t="s">
        <v>73</v>
      </c>
    </row>
    <row r="22" s="26" customFormat="1" ht="13.5" spans="1:21">
      <c r="A22" s="32" t="s">
        <v>67</v>
      </c>
      <c r="B22" s="32" t="s">
        <v>129</v>
      </c>
      <c r="C22" s="33" t="s">
        <v>68</v>
      </c>
      <c r="D22" s="32" t="s">
        <v>130</v>
      </c>
      <c r="E22" s="33" t="s">
        <v>118</v>
      </c>
      <c r="F22" s="32" t="s">
        <v>139</v>
      </c>
      <c r="G22" s="33" t="s">
        <v>71</v>
      </c>
      <c r="H22" s="33" t="s">
        <v>140</v>
      </c>
      <c r="I22" s="33" t="s">
        <v>73</v>
      </c>
      <c r="J22" s="39">
        <v>1</v>
      </c>
      <c r="K22" s="33" t="s">
        <v>68</v>
      </c>
      <c r="L22" s="33" t="s">
        <v>73</v>
      </c>
      <c r="M22" s="40">
        <v>45401</v>
      </c>
      <c r="N22" s="41">
        <v>20</v>
      </c>
      <c r="O22" s="42">
        <v>0</v>
      </c>
      <c r="P22" s="43">
        <v>5.08141</v>
      </c>
      <c r="Q22" s="48">
        <v>5.08141</v>
      </c>
      <c r="R22" s="46">
        <f>S41</f>
        <v>4.04732935</v>
      </c>
      <c r="S22" s="47">
        <f t="shared" si="1"/>
        <v>4.04732935</v>
      </c>
      <c r="T22" s="40"/>
      <c r="U22" s="33" t="s">
        <v>73</v>
      </c>
    </row>
    <row r="23" s="26" customFormat="1" ht="13.5" spans="1:21">
      <c r="A23" s="30" t="s">
        <v>67</v>
      </c>
      <c r="B23" s="30" t="s">
        <v>129</v>
      </c>
      <c r="C23" s="31" t="s">
        <v>68</v>
      </c>
      <c r="D23" s="30" t="s">
        <v>130</v>
      </c>
      <c r="E23" s="31" t="s">
        <v>118</v>
      </c>
      <c r="F23" s="30" t="s">
        <v>141</v>
      </c>
      <c r="G23" s="31" t="s">
        <v>76</v>
      </c>
      <c r="H23" s="31" t="s">
        <v>142</v>
      </c>
      <c r="I23" s="31" t="s">
        <v>133</v>
      </c>
      <c r="J23" s="34">
        <v>1</v>
      </c>
      <c r="K23" s="31" t="s">
        <v>68</v>
      </c>
      <c r="L23" s="31" t="s">
        <v>73</v>
      </c>
      <c r="M23" s="35">
        <v>45110</v>
      </c>
      <c r="N23" s="36">
        <v>20</v>
      </c>
      <c r="O23" s="37">
        <v>0</v>
      </c>
      <c r="P23" s="38">
        <v>5.2628</v>
      </c>
      <c r="Q23" s="45">
        <v>5.2628</v>
      </c>
      <c r="R23" s="46">
        <v>5</v>
      </c>
      <c r="S23" s="47">
        <f t="shared" si="1"/>
        <v>5</v>
      </c>
      <c r="T23" s="35"/>
      <c r="U23" s="31" t="s">
        <v>73</v>
      </c>
    </row>
    <row r="24" s="26" customFormat="1" ht="13.5" spans="1:21">
      <c r="A24" s="32" t="s">
        <v>67</v>
      </c>
      <c r="B24" s="32" t="s">
        <v>129</v>
      </c>
      <c r="C24" s="33" t="s">
        <v>68</v>
      </c>
      <c r="D24" s="32" t="s">
        <v>130</v>
      </c>
      <c r="E24" s="33" t="s">
        <v>118</v>
      </c>
      <c r="F24" s="32" t="s">
        <v>143</v>
      </c>
      <c r="G24" s="33" t="s">
        <v>76</v>
      </c>
      <c r="H24" s="33" t="s">
        <v>144</v>
      </c>
      <c r="I24" s="33" t="s">
        <v>118</v>
      </c>
      <c r="J24" s="39">
        <v>2</v>
      </c>
      <c r="K24" s="33" t="s">
        <v>68</v>
      </c>
      <c r="L24" s="33" t="s">
        <v>73</v>
      </c>
      <c r="M24" s="40">
        <v>45110</v>
      </c>
      <c r="N24" s="41">
        <v>20</v>
      </c>
      <c r="O24" s="42">
        <v>0</v>
      </c>
      <c r="P24" s="43">
        <v>8.009</v>
      </c>
      <c r="Q24" s="48">
        <v>16.018</v>
      </c>
      <c r="R24" s="46">
        <v>8.009</v>
      </c>
      <c r="S24" s="47">
        <f t="shared" si="1"/>
        <v>16.018</v>
      </c>
      <c r="T24" s="40"/>
      <c r="U24" s="33" t="s">
        <v>73</v>
      </c>
    </row>
    <row r="25" s="26" customFormat="1" ht="13.5" spans="1:21">
      <c r="A25" s="30" t="s">
        <v>67</v>
      </c>
      <c r="B25" s="30" t="s">
        <v>129</v>
      </c>
      <c r="C25" s="31" t="s">
        <v>68</v>
      </c>
      <c r="D25" s="30" t="s">
        <v>130</v>
      </c>
      <c r="E25" s="31" t="s">
        <v>118</v>
      </c>
      <c r="F25" s="30" t="s">
        <v>145</v>
      </c>
      <c r="G25" s="31" t="s">
        <v>71</v>
      </c>
      <c r="H25" s="31" t="s">
        <v>146</v>
      </c>
      <c r="I25" s="31" t="s">
        <v>147</v>
      </c>
      <c r="J25" s="34">
        <v>1</v>
      </c>
      <c r="K25" s="31" t="s">
        <v>68</v>
      </c>
      <c r="L25" s="31" t="s">
        <v>73</v>
      </c>
      <c r="M25" s="35">
        <v>45110</v>
      </c>
      <c r="N25" s="36">
        <v>20</v>
      </c>
      <c r="O25" s="37">
        <v>0</v>
      </c>
      <c r="P25" s="38">
        <v>3.89071</v>
      </c>
      <c r="Q25" s="45">
        <v>3.89071</v>
      </c>
      <c r="R25" s="46">
        <f>S49</f>
        <v>3.570993</v>
      </c>
      <c r="S25" s="47">
        <f t="shared" si="1"/>
        <v>3.570993</v>
      </c>
      <c r="T25" s="35"/>
      <c r="U25" s="31" t="s">
        <v>73</v>
      </c>
    </row>
    <row r="26" s="26" customFormat="1" ht="13.5" spans="1:21">
      <c r="A26" s="32" t="s">
        <v>67</v>
      </c>
      <c r="B26" s="32" t="s">
        <v>129</v>
      </c>
      <c r="C26" s="33" t="s">
        <v>68</v>
      </c>
      <c r="D26" s="32" t="s">
        <v>130</v>
      </c>
      <c r="E26" s="33" t="s">
        <v>118</v>
      </c>
      <c r="F26" s="32" t="s">
        <v>148</v>
      </c>
      <c r="G26" s="33" t="s">
        <v>76</v>
      </c>
      <c r="H26" s="33" t="s">
        <v>149</v>
      </c>
      <c r="I26" s="33" t="s">
        <v>73</v>
      </c>
      <c r="J26" s="39">
        <v>4</v>
      </c>
      <c r="K26" s="33" t="s">
        <v>68</v>
      </c>
      <c r="L26" s="33" t="s">
        <v>73</v>
      </c>
      <c r="M26" s="40">
        <v>45401</v>
      </c>
      <c r="N26" s="41">
        <v>20</v>
      </c>
      <c r="O26" s="42">
        <v>0</v>
      </c>
      <c r="P26" s="43">
        <v>0.13</v>
      </c>
      <c r="Q26" s="48">
        <v>0.52</v>
      </c>
      <c r="R26" s="46">
        <v>0.1274</v>
      </c>
      <c r="S26" s="47">
        <f t="shared" si="1"/>
        <v>0.5096</v>
      </c>
      <c r="T26" s="40"/>
      <c r="U26" s="33" t="s">
        <v>73</v>
      </c>
    </row>
    <row r="27" s="26" customFormat="1" ht="13.5" spans="1:21">
      <c r="A27" s="30" t="s">
        <v>67</v>
      </c>
      <c r="B27" s="30" t="s">
        <v>129</v>
      </c>
      <c r="C27" s="31" t="s">
        <v>68</v>
      </c>
      <c r="D27" s="30" t="s">
        <v>130</v>
      </c>
      <c r="E27" s="31" t="s">
        <v>118</v>
      </c>
      <c r="F27" s="30" t="s">
        <v>75</v>
      </c>
      <c r="G27" s="31" t="s">
        <v>76</v>
      </c>
      <c r="H27" s="31" t="s">
        <v>77</v>
      </c>
      <c r="I27" s="31" t="s">
        <v>73</v>
      </c>
      <c r="J27" s="34">
        <v>0.0141</v>
      </c>
      <c r="K27" s="31" t="s">
        <v>78</v>
      </c>
      <c r="L27" s="31" t="s">
        <v>73</v>
      </c>
      <c r="M27" s="35">
        <v>45110</v>
      </c>
      <c r="N27" s="36">
        <v>20</v>
      </c>
      <c r="O27" s="37">
        <v>0</v>
      </c>
      <c r="P27" s="38">
        <v>5.96786</v>
      </c>
      <c r="Q27" s="45">
        <v>0.08415</v>
      </c>
      <c r="R27" s="46">
        <v>5.61947</v>
      </c>
      <c r="S27" s="47">
        <f t="shared" si="1"/>
        <v>0.079234527</v>
      </c>
      <c r="T27" s="35"/>
      <c r="U27" s="31" t="s">
        <v>73</v>
      </c>
    </row>
    <row r="28" s="26" customFormat="1" ht="13.5" spans="1:21">
      <c r="A28" s="32" t="s">
        <v>67</v>
      </c>
      <c r="B28" s="32" t="s">
        <v>129</v>
      </c>
      <c r="C28" s="33" t="s">
        <v>68</v>
      </c>
      <c r="D28" s="32" t="s">
        <v>130</v>
      </c>
      <c r="E28" s="33" t="s">
        <v>118</v>
      </c>
      <c r="F28" s="32" t="s">
        <v>150</v>
      </c>
      <c r="G28" s="33" t="s">
        <v>71</v>
      </c>
      <c r="H28" s="33" t="s">
        <v>151</v>
      </c>
      <c r="I28" s="33" t="s">
        <v>147</v>
      </c>
      <c r="J28" s="39">
        <v>2</v>
      </c>
      <c r="K28" s="33" t="s">
        <v>68</v>
      </c>
      <c r="L28" s="33" t="s">
        <v>73</v>
      </c>
      <c r="M28" s="40">
        <v>45110</v>
      </c>
      <c r="N28" s="41">
        <v>20</v>
      </c>
      <c r="O28" s="42">
        <v>0</v>
      </c>
      <c r="P28" s="43">
        <v>1.3301</v>
      </c>
      <c r="Q28" s="48">
        <v>2.6602</v>
      </c>
      <c r="R28" s="46">
        <f>S53</f>
        <v>0.575463</v>
      </c>
      <c r="S28" s="47">
        <f t="shared" si="1"/>
        <v>1.150926</v>
      </c>
      <c r="T28" s="40"/>
      <c r="U28" s="33" t="s">
        <v>73</v>
      </c>
    </row>
    <row r="29" s="26" customFormat="1" ht="13.5" spans="1:21">
      <c r="A29" s="30" t="s">
        <v>67</v>
      </c>
      <c r="B29" s="30" t="s">
        <v>129</v>
      </c>
      <c r="C29" s="31" t="s">
        <v>68</v>
      </c>
      <c r="D29" s="30" t="s">
        <v>130</v>
      </c>
      <c r="E29" s="31" t="s">
        <v>118</v>
      </c>
      <c r="F29" s="30" t="s">
        <v>152</v>
      </c>
      <c r="G29" s="31" t="s">
        <v>71</v>
      </c>
      <c r="H29" s="31" t="s">
        <v>153</v>
      </c>
      <c r="I29" s="31" t="s">
        <v>154</v>
      </c>
      <c r="J29" s="34">
        <v>1</v>
      </c>
      <c r="K29" s="31" t="s">
        <v>68</v>
      </c>
      <c r="L29" s="31" t="s">
        <v>73</v>
      </c>
      <c r="M29" s="35">
        <v>45110</v>
      </c>
      <c r="N29" s="36">
        <v>20</v>
      </c>
      <c r="O29" s="37">
        <v>0</v>
      </c>
      <c r="P29" s="38">
        <v>0.71389</v>
      </c>
      <c r="Q29" s="45">
        <v>0.71389</v>
      </c>
      <c r="R29" s="46">
        <f>S57</f>
        <v>0.510435</v>
      </c>
      <c r="S29" s="47">
        <f t="shared" si="1"/>
        <v>0.510435</v>
      </c>
      <c r="T29" s="35"/>
      <c r="U29" s="31" t="s">
        <v>73</v>
      </c>
    </row>
    <row r="30" s="26" customFormat="1" ht="13.5" spans="1:21">
      <c r="A30" s="32" t="s">
        <v>67</v>
      </c>
      <c r="B30" s="32" t="s">
        <v>129</v>
      </c>
      <c r="C30" s="33" t="s">
        <v>68</v>
      </c>
      <c r="D30" s="32" t="s">
        <v>130</v>
      </c>
      <c r="E30" s="33" t="s">
        <v>118</v>
      </c>
      <c r="F30" s="32" t="s">
        <v>155</v>
      </c>
      <c r="G30" s="33" t="s">
        <v>71</v>
      </c>
      <c r="H30" s="33" t="s">
        <v>156</v>
      </c>
      <c r="I30" s="33" t="s">
        <v>147</v>
      </c>
      <c r="J30" s="39">
        <v>1</v>
      </c>
      <c r="K30" s="33" t="s">
        <v>68</v>
      </c>
      <c r="L30" s="33" t="s">
        <v>73</v>
      </c>
      <c r="M30" s="40">
        <v>45110</v>
      </c>
      <c r="N30" s="41">
        <v>20</v>
      </c>
      <c r="O30" s="42">
        <v>0</v>
      </c>
      <c r="P30" s="43">
        <v>3.89071</v>
      </c>
      <c r="Q30" s="48">
        <v>3.89071</v>
      </c>
      <c r="R30" s="46">
        <f>S61</f>
        <v>3.570993</v>
      </c>
      <c r="S30" s="47">
        <f t="shared" si="1"/>
        <v>3.570993</v>
      </c>
      <c r="T30" s="40"/>
      <c r="U30" s="33" t="s">
        <v>73</v>
      </c>
    </row>
    <row r="31" s="26" customFormat="1" ht="13.5" spans="1:21">
      <c r="A31" s="30" t="s">
        <v>67</v>
      </c>
      <c r="B31" s="30" t="s">
        <v>129</v>
      </c>
      <c r="C31" s="31" t="s">
        <v>68</v>
      </c>
      <c r="D31" s="30" t="s">
        <v>130</v>
      </c>
      <c r="E31" s="31" t="s">
        <v>118</v>
      </c>
      <c r="F31" s="30" t="s">
        <v>157</v>
      </c>
      <c r="G31" s="31" t="s">
        <v>71</v>
      </c>
      <c r="H31" s="31" t="s">
        <v>158</v>
      </c>
      <c r="I31" s="31" t="s">
        <v>154</v>
      </c>
      <c r="J31" s="34">
        <v>2</v>
      </c>
      <c r="K31" s="31" t="s">
        <v>68</v>
      </c>
      <c r="L31" s="31" t="s">
        <v>73</v>
      </c>
      <c r="M31" s="35">
        <v>45110</v>
      </c>
      <c r="N31" s="36">
        <v>20</v>
      </c>
      <c r="O31" s="37">
        <v>0</v>
      </c>
      <c r="P31" s="38">
        <v>0.52049</v>
      </c>
      <c r="Q31" s="45">
        <v>1.04099</v>
      </c>
      <c r="R31" s="46">
        <f>S69</f>
        <v>0.31423</v>
      </c>
      <c r="S31" s="47">
        <f t="shared" si="1"/>
        <v>0.62846</v>
      </c>
      <c r="T31" s="35"/>
      <c r="U31" s="31" t="s">
        <v>73</v>
      </c>
    </row>
    <row r="32" s="26" customFormat="1" ht="13.5" spans="1:21">
      <c r="A32" s="32" t="s">
        <v>67</v>
      </c>
      <c r="B32" s="32" t="s">
        <v>129</v>
      </c>
      <c r="C32" s="33" t="s">
        <v>68</v>
      </c>
      <c r="D32" s="32" t="s">
        <v>130</v>
      </c>
      <c r="E32" s="33" t="s">
        <v>118</v>
      </c>
      <c r="F32" s="32" t="s">
        <v>159</v>
      </c>
      <c r="G32" s="33" t="s">
        <v>71</v>
      </c>
      <c r="H32" s="33" t="s">
        <v>160</v>
      </c>
      <c r="I32" s="33" t="s">
        <v>161</v>
      </c>
      <c r="J32" s="39">
        <v>1</v>
      </c>
      <c r="K32" s="33" t="s">
        <v>68</v>
      </c>
      <c r="L32" s="33" t="s">
        <v>73</v>
      </c>
      <c r="M32" s="40">
        <v>45110</v>
      </c>
      <c r="N32" s="41">
        <v>20</v>
      </c>
      <c r="O32" s="42">
        <v>0</v>
      </c>
      <c r="P32" s="43">
        <v>1.9163</v>
      </c>
      <c r="Q32" s="48">
        <v>1.9163</v>
      </c>
      <c r="R32" s="46">
        <f>S65</f>
        <v>1.72150316</v>
      </c>
      <c r="S32" s="47">
        <f t="shared" si="1"/>
        <v>1.72150316</v>
      </c>
      <c r="T32" s="40"/>
      <c r="U32" s="33" t="s">
        <v>73</v>
      </c>
    </row>
    <row r="33" s="26" customFormat="1" ht="13.5" spans="1:21">
      <c r="A33" s="30" t="s">
        <v>67</v>
      </c>
      <c r="B33" s="30" t="s">
        <v>129</v>
      </c>
      <c r="C33" s="31" t="s">
        <v>68</v>
      </c>
      <c r="D33" s="30" t="s">
        <v>130</v>
      </c>
      <c r="E33" s="31" t="s">
        <v>118</v>
      </c>
      <c r="F33" s="30" t="s">
        <v>162</v>
      </c>
      <c r="G33" s="31" t="s">
        <v>71</v>
      </c>
      <c r="H33" s="31" t="s">
        <v>163</v>
      </c>
      <c r="I33" s="31" t="s">
        <v>73</v>
      </c>
      <c r="J33" s="34">
        <v>1</v>
      </c>
      <c r="K33" s="31" t="s">
        <v>68</v>
      </c>
      <c r="L33" s="31" t="s">
        <v>73</v>
      </c>
      <c r="M33" s="35">
        <v>45169</v>
      </c>
      <c r="N33" s="36">
        <v>20</v>
      </c>
      <c r="O33" s="37">
        <v>0</v>
      </c>
      <c r="P33" s="38">
        <v>2.00259</v>
      </c>
      <c r="Q33" s="45">
        <v>2.00259</v>
      </c>
      <c r="R33" s="46">
        <f>S74</f>
        <v>1.404465</v>
      </c>
      <c r="S33" s="47">
        <f t="shared" si="1"/>
        <v>1.404465</v>
      </c>
      <c r="T33" s="35"/>
      <c r="U33" s="31" t="s">
        <v>73</v>
      </c>
    </row>
    <row r="34" spans="19:19">
      <c r="S34" s="28">
        <f>SUM(S19:S33)</f>
        <v>44.006439037</v>
      </c>
    </row>
    <row r="36" s="26" customFormat="1" ht="18" customHeight="1" spans="1:21">
      <c r="A36" s="29" t="s">
        <v>46</v>
      </c>
      <c r="B36" s="29" t="s">
        <v>47</v>
      </c>
      <c r="C36" s="29" t="s">
        <v>48</v>
      </c>
      <c r="D36" s="29" t="s">
        <v>49</v>
      </c>
      <c r="E36" s="29" t="s">
        <v>50</v>
      </c>
      <c r="F36" s="29" t="s">
        <v>51</v>
      </c>
      <c r="G36" s="29" t="s">
        <v>52</v>
      </c>
      <c r="H36" s="29" t="s">
        <v>53</v>
      </c>
      <c r="I36" s="29" t="s">
        <v>54</v>
      </c>
      <c r="J36" s="29" t="s">
        <v>55</v>
      </c>
      <c r="K36" s="29" t="s">
        <v>56</v>
      </c>
      <c r="L36" s="29" t="s">
        <v>57</v>
      </c>
      <c r="M36" s="29" t="s">
        <v>58</v>
      </c>
      <c r="N36" s="29" t="s">
        <v>59</v>
      </c>
      <c r="O36" s="29" t="s">
        <v>60</v>
      </c>
      <c r="P36" s="29" t="s">
        <v>61</v>
      </c>
      <c r="Q36" s="29" t="s">
        <v>62</v>
      </c>
      <c r="R36" s="44" t="s">
        <v>63</v>
      </c>
      <c r="S36" s="44" t="s">
        <v>64</v>
      </c>
      <c r="T36" s="29" t="s">
        <v>65</v>
      </c>
      <c r="U36" s="29" t="s">
        <v>66</v>
      </c>
    </row>
    <row r="37" s="26" customFormat="1" ht="13.5" spans="1:21">
      <c r="A37" s="30" t="s">
        <v>67</v>
      </c>
      <c r="B37" s="30" t="s">
        <v>139</v>
      </c>
      <c r="C37" s="31" t="s">
        <v>68</v>
      </c>
      <c r="D37" s="30" t="s">
        <v>140</v>
      </c>
      <c r="E37" s="31" t="s">
        <v>73</v>
      </c>
      <c r="F37" s="30" t="s">
        <v>164</v>
      </c>
      <c r="G37" s="31" t="s">
        <v>71</v>
      </c>
      <c r="H37" s="31" t="s">
        <v>165</v>
      </c>
      <c r="I37" s="31" t="s">
        <v>154</v>
      </c>
      <c r="J37" s="34">
        <v>1</v>
      </c>
      <c r="K37" s="31" t="s">
        <v>68</v>
      </c>
      <c r="L37" s="31" t="s">
        <v>74</v>
      </c>
      <c r="M37" s="35">
        <v>45399</v>
      </c>
      <c r="N37" s="36">
        <v>110</v>
      </c>
      <c r="O37" s="37">
        <v>0</v>
      </c>
      <c r="P37" s="38">
        <v>3.6196</v>
      </c>
      <c r="Q37" s="45">
        <v>3.6196</v>
      </c>
      <c r="R37" s="46">
        <f>S45</f>
        <v>3.469932</v>
      </c>
      <c r="S37" s="47">
        <f t="shared" ref="S37:S40" si="2">R37*J37</f>
        <v>3.469932</v>
      </c>
      <c r="T37" s="35"/>
      <c r="U37" s="31" t="s">
        <v>73</v>
      </c>
    </row>
    <row r="38" s="26" customFormat="1" ht="13.5" spans="1:21">
      <c r="A38" s="32" t="s">
        <v>67</v>
      </c>
      <c r="B38" s="32" t="s">
        <v>139</v>
      </c>
      <c r="C38" s="33" t="s">
        <v>68</v>
      </c>
      <c r="D38" s="32" t="s">
        <v>140</v>
      </c>
      <c r="E38" s="33" t="s">
        <v>73</v>
      </c>
      <c r="F38" s="32" t="s">
        <v>148</v>
      </c>
      <c r="G38" s="33" t="s">
        <v>76</v>
      </c>
      <c r="H38" s="33" t="s">
        <v>149</v>
      </c>
      <c r="I38" s="33" t="s">
        <v>73</v>
      </c>
      <c r="J38" s="39">
        <v>2</v>
      </c>
      <c r="K38" s="33" t="s">
        <v>68</v>
      </c>
      <c r="L38" s="33" t="s">
        <v>73</v>
      </c>
      <c r="M38" s="40">
        <v>45401</v>
      </c>
      <c r="N38" s="41">
        <v>110</v>
      </c>
      <c r="O38" s="42">
        <v>0</v>
      </c>
      <c r="P38" s="43">
        <v>0.13</v>
      </c>
      <c r="Q38" s="48">
        <v>0.26</v>
      </c>
      <c r="R38" s="46">
        <v>0.1274</v>
      </c>
      <c r="S38" s="47">
        <f t="shared" si="2"/>
        <v>0.2548</v>
      </c>
      <c r="T38" s="40"/>
      <c r="U38" s="33" t="s">
        <v>73</v>
      </c>
    </row>
    <row r="39" s="26" customFormat="1" ht="13.5" spans="1:21">
      <c r="A39" s="30" t="s">
        <v>67</v>
      </c>
      <c r="B39" s="30" t="s">
        <v>139</v>
      </c>
      <c r="C39" s="31" t="s">
        <v>68</v>
      </c>
      <c r="D39" s="30" t="s">
        <v>140</v>
      </c>
      <c r="E39" s="31" t="s">
        <v>73</v>
      </c>
      <c r="F39" s="30" t="s">
        <v>166</v>
      </c>
      <c r="G39" s="31" t="s">
        <v>76</v>
      </c>
      <c r="H39" s="31" t="s">
        <v>167</v>
      </c>
      <c r="I39" s="31" t="s">
        <v>154</v>
      </c>
      <c r="J39" s="34">
        <v>1</v>
      </c>
      <c r="K39" s="31" t="s">
        <v>68</v>
      </c>
      <c r="L39" s="31" t="s">
        <v>73</v>
      </c>
      <c r="M39" s="35">
        <v>45399</v>
      </c>
      <c r="N39" s="36">
        <v>110</v>
      </c>
      <c r="O39" s="37">
        <v>0</v>
      </c>
      <c r="P39" s="38">
        <v>0.2945</v>
      </c>
      <c r="Q39" s="45">
        <v>0.2945</v>
      </c>
      <c r="R39" s="46">
        <v>0.2945</v>
      </c>
      <c r="S39" s="47">
        <f t="shared" si="2"/>
        <v>0.2945</v>
      </c>
      <c r="T39" s="35"/>
      <c r="U39" s="31" t="s">
        <v>73</v>
      </c>
    </row>
    <row r="40" s="26" customFormat="1" ht="13.5" spans="1:21">
      <c r="A40" s="32" t="s">
        <v>67</v>
      </c>
      <c r="B40" s="32" t="s">
        <v>139</v>
      </c>
      <c r="C40" s="33" t="s">
        <v>68</v>
      </c>
      <c r="D40" s="32" t="s">
        <v>140</v>
      </c>
      <c r="E40" s="33" t="s">
        <v>73</v>
      </c>
      <c r="F40" s="32" t="s">
        <v>75</v>
      </c>
      <c r="G40" s="33" t="s">
        <v>76</v>
      </c>
      <c r="H40" s="33" t="s">
        <v>77</v>
      </c>
      <c r="I40" s="33" t="s">
        <v>73</v>
      </c>
      <c r="J40" s="39">
        <v>0.005</v>
      </c>
      <c r="K40" s="33" t="s">
        <v>78</v>
      </c>
      <c r="L40" s="33" t="s">
        <v>73</v>
      </c>
      <c r="M40" s="40">
        <v>45462</v>
      </c>
      <c r="N40" s="41">
        <v>110</v>
      </c>
      <c r="O40" s="42">
        <v>0</v>
      </c>
      <c r="P40" s="43">
        <v>5.96786</v>
      </c>
      <c r="Q40" s="48">
        <v>0.02984</v>
      </c>
      <c r="R40" s="46">
        <v>5.61947</v>
      </c>
      <c r="S40" s="47">
        <f t="shared" si="2"/>
        <v>0.02809735</v>
      </c>
      <c r="T40" s="40"/>
      <c r="U40" s="33" t="s">
        <v>73</v>
      </c>
    </row>
    <row r="41" spans="19:19">
      <c r="S41" s="28">
        <f>SUM(S37:S40)</f>
        <v>4.04732935</v>
      </c>
    </row>
    <row r="43" s="26" customFormat="1" ht="18" customHeight="1" spans="1:21">
      <c r="A43" s="29" t="s">
        <v>46</v>
      </c>
      <c r="B43" s="29" t="s">
        <v>47</v>
      </c>
      <c r="C43" s="29" t="s">
        <v>48</v>
      </c>
      <c r="D43" s="29" t="s">
        <v>49</v>
      </c>
      <c r="E43" s="29" t="s">
        <v>50</v>
      </c>
      <c r="F43" s="29" t="s">
        <v>51</v>
      </c>
      <c r="G43" s="29" t="s">
        <v>52</v>
      </c>
      <c r="H43" s="29" t="s">
        <v>53</v>
      </c>
      <c r="I43" s="29" t="s">
        <v>54</v>
      </c>
      <c r="J43" s="29" t="s">
        <v>55</v>
      </c>
      <c r="K43" s="29" t="s">
        <v>56</v>
      </c>
      <c r="L43" s="29" t="s">
        <v>57</v>
      </c>
      <c r="M43" s="29" t="s">
        <v>58</v>
      </c>
      <c r="N43" s="29" t="s">
        <v>59</v>
      </c>
      <c r="O43" s="29" t="s">
        <v>60</v>
      </c>
      <c r="P43" s="29" t="s">
        <v>61</v>
      </c>
      <c r="Q43" s="29" t="s">
        <v>62</v>
      </c>
      <c r="R43" s="44" t="s">
        <v>63</v>
      </c>
      <c r="S43" s="44" t="s">
        <v>64</v>
      </c>
      <c r="T43" s="29" t="s">
        <v>65</v>
      </c>
      <c r="U43" s="29" t="s">
        <v>66</v>
      </c>
    </row>
    <row r="44" s="26" customFormat="1" ht="13.5" spans="1:21">
      <c r="A44" s="30" t="s">
        <v>67</v>
      </c>
      <c r="B44" s="30" t="s">
        <v>164</v>
      </c>
      <c r="C44" s="31" t="s">
        <v>68</v>
      </c>
      <c r="D44" s="30" t="s">
        <v>165</v>
      </c>
      <c r="E44" s="31" t="s">
        <v>154</v>
      </c>
      <c r="F44" s="30" t="s">
        <v>168</v>
      </c>
      <c r="G44" s="31" t="s">
        <v>76</v>
      </c>
      <c r="H44" s="31" t="s">
        <v>169</v>
      </c>
      <c r="I44" s="31" t="s">
        <v>170</v>
      </c>
      <c r="J44" s="34">
        <v>0.6764</v>
      </c>
      <c r="K44" s="31" t="s">
        <v>78</v>
      </c>
      <c r="L44" s="31" t="s">
        <v>73</v>
      </c>
      <c r="M44" s="35">
        <v>44971</v>
      </c>
      <c r="N44" s="36">
        <v>110</v>
      </c>
      <c r="O44" s="37">
        <v>0</v>
      </c>
      <c r="P44" s="38">
        <v>5.151</v>
      </c>
      <c r="Q44" s="45">
        <v>3.48414</v>
      </c>
      <c r="R44" s="46">
        <v>5.13</v>
      </c>
      <c r="S44" s="47">
        <f>R44*J44</f>
        <v>3.469932</v>
      </c>
      <c r="T44" s="35"/>
      <c r="U44" s="31" t="s">
        <v>73</v>
      </c>
    </row>
    <row r="45" spans="19:19">
      <c r="S45" s="28">
        <f>SUM(S44:S44)</f>
        <v>3.469932</v>
      </c>
    </row>
    <row r="47" s="26" customFormat="1" ht="18" customHeight="1" spans="1:21">
      <c r="A47" s="29" t="s">
        <v>46</v>
      </c>
      <c r="B47" s="29" t="s">
        <v>47</v>
      </c>
      <c r="C47" s="29" t="s">
        <v>48</v>
      </c>
      <c r="D47" s="29" t="s">
        <v>49</v>
      </c>
      <c r="E47" s="29" t="s">
        <v>50</v>
      </c>
      <c r="F47" s="29" t="s">
        <v>51</v>
      </c>
      <c r="G47" s="29" t="s">
        <v>52</v>
      </c>
      <c r="H47" s="29" t="s">
        <v>53</v>
      </c>
      <c r="I47" s="29" t="s">
        <v>54</v>
      </c>
      <c r="J47" s="29" t="s">
        <v>55</v>
      </c>
      <c r="K47" s="29" t="s">
        <v>56</v>
      </c>
      <c r="L47" s="29" t="s">
        <v>57</v>
      </c>
      <c r="M47" s="29" t="s">
        <v>58</v>
      </c>
      <c r="N47" s="29" t="s">
        <v>59</v>
      </c>
      <c r="O47" s="29" t="s">
        <v>60</v>
      </c>
      <c r="P47" s="29" t="s">
        <v>61</v>
      </c>
      <c r="Q47" s="29" t="s">
        <v>62</v>
      </c>
      <c r="R47" s="44" t="s">
        <v>63</v>
      </c>
      <c r="S47" s="44" t="s">
        <v>64</v>
      </c>
      <c r="T47" s="29" t="s">
        <v>65</v>
      </c>
      <c r="U47" s="29" t="s">
        <v>66</v>
      </c>
    </row>
    <row r="48" s="26" customFormat="1" ht="13.5" spans="1:21">
      <c r="A48" s="30" t="s">
        <v>67</v>
      </c>
      <c r="B48" s="30" t="s">
        <v>145</v>
      </c>
      <c r="C48" s="31" t="s">
        <v>68</v>
      </c>
      <c r="D48" s="30" t="s">
        <v>146</v>
      </c>
      <c r="E48" s="31" t="s">
        <v>147</v>
      </c>
      <c r="F48" s="30" t="s">
        <v>168</v>
      </c>
      <c r="G48" s="31" t="s">
        <v>76</v>
      </c>
      <c r="H48" s="31" t="s">
        <v>169</v>
      </c>
      <c r="I48" s="31" t="s">
        <v>170</v>
      </c>
      <c r="J48" s="34">
        <v>0.6961</v>
      </c>
      <c r="K48" s="31" t="s">
        <v>78</v>
      </c>
      <c r="L48" s="31" t="s">
        <v>73</v>
      </c>
      <c r="M48" s="35">
        <v>45216</v>
      </c>
      <c r="N48" s="36">
        <v>110</v>
      </c>
      <c r="O48" s="37">
        <v>0</v>
      </c>
      <c r="P48" s="38">
        <v>5.151</v>
      </c>
      <c r="Q48" s="45">
        <v>3.58561</v>
      </c>
      <c r="R48" s="46">
        <v>5.13</v>
      </c>
      <c r="S48" s="47">
        <f>R48*J48</f>
        <v>3.570993</v>
      </c>
      <c r="T48" s="35"/>
      <c r="U48" s="31" t="s">
        <v>73</v>
      </c>
    </row>
    <row r="49" spans="19:19">
      <c r="S49" s="28">
        <f>SUM(S48:S48)</f>
        <v>3.570993</v>
      </c>
    </row>
    <row r="51" s="26" customFormat="1" ht="18" customHeight="1" spans="1:21">
      <c r="A51" s="29" t="s">
        <v>46</v>
      </c>
      <c r="B51" s="29" t="s">
        <v>47</v>
      </c>
      <c r="C51" s="29" t="s">
        <v>48</v>
      </c>
      <c r="D51" s="29" t="s">
        <v>49</v>
      </c>
      <c r="E51" s="29" t="s">
        <v>50</v>
      </c>
      <c r="F51" s="29" t="s">
        <v>51</v>
      </c>
      <c r="G51" s="29" t="s">
        <v>52</v>
      </c>
      <c r="H51" s="29" t="s">
        <v>53</v>
      </c>
      <c r="I51" s="29" t="s">
        <v>54</v>
      </c>
      <c r="J51" s="29" t="s">
        <v>55</v>
      </c>
      <c r="K51" s="29" t="s">
        <v>56</v>
      </c>
      <c r="L51" s="29" t="s">
        <v>57</v>
      </c>
      <c r="M51" s="29" t="s">
        <v>58</v>
      </c>
      <c r="N51" s="29" t="s">
        <v>59</v>
      </c>
      <c r="O51" s="29" t="s">
        <v>60</v>
      </c>
      <c r="P51" s="29" t="s">
        <v>61</v>
      </c>
      <c r="Q51" s="29" t="s">
        <v>62</v>
      </c>
      <c r="R51" s="44" t="s">
        <v>63</v>
      </c>
      <c r="S51" s="44" t="s">
        <v>64</v>
      </c>
      <c r="T51" s="29" t="s">
        <v>65</v>
      </c>
      <c r="U51" s="29" t="s">
        <v>66</v>
      </c>
    </row>
    <row r="52" s="26" customFormat="1" ht="13.5" spans="1:21">
      <c r="A52" s="30" t="s">
        <v>67</v>
      </c>
      <c r="B52" s="30" t="s">
        <v>150</v>
      </c>
      <c r="C52" s="31" t="s">
        <v>68</v>
      </c>
      <c r="D52" s="30" t="s">
        <v>151</v>
      </c>
      <c r="E52" s="31" t="s">
        <v>147</v>
      </c>
      <c r="F52" s="30" t="s">
        <v>171</v>
      </c>
      <c r="G52" s="31" t="s">
        <v>76</v>
      </c>
      <c r="H52" s="31" t="s">
        <v>116</v>
      </c>
      <c r="I52" s="31" t="s">
        <v>172</v>
      </c>
      <c r="J52" s="34">
        <v>0.1227</v>
      </c>
      <c r="K52" s="31" t="s">
        <v>78</v>
      </c>
      <c r="L52" s="31" t="s">
        <v>73</v>
      </c>
      <c r="M52" s="35">
        <v>45168</v>
      </c>
      <c r="N52" s="36">
        <v>110</v>
      </c>
      <c r="O52" s="37">
        <v>0</v>
      </c>
      <c r="P52" s="38">
        <v>4.76311</v>
      </c>
      <c r="Q52" s="45">
        <v>0.58443</v>
      </c>
      <c r="R52" s="46">
        <v>4.69</v>
      </c>
      <c r="S52" s="47">
        <f>R52*J52</f>
        <v>0.575463</v>
      </c>
      <c r="T52" s="35"/>
      <c r="U52" s="31" t="s">
        <v>73</v>
      </c>
    </row>
    <row r="53" spans="19:19">
      <c r="S53" s="28">
        <f>SUM(S52:S52)</f>
        <v>0.575463</v>
      </c>
    </row>
    <row r="55" s="26" customFormat="1" ht="18" customHeight="1" spans="1:21">
      <c r="A55" s="29" t="s">
        <v>46</v>
      </c>
      <c r="B55" s="29" t="s">
        <v>47</v>
      </c>
      <c r="C55" s="29" t="s">
        <v>48</v>
      </c>
      <c r="D55" s="29" t="s">
        <v>49</v>
      </c>
      <c r="E55" s="29" t="s">
        <v>50</v>
      </c>
      <c r="F55" s="29" t="s">
        <v>51</v>
      </c>
      <c r="G55" s="29" t="s">
        <v>52</v>
      </c>
      <c r="H55" s="29" t="s">
        <v>53</v>
      </c>
      <c r="I55" s="29" t="s">
        <v>54</v>
      </c>
      <c r="J55" s="29" t="s">
        <v>55</v>
      </c>
      <c r="K55" s="29" t="s">
        <v>56</v>
      </c>
      <c r="L55" s="29" t="s">
        <v>57</v>
      </c>
      <c r="M55" s="29" t="s">
        <v>58</v>
      </c>
      <c r="N55" s="29" t="s">
        <v>59</v>
      </c>
      <c r="O55" s="29" t="s">
        <v>60</v>
      </c>
      <c r="P55" s="29" t="s">
        <v>61</v>
      </c>
      <c r="Q55" s="29" t="s">
        <v>62</v>
      </c>
      <c r="R55" s="44" t="s">
        <v>63</v>
      </c>
      <c r="S55" s="44" t="s">
        <v>64</v>
      </c>
      <c r="T55" s="29" t="s">
        <v>65</v>
      </c>
      <c r="U55" s="29" t="s">
        <v>66</v>
      </c>
    </row>
    <row r="56" s="26" customFormat="1" ht="13.5" spans="1:21">
      <c r="A56" s="30" t="s">
        <v>67</v>
      </c>
      <c r="B56" s="30" t="s">
        <v>152</v>
      </c>
      <c r="C56" s="31" t="s">
        <v>68</v>
      </c>
      <c r="D56" s="30" t="s">
        <v>153</v>
      </c>
      <c r="E56" s="31" t="s">
        <v>154</v>
      </c>
      <c r="F56" s="30" t="s">
        <v>168</v>
      </c>
      <c r="G56" s="31" t="s">
        <v>76</v>
      </c>
      <c r="H56" s="31" t="s">
        <v>169</v>
      </c>
      <c r="I56" s="31" t="s">
        <v>170</v>
      </c>
      <c r="J56" s="34">
        <v>0.0995</v>
      </c>
      <c r="K56" s="31" t="s">
        <v>78</v>
      </c>
      <c r="L56" s="31" t="s">
        <v>73</v>
      </c>
      <c r="M56" s="35">
        <v>44812</v>
      </c>
      <c r="N56" s="36">
        <v>110</v>
      </c>
      <c r="O56" s="37">
        <v>0</v>
      </c>
      <c r="P56" s="38">
        <v>5.151</v>
      </c>
      <c r="Q56" s="45">
        <v>0.51252</v>
      </c>
      <c r="R56" s="46">
        <v>5.13</v>
      </c>
      <c r="S56" s="47">
        <f>R56*J56</f>
        <v>0.510435</v>
      </c>
      <c r="T56" s="35"/>
      <c r="U56" s="31" t="s">
        <v>73</v>
      </c>
    </row>
    <row r="57" spans="19:19">
      <c r="S57" s="28">
        <f>SUM(S56:S56)</f>
        <v>0.510435</v>
      </c>
    </row>
    <row r="59" s="26" customFormat="1" ht="18" customHeight="1" spans="1:21">
      <c r="A59" s="29" t="s">
        <v>46</v>
      </c>
      <c r="B59" s="29" t="s">
        <v>47</v>
      </c>
      <c r="C59" s="29" t="s">
        <v>48</v>
      </c>
      <c r="D59" s="29" t="s">
        <v>49</v>
      </c>
      <c r="E59" s="29" t="s">
        <v>50</v>
      </c>
      <c r="F59" s="29" t="s">
        <v>51</v>
      </c>
      <c r="G59" s="29" t="s">
        <v>52</v>
      </c>
      <c r="H59" s="29" t="s">
        <v>53</v>
      </c>
      <c r="I59" s="29" t="s">
        <v>54</v>
      </c>
      <c r="J59" s="29" t="s">
        <v>55</v>
      </c>
      <c r="K59" s="29" t="s">
        <v>56</v>
      </c>
      <c r="L59" s="29" t="s">
        <v>57</v>
      </c>
      <c r="M59" s="29" t="s">
        <v>58</v>
      </c>
      <c r="N59" s="29" t="s">
        <v>59</v>
      </c>
      <c r="O59" s="29" t="s">
        <v>60</v>
      </c>
      <c r="P59" s="29" t="s">
        <v>61</v>
      </c>
      <c r="Q59" s="29" t="s">
        <v>62</v>
      </c>
      <c r="R59" s="44" t="s">
        <v>63</v>
      </c>
      <c r="S59" s="44" t="s">
        <v>64</v>
      </c>
      <c r="T59" s="29" t="s">
        <v>65</v>
      </c>
      <c r="U59" s="29" t="s">
        <v>66</v>
      </c>
    </row>
    <row r="60" s="26" customFormat="1" ht="13.5" spans="1:21">
      <c r="A60" s="30" t="s">
        <v>67</v>
      </c>
      <c r="B60" s="30" t="s">
        <v>155</v>
      </c>
      <c r="C60" s="31" t="s">
        <v>68</v>
      </c>
      <c r="D60" s="30" t="s">
        <v>156</v>
      </c>
      <c r="E60" s="31" t="s">
        <v>147</v>
      </c>
      <c r="F60" s="30" t="s">
        <v>168</v>
      </c>
      <c r="G60" s="31" t="s">
        <v>76</v>
      </c>
      <c r="H60" s="31" t="s">
        <v>169</v>
      </c>
      <c r="I60" s="31" t="s">
        <v>170</v>
      </c>
      <c r="J60" s="34">
        <v>0.6961</v>
      </c>
      <c r="K60" s="31" t="s">
        <v>78</v>
      </c>
      <c r="L60" s="31" t="s">
        <v>73</v>
      </c>
      <c r="M60" s="35">
        <v>45216</v>
      </c>
      <c r="N60" s="36">
        <v>110</v>
      </c>
      <c r="O60" s="37">
        <v>0</v>
      </c>
      <c r="P60" s="38">
        <v>5.151</v>
      </c>
      <c r="Q60" s="45">
        <v>3.58561</v>
      </c>
      <c r="R60" s="46">
        <v>5.13</v>
      </c>
      <c r="S60" s="47">
        <f>R60*J60</f>
        <v>3.570993</v>
      </c>
      <c r="T60" s="35"/>
      <c r="U60" s="31" t="s">
        <v>73</v>
      </c>
    </row>
    <row r="61" spans="19:19">
      <c r="S61" s="28">
        <f>SUM(S60:S60)</f>
        <v>3.570993</v>
      </c>
    </row>
    <row r="62" ht="16" customHeight="1"/>
    <row r="63" s="26" customFormat="1" ht="18" customHeight="1" spans="1:21">
      <c r="A63" s="29" t="s">
        <v>46</v>
      </c>
      <c r="B63" s="29" t="s">
        <v>47</v>
      </c>
      <c r="C63" s="29" t="s">
        <v>48</v>
      </c>
      <c r="D63" s="29" t="s">
        <v>49</v>
      </c>
      <c r="E63" s="29" t="s">
        <v>50</v>
      </c>
      <c r="F63" s="29" t="s">
        <v>51</v>
      </c>
      <c r="G63" s="29" t="s">
        <v>52</v>
      </c>
      <c r="H63" s="29" t="s">
        <v>53</v>
      </c>
      <c r="I63" s="29" t="s">
        <v>54</v>
      </c>
      <c r="J63" s="29" t="s">
        <v>55</v>
      </c>
      <c r="K63" s="29" t="s">
        <v>56</v>
      </c>
      <c r="L63" s="29" t="s">
        <v>57</v>
      </c>
      <c r="M63" s="29" t="s">
        <v>58</v>
      </c>
      <c r="N63" s="29" t="s">
        <v>59</v>
      </c>
      <c r="O63" s="29" t="s">
        <v>60</v>
      </c>
      <c r="P63" s="29" t="s">
        <v>61</v>
      </c>
      <c r="Q63" s="29" t="s">
        <v>62</v>
      </c>
      <c r="R63" s="44" t="s">
        <v>63</v>
      </c>
      <c r="S63" s="44" t="s">
        <v>64</v>
      </c>
      <c r="T63" s="29" t="s">
        <v>65</v>
      </c>
      <c r="U63" s="29" t="s">
        <v>66</v>
      </c>
    </row>
    <row r="64" s="26" customFormat="1" ht="13.5" spans="1:21">
      <c r="A64" s="30" t="s">
        <v>67</v>
      </c>
      <c r="B64" s="30" t="s">
        <v>159</v>
      </c>
      <c r="C64" s="31" t="s">
        <v>68</v>
      </c>
      <c r="D64" s="30" t="s">
        <v>160</v>
      </c>
      <c r="E64" s="31" t="s">
        <v>173</v>
      </c>
      <c r="F64" s="30" t="s">
        <v>174</v>
      </c>
      <c r="G64" s="31" t="s">
        <v>76</v>
      </c>
      <c r="H64" s="31" t="s">
        <v>175</v>
      </c>
      <c r="I64" s="31" t="s">
        <v>176</v>
      </c>
      <c r="J64" s="34">
        <v>0.397</v>
      </c>
      <c r="K64" s="31" t="s">
        <v>78</v>
      </c>
      <c r="L64" s="31" t="s">
        <v>73</v>
      </c>
      <c r="M64" s="35">
        <v>44499</v>
      </c>
      <c r="N64" s="36">
        <v>60</v>
      </c>
      <c r="O64" s="37">
        <v>0</v>
      </c>
      <c r="P64" s="38">
        <v>4.415</v>
      </c>
      <c r="Q64" s="45">
        <v>1.75276</v>
      </c>
      <c r="R64" s="46">
        <v>4.33628</v>
      </c>
      <c r="S64" s="47">
        <f>R64*J64</f>
        <v>1.72150316</v>
      </c>
      <c r="T64" s="35"/>
      <c r="U64" s="31" t="s">
        <v>73</v>
      </c>
    </row>
    <row r="65" spans="19:19">
      <c r="S65" s="28">
        <f>SUM(S64:S64)</f>
        <v>1.72150316</v>
      </c>
    </row>
    <row r="67" s="26" customFormat="1" ht="18" customHeight="1" spans="1:21">
      <c r="A67" s="29" t="s">
        <v>46</v>
      </c>
      <c r="B67" s="29" t="s">
        <v>47</v>
      </c>
      <c r="C67" s="29" t="s">
        <v>48</v>
      </c>
      <c r="D67" s="29" t="s">
        <v>49</v>
      </c>
      <c r="E67" s="29" t="s">
        <v>50</v>
      </c>
      <c r="F67" s="29" t="s">
        <v>51</v>
      </c>
      <c r="G67" s="29" t="s">
        <v>52</v>
      </c>
      <c r="H67" s="29" t="s">
        <v>53</v>
      </c>
      <c r="I67" s="29" t="s">
        <v>54</v>
      </c>
      <c r="J67" s="29" t="s">
        <v>55</v>
      </c>
      <c r="K67" s="29" t="s">
        <v>56</v>
      </c>
      <c r="L67" s="29" t="s">
        <v>57</v>
      </c>
      <c r="M67" s="29" t="s">
        <v>58</v>
      </c>
      <c r="N67" s="29" t="s">
        <v>59</v>
      </c>
      <c r="O67" s="29" t="s">
        <v>60</v>
      </c>
      <c r="P67" s="29" t="s">
        <v>61</v>
      </c>
      <c r="Q67" s="29" t="s">
        <v>62</v>
      </c>
      <c r="R67" s="44" t="s">
        <v>63</v>
      </c>
      <c r="S67" s="44" t="s">
        <v>64</v>
      </c>
      <c r="T67" s="29" t="s">
        <v>65</v>
      </c>
      <c r="U67" s="29" t="s">
        <v>66</v>
      </c>
    </row>
    <row r="68" s="26" customFormat="1" ht="13.5" spans="1:21">
      <c r="A68" s="30" t="s">
        <v>67</v>
      </c>
      <c r="B68" s="30" t="s">
        <v>157</v>
      </c>
      <c r="C68" s="31" t="s">
        <v>68</v>
      </c>
      <c r="D68" s="30" t="s">
        <v>158</v>
      </c>
      <c r="E68" s="31" t="s">
        <v>154</v>
      </c>
      <c r="F68" s="30" t="s">
        <v>171</v>
      </c>
      <c r="G68" s="31" t="s">
        <v>76</v>
      </c>
      <c r="H68" s="31" t="s">
        <v>116</v>
      </c>
      <c r="I68" s="31" t="s">
        <v>172</v>
      </c>
      <c r="J68" s="34">
        <v>0.067</v>
      </c>
      <c r="K68" s="31" t="s">
        <v>78</v>
      </c>
      <c r="L68" s="31" t="s">
        <v>73</v>
      </c>
      <c r="M68" s="35">
        <v>44957</v>
      </c>
      <c r="N68" s="36">
        <v>110</v>
      </c>
      <c r="O68" s="37">
        <v>0</v>
      </c>
      <c r="P68" s="38">
        <v>4.76311</v>
      </c>
      <c r="Q68" s="45">
        <v>0.31913</v>
      </c>
      <c r="R68" s="46">
        <v>4.69</v>
      </c>
      <c r="S68" s="47">
        <f t="shared" ref="S68:S73" si="3">R68*J68</f>
        <v>0.31423</v>
      </c>
      <c r="T68" s="35"/>
      <c r="U68" s="31" t="s">
        <v>73</v>
      </c>
    </row>
    <row r="69" spans="19:19">
      <c r="S69" s="28">
        <f>SUM(S68:S68)</f>
        <v>0.31423</v>
      </c>
    </row>
    <row r="71" s="26" customFormat="1" ht="18" customHeight="1" spans="1:21">
      <c r="A71" s="29" t="s">
        <v>46</v>
      </c>
      <c r="B71" s="29" t="s">
        <v>47</v>
      </c>
      <c r="C71" s="29" t="s">
        <v>48</v>
      </c>
      <c r="D71" s="29" t="s">
        <v>49</v>
      </c>
      <c r="E71" s="29" t="s">
        <v>50</v>
      </c>
      <c r="F71" s="29" t="s">
        <v>51</v>
      </c>
      <c r="G71" s="29" t="s">
        <v>52</v>
      </c>
      <c r="H71" s="29" t="s">
        <v>53</v>
      </c>
      <c r="I71" s="29" t="s">
        <v>54</v>
      </c>
      <c r="J71" s="29" t="s">
        <v>55</v>
      </c>
      <c r="K71" s="29" t="s">
        <v>56</v>
      </c>
      <c r="L71" s="29" t="s">
        <v>57</v>
      </c>
      <c r="M71" s="29" t="s">
        <v>58</v>
      </c>
      <c r="N71" s="29" t="s">
        <v>59</v>
      </c>
      <c r="O71" s="29" t="s">
        <v>60</v>
      </c>
      <c r="P71" s="29" t="s">
        <v>61</v>
      </c>
      <c r="Q71" s="29" t="s">
        <v>62</v>
      </c>
      <c r="R71" s="44" t="s">
        <v>63</v>
      </c>
      <c r="S71" s="44" t="s">
        <v>64</v>
      </c>
      <c r="T71" s="29" t="s">
        <v>65</v>
      </c>
      <c r="U71" s="29" t="s">
        <v>66</v>
      </c>
    </row>
    <row r="72" s="26" customFormat="1" ht="13.5" spans="1:21">
      <c r="A72" s="30" t="s">
        <v>67</v>
      </c>
      <c r="B72" s="30" t="s">
        <v>162</v>
      </c>
      <c r="C72" s="31" t="s">
        <v>68</v>
      </c>
      <c r="D72" s="30" t="s">
        <v>163</v>
      </c>
      <c r="E72" s="31" t="s">
        <v>73</v>
      </c>
      <c r="F72" s="30" t="s">
        <v>177</v>
      </c>
      <c r="G72" s="31" t="s">
        <v>76</v>
      </c>
      <c r="H72" s="31" t="s">
        <v>178</v>
      </c>
      <c r="I72" s="31" t="s">
        <v>73</v>
      </c>
      <c r="J72" s="34">
        <v>1</v>
      </c>
      <c r="K72" s="31" t="s">
        <v>68</v>
      </c>
      <c r="L72" s="31" t="s">
        <v>73</v>
      </c>
      <c r="M72" s="35">
        <v>45258</v>
      </c>
      <c r="N72" s="36">
        <v>110</v>
      </c>
      <c r="O72" s="37">
        <v>0</v>
      </c>
      <c r="P72" s="38">
        <v>0.75</v>
      </c>
      <c r="Q72" s="45">
        <v>0.75</v>
      </c>
      <c r="R72" s="46">
        <v>0.735</v>
      </c>
      <c r="S72" s="47">
        <f t="shared" si="3"/>
        <v>0.735</v>
      </c>
      <c r="T72" s="35"/>
      <c r="U72" s="31" t="s">
        <v>73</v>
      </c>
    </row>
    <row r="73" s="26" customFormat="1" ht="13.5" spans="1:21">
      <c r="A73" s="32" t="s">
        <v>67</v>
      </c>
      <c r="B73" s="32" t="s">
        <v>162</v>
      </c>
      <c r="C73" s="33" t="s">
        <v>68</v>
      </c>
      <c r="D73" s="32" t="s">
        <v>163</v>
      </c>
      <c r="E73" s="33" t="s">
        <v>73</v>
      </c>
      <c r="F73" s="32" t="s">
        <v>179</v>
      </c>
      <c r="G73" s="33" t="s">
        <v>76</v>
      </c>
      <c r="H73" s="33" t="s">
        <v>180</v>
      </c>
      <c r="I73" s="33" t="s">
        <v>103</v>
      </c>
      <c r="J73" s="39">
        <v>0.1305</v>
      </c>
      <c r="K73" s="33" t="s">
        <v>78</v>
      </c>
      <c r="L73" s="33" t="s">
        <v>73</v>
      </c>
      <c r="M73" s="40">
        <v>45117</v>
      </c>
      <c r="N73" s="41">
        <v>110</v>
      </c>
      <c r="O73" s="42">
        <v>0</v>
      </c>
      <c r="P73" s="43">
        <v>4.92256</v>
      </c>
      <c r="Q73" s="48">
        <v>0.64239</v>
      </c>
      <c r="R73" s="46">
        <v>5.13</v>
      </c>
      <c r="S73" s="47">
        <f t="shared" si="3"/>
        <v>0.669465</v>
      </c>
      <c r="T73" s="40"/>
      <c r="U73" s="33" t="s">
        <v>73</v>
      </c>
    </row>
    <row r="74" spans="19:19">
      <c r="S74" s="28">
        <f>SUM(S72:S73)</f>
        <v>1.404465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3"/>
  <sheetViews>
    <sheetView workbookViewId="0">
      <selection activeCell="R5" sqref="R5:R8"/>
    </sheetView>
  </sheetViews>
  <sheetFormatPr defaultColWidth="8.66666666666667" defaultRowHeight="14.25"/>
  <cols>
    <col min="1" max="1" width="4.08333333333333" style="27" customWidth="1"/>
    <col min="2" max="2" width="9.33333333333333" style="27" customWidth="1"/>
    <col min="3" max="3" width="6.75" style="27" customWidth="1"/>
    <col min="4" max="4" width="9.41666666666667" style="27" customWidth="1"/>
    <col min="5" max="5" width="7.5" style="27" customWidth="1"/>
    <col min="6" max="6" width="9.33333333333333" style="27" customWidth="1"/>
    <col min="7" max="7" width="7.08333333333333" style="27" customWidth="1"/>
    <col min="8" max="8" width="14.3333333333333" style="27" customWidth="1"/>
    <col min="9" max="9" width="7.5" style="27" customWidth="1"/>
    <col min="10" max="10" width="8.08333333333333" style="27" customWidth="1"/>
    <col min="11" max="12" width="6.75" style="27" customWidth="1"/>
    <col min="13" max="13" width="8.08333333333333" style="27" customWidth="1"/>
    <col min="14" max="14" width="4.08333333333333" style="27" customWidth="1"/>
    <col min="15" max="15" width="5.16666666666667" style="27" customWidth="1"/>
    <col min="16" max="17" width="7" style="27" customWidth="1"/>
    <col min="18" max="18" width="15.1666666666667" style="28" customWidth="1"/>
    <col min="19" max="19" width="6.75" style="28" customWidth="1"/>
    <col min="20" max="20" width="8.08333333333333" style="27" customWidth="1"/>
    <col min="21" max="21" width="5.41666666666667" style="27" customWidth="1"/>
    <col min="22" max="16384" width="8.66666666666667" style="27"/>
  </cols>
  <sheetData>
    <row r="1" s="26" customFormat="1" ht="18" customHeight="1" spans="1:21">
      <c r="A1" s="29" t="s">
        <v>46</v>
      </c>
      <c r="B1" s="29" t="s">
        <v>47</v>
      </c>
      <c r="C1" s="29" t="s">
        <v>48</v>
      </c>
      <c r="D1" s="29" t="s">
        <v>49</v>
      </c>
      <c r="E1" s="29" t="s">
        <v>50</v>
      </c>
      <c r="F1" s="29" t="s">
        <v>51</v>
      </c>
      <c r="G1" s="29" t="s">
        <v>52</v>
      </c>
      <c r="H1" s="29" t="s">
        <v>53</v>
      </c>
      <c r="I1" s="29" t="s">
        <v>54</v>
      </c>
      <c r="J1" s="29" t="s">
        <v>55</v>
      </c>
      <c r="K1" s="29" t="s">
        <v>56</v>
      </c>
      <c r="L1" s="29" t="s">
        <v>57</v>
      </c>
      <c r="M1" s="29" t="s">
        <v>58</v>
      </c>
      <c r="N1" s="29" t="s">
        <v>59</v>
      </c>
      <c r="O1" s="29" t="s">
        <v>60</v>
      </c>
      <c r="P1" s="29" t="s">
        <v>61</v>
      </c>
      <c r="Q1" s="29" t="s">
        <v>62</v>
      </c>
      <c r="R1" s="44" t="s">
        <v>63</v>
      </c>
      <c r="S1" s="44" t="s">
        <v>64</v>
      </c>
      <c r="T1" s="29" t="s">
        <v>65</v>
      </c>
      <c r="U1" s="29" t="s">
        <v>66</v>
      </c>
    </row>
    <row r="2" s="26" customFormat="1" ht="13.5" spans="1:21">
      <c r="A2" s="30" t="s">
        <v>67</v>
      </c>
      <c r="B2" s="30" t="s">
        <v>31</v>
      </c>
      <c r="C2" s="31" t="s">
        <v>68</v>
      </c>
      <c r="D2" s="30" t="s">
        <v>32</v>
      </c>
      <c r="E2" s="31" t="s">
        <v>118</v>
      </c>
      <c r="F2" s="30" t="s">
        <v>119</v>
      </c>
      <c r="G2" s="31" t="s">
        <v>71</v>
      </c>
      <c r="H2" s="31" t="s">
        <v>120</v>
      </c>
      <c r="I2" s="31" t="s">
        <v>73</v>
      </c>
      <c r="J2" s="34">
        <v>4</v>
      </c>
      <c r="K2" s="31" t="s">
        <v>121</v>
      </c>
      <c r="L2" s="31" t="s">
        <v>73</v>
      </c>
      <c r="M2" s="35">
        <v>45229</v>
      </c>
      <c r="N2" s="36">
        <v>10</v>
      </c>
      <c r="O2" s="37">
        <v>0</v>
      </c>
      <c r="P2" s="38">
        <v>2.51502</v>
      </c>
      <c r="Q2" s="45">
        <v>10.06008</v>
      </c>
      <c r="R2" s="46">
        <f>S11</f>
        <v>0.6095929087</v>
      </c>
      <c r="S2" s="47">
        <f>R2*J2</f>
        <v>2.4383716348</v>
      </c>
      <c r="T2" s="35"/>
      <c r="U2" s="31" t="s">
        <v>73</v>
      </c>
    </row>
    <row r="3" s="26" customFormat="1" ht="13.5" spans="1:21">
      <c r="A3" s="32" t="s">
        <v>67</v>
      </c>
      <c r="B3" s="32" t="s">
        <v>31</v>
      </c>
      <c r="C3" s="33" t="s">
        <v>68</v>
      </c>
      <c r="D3" s="32" t="s">
        <v>32</v>
      </c>
      <c r="E3" s="33" t="s">
        <v>118</v>
      </c>
      <c r="F3" s="32" t="s">
        <v>122</v>
      </c>
      <c r="G3" s="33" t="s">
        <v>76</v>
      </c>
      <c r="H3" s="33" t="s">
        <v>123</v>
      </c>
      <c r="I3" s="33" t="s">
        <v>124</v>
      </c>
      <c r="J3" s="39">
        <v>4</v>
      </c>
      <c r="K3" s="33" t="s">
        <v>68</v>
      </c>
      <c r="L3" s="33" t="s">
        <v>73</v>
      </c>
      <c r="M3" s="40">
        <v>45229</v>
      </c>
      <c r="N3" s="41">
        <v>10</v>
      </c>
      <c r="O3" s="42">
        <v>0</v>
      </c>
      <c r="P3" s="43">
        <v>0.23</v>
      </c>
      <c r="Q3" s="48">
        <v>0.92</v>
      </c>
      <c r="R3" s="46">
        <v>0.2254</v>
      </c>
      <c r="S3" s="47">
        <f>R3*J3</f>
        <v>0.9016</v>
      </c>
      <c r="T3" s="40"/>
      <c r="U3" s="33" t="s">
        <v>73</v>
      </c>
    </row>
    <row r="4" s="26" customFormat="1" ht="13.5" spans="1:21">
      <c r="A4" s="30" t="s">
        <v>67</v>
      </c>
      <c r="B4" s="30" t="s">
        <v>31</v>
      </c>
      <c r="C4" s="31" t="s">
        <v>68</v>
      </c>
      <c r="D4" s="30" t="s">
        <v>32</v>
      </c>
      <c r="E4" s="31" t="s">
        <v>118</v>
      </c>
      <c r="F4" s="30" t="s">
        <v>181</v>
      </c>
      <c r="G4" s="31" t="s">
        <v>71</v>
      </c>
      <c r="H4" s="31" t="s">
        <v>126</v>
      </c>
      <c r="I4" s="31" t="s">
        <v>118</v>
      </c>
      <c r="J4" s="34">
        <v>1</v>
      </c>
      <c r="K4" s="31" t="s">
        <v>68</v>
      </c>
      <c r="L4" s="31" t="s">
        <v>73</v>
      </c>
      <c r="M4" s="35">
        <v>45229</v>
      </c>
      <c r="N4" s="36">
        <v>10</v>
      </c>
      <c r="O4" s="37">
        <v>0</v>
      </c>
      <c r="P4" s="38">
        <v>46.09689</v>
      </c>
      <c r="Q4" s="45">
        <v>46.09689</v>
      </c>
      <c r="R4" s="46">
        <f>S16</f>
        <v>38.111381861</v>
      </c>
      <c r="S4" s="47">
        <f>R4*J4</f>
        <v>38.111381861</v>
      </c>
      <c r="T4" s="35"/>
      <c r="U4" s="31" t="s">
        <v>73</v>
      </c>
    </row>
    <row r="5" spans="18:19">
      <c r="R5" s="24" t="s">
        <v>88</v>
      </c>
      <c r="S5" s="25">
        <f>SUM(S2:S4)</f>
        <v>41.4513534958</v>
      </c>
    </row>
    <row r="6" spans="18:19">
      <c r="R6" s="25" t="s">
        <v>71</v>
      </c>
      <c r="S6" s="25" cm="1">
        <f t="array" ref="S6:S7">SUMIF(G2:G4,R6:R7,S2:S4)</f>
        <v>40.5497534958</v>
      </c>
    </row>
    <row r="7" spans="18:19">
      <c r="R7" s="25" t="s">
        <v>76</v>
      </c>
      <c r="S7" s="25">
        <v>0.9016</v>
      </c>
    </row>
    <row r="9" s="26" customFormat="1" ht="18" customHeight="1" spans="1:21">
      <c r="A9" s="29" t="s">
        <v>46</v>
      </c>
      <c r="B9" s="29" t="s">
        <v>47</v>
      </c>
      <c r="C9" s="29" t="s">
        <v>48</v>
      </c>
      <c r="D9" s="29" t="s">
        <v>49</v>
      </c>
      <c r="E9" s="29" t="s">
        <v>50</v>
      </c>
      <c r="F9" s="29" t="s">
        <v>51</v>
      </c>
      <c r="G9" s="29" t="s">
        <v>52</v>
      </c>
      <c r="H9" s="29" t="s">
        <v>53</v>
      </c>
      <c r="I9" s="29" t="s">
        <v>54</v>
      </c>
      <c r="J9" s="29" t="s">
        <v>55</v>
      </c>
      <c r="K9" s="29" t="s">
        <v>56</v>
      </c>
      <c r="L9" s="29" t="s">
        <v>57</v>
      </c>
      <c r="M9" s="29" t="s">
        <v>58</v>
      </c>
      <c r="N9" s="29" t="s">
        <v>59</v>
      </c>
      <c r="O9" s="29" t="s">
        <v>60</v>
      </c>
      <c r="P9" s="29" t="s">
        <v>61</v>
      </c>
      <c r="Q9" s="29" t="s">
        <v>62</v>
      </c>
      <c r="R9" s="44" t="s">
        <v>63</v>
      </c>
      <c r="S9" s="44" t="s">
        <v>64</v>
      </c>
      <c r="T9" s="29" t="s">
        <v>65</v>
      </c>
      <c r="U9" s="29" t="s">
        <v>66</v>
      </c>
    </row>
    <row r="10" s="26" customFormat="1" ht="13.5" spans="1:21">
      <c r="A10" s="30" t="s">
        <v>67</v>
      </c>
      <c r="B10" s="30" t="s">
        <v>119</v>
      </c>
      <c r="C10" s="31" t="s">
        <v>121</v>
      </c>
      <c r="D10" s="30" t="s">
        <v>120</v>
      </c>
      <c r="E10" s="31" t="s">
        <v>73</v>
      </c>
      <c r="F10" s="30" t="s">
        <v>127</v>
      </c>
      <c r="G10" s="31" t="s">
        <v>76</v>
      </c>
      <c r="H10" s="31" t="s">
        <v>128</v>
      </c>
      <c r="I10" s="31" t="s">
        <v>73</v>
      </c>
      <c r="J10" s="34">
        <v>0.01013</v>
      </c>
      <c r="K10" s="31" t="s">
        <v>78</v>
      </c>
      <c r="L10" s="31" t="s">
        <v>73</v>
      </c>
      <c r="M10" s="35">
        <v>45106</v>
      </c>
      <c r="N10" s="36">
        <v>90</v>
      </c>
      <c r="O10" s="37">
        <v>0</v>
      </c>
      <c r="P10" s="38">
        <v>0</v>
      </c>
      <c r="Q10" s="45">
        <v>0</v>
      </c>
      <c r="R10" s="46">
        <v>60.17699</v>
      </c>
      <c r="S10" s="47">
        <f t="shared" ref="S10:S15" si="0">R10*J10</f>
        <v>0.6095929087</v>
      </c>
      <c r="T10" s="35"/>
      <c r="U10" s="31" t="s">
        <v>73</v>
      </c>
    </row>
    <row r="11" spans="19:19">
      <c r="S11" s="28">
        <f>SUM(S10:S10)</f>
        <v>0.6095929087</v>
      </c>
    </row>
    <row r="13" s="26" customFormat="1" ht="18" customHeight="1" spans="1:21">
      <c r="A13" s="29" t="s">
        <v>46</v>
      </c>
      <c r="B13" s="29" t="s">
        <v>47</v>
      </c>
      <c r="C13" s="29" t="s">
        <v>48</v>
      </c>
      <c r="D13" s="29" t="s">
        <v>49</v>
      </c>
      <c r="E13" s="29" t="s">
        <v>50</v>
      </c>
      <c r="F13" s="29" t="s">
        <v>51</v>
      </c>
      <c r="G13" s="29" t="s">
        <v>52</v>
      </c>
      <c r="H13" s="29" t="s">
        <v>53</v>
      </c>
      <c r="I13" s="29" t="s">
        <v>54</v>
      </c>
      <c r="J13" s="29" t="s">
        <v>55</v>
      </c>
      <c r="K13" s="29" t="s">
        <v>56</v>
      </c>
      <c r="L13" s="29" t="s">
        <v>57</v>
      </c>
      <c r="M13" s="29" t="s">
        <v>58</v>
      </c>
      <c r="N13" s="29" t="s">
        <v>59</v>
      </c>
      <c r="O13" s="29" t="s">
        <v>60</v>
      </c>
      <c r="P13" s="29" t="s">
        <v>61</v>
      </c>
      <c r="Q13" s="29" t="s">
        <v>62</v>
      </c>
      <c r="R13" s="44" t="s">
        <v>63</v>
      </c>
      <c r="S13" s="44" t="s">
        <v>64</v>
      </c>
      <c r="T13" s="29" t="s">
        <v>65</v>
      </c>
      <c r="U13" s="29" t="s">
        <v>66</v>
      </c>
    </row>
    <row r="14" s="26" customFormat="1" ht="13.5" spans="1:21">
      <c r="A14" s="30" t="s">
        <v>67</v>
      </c>
      <c r="B14" s="30" t="s">
        <v>181</v>
      </c>
      <c r="C14" s="31" t="s">
        <v>68</v>
      </c>
      <c r="D14" s="30" t="s">
        <v>126</v>
      </c>
      <c r="E14" s="31" t="s">
        <v>118</v>
      </c>
      <c r="F14" s="30" t="s">
        <v>182</v>
      </c>
      <c r="G14" s="31" t="s">
        <v>71</v>
      </c>
      <c r="H14" s="31" t="s">
        <v>130</v>
      </c>
      <c r="I14" s="31" t="s">
        <v>118</v>
      </c>
      <c r="J14" s="34">
        <v>1</v>
      </c>
      <c r="K14" s="31" t="s">
        <v>68</v>
      </c>
      <c r="L14" s="31" t="s">
        <v>74</v>
      </c>
      <c r="M14" s="35">
        <v>45229</v>
      </c>
      <c r="N14" s="36">
        <v>70</v>
      </c>
      <c r="O14" s="37">
        <v>0</v>
      </c>
      <c r="P14" s="38">
        <v>42.2207</v>
      </c>
      <c r="Q14" s="45">
        <v>42.2207</v>
      </c>
      <c r="R14" s="46">
        <f>S33</f>
        <v>35.212113461</v>
      </c>
      <c r="S14" s="47">
        <f t="shared" si="0"/>
        <v>35.212113461</v>
      </c>
      <c r="T14" s="35"/>
      <c r="U14" s="31" t="s">
        <v>73</v>
      </c>
    </row>
    <row r="15" s="26" customFormat="1" ht="13.5" spans="1:21">
      <c r="A15" s="32" t="s">
        <v>67</v>
      </c>
      <c r="B15" s="32" t="s">
        <v>181</v>
      </c>
      <c r="C15" s="33" t="s">
        <v>68</v>
      </c>
      <c r="D15" s="32" t="s">
        <v>126</v>
      </c>
      <c r="E15" s="33" t="s">
        <v>118</v>
      </c>
      <c r="F15" s="32" t="s">
        <v>91</v>
      </c>
      <c r="G15" s="33" t="s">
        <v>71</v>
      </c>
      <c r="H15" s="33" t="s">
        <v>92</v>
      </c>
      <c r="I15" s="33" t="s">
        <v>73</v>
      </c>
      <c r="J15" s="39">
        <v>0.476</v>
      </c>
      <c r="K15" s="33" t="s">
        <v>93</v>
      </c>
      <c r="L15" s="33" t="s">
        <v>73</v>
      </c>
      <c r="M15" s="40">
        <v>45229</v>
      </c>
      <c r="N15" s="41">
        <v>70</v>
      </c>
      <c r="O15" s="42">
        <v>0</v>
      </c>
      <c r="P15" s="43">
        <v>7.55336</v>
      </c>
      <c r="Q15" s="48">
        <v>3.5954</v>
      </c>
      <c r="R15" s="46">
        <v>6.0909</v>
      </c>
      <c r="S15" s="47">
        <f t="shared" si="0"/>
        <v>2.8992684</v>
      </c>
      <c r="T15" s="40"/>
      <c r="U15" s="33" t="s">
        <v>73</v>
      </c>
    </row>
    <row r="16" spans="19:19">
      <c r="S16" s="28">
        <f>SUM(S14:S15)</f>
        <v>38.111381861</v>
      </c>
    </row>
    <row r="18" s="1" customFormat="1" ht="18" customHeight="1" spans="1:21">
      <c r="A18" s="3" t="s">
        <v>46</v>
      </c>
      <c r="B18" s="3" t="s">
        <v>47</v>
      </c>
      <c r="C18" s="3" t="s">
        <v>48</v>
      </c>
      <c r="D18" s="3" t="s">
        <v>49</v>
      </c>
      <c r="E18" s="3" t="s">
        <v>50</v>
      </c>
      <c r="F18" s="3" t="s">
        <v>51</v>
      </c>
      <c r="G18" s="3" t="s">
        <v>52</v>
      </c>
      <c r="H18" s="3" t="s">
        <v>53</v>
      </c>
      <c r="I18" s="3" t="s">
        <v>54</v>
      </c>
      <c r="J18" s="8" t="s">
        <v>55</v>
      </c>
      <c r="K18" s="3" t="s">
        <v>56</v>
      </c>
      <c r="L18" s="3" t="s">
        <v>57</v>
      </c>
      <c r="M18" s="8" t="s">
        <v>58</v>
      </c>
      <c r="N18" s="8" t="s">
        <v>59</v>
      </c>
      <c r="O18" s="8" t="s">
        <v>60</v>
      </c>
      <c r="P18" s="8" t="s">
        <v>61</v>
      </c>
      <c r="Q18" s="8" t="s">
        <v>62</v>
      </c>
      <c r="R18" s="19" t="s">
        <v>63</v>
      </c>
      <c r="S18" s="19" t="s">
        <v>64</v>
      </c>
      <c r="T18" s="8" t="s">
        <v>65</v>
      </c>
      <c r="U18" s="3" t="s">
        <v>66</v>
      </c>
    </row>
    <row r="19" s="1" customFormat="1" ht="13.5" spans="1:21">
      <c r="A19" s="4" t="s">
        <v>67</v>
      </c>
      <c r="B19" s="4" t="s">
        <v>182</v>
      </c>
      <c r="C19" s="5" t="s">
        <v>68</v>
      </c>
      <c r="D19" s="4" t="s">
        <v>130</v>
      </c>
      <c r="E19" s="5" t="s">
        <v>118</v>
      </c>
      <c r="F19" s="4" t="s">
        <v>141</v>
      </c>
      <c r="G19" s="5" t="s">
        <v>76</v>
      </c>
      <c r="H19" s="5" t="s">
        <v>142</v>
      </c>
      <c r="I19" s="5" t="s">
        <v>133</v>
      </c>
      <c r="J19" s="9">
        <v>1</v>
      </c>
      <c r="K19" s="5" t="s">
        <v>68</v>
      </c>
      <c r="L19" s="5" t="s">
        <v>73</v>
      </c>
      <c r="M19" s="10">
        <v>45229</v>
      </c>
      <c r="N19" s="11">
        <v>20</v>
      </c>
      <c r="O19" s="12">
        <v>0</v>
      </c>
      <c r="P19" s="13">
        <v>5.2628</v>
      </c>
      <c r="Q19" s="20">
        <v>5.2628</v>
      </c>
      <c r="R19" s="21">
        <v>5</v>
      </c>
      <c r="S19" s="47">
        <f t="shared" ref="S19:S32" si="1">R19*J19</f>
        <v>5</v>
      </c>
      <c r="T19" s="10"/>
      <c r="U19" s="5" t="s">
        <v>73</v>
      </c>
    </row>
    <row r="20" s="1" customFormat="1" ht="13.5" spans="1:21">
      <c r="A20" s="6" t="s">
        <v>67</v>
      </c>
      <c r="B20" s="6" t="s">
        <v>182</v>
      </c>
      <c r="C20" s="7" t="s">
        <v>68</v>
      </c>
      <c r="D20" s="6" t="s">
        <v>130</v>
      </c>
      <c r="E20" s="7" t="s">
        <v>118</v>
      </c>
      <c r="F20" s="6" t="s">
        <v>159</v>
      </c>
      <c r="G20" s="7" t="s">
        <v>71</v>
      </c>
      <c r="H20" s="7" t="s">
        <v>160</v>
      </c>
      <c r="I20" s="7" t="s">
        <v>161</v>
      </c>
      <c r="J20" s="14">
        <v>1</v>
      </c>
      <c r="K20" s="7" t="s">
        <v>68</v>
      </c>
      <c r="L20" s="7" t="s">
        <v>73</v>
      </c>
      <c r="M20" s="15">
        <v>45229</v>
      </c>
      <c r="N20" s="16">
        <v>20</v>
      </c>
      <c r="O20" s="17">
        <v>0</v>
      </c>
      <c r="P20" s="18">
        <v>1.9163</v>
      </c>
      <c r="Q20" s="23">
        <v>1.9163</v>
      </c>
      <c r="R20" s="21">
        <f>S37</f>
        <v>1.72150316</v>
      </c>
      <c r="S20" s="47">
        <f t="shared" si="1"/>
        <v>1.72150316</v>
      </c>
      <c r="T20" s="15"/>
      <c r="U20" s="7" t="s">
        <v>73</v>
      </c>
    </row>
    <row r="21" s="1" customFormat="1" ht="13.5" spans="1:21">
      <c r="A21" s="4" t="s">
        <v>67</v>
      </c>
      <c r="B21" s="4" t="s">
        <v>182</v>
      </c>
      <c r="C21" s="5" t="s">
        <v>68</v>
      </c>
      <c r="D21" s="4" t="s">
        <v>130</v>
      </c>
      <c r="E21" s="5" t="s">
        <v>118</v>
      </c>
      <c r="F21" s="4" t="s">
        <v>131</v>
      </c>
      <c r="G21" s="5" t="s">
        <v>76</v>
      </c>
      <c r="H21" s="5" t="s">
        <v>132</v>
      </c>
      <c r="I21" s="5" t="s">
        <v>133</v>
      </c>
      <c r="J21" s="9">
        <v>1</v>
      </c>
      <c r="K21" s="5" t="s">
        <v>68</v>
      </c>
      <c r="L21" s="5" t="s">
        <v>73</v>
      </c>
      <c r="M21" s="10">
        <v>45229</v>
      </c>
      <c r="N21" s="11">
        <v>20</v>
      </c>
      <c r="O21" s="12">
        <v>0</v>
      </c>
      <c r="P21" s="13">
        <v>5.2628</v>
      </c>
      <c r="Q21" s="20">
        <v>5.2628</v>
      </c>
      <c r="R21" s="21">
        <v>5</v>
      </c>
      <c r="S21" s="47">
        <f t="shared" si="1"/>
        <v>5</v>
      </c>
      <c r="T21" s="10"/>
      <c r="U21" s="5" t="s">
        <v>73</v>
      </c>
    </row>
    <row r="22" s="1" customFormat="1" ht="13.5" spans="1:21">
      <c r="A22" s="6" t="s">
        <v>67</v>
      </c>
      <c r="B22" s="6" t="s">
        <v>182</v>
      </c>
      <c r="C22" s="7" t="s">
        <v>68</v>
      </c>
      <c r="D22" s="6" t="s">
        <v>130</v>
      </c>
      <c r="E22" s="7" t="s">
        <v>118</v>
      </c>
      <c r="F22" s="6" t="s">
        <v>183</v>
      </c>
      <c r="G22" s="7" t="s">
        <v>76</v>
      </c>
      <c r="H22" s="7" t="s">
        <v>184</v>
      </c>
      <c r="I22" s="7" t="s">
        <v>73</v>
      </c>
      <c r="J22" s="14">
        <v>0.0413</v>
      </c>
      <c r="K22" s="7" t="s">
        <v>78</v>
      </c>
      <c r="L22" s="7" t="s">
        <v>73</v>
      </c>
      <c r="M22" s="15">
        <v>45449</v>
      </c>
      <c r="N22" s="16">
        <v>20</v>
      </c>
      <c r="O22" s="17">
        <v>0</v>
      </c>
      <c r="P22" s="18">
        <v>5.62213</v>
      </c>
      <c r="Q22" s="23">
        <v>0.23219</v>
      </c>
      <c r="R22" s="21">
        <v>5.44248</v>
      </c>
      <c r="S22" s="47">
        <f t="shared" si="1"/>
        <v>0.224774424</v>
      </c>
      <c r="T22" s="15"/>
      <c r="U22" s="7" t="s">
        <v>73</v>
      </c>
    </row>
    <row r="23" s="1" customFormat="1" ht="13.5" spans="1:21">
      <c r="A23" s="4" t="s">
        <v>67</v>
      </c>
      <c r="B23" s="4" t="s">
        <v>182</v>
      </c>
      <c r="C23" s="5" t="s">
        <v>68</v>
      </c>
      <c r="D23" s="4" t="s">
        <v>130</v>
      </c>
      <c r="E23" s="5" t="s">
        <v>118</v>
      </c>
      <c r="F23" s="4" t="s">
        <v>139</v>
      </c>
      <c r="G23" s="5" t="s">
        <v>71</v>
      </c>
      <c r="H23" s="5" t="s">
        <v>140</v>
      </c>
      <c r="I23" s="5" t="s">
        <v>73</v>
      </c>
      <c r="J23" s="9">
        <v>1</v>
      </c>
      <c r="K23" s="5" t="s">
        <v>68</v>
      </c>
      <c r="L23" s="5" t="s">
        <v>73</v>
      </c>
      <c r="M23" s="10">
        <v>45401</v>
      </c>
      <c r="N23" s="11">
        <v>20</v>
      </c>
      <c r="O23" s="12">
        <v>0</v>
      </c>
      <c r="P23" s="13">
        <v>5.08141</v>
      </c>
      <c r="Q23" s="20">
        <v>5.08141</v>
      </c>
      <c r="R23" s="21">
        <f>S44</f>
        <v>4.04732935</v>
      </c>
      <c r="S23" s="47">
        <f t="shared" si="1"/>
        <v>4.04732935</v>
      </c>
      <c r="T23" s="10"/>
      <c r="U23" s="5" t="s">
        <v>73</v>
      </c>
    </row>
    <row r="24" s="1" customFormat="1" ht="13.5" spans="1:21">
      <c r="A24" s="6" t="s">
        <v>67</v>
      </c>
      <c r="B24" s="6" t="s">
        <v>182</v>
      </c>
      <c r="C24" s="7" t="s">
        <v>68</v>
      </c>
      <c r="D24" s="6" t="s">
        <v>130</v>
      </c>
      <c r="E24" s="7" t="s">
        <v>118</v>
      </c>
      <c r="F24" s="6" t="s">
        <v>152</v>
      </c>
      <c r="G24" s="7" t="s">
        <v>71</v>
      </c>
      <c r="H24" s="7" t="s">
        <v>153</v>
      </c>
      <c r="I24" s="7" t="s">
        <v>154</v>
      </c>
      <c r="J24" s="14">
        <v>1</v>
      </c>
      <c r="K24" s="7" t="s">
        <v>68</v>
      </c>
      <c r="L24" s="7" t="s">
        <v>73</v>
      </c>
      <c r="M24" s="15">
        <v>45229</v>
      </c>
      <c r="N24" s="16">
        <v>20</v>
      </c>
      <c r="O24" s="17">
        <v>0</v>
      </c>
      <c r="P24" s="18">
        <v>0.71389</v>
      </c>
      <c r="Q24" s="23">
        <v>0.71389</v>
      </c>
      <c r="R24" s="21">
        <f>S52</f>
        <v>0.510435</v>
      </c>
      <c r="S24" s="47">
        <f t="shared" si="1"/>
        <v>0.510435</v>
      </c>
      <c r="T24" s="15"/>
      <c r="U24" s="7" t="s">
        <v>73</v>
      </c>
    </row>
    <row r="25" s="1" customFormat="1" ht="13.5" spans="1:21">
      <c r="A25" s="4" t="s">
        <v>67</v>
      </c>
      <c r="B25" s="4" t="s">
        <v>182</v>
      </c>
      <c r="C25" s="5" t="s">
        <v>68</v>
      </c>
      <c r="D25" s="4" t="s">
        <v>130</v>
      </c>
      <c r="E25" s="5" t="s">
        <v>118</v>
      </c>
      <c r="F25" s="4" t="s">
        <v>75</v>
      </c>
      <c r="G25" s="5" t="s">
        <v>76</v>
      </c>
      <c r="H25" s="5" t="s">
        <v>77</v>
      </c>
      <c r="I25" s="5" t="s">
        <v>73</v>
      </c>
      <c r="J25" s="9">
        <v>0.0141</v>
      </c>
      <c r="K25" s="5" t="s">
        <v>78</v>
      </c>
      <c r="L25" s="5" t="s">
        <v>73</v>
      </c>
      <c r="M25" s="10">
        <v>45229</v>
      </c>
      <c r="N25" s="11">
        <v>20</v>
      </c>
      <c r="O25" s="12">
        <v>0</v>
      </c>
      <c r="P25" s="13">
        <v>5.96786</v>
      </c>
      <c r="Q25" s="20">
        <v>0.08415</v>
      </c>
      <c r="R25" s="21">
        <v>5.61947</v>
      </c>
      <c r="S25" s="47">
        <f t="shared" si="1"/>
        <v>0.079234527</v>
      </c>
      <c r="T25" s="10"/>
      <c r="U25" s="5" t="s">
        <v>73</v>
      </c>
    </row>
    <row r="26" s="1" customFormat="1" ht="13.5" spans="1:21">
      <c r="A26" s="6" t="s">
        <v>67</v>
      </c>
      <c r="B26" s="6" t="s">
        <v>182</v>
      </c>
      <c r="C26" s="7" t="s">
        <v>68</v>
      </c>
      <c r="D26" s="6" t="s">
        <v>130</v>
      </c>
      <c r="E26" s="7" t="s">
        <v>118</v>
      </c>
      <c r="F26" s="6" t="s">
        <v>145</v>
      </c>
      <c r="G26" s="7" t="s">
        <v>71</v>
      </c>
      <c r="H26" s="7" t="s">
        <v>146</v>
      </c>
      <c r="I26" s="7" t="s">
        <v>147</v>
      </c>
      <c r="J26" s="14">
        <v>1</v>
      </c>
      <c r="K26" s="7" t="s">
        <v>68</v>
      </c>
      <c r="L26" s="7" t="s">
        <v>73</v>
      </c>
      <c r="M26" s="15">
        <v>45229</v>
      </c>
      <c r="N26" s="16">
        <v>20</v>
      </c>
      <c r="O26" s="17">
        <v>0</v>
      </c>
      <c r="P26" s="18">
        <v>3.89071</v>
      </c>
      <c r="Q26" s="23">
        <v>3.89071</v>
      </c>
      <c r="R26" s="21">
        <f>S56</f>
        <v>3.570993</v>
      </c>
      <c r="S26" s="47">
        <f t="shared" si="1"/>
        <v>3.570993</v>
      </c>
      <c r="T26" s="15"/>
      <c r="U26" s="7" t="s">
        <v>73</v>
      </c>
    </row>
    <row r="27" s="1" customFormat="1" ht="13.5" spans="1:21">
      <c r="A27" s="4" t="s">
        <v>67</v>
      </c>
      <c r="B27" s="4" t="s">
        <v>182</v>
      </c>
      <c r="C27" s="5" t="s">
        <v>68</v>
      </c>
      <c r="D27" s="4" t="s">
        <v>130</v>
      </c>
      <c r="E27" s="5" t="s">
        <v>118</v>
      </c>
      <c r="F27" s="4" t="s">
        <v>157</v>
      </c>
      <c r="G27" s="5" t="s">
        <v>71</v>
      </c>
      <c r="H27" s="5" t="s">
        <v>158</v>
      </c>
      <c r="I27" s="5" t="s">
        <v>154</v>
      </c>
      <c r="J27" s="9">
        <v>2</v>
      </c>
      <c r="K27" s="5" t="s">
        <v>68</v>
      </c>
      <c r="L27" s="5" t="s">
        <v>73</v>
      </c>
      <c r="M27" s="10">
        <v>45229</v>
      </c>
      <c r="N27" s="11">
        <v>20</v>
      </c>
      <c r="O27" s="12">
        <v>0</v>
      </c>
      <c r="P27" s="13">
        <v>0.52049</v>
      </c>
      <c r="Q27" s="20">
        <v>1.04099</v>
      </c>
      <c r="R27" s="21">
        <f>S60</f>
        <v>0.31423</v>
      </c>
      <c r="S27" s="47">
        <f t="shared" si="1"/>
        <v>0.62846</v>
      </c>
      <c r="T27" s="10"/>
      <c r="U27" s="5" t="s">
        <v>73</v>
      </c>
    </row>
    <row r="28" s="1" customFormat="1" ht="13.5" spans="1:21">
      <c r="A28" s="6" t="s">
        <v>67</v>
      </c>
      <c r="B28" s="6" t="s">
        <v>182</v>
      </c>
      <c r="C28" s="7" t="s">
        <v>68</v>
      </c>
      <c r="D28" s="6" t="s">
        <v>130</v>
      </c>
      <c r="E28" s="7" t="s">
        <v>118</v>
      </c>
      <c r="F28" s="6" t="s">
        <v>150</v>
      </c>
      <c r="G28" s="7" t="s">
        <v>71</v>
      </c>
      <c r="H28" s="7" t="s">
        <v>151</v>
      </c>
      <c r="I28" s="7" t="s">
        <v>147</v>
      </c>
      <c r="J28" s="14">
        <v>2</v>
      </c>
      <c r="K28" s="7" t="s">
        <v>68</v>
      </c>
      <c r="L28" s="7" t="s">
        <v>73</v>
      </c>
      <c r="M28" s="15">
        <v>45229</v>
      </c>
      <c r="N28" s="16">
        <v>20</v>
      </c>
      <c r="O28" s="17">
        <v>0</v>
      </c>
      <c r="P28" s="18">
        <v>1.3301</v>
      </c>
      <c r="Q28" s="23">
        <v>2.6602</v>
      </c>
      <c r="R28" s="21">
        <f>S64</f>
        <v>0.575463</v>
      </c>
      <c r="S28" s="47">
        <f t="shared" si="1"/>
        <v>1.150926</v>
      </c>
      <c r="T28" s="15"/>
      <c r="U28" s="7" t="s">
        <v>73</v>
      </c>
    </row>
    <row r="29" s="1" customFormat="1" ht="13.5" spans="1:21">
      <c r="A29" s="4" t="s">
        <v>67</v>
      </c>
      <c r="B29" s="4" t="s">
        <v>182</v>
      </c>
      <c r="C29" s="5" t="s">
        <v>68</v>
      </c>
      <c r="D29" s="4" t="s">
        <v>130</v>
      </c>
      <c r="E29" s="5" t="s">
        <v>118</v>
      </c>
      <c r="F29" s="4" t="s">
        <v>155</v>
      </c>
      <c r="G29" s="5" t="s">
        <v>71</v>
      </c>
      <c r="H29" s="5" t="s">
        <v>156</v>
      </c>
      <c r="I29" s="5" t="s">
        <v>147</v>
      </c>
      <c r="J29" s="9">
        <v>1</v>
      </c>
      <c r="K29" s="5" t="s">
        <v>68</v>
      </c>
      <c r="L29" s="5" t="s">
        <v>73</v>
      </c>
      <c r="M29" s="10">
        <v>45229</v>
      </c>
      <c r="N29" s="11">
        <v>20</v>
      </c>
      <c r="O29" s="12">
        <v>0</v>
      </c>
      <c r="P29" s="13">
        <v>3.89071</v>
      </c>
      <c r="Q29" s="20">
        <v>3.89071</v>
      </c>
      <c r="R29" s="21">
        <f>S68</f>
        <v>3.570993</v>
      </c>
      <c r="S29" s="47">
        <f t="shared" si="1"/>
        <v>3.570993</v>
      </c>
      <c r="T29" s="10"/>
      <c r="U29" s="5" t="s">
        <v>73</v>
      </c>
    </row>
    <row r="30" s="1" customFormat="1" ht="13.5" spans="1:21">
      <c r="A30" s="6" t="s">
        <v>67</v>
      </c>
      <c r="B30" s="6" t="s">
        <v>182</v>
      </c>
      <c r="C30" s="7" t="s">
        <v>68</v>
      </c>
      <c r="D30" s="6" t="s">
        <v>130</v>
      </c>
      <c r="E30" s="7" t="s">
        <v>118</v>
      </c>
      <c r="F30" s="6" t="s">
        <v>162</v>
      </c>
      <c r="G30" s="7" t="s">
        <v>71</v>
      </c>
      <c r="H30" s="7" t="s">
        <v>163</v>
      </c>
      <c r="I30" s="7" t="s">
        <v>73</v>
      </c>
      <c r="J30" s="14">
        <v>1</v>
      </c>
      <c r="K30" s="7" t="s">
        <v>68</v>
      </c>
      <c r="L30" s="7" t="s">
        <v>73</v>
      </c>
      <c r="M30" s="15">
        <v>45229</v>
      </c>
      <c r="N30" s="16">
        <v>20</v>
      </c>
      <c r="O30" s="17">
        <v>0</v>
      </c>
      <c r="P30" s="18">
        <v>2.00259</v>
      </c>
      <c r="Q30" s="23">
        <v>2.00259</v>
      </c>
      <c r="R30" s="21">
        <f>S73</f>
        <v>1.404465</v>
      </c>
      <c r="S30" s="47">
        <f t="shared" si="1"/>
        <v>1.404465</v>
      </c>
      <c r="T30" s="15"/>
      <c r="U30" s="7" t="s">
        <v>73</v>
      </c>
    </row>
    <row r="31" s="1" customFormat="1" ht="13.5" spans="1:21">
      <c r="A31" s="4" t="s">
        <v>67</v>
      </c>
      <c r="B31" s="4" t="s">
        <v>182</v>
      </c>
      <c r="C31" s="5" t="s">
        <v>68</v>
      </c>
      <c r="D31" s="4" t="s">
        <v>130</v>
      </c>
      <c r="E31" s="5" t="s">
        <v>118</v>
      </c>
      <c r="F31" s="4" t="s">
        <v>134</v>
      </c>
      <c r="G31" s="5" t="s">
        <v>76</v>
      </c>
      <c r="H31" s="5" t="s">
        <v>135</v>
      </c>
      <c r="I31" s="5" t="s">
        <v>136</v>
      </c>
      <c r="J31" s="9">
        <v>2</v>
      </c>
      <c r="K31" s="5" t="s">
        <v>68</v>
      </c>
      <c r="L31" s="5" t="s">
        <v>73</v>
      </c>
      <c r="M31" s="10">
        <v>45229</v>
      </c>
      <c r="N31" s="11">
        <v>20</v>
      </c>
      <c r="O31" s="12">
        <v>0</v>
      </c>
      <c r="P31" s="13">
        <v>0.15</v>
      </c>
      <c r="Q31" s="20">
        <v>0.3</v>
      </c>
      <c r="R31" s="21">
        <v>0.147</v>
      </c>
      <c r="S31" s="47">
        <f t="shared" si="1"/>
        <v>0.294</v>
      </c>
      <c r="T31" s="10"/>
      <c r="U31" s="5" t="s">
        <v>73</v>
      </c>
    </row>
    <row r="32" s="1" customFormat="1" ht="13.5" spans="1:21">
      <c r="A32" s="6" t="s">
        <v>67</v>
      </c>
      <c r="B32" s="6" t="s">
        <v>182</v>
      </c>
      <c r="C32" s="7" t="s">
        <v>68</v>
      </c>
      <c r="D32" s="6" t="s">
        <v>130</v>
      </c>
      <c r="E32" s="7" t="s">
        <v>118</v>
      </c>
      <c r="F32" s="6" t="s">
        <v>143</v>
      </c>
      <c r="G32" s="7" t="s">
        <v>76</v>
      </c>
      <c r="H32" s="7" t="s">
        <v>144</v>
      </c>
      <c r="I32" s="7" t="s">
        <v>118</v>
      </c>
      <c r="J32" s="14">
        <v>1</v>
      </c>
      <c r="K32" s="7" t="s">
        <v>68</v>
      </c>
      <c r="L32" s="7" t="s">
        <v>73</v>
      </c>
      <c r="M32" s="15">
        <v>45229</v>
      </c>
      <c r="N32" s="16">
        <v>20</v>
      </c>
      <c r="O32" s="17">
        <v>0</v>
      </c>
      <c r="P32" s="18">
        <v>8.009</v>
      </c>
      <c r="Q32" s="23">
        <v>8.009</v>
      </c>
      <c r="R32" s="21">
        <v>8.009</v>
      </c>
      <c r="S32" s="47">
        <f t="shared" si="1"/>
        <v>8.009</v>
      </c>
      <c r="T32" s="15"/>
      <c r="U32" s="7" t="s">
        <v>73</v>
      </c>
    </row>
    <row r="33" spans="19:19">
      <c r="S33" s="28">
        <f>SUM(S19:S32)</f>
        <v>35.212113461</v>
      </c>
    </row>
    <row r="35" s="1" customFormat="1" ht="18" customHeight="1" spans="1:21">
      <c r="A35" s="3" t="s">
        <v>46</v>
      </c>
      <c r="B35" s="3" t="s">
        <v>47</v>
      </c>
      <c r="C35" s="3" t="s">
        <v>48</v>
      </c>
      <c r="D35" s="3" t="s">
        <v>49</v>
      </c>
      <c r="E35" s="3" t="s">
        <v>50</v>
      </c>
      <c r="F35" s="3" t="s">
        <v>51</v>
      </c>
      <c r="G35" s="3" t="s">
        <v>52</v>
      </c>
      <c r="H35" s="3" t="s">
        <v>53</v>
      </c>
      <c r="I35" s="3" t="s">
        <v>54</v>
      </c>
      <c r="J35" s="8" t="s">
        <v>55</v>
      </c>
      <c r="K35" s="3" t="s">
        <v>56</v>
      </c>
      <c r="L35" s="3" t="s">
        <v>57</v>
      </c>
      <c r="M35" s="8" t="s">
        <v>58</v>
      </c>
      <c r="N35" s="8" t="s">
        <v>59</v>
      </c>
      <c r="O35" s="8" t="s">
        <v>60</v>
      </c>
      <c r="P35" s="8" t="s">
        <v>61</v>
      </c>
      <c r="Q35" s="8" t="s">
        <v>62</v>
      </c>
      <c r="R35" s="19" t="s">
        <v>63</v>
      </c>
      <c r="S35" s="19" t="s">
        <v>64</v>
      </c>
      <c r="T35" s="8" t="s">
        <v>65</v>
      </c>
      <c r="U35" s="3" t="s">
        <v>66</v>
      </c>
    </row>
    <row r="36" s="1" customFormat="1" ht="13.5" spans="1:21">
      <c r="A36" s="4" t="s">
        <v>67</v>
      </c>
      <c r="B36" s="4" t="s">
        <v>159</v>
      </c>
      <c r="C36" s="5" t="s">
        <v>68</v>
      </c>
      <c r="D36" s="4" t="s">
        <v>160</v>
      </c>
      <c r="E36" s="5" t="s">
        <v>173</v>
      </c>
      <c r="F36" s="4" t="s">
        <v>174</v>
      </c>
      <c r="G36" s="5" t="s">
        <v>76</v>
      </c>
      <c r="H36" s="5" t="s">
        <v>175</v>
      </c>
      <c r="I36" s="5" t="s">
        <v>176</v>
      </c>
      <c r="J36" s="9">
        <v>0.397</v>
      </c>
      <c r="K36" s="5" t="s">
        <v>78</v>
      </c>
      <c r="L36" s="5" t="s">
        <v>73</v>
      </c>
      <c r="M36" s="10">
        <v>44499</v>
      </c>
      <c r="N36" s="11">
        <v>60</v>
      </c>
      <c r="O36" s="12">
        <v>0</v>
      </c>
      <c r="P36" s="13">
        <v>4.415</v>
      </c>
      <c r="Q36" s="20">
        <v>1.75276</v>
      </c>
      <c r="R36" s="21">
        <v>4.33628</v>
      </c>
      <c r="S36" s="47">
        <f t="shared" ref="S36:S43" si="2">R36*J36</f>
        <v>1.72150316</v>
      </c>
      <c r="T36" s="10"/>
      <c r="U36" s="5" t="s">
        <v>73</v>
      </c>
    </row>
    <row r="37" spans="19:19">
      <c r="S37" s="28">
        <f>SUM(S36:S36)</f>
        <v>1.72150316</v>
      </c>
    </row>
    <row r="39" s="1" customFormat="1" ht="18" customHeight="1" spans="1:21">
      <c r="A39" s="3" t="s">
        <v>46</v>
      </c>
      <c r="B39" s="3" t="s">
        <v>47</v>
      </c>
      <c r="C39" s="3" t="s">
        <v>48</v>
      </c>
      <c r="D39" s="3" t="s">
        <v>49</v>
      </c>
      <c r="E39" s="3" t="s">
        <v>50</v>
      </c>
      <c r="F39" s="3" t="s">
        <v>51</v>
      </c>
      <c r="G39" s="3" t="s">
        <v>52</v>
      </c>
      <c r="H39" s="3" t="s">
        <v>53</v>
      </c>
      <c r="I39" s="3" t="s">
        <v>54</v>
      </c>
      <c r="J39" s="8" t="s">
        <v>55</v>
      </c>
      <c r="K39" s="3" t="s">
        <v>56</v>
      </c>
      <c r="L39" s="3" t="s">
        <v>57</v>
      </c>
      <c r="M39" s="8" t="s">
        <v>58</v>
      </c>
      <c r="N39" s="8" t="s">
        <v>59</v>
      </c>
      <c r="O39" s="8" t="s">
        <v>60</v>
      </c>
      <c r="P39" s="8" t="s">
        <v>61</v>
      </c>
      <c r="Q39" s="8" t="s">
        <v>62</v>
      </c>
      <c r="R39" s="19" t="s">
        <v>63</v>
      </c>
      <c r="S39" s="19" t="s">
        <v>64</v>
      </c>
      <c r="T39" s="8" t="s">
        <v>65</v>
      </c>
      <c r="U39" s="3" t="s">
        <v>66</v>
      </c>
    </row>
    <row r="40" s="1" customFormat="1" ht="13.5" spans="1:21">
      <c r="A40" s="4" t="s">
        <v>67</v>
      </c>
      <c r="B40" s="4" t="s">
        <v>139</v>
      </c>
      <c r="C40" s="5" t="s">
        <v>68</v>
      </c>
      <c r="D40" s="4" t="s">
        <v>140</v>
      </c>
      <c r="E40" s="5" t="s">
        <v>73</v>
      </c>
      <c r="F40" s="4" t="s">
        <v>164</v>
      </c>
      <c r="G40" s="5" t="s">
        <v>71</v>
      </c>
      <c r="H40" s="5" t="s">
        <v>165</v>
      </c>
      <c r="I40" s="5" t="s">
        <v>154</v>
      </c>
      <c r="J40" s="9">
        <v>1</v>
      </c>
      <c r="K40" s="5" t="s">
        <v>68</v>
      </c>
      <c r="L40" s="5" t="s">
        <v>74</v>
      </c>
      <c r="M40" s="10">
        <v>45399</v>
      </c>
      <c r="N40" s="11">
        <v>110</v>
      </c>
      <c r="O40" s="12">
        <v>0</v>
      </c>
      <c r="P40" s="13">
        <v>3.6196</v>
      </c>
      <c r="Q40" s="20">
        <v>3.6196</v>
      </c>
      <c r="R40" s="21">
        <f>S48</f>
        <v>3.469932</v>
      </c>
      <c r="S40" s="47">
        <f t="shared" si="2"/>
        <v>3.469932</v>
      </c>
      <c r="T40" s="10"/>
      <c r="U40" s="5" t="s">
        <v>73</v>
      </c>
    </row>
    <row r="41" s="1" customFormat="1" ht="13.5" spans="1:21">
      <c r="A41" s="6" t="s">
        <v>67</v>
      </c>
      <c r="B41" s="6" t="s">
        <v>139</v>
      </c>
      <c r="C41" s="7" t="s">
        <v>68</v>
      </c>
      <c r="D41" s="6" t="s">
        <v>140</v>
      </c>
      <c r="E41" s="7" t="s">
        <v>73</v>
      </c>
      <c r="F41" s="6" t="s">
        <v>148</v>
      </c>
      <c r="G41" s="7" t="s">
        <v>76</v>
      </c>
      <c r="H41" s="7" t="s">
        <v>149</v>
      </c>
      <c r="I41" s="7" t="s">
        <v>73</v>
      </c>
      <c r="J41" s="14">
        <v>2</v>
      </c>
      <c r="K41" s="7" t="s">
        <v>68</v>
      </c>
      <c r="L41" s="7" t="s">
        <v>73</v>
      </c>
      <c r="M41" s="15">
        <v>45401</v>
      </c>
      <c r="N41" s="16">
        <v>110</v>
      </c>
      <c r="O41" s="17">
        <v>0</v>
      </c>
      <c r="P41" s="18">
        <v>0.13</v>
      </c>
      <c r="Q41" s="23">
        <v>0.26</v>
      </c>
      <c r="R41" s="21">
        <v>0.1274</v>
      </c>
      <c r="S41" s="47">
        <f t="shared" si="2"/>
        <v>0.2548</v>
      </c>
      <c r="T41" s="15"/>
      <c r="U41" s="7" t="s">
        <v>73</v>
      </c>
    </row>
    <row r="42" s="1" customFormat="1" ht="13.5" spans="1:21">
      <c r="A42" s="4" t="s">
        <v>67</v>
      </c>
      <c r="B42" s="4" t="s">
        <v>139</v>
      </c>
      <c r="C42" s="5" t="s">
        <v>68</v>
      </c>
      <c r="D42" s="4" t="s">
        <v>140</v>
      </c>
      <c r="E42" s="5" t="s">
        <v>73</v>
      </c>
      <c r="F42" s="4" t="s">
        <v>166</v>
      </c>
      <c r="G42" s="5" t="s">
        <v>76</v>
      </c>
      <c r="H42" s="5" t="s">
        <v>167</v>
      </c>
      <c r="I42" s="5" t="s">
        <v>154</v>
      </c>
      <c r="J42" s="9">
        <v>1</v>
      </c>
      <c r="K42" s="5" t="s">
        <v>68</v>
      </c>
      <c r="L42" s="5" t="s">
        <v>73</v>
      </c>
      <c r="M42" s="10">
        <v>45399</v>
      </c>
      <c r="N42" s="11">
        <v>110</v>
      </c>
      <c r="O42" s="12">
        <v>0</v>
      </c>
      <c r="P42" s="13">
        <v>0.2945</v>
      </c>
      <c r="Q42" s="20">
        <v>0.2945</v>
      </c>
      <c r="R42" s="21">
        <v>0.2945</v>
      </c>
      <c r="S42" s="47">
        <f t="shared" si="2"/>
        <v>0.2945</v>
      </c>
      <c r="T42" s="10"/>
      <c r="U42" s="5" t="s">
        <v>73</v>
      </c>
    </row>
    <row r="43" s="1" customFormat="1" ht="13.5" spans="1:21">
      <c r="A43" s="6" t="s">
        <v>67</v>
      </c>
      <c r="B43" s="6" t="s">
        <v>139</v>
      </c>
      <c r="C43" s="7" t="s">
        <v>68</v>
      </c>
      <c r="D43" s="6" t="s">
        <v>140</v>
      </c>
      <c r="E43" s="7" t="s">
        <v>73</v>
      </c>
      <c r="F43" s="6" t="s">
        <v>75</v>
      </c>
      <c r="G43" s="7" t="s">
        <v>76</v>
      </c>
      <c r="H43" s="7" t="s">
        <v>77</v>
      </c>
      <c r="I43" s="7" t="s">
        <v>73</v>
      </c>
      <c r="J43" s="14">
        <v>0.005</v>
      </c>
      <c r="K43" s="7" t="s">
        <v>78</v>
      </c>
      <c r="L43" s="7" t="s">
        <v>73</v>
      </c>
      <c r="M43" s="15">
        <v>45462</v>
      </c>
      <c r="N43" s="16">
        <v>110</v>
      </c>
      <c r="O43" s="17">
        <v>0</v>
      </c>
      <c r="P43" s="18">
        <v>5.96786</v>
      </c>
      <c r="Q43" s="23">
        <v>0.02984</v>
      </c>
      <c r="R43" s="21">
        <v>5.61947</v>
      </c>
      <c r="S43" s="47">
        <f t="shared" si="2"/>
        <v>0.02809735</v>
      </c>
      <c r="T43" s="15"/>
      <c r="U43" s="7" t="s">
        <v>73</v>
      </c>
    </row>
    <row r="44" spans="19:19">
      <c r="S44" s="28">
        <f>SUM(S40:S43)</f>
        <v>4.04732935</v>
      </c>
    </row>
    <row r="46" s="1" customFormat="1" ht="18" customHeight="1" spans="1:21">
      <c r="A46" s="3" t="s">
        <v>46</v>
      </c>
      <c r="B46" s="3" t="s">
        <v>47</v>
      </c>
      <c r="C46" s="3" t="s">
        <v>48</v>
      </c>
      <c r="D46" s="3" t="s">
        <v>49</v>
      </c>
      <c r="E46" s="3" t="s">
        <v>50</v>
      </c>
      <c r="F46" s="3" t="s">
        <v>51</v>
      </c>
      <c r="G46" s="3" t="s">
        <v>52</v>
      </c>
      <c r="H46" s="3" t="s">
        <v>53</v>
      </c>
      <c r="I46" s="3" t="s">
        <v>54</v>
      </c>
      <c r="J46" s="8" t="s">
        <v>55</v>
      </c>
      <c r="K46" s="3" t="s">
        <v>56</v>
      </c>
      <c r="L46" s="3" t="s">
        <v>57</v>
      </c>
      <c r="M46" s="8" t="s">
        <v>58</v>
      </c>
      <c r="N46" s="8" t="s">
        <v>59</v>
      </c>
      <c r="O46" s="8" t="s">
        <v>60</v>
      </c>
      <c r="P46" s="8" t="s">
        <v>61</v>
      </c>
      <c r="Q46" s="8" t="s">
        <v>62</v>
      </c>
      <c r="R46" s="19" t="s">
        <v>63</v>
      </c>
      <c r="S46" s="19" t="s">
        <v>64</v>
      </c>
      <c r="T46" s="8" t="s">
        <v>65</v>
      </c>
      <c r="U46" s="3" t="s">
        <v>66</v>
      </c>
    </row>
    <row r="47" s="1" customFormat="1" ht="13.5" spans="1:21">
      <c r="A47" s="4" t="s">
        <v>67</v>
      </c>
      <c r="B47" s="4" t="s">
        <v>164</v>
      </c>
      <c r="C47" s="5" t="s">
        <v>68</v>
      </c>
      <c r="D47" s="4" t="s">
        <v>165</v>
      </c>
      <c r="E47" s="5" t="s">
        <v>154</v>
      </c>
      <c r="F47" s="4" t="s">
        <v>168</v>
      </c>
      <c r="G47" s="5" t="s">
        <v>76</v>
      </c>
      <c r="H47" s="5" t="s">
        <v>169</v>
      </c>
      <c r="I47" s="5" t="s">
        <v>170</v>
      </c>
      <c r="J47" s="9">
        <v>0.6764</v>
      </c>
      <c r="K47" s="5" t="s">
        <v>78</v>
      </c>
      <c r="L47" s="5" t="s">
        <v>73</v>
      </c>
      <c r="M47" s="10">
        <v>44971</v>
      </c>
      <c r="N47" s="11">
        <v>110</v>
      </c>
      <c r="O47" s="12">
        <v>0</v>
      </c>
      <c r="P47" s="13">
        <v>5.151</v>
      </c>
      <c r="Q47" s="20">
        <v>3.48414</v>
      </c>
      <c r="R47" s="21">
        <v>5.13</v>
      </c>
      <c r="S47" s="22">
        <f>R47*J47</f>
        <v>3.469932</v>
      </c>
      <c r="T47" s="10"/>
      <c r="U47" s="5" t="s">
        <v>73</v>
      </c>
    </row>
    <row r="48" spans="19:19">
      <c r="S48" s="28">
        <f>SUM(S47:S47)</f>
        <v>3.469932</v>
      </c>
    </row>
    <row r="50" s="26" customFormat="1" ht="18" customHeight="1" spans="1:21">
      <c r="A50" s="29" t="s">
        <v>46</v>
      </c>
      <c r="B50" s="29" t="s">
        <v>47</v>
      </c>
      <c r="C50" s="29" t="s">
        <v>48</v>
      </c>
      <c r="D50" s="29" t="s">
        <v>49</v>
      </c>
      <c r="E50" s="29" t="s">
        <v>50</v>
      </c>
      <c r="F50" s="29" t="s">
        <v>51</v>
      </c>
      <c r="G50" s="29" t="s">
        <v>52</v>
      </c>
      <c r="H50" s="29" t="s">
        <v>53</v>
      </c>
      <c r="I50" s="29" t="s">
        <v>54</v>
      </c>
      <c r="J50" s="29" t="s">
        <v>55</v>
      </c>
      <c r="K50" s="29" t="s">
        <v>56</v>
      </c>
      <c r="L50" s="29" t="s">
        <v>57</v>
      </c>
      <c r="M50" s="29" t="s">
        <v>58</v>
      </c>
      <c r="N50" s="29" t="s">
        <v>59</v>
      </c>
      <c r="O50" s="29" t="s">
        <v>60</v>
      </c>
      <c r="P50" s="29" t="s">
        <v>61</v>
      </c>
      <c r="Q50" s="29" t="s">
        <v>62</v>
      </c>
      <c r="R50" s="44" t="s">
        <v>63</v>
      </c>
      <c r="S50" s="44" t="s">
        <v>64</v>
      </c>
      <c r="T50" s="29" t="s">
        <v>65</v>
      </c>
      <c r="U50" s="29" t="s">
        <v>66</v>
      </c>
    </row>
    <row r="51" s="26" customFormat="1" ht="13.5" spans="1:21">
      <c r="A51" s="30" t="s">
        <v>67</v>
      </c>
      <c r="B51" s="30" t="s">
        <v>152</v>
      </c>
      <c r="C51" s="31" t="s">
        <v>68</v>
      </c>
      <c r="D51" s="30" t="s">
        <v>153</v>
      </c>
      <c r="E51" s="31" t="s">
        <v>154</v>
      </c>
      <c r="F51" s="30" t="s">
        <v>168</v>
      </c>
      <c r="G51" s="31" t="s">
        <v>76</v>
      </c>
      <c r="H51" s="31" t="s">
        <v>169</v>
      </c>
      <c r="I51" s="31" t="s">
        <v>170</v>
      </c>
      <c r="J51" s="34">
        <v>0.0995</v>
      </c>
      <c r="K51" s="31" t="s">
        <v>78</v>
      </c>
      <c r="L51" s="31" t="s">
        <v>73</v>
      </c>
      <c r="M51" s="35">
        <v>44812</v>
      </c>
      <c r="N51" s="36">
        <v>110</v>
      </c>
      <c r="O51" s="37">
        <v>0</v>
      </c>
      <c r="P51" s="38">
        <v>5.151</v>
      </c>
      <c r="Q51" s="45">
        <v>0.51252</v>
      </c>
      <c r="R51" s="46">
        <v>5.13</v>
      </c>
      <c r="S51" s="47">
        <f>R51*J51</f>
        <v>0.510435</v>
      </c>
      <c r="T51" s="35"/>
      <c r="U51" s="31" t="s">
        <v>73</v>
      </c>
    </row>
    <row r="52" spans="19:19">
      <c r="S52" s="28">
        <f>SUM(S51:S51)</f>
        <v>0.510435</v>
      </c>
    </row>
    <row r="54" s="26" customFormat="1" ht="18" customHeight="1" spans="1:21">
      <c r="A54" s="29" t="s">
        <v>46</v>
      </c>
      <c r="B54" s="29" t="s">
        <v>47</v>
      </c>
      <c r="C54" s="29" t="s">
        <v>48</v>
      </c>
      <c r="D54" s="29" t="s">
        <v>49</v>
      </c>
      <c r="E54" s="29" t="s">
        <v>50</v>
      </c>
      <c r="F54" s="29" t="s">
        <v>51</v>
      </c>
      <c r="G54" s="29" t="s">
        <v>52</v>
      </c>
      <c r="H54" s="29" t="s">
        <v>53</v>
      </c>
      <c r="I54" s="29" t="s">
        <v>54</v>
      </c>
      <c r="J54" s="29" t="s">
        <v>55</v>
      </c>
      <c r="K54" s="29" t="s">
        <v>56</v>
      </c>
      <c r="L54" s="29" t="s">
        <v>57</v>
      </c>
      <c r="M54" s="29" t="s">
        <v>58</v>
      </c>
      <c r="N54" s="29" t="s">
        <v>59</v>
      </c>
      <c r="O54" s="29" t="s">
        <v>60</v>
      </c>
      <c r="P54" s="29" t="s">
        <v>61</v>
      </c>
      <c r="Q54" s="29" t="s">
        <v>62</v>
      </c>
      <c r="R54" s="44" t="s">
        <v>63</v>
      </c>
      <c r="S54" s="44" t="s">
        <v>64</v>
      </c>
      <c r="T54" s="29" t="s">
        <v>65</v>
      </c>
      <c r="U54" s="29" t="s">
        <v>66</v>
      </c>
    </row>
    <row r="55" s="26" customFormat="1" ht="13.5" spans="1:21">
      <c r="A55" s="30" t="s">
        <v>67</v>
      </c>
      <c r="B55" s="30" t="s">
        <v>145</v>
      </c>
      <c r="C55" s="31" t="s">
        <v>68</v>
      </c>
      <c r="D55" s="30" t="s">
        <v>146</v>
      </c>
      <c r="E55" s="31" t="s">
        <v>147</v>
      </c>
      <c r="F55" s="30" t="s">
        <v>168</v>
      </c>
      <c r="G55" s="31" t="s">
        <v>76</v>
      </c>
      <c r="H55" s="31" t="s">
        <v>169</v>
      </c>
      <c r="I55" s="31" t="s">
        <v>170</v>
      </c>
      <c r="J55" s="34">
        <v>0.6961</v>
      </c>
      <c r="K55" s="31" t="s">
        <v>78</v>
      </c>
      <c r="L55" s="31" t="s">
        <v>73</v>
      </c>
      <c r="M55" s="35">
        <v>45216</v>
      </c>
      <c r="N55" s="36">
        <v>110</v>
      </c>
      <c r="O55" s="37">
        <v>0</v>
      </c>
      <c r="P55" s="38">
        <v>5.151</v>
      </c>
      <c r="Q55" s="45">
        <v>3.58561</v>
      </c>
      <c r="R55" s="46">
        <v>5.13</v>
      </c>
      <c r="S55" s="47">
        <f>R55*J55</f>
        <v>3.570993</v>
      </c>
      <c r="T55" s="35"/>
      <c r="U55" s="31" t="s">
        <v>73</v>
      </c>
    </row>
    <row r="56" spans="19:19">
      <c r="S56" s="28">
        <f>SUM(S55:S55)</f>
        <v>3.570993</v>
      </c>
    </row>
    <row r="58" s="26" customFormat="1" ht="18" customHeight="1" spans="1:21">
      <c r="A58" s="29" t="s">
        <v>46</v>
      </c>
      <c r="B58" s="29" t="s">
        <v>47</v>
      </c>
      <c r="C58" s="29" t="s">
        <v>48</v>
      </c>
      <c r="D58" s="29" t="s">
        <v>49</v>
      </c>
      <c r="E58" s="29" t="s">
        <v>50</v>
      </c>
      <c r="F58" s="29" t="s">
        <v>51</v>
      </c>
      <c r="G58" s="29" t="s">
        <v>52</v>
      </c>
      <c r="H58" s="29" t="s">
        <v>53</v>
      </c>
      <c r="I58" s="29" t="s">
        <v>54</v>
      </c>
      <c r="J58" s="29" t="s">
        <v>55</v>
      </c>
      <c r="K58" s="29" t="s">
        <v>56</v>
      </c>
      <c r="L58" s="29" t="s">
        <v>57</v>
      </c>
      <c r="M58" s="29" t="s">
        <v>58</v>
      </c>
      <c r="N58" s="29" t="s">
        <v>59</v>
      </c>
      <c r="O58" s="29" t="s">
        <v>60</v>
      </c>
      <c r="P58" s="29" t="s">
        <v>61</v>
      </c>
      <c r="Q58" s="29" t="s">
        <v>62</v>
      </c>
      <c r="R58" s="44" t="s">
        <v>63</v>
      </c>
      <c r="S58" s="44" t="s">
        <v>64</v>
      </c>
      <c r="T58" s="29" t="s">
        <v>65</v>
      </c>
      <c r="U58" s="29" t="s">
        <v>66</v>
      </c>
    </row>
    <row r="59" s="26" customFormat="1" ht="13.5" spans="1:21">
      <c r="A59" s="30" t="s">
        <v>67</v>
      </c>
      <c r="B59" s="30" t="s">
        <v>157</v>
      </c>
      <c r="C59" s="31" t="s">
        <v>68</v>
      </c>
      <c r="D59" s="30" t="s">
        <v>158</v>
      </c>
      <c r="E59" s="31" t="s">
        <v>154</v>
      </c>
      <c r="F59" s="30" t="s">
        <v>171</v>
      </c>
      <c r="G59" s="31" t="s">
        <v>76</v>
      </c>
      <c r="H59" s="31" t="s">
        <v>116</v>
      </c>
      <c r="I59" s="31" t="s">
        <v>172</v>
      </c>
      <c r="J59" s="34">
        <v>0.067</v>
      </c>
      <c r="K59" s="31" t="s">
        <v>78</v>
      </c>
      <c r="L59" s="31" t="s">
        <v>73</v>
      </c>
      <c r="M59" s="35">
        <v>44957</v>
      </c>
      <c r="N59" s="36">
        <v>110</v>
      </c>
      <c r="O59" s="37">
        <v>0</v>
      </c>
      <c r="P59" s="38">
        <v>4.76311</v>
      </c>
      <c r="Q59" s="45">
        <v>0.31913</v>
      </c>
      <c r="R59" s="46">
        <v>4.69</v>
      </c>
      <c r="S59" s="47">
        <f>R59*J59</f>
        <v>0.31423</v>
      </c>
      <c r="T59" s="35"/>
      <c r="U59" s="31" t="s">
        <v>73</v>
      </c>
    </row>
    <row r="60" spans="19:19">
      <c r="S60" s="28">
        <f>SUM(S59:S59)</f>
        <v>0.31423</v>
      </c>
    </row>
    <row r="62" s="26" customFormat="1" ht="18" customHeight="1" spans="1:21">
      <c r="A62" s="29" t="s">
        <v>46</v>
      </c>
      <c r="B62" s="29" t="s">
        <v>47</v>
      </c>
      <c r="C62" s="29" t="s">
        <v>48</v>
      </c>
      <c r="D62" s="29" t="s">
        <v>49</v>
      </c>
      <c r="E62" s="29" t="s">
        <v>50</v>
      </c>
      <c r="F62" s="29" t="s">
        <v>51</v>
      </c>
      <c r="G62" s="29" t="s">
        <v>52</v>
      </c>
      <c r="H62" s="29" t="s">
        <v>53</v>
      </c>
      <c r="I62" s="29" t="s">
        <v>54</v>
      </c>
      <c r="J62" s="29" t="s">
        <v>55</v>
      </c>
      <c r="K62" s="29" t="s">
        <v>56</v>
      </c>
      <c r="L62" s="29" t="s">
        <v>57</v>
      </c>
      <c r="M62" s="29" t="s">
        <v>58</v>
      </c>
      <c r="N62" s="29" t="s">
        <v>59</v>
      </c>
      <c r="O62" s="29" t="s">
        <v>60</v>
      </c>
      <c r="P62" s="29" t="s">
        <v>61</v>
      </c>
      <c r="Q62" s="29" t="s">
        <v>62</v>
      </c>
      <c r="R62" s="44" t="s">
        <v>63</v>
      </c>
      <c r="S62" s="44" t="s">
        <v>64</v>
      </c>
      <c r="T62" s="29" t="s">
        <v>65</v>
      </c>
      <c r="U62" s="29" t="s">
        <v>66</v>
      </c>
    </row>
    <row r="63" s="26" customFormat="1" ht="13.5" spans="1:21">
      <c r="A63" s="30" t="s">
        <v>67</v>
      </c>
      <c r="B63" s="30" t="s">
        <v>150</v>
      </c>
      <c r="C63" s="31" t="s">
        <v>68</v>
      </c>
      <c r="D63" s="30" t="s">
        <v>151</v>
      </c>
      <c r="E63" s="31" t="s">
        <v>147</v>
      </c>
      <c r="F63" s="30" t="s">
        <v>171</v>
      </c>
      <c r="G63" s="31" t="s">
        <v>76</v>
      </c>
      <c r="H63" s="31" t="s">
        <v>116</v>
      </c>
      <c r="I63" s="31" t="s">
        <v>172</v>
      </c>
      <c r="J63" s="34">
        <v>0.1227</v>
      </c>
      <c r="K63" s="31" t="s">
        <v>78</v>
      </c>
      <c r="L63" s="31" t="s">
        <v>73</v>
      </c>
      <c r="M63" s="35">
        <v>45168</v>
      </c>
      <c r="N63" s="36">
        <v>110</v>
      </c>
      <c r="O63" s="37">
        <v>0</v>
      </c>
      <c r="P63" s="38">
        <v>4.76311</v>
      </c>
      <c r="Q63" s="45">
        <v>0.58443</v>
      </c>
      <c r="R63" s="46">
        <v>4.69</v>
      </c>
      <c r="S63" s="47">
        <f>R63*J63</f>
        <v>0.575463</v>
      </c>
      <c r="T63" s="35"/>
      <c r="U63" s="31" t="s">
        <v>73</v>
      </c>
    </row>
    <row r="64" spans="19:19">
      <c r="S64" s="28">
        <f>SUM(S63:S63)</f>
        <v>0.575463</v>
      </c>
    </row>
    <row r="66" s="26" customFormat="1" ht="18" customHeight="1" spans="1:21">
      <c r="A66" s="29" t="s">
        <v>46</v>
      </c>
      <c r="B66" s="29" t="s">
        <v>47</v>
      </c>
      <c r="C66" s="29" t="s">
        <v>48</v>
      </c>
      <c r="D66" s="29" t="s">
        <v>49</v>
      </c>
      <c r="E66" s="29" t="s">
        <v>50</v>
      </c>
      <c r="F66" s="29" t="s">
        <v>51</v>
      </c>
      <c r="G66" s="29" t="s">
        <v>52</v>
      </c>
      <c r="H66" s="29" t="s">
        <v>53</v>
      </c>
      <c r="I66" s="29" t="s">
        <v>54</v>
      </c>
      <c r="J66" s="29" t="s">
        <v>55</v>
      </c>
      <c r="K66" s="29" t="s">
        <v>56</v>
      </c>
      <c r="L66" s="29" t="s">
        <v>57</v>
      </c>
      <c r="M66" s="29" t="s">
        <v>58</v>
      </c>
      <c r="N66" s="29" t="s">
        <v>59</v>
      </c>
      <c r="O66" s="29" t="s">
        <v>60</v>
      </c>
      <c r="P66" s="29" t="s">
        <v>61</v>
      </c>
      <c r="Q66" s="29" t="s">
        <v>62</v>
      </c>
      <c r="R66" s="44" t="s">
        <v>63</v>
      </c>
      <c r="S66" s="44" t="s">
        <v>64</v>
      </c>
      <c r="T66" s="29" t="s">
        <v>65</v>
      </c>
      <c r="U66" s="29" t="s">
        <v>66</v>
      </c>
    </row>
    <row r="67" s="26" customFormat="1" ht="13.5" spans="1:21">
      <c r="A67" s="30" t="s">
        <v>67</v>
      </c>
      <c r="B67" s="30" t="s">
        <v>155</v>
      </c>
      <c r="C67" s="31" t="s">
        <v>68</v>
      </c>
      <c r="D67" s="30" t="s">
        <v>156</v>
      </c>
      <c r="E67" s="31" t="s">
        <v>147</v>
      </c>
      <c r="F67" s="30" t="s">
        <v>168</v>
      </c>
      <c r="G67" s="31" t="s">
        <v>76</v>
      </c>
      <c r="H67" s="31" t="s">
        <v>169</v>
      </c>
      <c r="I67" s="31" t="s">
        <v>170</v>
      </c>
      <c r="J67" s="34">
        <v>0.6961</v>
      </c>
      <c r="K67" s="31" t="s">
        <v>78</v>
      </c>
      <c r="L67" s="31" t="s">
        <v>73</v>
      </c>
      <c r="M67" s="35">
        <v>45216</v>
      </c>
      <c r="N67" s="36">
        <v>110</v>
      </c>
      <c r="O67" s="37">
        <v>0</v>
      </c>
      <c r="P67" s="38">
        <v>5.151</v>
      </c>
      <c r="Q67" s="45">
        <v>3.58561</v>
      </c>
      <c r="R67" s="46">
        <v>5.13</v>
      </c>
      <c r="S67" s="47">
        <f t="shared" ref="S67:S72" si="3">R67*J67</f>
        <v>3.570993</v>
      </c>
      <c r="T67" s="35"/>
      <c r="U67" s="31" t="s">
        <v>73</v>
      </c>
    </row>
    <row r="68" spans="19:19">
      <c r="S68" s="28">
        <f>SUM(S67:S67)</f>
        <v>3.570993</v>
      </c>
    </row>
    <row r="70" s="26" customFormat="1" ht="18" customHeight="1" spans="1:21">
      <c r="A70" s="29" t="s">
        <v>46</v>
      </c>
      <c r="B70" s="29" t="s">
        <v>47</v>
      </c>
      <c r="C70" s="29" t="s">
        <v>48</v>
      </c>
      <c r="D70" s="29" t="s">
        <v>49</v>
      </c>
      <c r="E70" s="29" t="s">
        <v>50</v>
      </c>
      <c r="F70" s="29" t="s">
        <v>51</v>
      </c>
      <c r="G70" s="29" t="s">
        <v>52</v>
      </c>
      <c r="H70" s="29" t="s">
        <v>53</v>
      </c>
      <c r="I70" s="29" t="s">
        <v>54</v>
      </c>
      <c r="J70" s="29" t="s">
        <v>55</v>
      </c>
      <c r="K70" s="29" t="s">
        <v>56</v>
      </c>
      <c r="L70" s="29" t="s">
        <v>57</v>
      </c>
      <c r="M70" s="29" t="s">
        <v>58</v>
      </c>
      <c r="N70" s="29" t="s">
        <v>59</v>
      </c>
      <c r="O70" s="29" t="s">
        <v>60</v>
      </c>
      <c r="P70" s="29" t="s">
        <v>61</v>
      </c>
      <c r="Q70" s="29" t="s">
        <v>62</v>
      </c>
      <c r="R70" s="44" t="s">
        <v>63</v>
      </c>
      <c r="S70" s="44" t="s">
        <v>64</v>
      </c>
      <c r="T70" s="29" t="s">
        <v>65</v>
      </c>
      <c r="U70" s="29" t="s">
        <v>66</v>
      </c>
    </row>
    <row r="71" s="26" customFormat="1" ht="13.5" spans="1:21">
      <c r="A71" s="30" t="s">
        <v>67</v>
      </c>
      <c r="B71" s="30" t="s">
        <v>162</v>
      </c>
      <c r="C71" s="31" t="s">
        <v>68</v>
      </c>
      <c r="D71" s="30" t="s">
        <v>163</v>
      </c>
      <c r="E71" s="31" t="s">
        <v>73</v>
      </c>
      <c r="F71" s="30" t="s">
        <v>177</v>
      </c>
      <c r="G71" s="31" t="s">
        <v>76</v>
      </c>
      <c r="H71" s="31" t="s">
        <v>178</v>
      </c>
      <c r="I71" s="31" t="s">
        <v>73</v>
      </c>
      <c r="J71" s="34">
        <v>1</v>
      </c>
      <c r="K71" s="31" t="s">
        <v>68</v>
      </c>
      <c r="L71" s="31" t="s">
        <v>73</v>
      </c>
      <c r="M71" s="35">
        <v>45258</v>
      </c>
      <c r="N71" s="36">
        <v>110</v>
      </c>
      <c r="O71" s="37">
        <v>0</v>
      </c>
      <c r="P71" s="38">
        <v>0.75</v>
      </c>
      <c r="Q71" s="45">
        <v>0.75</v>
      </c>
      <c r="R71" s="46">
        <v>0.735</v>
      </c>
      <c r="S71" s="47">
        <f t="shared" si="3"/>
        <v>0.735</v>
      </c>
      <c r="T71" s="35"/>
      <c r="U71" s="31" t="s">
        <v>73</v>
      </c>
    </row>
    <row r="72" s="26" customFormat="1" ht="13.5" spans="1:21">
      <c r="A72" s="32" t="s">
        <v>67</v>
      </c>
      <c r="B72" s="32" t="s">
        <v>162</v>
      </c>
      <c r="C72" s="33" t="s">
        <v>68</v>
      </c>
      <c r="D72" s="32" t="s">
        <v>163</v>
      </c>
      <c r="E72" s="33" t="s">
        <v>73</v>
      </c>
      <c r="F72" s="32" t="s">
        <v>179</v>
      </c>
      <c r="G72" s="33" t="s">
        <v>76</v>
      </c>
      <c r="H72" s="33" t="s">
        <v>180</v>
      </c>
      <c r="I72" s="33" t="s">
        <v>103</v>
      </c>
      <c r="J72" s="39">
        <v>0.1305</v>
      </c>
      <c r="K72" s="33" t="s">
        <v>78</v>
      </c>
      <c r="L72" s="33" t="s">
        <v>73</v>
      </c>
      <c r="M72" s="40">
        <v>45117</v>
      </c>
      <c r="N72" s="41">
        <v>110</v>
      </c>
      <c r="O72" s="42">
        <v>0</v>
      </c>
      <c r="P72" s="43">
        <v>4.92256</v>
      </c>
      <c r="Q72" s="48">
        <v>0.64239</v>
      </c>
      <c r="R72" s="46">
        <v>5.13</v>
      </c>
      <c r="S72" s="47">
        <f t="shared" si="3"/>
        <v>0.669465</v>
      </c>
      <c r="T72" s="40"/>
      <c r="U72" s="33" t="s">
        <v>73</v>
      </c>
    </row>
    <row r="73" spans="19:19">
      <c r="S73" s="28">
        <f>SUM(S71:S72)</f>
        <v>1.404465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91"/>
  <sheetViews>
    <sheetView workbookViewId="0">
      <selection activeCell="R31" sqref="R31:R33"/>
    </sheetView>
  </sheetViews>
  <sheetFormatPr defaultColWidth="8.66666666666667" defaultRowHeight="14.25"/>
  <cols>
    <col min="1" max="1" width="4.08333333333333" customWidth="1"/>
    <col min="2" max="2" width="9.33333333333333" customWidth="1"/>
    <col min="3" max="3" width="6.75" customWidth="1"/>
    <col min="4" max="4" width="10.9166666666667" customWidth="1"/>
    <col min="5" max="5" width="7.5" customWidth="1"/>
    <col min="6" max="6" width="9.33333333333333" customWidth="1"/>
    <col min="7" max="7" width="7.08333333333333" customWidth="1"/>
    <col min="8" max="8" width="16.8333333333333" customWidth="1"/>
    <col min="9" max="9" width="7.5" customWidth="1"/>
    <col min="10" max="10" width="8.08333333333333" customWidth="1"/>
    <col min="11" max="12" width="6.75" customWidth="1"/>
    <col min="13" max="13" width="7.33333333333333" customWidth="1"/>
    <col min="14" max="14" width="4.08333333333333" customWidth="1"/>
    <col min="15" max="15" width="5.16666666666667" customWidth="1"/>
    <col min="16" max="17" width="7.75" customWidth="1"/>
    <col min="18" max="18" width="13.0833333333333" style="2" customWidth="1"/>
    <col min="19" max="19" width="6.75" style="2" customWidth="1"/>
    <col min="20" max="20" width="8.08333333333333" customWidth="1"/>
    <col min="21" max="21" width="5.41666666666667" customWidth="1"/>
  </cols>
  <sheetData>
    <row r="1" s="1" customFormat="1" ht="18" customHeight="1" spans="1:21">
      <c r="A1" s="3" t="s">
        <v>46</v>
      </c>
      <c r="B1" s="3" t="s">
        <v>47</v>
      </c>
      <c r="C1" s="3" t="s">
        <v>48</v>
      </c>
      <c r="D1" s="3" t="s">
        <v>49</v>
      </c>
      <c r="E1" s="3" t="s">
        <v>50</v>
      </c>
      <c r="F1" s="3" t="s">
        <v>51</v>
      </c>
      <c r="G1" s="3" t="s">
        <v>52</v>
      </c>
      <c r="H1" s="3" t="s">
        <v>53</v>
      </c>
      <c r="I1" s="3" t="s">
        <v>54</v>
      </c>
      <c r="J1" s="8" t="s">
        <v>55</v>
      </c>
      <c r="K1" s="3" t="s">
        <v>56</v>
      </c>
      <c r="L1" s="3" t="s">
        <v>57</v>
      </c>
      <c r="M1" s="8" t="s">
        <v>58</v>
      </c>
      <c r="N1" s="8" t="s">
        <v>59</v>
      </c>
      <c r="O1" s="8" t="s">
        <v>60</v>
      </c>
      <c r="P1" s="8" t="s">
        <v>61</v>
      </c>
      <c r="Q1" s="8" t="s">
        <v>62</v>
      </c>
      <c r="R1" s="19" t="s">
        <v>63</v>
      </c>
      <c r="S1" s="19" t="s">
        <v>64</v>
      </c>
      <c r="T1" s="8" t="s">
        <v>65</v>
      </c>
      <c r="U1" s="3" t="s">
        <v>66</v>
      </c>
    </row>
    <row r="2" s="1" customFormat="1" ht="13.5" spans="1:21">
      <c r="A2" s="4" t="s">
        <v>67</v>
      </c>
      <c r="B2" s="4" t="s">
        <v>33</v>
      </c>
      <c r="C2" s="5" t="s">
        <v>68</v>
      </c>
      <c r="D2" s="4" t="s">
        <v>185</v>
      </c>
      <c r="E2" s="5" t="s">
        <v>186</v>
      </c>
      <c r="F2" s="4" t="s">
        <v>187</v>
      </c>
      <c r="G2" s="5" t="s">
        <v>71</v>
      </c>
      <c r="H2" s="5" t="s">
        <v>188</v>
      </c>
      <c r="I2" s="5" t="s">
        <v>189</v>
      </c>
      <c r="J2" s="9">
        <v>1</v>
      </c>
      <c r="K2" s="5" t="s">
        <v>68</v>
      </c>
      <c r="L2" s="5" t="s">
        <v>73</v>
      </c>
      <c r="M2" s="10">
        <v>45232</v>
      </c>
      <c r="N2" s="11">
        <v>10</v>
      </c>
      <c r="O2" s="12">
        <v>0</v>
      </c>
      <c r="P2" s="13">
        <v>89.43828</v>
      </c>
      <c r="Q2" s="20">
        <v>89.43828</v>
      </c>
      <c r="R2" s="21">
        <f>S38</f>
        <v>80.3756150410505</v>
      </c>
      <c r="S2" s="22">
        <f>R2*J2</f>
        <v>80.3756150410505</v>
      </c>
      <c r="T2" s="10"/>
      <c r="U2" s="5" t="s">
        <v>73</v>
      </c>
    </row>
    <row r="3" s="1" customFormat="1" ht="13.5" spans="1:21">
      <c r="A3" s="6" t="s">
        <v>67</v>
      </c>
      <c r="B3" s="6" t="s">
        <v>33</v>
      </c>
      <c r="C3" s="7" t="s">
        <v>68</v>
      </c>
      <c r="D3" s="6" t="s">
        <v>185</v>
      </c>
      <c r="E3" s="7" t="s">
        <v>186</v>
      </c>
      <c r="F3" s="6" t="s">
        <v>190</v>
      </c>
      <c r="G3" s="7" t="s">
        <v>71</v>
      </c>
      <c r="H3" s="7" t="s">
        <v>191</v>
      </c>
      <c r="I3" s="7" t="s">
        <v>73</v>
      </c>
      <c r="J3" s="14">
        <v>4</v>
      </c>
      <c r="K3" s="7" t="s">
        <v>68</v>
      </c>
      <c r="L3" s="7" t="s">
        <v>73</v>
      </c>
      <c r="M3" s="15">
        <v>45296</v>
      </c>
      <c r="N3" s="16">
        <v>10</v>
      </c>
      <c r="O3" s="17">
        <v>0</v>
      </c>
      <c r="P3" s="18">
        <v>0.67797</v>
      </c>
      <c r="Q3" s="23">
        <v>2.71188</v>
      </c>
      <c r="R3" s="21">
        <f>S83</f>
        <v>0.20986704</v>
      </c>
      <c r="S3" s="22">
        <f t="shared" ref="S3:S30" si="0">R3*J3</f>
        <v>0.83946816</v>
      </c>
      <c r="T3" s="15"/>
      <c r="U3" s="7" t="s">
        <v>73</v>
      </c>
    </row>
    <row r="4" s="1" customFormat="1" ht="13.5" spans="1:21">
      <c r="A4" s="4" t="s">
        <v>67</v>
      </c>
      <c r="B4" s="4" t="s">
        <v>33</v>
      </c>
      <c r="C4" s="5" t="s">
        <v>68</v>
      </c>
      <c r="D4" s="4" t="s">
        <v>185</v>
      </c>
      <c r="E4" s="5" t="s">
        <v>186</v>
      </c>
      <c r="F4" s="4" t="s">
        <v>192</v>
      </c>
      <c r="G4" s="5" t="s">
        <v>76</v>
      </c>
      <c r="H4" s="5" t="s">
        <v>193</v>
      </c>
      <c r="I4" s="5" t="s">
        <v>73</v>
      </c>
      <c r="J4" s="9">
        <v>1</v>
      </c>
      <c r="K4" s="5" t="s">
        <v>68</v>
      </c>
      <c r="L4" s="5" t="s">
        <v>73</v>
      </c>
      <c r="M4" s="10">
        <v>45232</v>
      </c>
      <c r="N4" s="11">
        <v>10</v>
      </c>
      <c r="O4" s="12">
        <v>0</v>
      </c>
      <c r="P4" s="13">
        <v>39.11648</v>
      </c>
      <c r="Q4" s="20">
        <v>39.11648</v>
      </c>
      <c r="R4" s="21">
        <v>33.249</v>
      </c>
      <c r="S4" s="22">
        <f t="shared" si="0"/>
        <v>33.249</v>
      </c>
      <c r="T4" s="10"/>
      <c r="U4" s="5" t="s">
        <v>73</v>
      </c>
    </row>
    <row r="5" s="1" customFormat="1" ht="13.5" spans="1:21">
      <c r="A5" s="6" t="s">
        <v>67</v>
      </c>
      <c r="B5" s="6" t="s">
        <v>33</v>
      </c>
      <c r="C5" s="7" t="s">
        <v>68</v>
      </c>
      <c r="D5" s="6" t="s">
        <v>185</v>
      </c>
      <c r="E5" s="7" t="s">
        <v>186</v>
      </c>
      <c r="F5" s="6" t="s">
        <v>119</v>
      </c>
      <c r="G5" s="7" t="s">
        <v>71</v>
      </c>
      <c r="H5" s="7" t="s">
        <v>120</v>
      </c>
      <c r="I5" s="7" t="s">
        <v>73</v>
      </c>
      <c r="J5" s="14">
        <v>4</v>
      </c>
      <c r="K5" s="7" t="s">
        <v>121</v>
      </c>
      <c r="L5" s="7" t="s">
        <v>73</v>
      </c>
      <c r="M5" s="15">
        <v>45232</v>
      </c>
      <c r="N5" s="16">
        <v>10</v>
      </c>
      <c r="O5" s="17">
        <v>0</v>
      </c>
      <c r="P5" s="18">
        <v>2.51502</v>
      </c>
      <c r="Q5" s="23">
        <v>10.06008</v>
      </c>
      <c r="R5" s="21">
        <f>S87</f>
        <v>0.6095929087</v>
      </c>
      <c r="S5" s="22">
        <f t="shared" si="0"/>
        <v>2.4383716348</v>
      </c>
      <c r="T5" s="15"/>
      <c r="U5" s="7" t="s">
        <v>73</v>
      </c>
    </row>
    <row r="6" s="1" customFormat="1" ht="13.5" spans="1:21">
      <c r="A6" s="4" t="s">
        <v>67</v>
      </c>
      <c r="B6" s="4" t="s">
        <v>33</v>
      </c>
      <c r="C6" s="5" t="s">
        <v>68</v>
      </c>
      <c r="D6" s="4" t="s">
        <v>185</v>
      </c>
      <c r="E6" s="5" t="s">
        <v>186</v>
      </c>
      <c r="F6" s="4" t="s">
        <v>194</v>
      </c>
      <c r="G6" s="5" t="s">
        <v>76</v>
      </c>
      <c r="H6" s="5" t="s">
        <v>195</v>
      </c>
      <c r="I6" s="5" t="s">
        <v>189</v>
      </c>
      <c r="J6" s="9">
        <v>1</v>
      </c>
      <c r="K6" s="5" t="s">
        <v>68</v>
      </c>
      <c r="L6" s="5" t="s">
        <v>73</v>
      </c>
      <c r="M6" s="10">
        <v>45232</v>
      </c>
      <c r="N6" s="11">
        <v>10</v>
      </c>
      <c r="O6" s="12">
        <v>0</v>
      </c>
      <c r="P6" s="13">
        <v>0.85</v>
      </c>
      <c r="Q6" s="20">
        <v>0.85</v>
      </c>
      <c r="R6" s="21">
        <v>0.67469</v>
      </c>
      <c r="S6" s="22">
        <f t="shared" si="0"/>
        <v>0.67469</v>
      </c>
      <c r="T6" s="10"/>
      <c r="U6" s="5" t="s">
        <v>73</v>
      </c>
    </row>
    <row r="7" s="1" customFormat="1" ht="13.5" spans="1:21">
      <c r="A7" s="6" t="s">
        <v>67</v>
      </c>
      <c r="B7" s="6" t="s">
        <v>33</v>
      </c>
      <c r="C7" s="7" t="s">
        <v>68</v>
      </c>
      <c r="D7" s="6" t="s">
        <v>185</v>
      </c>
      <c r="E7" s="7" t="s">
        <v>186</v>
      </c>
      <c r="F7" s="6" t="s">
        <v>196</v>
      </c>
      <c r="G7" s="7" t="s">
        <v>71</v>
      </c>
      <c r="H7" s="7" t="s">
        <v>197</v>
      </c>
      <c r="I7" s="7" t="s">
        <v>73</v>
      </c>
      <c r="J7" s="14">
        <v>1</v>
      </c>
      <c r="K7" s="7" t="s">
        <v>68</v>
      </c>
      <c r="L7" s="7" t="s">
        <v>73</v>
      </c>
      <c r="M7" s="15">
        <v>45232</v>
      </c>
      <c r="N7" s="16">
        <v>10</v>
      </c>
      <c r="O7" s="17">
        <v>0</v>
      </c>
      <c r="P7" s="18">
        <v>0.14416</v>
      </c>
      <c r="Q7" s="23">
        <v>0.14416</v>
      </c>
      <c r="R7" s="21">
        <f>S91</f>
        <v>0.02336279</v>
      </c>
      <c r="S7" s="22">
        <f t="shared" si="0"/>
        <v>0.02336279</v>
      </c>
      <c r="T7" s="15"/>
      <c r="U7" s="7" t="s">
        <v>73</v>
      </c>
    </row>
    <row r="8" s="1" customFormat="1" ht="13.5" spans="1:21">
      <c r="A8" s="4" t="s">
        <v>67</v>
      </c>
      <c r="B8" s="4" t="s">
        <v>33</v>
      </c>
      <c r="C8" s="5" t="s">
        <v>68</v>
      </c>
      <c r="D8" s="4" t="s">
        <v>185</v>
      </c>
      <c r="E8" s="5" t="s">
        <v>186</v>
      </c>
      <c r="F8" s="4" t="s">
        <v>198</v>
      </c>
      <c r="G8" s="5" t="s">
        <v>76</v>
      </c>
      <c r="H8" s="5" t="s">
        <v>199</v>
      </c>
      <c r="I8" s="5" t="s">
        <v>200</v>
      </c>
      <c r="J8" s="9">
        <v>2</v>
      </c>
      <c r="K8" s="5" t="s">
        <v>68</v>
      </c>
      <c r="L8" s="5" t="s">
        <v>73</v>
      </c>
      <c r="M8" s="10">
        <v>45232</v>
      </c>
      <c r="N8" s="11">
        <v>10</v>
      </c>
      <c r="O8" s="12">
        <v>0</v>
      </c>
      <c r="P8" s="13">
        <v>0.089</v>
      </c>
      <c r="Q8" s="20">
        <v>0.178</v>
      </c>
      <c r="R8" s="21">
        <v>0.0896</v>
      </c>
      <c r="S8" s="22">
        <f t="shared" si="0"/>
        <v>0.1792</v>
      </c>
      <c r="T8" s="10"/>
      <c r="U8" s="5" t="s">
        <v>73</v>
      </c>
    </row>
    <row r="9" s="1" customFormat="1" ht="13.5" spans="1:21">
      <c r="A9" s="6" t="s">
        <v>67</v>
      </c>
      <c r="B9" s="6" t="s">
        <v>33</v>
      </c>
      <c r="C9" s="7" t="s">
        <v>68</v>
      </c>
      <c r="D9" s="6" t="s">
        <v>185</v>
      </c>
      <c r="E9" s="7" t="s">
        <v>186</v>
      </c>
      <c r="F9" s="6" t="s">
        <v>201</v>
      </c>
      <c r="G9" s="7" t="s">
        <v>76</v>
      </c>
      <c r="H9" s="7" t="s">
        <v>202</v>
      </c>
      <c r="I9" s="7" t="s">
        <v>73</v>
      </c>
      <c r="J9" s="14">
        <v>2</v>
      </c>
      <c r="K9" s="7" t="s">
        <v>68</v>
      </c>
      <c r="L9" s="7" t="s">
        <v>73</v>
      </c>
      <c r="M9" s="15">
        <v>45232</v>
      </c>
      <c r="N9" s="16">
        <v>10</v>
      </c>
      <c r="O9" s="17">
        <v>0</v>
      </c>
      <c r="P9" s="18">
        <v>0.4867</v>
      </c>
      <c r="Q9" s="23">
        <v>0.9734</v>
      </c>
      <c r="R9" s="21">
        <v>0.4867</v>
      </c>
      <c r="S9" s="22">
        <f t="shared" si="0"/>
        <v>0.9734</v>
      </c>
      <c r="T9" s="15"/>
      <c r="U9" s="7" t="s">
        <v>73</v>
      </c>
    </row>
    <row r="10" s="1" customFormat="1" ht="13.5" spans="1:21">
      <c r="A10" s="4" t="s">
        <v>67</v>
      </c>
      <c r="B10" s="4" t="s">
        <v>33</v>
      </c>
      <c r="C10" s="5" t="s">
        <v>68</v>
      </c>
      <c r="D10" s="4" t="s">
        <v>185</v>
      </c>
      <c r="E10" s="5" t="s">
        <v>186</v>
      </c>
      <c r="F10" s="4" t="s">
        <v>203</v>
      </c>
      <c r="G10" s="5" t="s">
        <v>76</v>
      </c>
      <c r="H10" s="5" t="s">
        <v>204</v>
      </c>
      <c r="I10" s="5" t="s">
        <v>189</v>
      </c>
      <c r="J10" s="9">
        <v>1</v>
      </c>
      <c r="K10" s="5" t="s">
        <v>68</v>
      </c>
      <c r="L10" s="5" t="s">
        <v>73</v>
      </c>
      <c r="M10" s="10">
        <v>45232</v>
      </c>
      <c r="N10" s="11">
        <v>10</v>
      </c>
      <c r="O10" s="12">
        <v>0</v>
      </c>
      <c r="P10" s="13">
        <v>1.98</v>
      </c>
      <c r="Q10" s="20">
        <v>1.98</v>
      </c>
      <c r="R10" s="21">
        <v>1.98</v>
      </c>
      <c r="S10" s="22">
        <f t="shared" si="0"/>
        <v>1.98</v>
      </c>
      <c r="T10" s="10"/>
      <c r="U10" s="5" t="s">
        <v>73</v>
      </c>
    </row>
    <row r="11" s="1" customFormat="1" ht="13.5" spans="1:21">
      <c r="A11" s="6" t="s">
        <v>67</v>
      </c>
      <c r="B11" s="6" t="s">
        <v>33</v>
      </c>
      <c r="C11" s="7" t="s">
        <v>68</v>
      </c>
      <c r="D11" s="6" t="s">
        <v>185</v>
      </c>
      <c r="E11" s="7" t="s">
        <v>186</v>
      </c>
      <c r="F11" s="6" t="s">
        <v>205</v>
      </c>
      <c r="G11" s="7" t="s">
        <v>76</v>
      </c>
      <c r="H11" s="7" t="s">
        <v>206</v>
      </c>
      <c r="I11" s="7" t="s">
        <v>207</v>
      </c>
      <c r="J11" s="14">
        <v>1</v>
      </c>
      <c r="K11" s="7" t="s">
        <v>68</v>
      </c>
      <c r="L11" s="7" t="s">
        <v>73</v>
      </c>
      <c r="M11" s="15">
        <v>45232</v>
      </c>
      <c r="N11" s="16">
        <v>10</v>
      </c>
      <c r="O11" s="17">
        <v>0</v>
      </c>
      <c r="P11" s="18">
        <v>0.05</v>
      </c>
      <c r="Q11" s="23">
        <v>0.05</v>
      </c>
      <c r="R11" s="21">
        <v>0.049</v>
      </c>
      <c r="S11" s="22">
        <f t="shared" si="0"/>
        <v>0.049</v>
      </c>
      <c r="T11" s="15"/>
      <c r="U11" s="7" t="s">
        <v>73</v>
      </c>
    </row>
    <row r="12" s="1" customFormat="1" ht="13.5" spans="1:21">
      <c r="A12" s="4" t="s">
        <v>67</v>
      </c>
      <c r="B12" s="4" t="s">
        <v>33</v>
      </c>
      <c r="C12" s="5" t="s">
        <v>68</v>
      </c>
      <c r="D12" s="4" t="s">
        <v>185</v>
      </c>
      <c r="E12" s="5" t="s">
        <v>186</v>
      </c>
      <c r="F12" s="4" t="s">
        <v>208</v>
      </c>
      <c r="G12" s="5" t="s">
        <v>76</v>
      </c>
      <c r="H12" s="5" t="s">
        <v>209</v>
      </c>
      <c r="I12" s="5" t="s">
        <v>73</v>
      </c>
      <c r="J12" s="9">
        <v>1</v>
      </c>
      <c r="K12" s="5" t="s">
        <v>68</v>
      </c>
      <c r="L12" s="5" t="s">
        <v>73</v>
      </c>
      <c r="M12" s="10">
        <v>45232</v>
      </c>
      <c r="N12" s="11">
        <v>10</v>
      </c>
      <c r="O12" s="12">
        <v>0</v>
      </c>
      <c r="P12" s="13">
        <v>43.64716</v>
      </c>
      <c r="Q12" s="20">
        <v>43.64716</v>
      </c>
      <c r="R12" s="21">
        <v>37.1000857142857</v>
      </c>
      <c r="S12" s="22">
        <f t="shared" si="0"/>
        <v>37.1000857142857</v>
      </c>
      <c r="T12" s="10"/>
      <c r="U12" s="5" t="s">
        <v>73</v>
      </c>
    </row>
    <row r="13" s="1" customFormat="1" ht="13.5" spans="1:21">
      <c r="A13" s="6" t="s">
        <v>67</v>
      </c>
      <c r="B13" s="6" t="s">
        <v>33</v>
      </c>
      <c r="C13" s="7" t="s">
        <v>68</v>
      </c>
      <c r="D13" s="6" t="s">
        <v>185</v>
      </c>
      <c r="E13" s="7" t="s">
        <v>186</v>
      </c>
      <c r="F13" s="6" t="s">
        <v>210</v>
      </c>
      <c r="G13" s="7" t="s">
        <v>76</v>
      </c>
      <c r="H13" s="7" t="s">
        <v>211</v>
      </c>
      <c r="I13" s="7" t="s">
        <v>212</v>
      </c>
      <c r="J13" s="14">
        <v>0.55</v>
      </c>
      <c r="K13" s="7" t="s">
        <v>71</v>
      </c>
      <c r="L13" s="7" t="s">
        <v>73</v>
      </c>
      <c r="M13" s="15">
        <v>45232</v>
      </c>
      <c r="N13" s="16">
        <v>10</v>
      </c>
      <c r="O13" s="17">
        <v>0</v>
      </c>
      <c r="P13" s="18">
        <v>0.589</v>
      </c>
      <c r="Q13" s="23">
        <v>0.32395</v>
      </c>
      <c r="R13" s="21">
        <v>0.589</v>
      </c>
      <c r="S13" s="22">
        <f t="shared" si="0"/>
        <v>0.32395</v>
      </c>
      <c r="T13" s="15"/>
      <c r="U13" s="7" t="s">
        <v>73</v>
      </c>
    </row>
    <row r="14" s="1" customFormat="1" ht="13.5" spans="1:21">
      <c r="A14" s="4" t="s">
        <v>67</v>
      </c>
      <c r="B14" s="4" t="s">
        <v>33</v>
      </c>
      <c r="C14" s="5" t="s">
        <v>68</v>
      </c>
      <c r="D14" s="4" t="s">
        <v>185</v>
      </c>
      <c r="E14" s="5" t="s">
        <v>186</v>
      </c>
      <c r="F14" s="4" t="s">
        <v>213</v>
      </c>
      <c r="G14" s="5" t="s">
        <v>71</v>
      </c>
      <c r="H14" s="5" t="s">
        <v>214</v>
      </c>
      <c r="I14" s="5" t="s">
        <v>73</v>
      </c>
      <c r="J14" s="9">
        <v>4</v>
      </c>
      <c r="K14" s="5" t="s">
        <v>68</v>
      </c>
      <c r="L14" s="5" t="s">
        <v>73</v>
      </c>
      <c r="M14" s="10">
        <v>45232</v>
      </c>
      <c r="N14" s="11">
        <v>10</v>
      </c>
      <c r="O14" s="12">
        <v>0</v>
      </c>
      <c r="P14" s="13">
        <v>1.82144</v>
      </c>
      <c r="Q14" s="20">
        <v>7.28576</v>
      </c>
      <c r="R14" s="21">
        <f>S96</f>
        <v>1.453360265</v>
      </c>
      <c r="S14" s="22">
        <f t="shared" si="0"/>
        <v>5.81344106</v>
      </c>
      <c r="T14" s="10"/>
      <c r="U14" s="5" t="s">
        <v>73</v>
      </c>
    </row>
    <row r="15" s="1" customFormat="1" ht="13.5" spans="1:21">
      <c r="A15" s="6" t="s">
        <v>67</v>
      </c>
      <c r="B15" s="6" t="s">
        <v>33</v>
      </c>
      <c r="C15" s="7" t="s">
        <v>68</v>
      </c>
      <c r="D15" s="6" t="s">
        <v>185</v>
      </c>
      <c r="E15" s="7" t="s">
        <v>186</v>
      </c>
      <c r="F15" s="6" t="s">
        <v>215</v>
      </c>
      <c r="G15" s="7" t="s">
        <v>76</v>
      </c>
      <c r="H15" s="7" t="s">
        <v>216</v>
      </c>
      <c r="I15" s="7" t="s">
        <v>73</v>
      </c>
      <c r="J15" s="14">
        <v>1</v>
      </c>
      <c r="K15" s="7" t="s">
        <v>68</v>
      </c>
      <c r="L15" s="7" t="s">
        <v>73</v>
      </c>
      <c r="M15" s="15">
        <v>45232</v>
      </c>
      <c r="N15" s="16">
        <v>10</v>
      </c>
      <c r="O15" s="17">
        <v>0</v>
      </c>
      <c r="P15" s="18">
        <v>0.18</v>
      </c>
      <c r="Q15" s="23">
        <v>0.18</v>
      </c>
      <c r="R15" s="21">
        <v>0.18</v>
      </c>
      <c r="S15" s="22">
        <f t="shared" si="0"/>
        <v>0.18</v>
      </c>
      <c r="T15" s="15"/>
      <c r="U15" s="7" t="s">
        <v>73</v>
      </c>
    </row>
    <row r="16" s="1" customFormat="1" ht="13.5" spans="1:21">
      <c r="A16" s="4" t="s">
        <v>67</v>
      </c>
      <c r="B16" s="4" t="s">
        <v>33</v>
      </c>
      <c r="C16" s="5" t="s">
        <v>68</v>
      </c>
      <c r="D16" s="4" t="s">
        <v>185</v>
      </c>
      <c r="E16" s="5" t="s">
        <v>186</v>
      </c>
      <c r="F16" s="4" t="s">
        <v>217</v>
      </c>
      <c r="G16" s="5" t="s">
        <v>76</v>
      </c>
      <c r="H16" s="5" t="s">
        <v>218</v>
      </c>
      <c r="I16" s="5" t="s">
        <v>189</v>
      </c>
      <c r="J16" s="9">
        <v>2</v>
      </c>
      <c r="K16" s="5" t="s">
        <v>68</v>
      </c>
      <c r="L16" s="5" t="s">
        <v>73</v>
      </c>
      <c r="M16" s="10">
        <v>45232</v>
      </c>
      <c r="N16" s="11">
        <v>10</v>
      </c>
      <c r="O16" s="12">
        <v>0</v>
      </c>
      <c r="P16" s="13">
        <v>2.34</v>
      </c>
      <c r="Q16" s="20">
        <v>4.68</v>
      </c>
      <c r="R16" s="21">
        <v>2.34</v>
      </c>
      <c r="S16" s="22">
        <f t="shared" si="0"/>
        <v>4.68</v>
      </c>
      <c r="T16" s="10"/>
      <c r="U16" s="5" t="s">
        <v>73</v>
      </c>
    </row>
    <row r="17" s="1" customFormat="1" ht="13.5" spans="1:21">
      <c r="A17" s="6" t="s">
        <v>67</v>
      </c>
      <c r="B17" s="6" t="s">
        <v>33</v>
      </c>
      <c r="C17" s="7" t="s">
        <v>68</v>
      </c>
      <c r="D17" s="6" t="s">
        <v>185</v>
      </c>
      <c r="E17" s="7" t="s">
        <v>186</v>
      </c>
      <c r="F17" s="6" t="s">
        <v>122</v>
      </c>
      <c r="G17" s="7" t="s">
        <v>76</v>
      </c>
      <c r="H17" s="7" t="s">
        <v>123</v>
      </c>
      <c r="I17" s="7" t="s">
        <v>124</v>
      </c>
      <c r="J17" s="14">
        <v>4</v>
      </c>
      <c r="K17" s="7" t="s">
        <v>68</v>
      </c>
      <c r="L17" s="7" t="s">
        <v>73</v>
      </c>
      <c r="M17" s="15">
        <v>45232</v>
      </c>
      <c r="N17" s="16">
        <v>10</v>
      </c>
      <c r="O17" s="17">
        <v>0</v>
      </c>
      <c r="P17" s="18">
        <v>0.23</v>
      </c>
      <c r="Q17" s="23">
        <v>0.92</v>
      </c>
      <c r="R17" s="21">
        <v>0.2254</v>
      </c>
      <c r="S17" s="22">
        <f t="shared" si="0"/>
        <v>0.9016</v>
      </c>
      <c r="T17" s="15"/>
      <c r="U17" s="7" t="s">
        <v>73</v>
      </c>
    </row>
    <row r="18" s="1" customFormat="1" ht="13.5" spans="1:21">
      <c r="A18" s="4" t="s">
        <v>67</v>
      </c>
      <c r="B18" s="4" t="s">
        <v>33</v>
      </c>
      <c r="C18" s="5" t="s">
        <v>68</v>
      </c>
      <c r="D18" s="4" t="s">
        <v>185</v>
      </c>
      <c r="E18" s="5" t="s">
        <v>186</v>
      </c>
      <c r="F18" s="4" t="s">
        <v>219</v>
      </c>
      <c r="G18" s="5" t="s">
        <v>76</v>
      </c>
      <c r="H18" s="5" t="s">
        <v>220</v>
      </c>
      <c r="I18" s="5" t="s">
        <v>73</v>
      </c>
      <c r="J18" s="9">
        <v>1</v>
      </c>
      <c r="K18" s="5" t="s">
        <v>68</v>
      </c>
      <c r="L18" s="5" t="s">
        <v>73</v>
      </c>
      <c r="M18" s="10">
        <v>45232</v>
      </c>
      <c r="N18" s="11">
        <v>10</v>
      </c>
      <c r="O18" s="12">
        <v>0</v>
      </c>
      <c r="P18" s="13">
        <v>36</v>
      </c>
      <c r="Q18" s="20">
        <v>36</v>
      </c>
      <c r="R18" s="21">
        <v>33</v>
      </c>
      <c r="S18" s="22">
        <f t="shared" si="0"/>
        <v>33</v>
      </c>
      <c r="T18" s="10"/>
      <c r="U18" s="5" t="s">
        <v>73</v>
      </c>
    </row>
    <row r="19" s="1" customFormat="1" ht="13.5" spans="1:21">
      <c r="A19" s="6" t="s">
        <v>67</v>
      </c>
      <c r="B19" s="6" t="s">
        <v>33</v>
      </c>
      <c r="C19" s="7" t="s">
        <v>68</v>
      </c>
      <c r="D19" s="6" t="s">
        <v>185</v>
      </c>
      <c r="E19" s="7" t="s">
        <v>186</v>
      </c>
      <c r="F19" s="6" t="s">
        <v>221</v>
      </c>
      <c r="G19" s="7" t="s">
        <v>76</v>
      </c>
      <c r="H19" s="7" t="s">
        <v>222</v>
      </c>
      <c r="I19" s="7" t="s">
        <v>223</v>
      </c>
      <c r="J19" s="14">
        <v>1</v>
      </c>
      <c r="K19" s="7" t="s">
        <v>68</v>
      </c>
      <c r="L19" s="7" t="s">
        <v>73</v>
      </c>
      <c r="M19" s="15">
        <v>45232</v>
      </c>
      <c r="N19" s="16">
        <v>10</v>
      </c>
      <c r="O19" s="17">
        <v>0</v>
      </c>
      <c r="P19" s="18">
        <v>39.38073</v>
      </c>
      <c r="Q19" s="23">
        <v>39.38073</v>
      </c>
      <c r="R19" s="21">
        <v>33.4736175726914</v>
      </c>
      <c r="S19" s="22">
        <f t="shared" si="0"/>
        <v>33.4736175726914</v>
      </c>
      <c r="T19" s="15"/>
      <c r="U19" s="7" t="s">
        <v>73</v>
      </c>
    </row>
    <row r="20" s="1" customFormat="1" ht="13.5" spans="1:21">
      <c r="A20" s="4" t="s">
        <v>67</v>
      </c>
      <c r="B20" s="4" t="s">
        <v>33</v>
      </c>
      <c r="C20" s="5" t="s">
        <v>68</v>
      </c>
      <c r="D20" s="4" t="s">
        <v>185</v>
      </c>
      <c r="E20" s="5" t="s">
        <v>186</v>
      </c>
      <c r="F20" s="4" t="s">
        <v>224</v>
      </c>
      <c r="G20" s="5" t="s">
        <v>76</v>
      </c>
      <c r="H20" s="5" t="s">
        <v>225</v>
      </c>
      <c r="I20" s="5" t="s">
        <v>73</v>
      </c>
      <c r="J20" s="9">
        <v>1</v>
      </c>
      <c r="K20" s="5" t="s">
        <v>68</v>
      </c>
      <c r="L20" s="5" t="s">
        <v>73</v>
      </c>
      <c r="M20" s="10">
        <v>45232</v>
      </c>
      <c r="N20" s="11">
        <v>10</v>
      </c>
      <c r="O20" s="12">
        <v>0</v>
      </c>
      <c r="P20" s="13">
        <v>0.53</v>
      </c>
      <c r="Q20" s="20">
        <v>0.53</v>
      </c>
      <c r="R20" s="21">
        <v>0.53</v>
      </c>
      <c r="S20" s="22">
        <f t="shared" si="0"/>
        <v>0.53</v>
      </c>
      <c r="T20" s="10"/>
      <c r="U20" s="5" t="s">
        <v>73</v>
      </c>
    </row>
    <row r="21" s="1" customFormat="1" ht="13.5" spans="1:21">
      <c r="A21" s="6" t="s">
        <v>67</v>
      </c>
      <c r="B21" s="6" t="s">
        <v>33</v>
      </c>
      <c r="C21" s="7" t="s">
        <v>68</v>
      </c>
      <c r="D21" s="6" t="s">
        <v>185</v>
      </c>
      <c r="E21" s="7" t="s">
        <v>186</v>
      </c>
      <c r="F21" s="6" t="s">
        <v>226</v>
      </c>
      <c r="G21" s="7" t="s">
        <v>76</v>
      </c>
      <c r="H21" s="7" t="s">
        <v>227</v>
      </c>
      <c r="I21" s="7" t="s">
        <v>228</v>
      </c>
      <c r="J21" s="14">
        <v>4</v>
      </c>
      <c r="K21" s="7" t="s">
        <v>68</v>
      </c>
      <c r="L21" s="7" t="s">
        <v>73</v>
      </c>
      <c r="M21" s="15">
        <v>45232</v>
      </c>
      <c r="N21" s="16">
        <v>10</v>
      </c>
      <c r="O21" s="17">
        <v>0</v>
      </c>
      <c r="P21" s="18">
        <v>0.5</v>
      </c>
      <c r="Q21" s="23">
        <v>2</v>
      </c>
      <c r="R21" s="21">
        <v>0.5</v>
      </c>
      <c r="S21" s="22">
        <f t="shared" si="0"/>
        <v>2</v>
      </c>
      <c r="T21" s="15"/>
      <c r="U21" s="7" t="s">
        <v>73</v>
      </c>
    </row>
    <row r="22" s="1" customFormat="1" ht="13.5" spans="1:21">
      <c r="A22" s="4" t="s">
        <v>67</v>
      </c>
      <c r="B22" s="4" t="s">
        <v>33</v>
      </c>
      <c r="C22" s="5" t="s">
        <v>68</v>
      </c>
      <c r="D22" s="4" t="s">
        <v>185</v>
      </c>
      <c r="E22" s="5" t="s">
        <v>186</v>
      </c>
      <c r="F22" s="4" t="s">
        <v>229</v>
      </c>
      <c r="G22" s="5" t="s">
        <v>76</v>
      </c>
      <c r="H22" s="5" t="s">
        <v>230</v>
      </c>
      <c r="I22" s="5" t="s">
        <v>231</v>
      </c>
      <c r="J22" s="9">
        <v>5</v>
      </c>
      <c r="K22" s="5" t="s">
        <v>121</v>
      </c>
      <c r="L22" s="5" t="s">
        <v>73</v>
      </c>
      <c r="M22" s="10">
        <v>45232</v>
      </c>
      <c r="N22" s="11">
        <v>10</v>
      </c>
      <c r="O22" s="12">
        <v>0</v>
      </c>
      <c r="P22" s="13">
        <v>0.053</v>
      </c>
      <c r="Q22" s="20">
        <v>0.265</v>
      </c>
      <c r="R22" s="21">
        <v>0.053</v>
      </c>
      <c r="S22" s="22">
        <f t="shared" si="0"/>
        <v>0.265</v>
      </c>
      <c r="T22" s="10"/>
      <c r="U22" s="5" t="s">
        <v>73</v>
      </c>
    </row>
    <row r="23" s="1" customFormat="1" ht="13.5" spans="1:21">
      <c r="A23" s="6" t="s">
        <v>67</v>
      </c>
      <c r="B23" s="6" t="s">
        <v>33</v>
      </c>
      <c r="C23" s="7" t="s">
        <v>68</v>
      </c>
      <c r="D23" s="6" t="s">
        <v>185</v>
      </c>
      <c r="E23" s="7" t="s">
        <v>186</v>
      </c>
      <c r="F23" s="6" t="s">
        <v>232</v>
      </c>
      <c r="G23" s="7" t="s">
        <v>76</v>
      </c>
      <c r="H23" s="7" t="s">
        <v>233</v>
      </c>
      <c r="I23" s="7" t="s">
        <v>234</v>
      </c>
      <c r="J23" s="14">
        <v>1</v>
      </c>
      <c r="K23" s="7" t="s">
        <v>68</v>
      </c>
      <c r="L23" s="7" t="s">
        <v>73</v>
      </c>
      <c r="M23" s="15">
        <v>45232</v>
      </c>
      <c r="N23" s="16">
        <v>10</v>
      </c>
      <c r="O23" s="17">
        <v>0</v>
      </c>
      <c r="P23" s="18">
        <v>0.27</v>
      </c>
      <c r="Q23" s="23">
        <v>0.27</v>
      </c>
      <c r="R23" s="21">
        <v>0.27</v>
      </c>
      <c r="S23" s="22">
        <f t="shared" si="0"/>
        <v>0.27</v>
      </c>
      <c r="T23" s="15"/>
      <c r="U23" s="7" t="s">
        <v>73</v>
      </c>
    </row>
    <row r="24" s="1" customFormat="1" ht="13.5" spans="1:21">
      <c r="A24" s="4" t="s">
        <v>67</v>
      </c>
      <c r="B24" s="4" t="s">
        <v>33</v>
      </c>
      <c r="C24" s="5" t="s">
        <v>68</v>
      </c>
      <c r="D24" s="4" t="s">
        <v>185</v>
      </c>
      <c r="E24" s="5" t="s">
        <v>186</v>
      </c>
      <c r="F24" s="4" t="s">
        <v>235</v>
      </c>
      <c r="G24" s="5" t="s">
        <v>71</v>
      </c>
      <c r="H24" s="5" t="s">
        <v>126</v>
      </c>
      <c r="I24" s="5" t="s">
        <v>186</v>
      </c>
      <c r="J24" s="9">
        <v>1</v>
      </c>
      <c r="K24" s="5" t="s">
        <v>68</v>
      </c>
      <c r="L24" s="5" t="s">
        <v>73</v>
      </c>
      <c r="M24" s="10">
        <v>45232</v>
      </c>
      <c r="N24" s="11">
        <v>10</v>
      </c>
      <c r="O24" s="12">
        <v>0</v>
      </c>
      <c r="P24" s="13">
        <v>50.66795</v>
      </c>
      <c r="Q24" s="20">
        <v>50.66795</v>
      </c>
      <c r="R24" s="21">
        <f>S101</f>
        <v>41.6012238906195</v>
      </c>
      <c r="S24" s="22">
        <f t="shared" si="0"/>
        <v>41.6012238906195</v>
      </c>
      <c r="T24" s="10"/>
      <c r="U24" s="5" t="s">
        <v>73</v>
      </c>
    </row>
    <row r="25" s="1" customFormat="1" ht="13.5" spans="1:21">
      <c r="A25" s="6" t="s">
        <v>67</v>
      </c>
      <c r="B25" s="6" t="s">
        <v>33</v>
      </c>
      <c r="C25" s="7" t="s">
        <v>68</v>
      </c>
      <c r="D25" s="6" t="s">
        <v>185</v>
      </c>
      <c r="E25" s="7" t="s">
        <v>186</v>
      </c>
      <c r="F25" s="6" t="s">
        <v>236</v>
      </c>
      <c r="G25" s="7" t="s">
        <v>76</v>
      </c>
      <c r="H25" s="7" t="s">
        <v>237</v>
      </c>
      <c r="I25" s="7" t="s">
        <v>73</v>
      </c>
      <c r="J25" s="14">
        <v>1</v>
      </c>
      <c r="K25" s="7" t="s">
        <v>68</v>
      </c>
      <c r="L25" s="7" t="s">
        <v>73</v>
      </c>
      <c r="M25" s="15">
        <v>45232</v>
      </c>
      <c r="N25" s="16">
        <v>10</v>
      </c>
      <c r="O25" s="17">
        <v>0</v>
      </c>
      <c r="P25" s="18">
        <v>0.42</v>
      </c>
      <c r="Q25" s="23">
        <v>0.42</v>
      </c>
      <c r="R25" s="21">
        <v>0.24</v>
      </c>
      <c r="S25" s="22">
        <f t="shared" si="0"/>
        <v>0.24</v>
      </c>
      <c r="T25" s="15"/>
      <c r="U25" s="7" t="s">
        <v>73</v>
      </c>
    </row>
    <row r="26" s="1" customFormat="1" ht="13.5" spans="1:21">
      <c r="A26" s="4" t="s">
        <v>67</v>
      </c>
      <c r="B26" s="4" t="s">
        <v>33</v>
      </c>
      <c r="C26" s="5" t="s">
        <v>68</v>
      </c>
      <c r="D26" s="4" t="s">
        <v>185</v>
      </c>
      <c r="E26" s="5" t="s">
        <v>186</v>
      </c>
      <c r="F26" s="4" t="s">
        <v>238</v>
      </c>
      <c r="G26" s="5" t="s">
        <v>76</v>
      </c>
      <c r="H26" s="5" t="s">
        <v>239</v>
      </c>
      <c r="I26" s="5" t="s">
        <v>73</v>
      </c>
      <c r="J26" s="9">
        <v>2</v>
      </c>
      <c r="K26" s="5" t="s">
        <v>68</v>
      </c>
      <c r="L26" s="5" t="s">
        <v>73</v>
      </c>
      <c r="M26" s="10">
        <v>45232</v>
      </c>
      <c r="N26" s="11">
        <v>10</v>
      </c>
      <c r="O26" s="12">
        <v>0</v>
      </c>
      <c r="P26" s="13">
        <v>2</v>
      </c>
      <c r="Q26" s="20">
        <v>4</v>
      </c>
      <c r="R26" s="21">
        <v>2</v>
      </c>
      <c r="S26" s="22">
        <f t="shared" si="0"/>
        <v>4</v>
      </c>
      <c r="T26" s="10"/>
      <c r="U26" s="5" t="s">
        <v>73</v>
      </c>
    </row>
    <row r="27" s="1" customFormat="1" ht="13.5" spans="1:21">
      <c r="A27" s="6" t="s">
        <v>67</v>
      </c>
      <c r="B27" s="6" t="s">
        <v>33</v>
      </c>
      <c r="C27" s="7" t="s">
        <v>68</v>
      </c>
      <c r="D27" s="6" t="s">
        <v>185</v>
      </c>
      <c r="E27" s="7" t="s">
        <v>186</v>
      </c>
      <c r="F27" s="6" t="s">
        <v>240</v>
      </c>
      <c r="G27" s="7" t="s">
        <v>71</v>
      </c>
      <c r="H27" s="7" t="s">
        <v>241</v>
      </c>
      <c r="I27" s="7" t="s">
        <v>73</v>
      </c>
      <c r="J27" s="14">
        <v>28</v>
      </c>
      <c r="K27" s="7" t="s">
        <v>68</v>
      </c>
      <c r="L27" s="7" t="s">
        <v>73</v>
      </c>
      <c r="M27" s="15">
        <v>45232</v>
      </c>
      <c r="N27" s="16">
        <v>10</v>
      </c>
      <c r="O27" s="17">
        <v>0</v>
      </c>
      <c r="P27" s="18">
        <v>0.12325</v>
      </c>
      <c r="Q27" s="23">
        <v>3.451</v>
      </c>
      <c r="R27" s="21">
        <f>S161</f>
        <v>0.017787562</v>
      </c>
      <c r="S27" s="22">
        <f t="shared" si="0"/>
        <v>0.498051736</v>
      </c>
      <c r="T27" s="15"/>
      <c r="U27" s="7" t="s">
        <v>73</v>
      </c>
    </row>
    <row r="28" s="1" customFormat="1" ht="13.5" spans="1:21">
      <c r="A28" s="4" t="s">
        <v>67</v>
      </c>
      <c r="B28" s="4" t="s">
        <v>33</v>
      </c>
      <c r="C28" s="5" t="s">
        <v>68</v>
      </c>
      <c r="D28" s="4" t="s">
        <v>185</v>
      </c>
      <c r="E28" s="5" t="s">
        <v>186</v>
      </c>
      <c r="F28" s="4" t="s">
        <v>242</v>
      </c>
      <c r="G28" s="5" t="s">
        <v>71</v>
      </c>
      <c r="H28" s="5" t="s">
        <v>243</v>
      </c>
      <c r="I28" s="5" t="s">
        <v>244</v>
      </c>
      <c r="J28" s="9">
        <v>1</v>
      </c>
      <c r="K28" s="5" t="s">
        <v>68</v>
      </c>
      <c r="L28" s="5" t="s">
        <v>73</v>
      </c>
      <c r="M28" s="10">
        <v>45232</v>
      </c>
      <c r="N28" s="11">
        <v>10</v>
      </c>
      <c r="O28" s="12">
        <v>0</v>
      </c>
      <c r="P28" s="13">
        <v>31.79048</v>
      </c>
      <c r="Q28" s="20">
        <v>31.79048</v>
      </c>
      <c r="R28" s="21">
        <f>S166</f>
        <v>25.749939887302</v>
      </c>
      <c r="S28" s="22">
        <f t="shared" si="0"/>
        <v>25.749939887302</v>
      </c>
      <c r="T28" s="10"/>
      <c r="U28" s="5" t="s">
        <v>73</v>
      </c>
    </row>
    <row r="29" s="1" customFormat="1" ht="13.5" spans="1:21">
      <c r="A29" s="6" t="s">
        <v>67</v>
      </c>
      <c r="B29" s="6" t="s">
        <v>33</v>
      </c>
      <c r="C29" s="7" t="s">
        <v>68</v>
      </c>
      <c r="D29" s="6" t="s">
        <v>185</v>
      </c>
      <c r="E29" s="7" t="s">
        <v>186</v>
      </c>
      <c r="F29" s="6" t="s">
        <v>245</v>
      </c>
      <c r="G29" s="7" t="s">
        <v>76</v>
      </c>
      <c r="H29" s="7" t="s">
        <v>246</v>
      </c>
      <c r="I29" s="7" t="s">
        <v>73</v>
      </c>
      <c r="J29" s="14">
        <v>1</v>
      </c>
      <c r="K29" s="7" t="s">
        <v>68</v>
      </c>
      <c r="L29" s="7" t="s">
        <v>73</v>
      </c>
      <c r="M29" s="15">
        <v>45232</v>
      </c>
      <c r="N29" s="16">
        <v>10</v>
      </c>
      <c r="O29" s="17">
        <v>0</v>
      </c>
      <c r="P29" s="18">
        <v>212.15359</v>
      </c>
      <c r="Q29" s="23">
        <v>212.15359</v>
      </c>
      <c r="R29" s="21">
        <v>180.330551074586</v>
      </c>
      <c r="S29" s="22">
        <f t="shared" si="0"/>
        <v>180.330551074586</v>
      </c>
      <c r="T29" s="15"/>
      <c r="U29" s="7" t="s">
        <v>73</v>
      </c>
    </row>
    <row r="30" s="1" customFormat="1" ht="13.5" spans="1:21">
      <c r="A30" s="4" t="s">
        <v>67</v>
      </c>
      <c r="B30" s="4" t="s">
        <v>33</v>
      </c>
      <c r="C30" s="5" t="s">
        <v>68</v>
      </c>
      <c r="D30" s="4" t="s">
        <v>185</v>
      </c>
      <c r="E30" s="5" t="s">
        <v>186</v>
      </c>
      <c r="F30" s="4" t="s">
        <v>247</v>
      </c>
      <c r="G30" s="5" t="s">
        <v>71</v>
      </c>
      <c r="H30" s="5" t="s">
        <v>248</v>
      </c>
      <c r="I30" s="5" t="s">
        <v>73</v>
      </c>
      <c r="J30" s="9">
        <v>2</v>
      </c>
      <c r="K30" s="5" t="s">
        <v>68</v>
      </c>
      <c r="L30" s="5" t="s">
        <v>73</v>
      </c>
      <c r="M30" s="10">
        <v>45232</v>
      </c>
      <c r="N30" s="11">
        <v>10</v>
      </c>
      <c r="O30" s="12">
        <v>0</v>
      </c>
      <c r="P30" s="13">
        <v>0.62768</v>
      </c>
      <c r="Q30" s="20">
        <v>1.25536</v>
      </c>
      <c r="R30" s="21">
        <f>S191</f>
        <v>0.568726451767</v>
      </c>
      <c r="S30" s="22">
        <f t="shared" si="0"/>
        <v>1.137452903534</v>
      </c>
      <c r="T30" s="10"/>
      <c r="U30" s="5" t="s">
        <v>73</v>
      </c>
    </row>
    <row r="31" spans="18:19">
      <c r="R31" s="24" t="s">
        <v>88</v>
      </c>
      <c r="S31" s="2">
        <f>SUM(S2:S30)</f>
        <v>492.877021464869</v>
      </c>
    </row>
    <row r="32" spans="18:19">
      <c r="R32" s="25" t="s">
        <v>71</v>
      </c>
      <c r="S32" s="2" cm="1">
        <f t="array" ref="S32:S33">SUMIF(G2:G30,R32:R33,S2:S30)</f>
        <v>158.476927103306</v>
      </c>
    </row>
    <row r="33" spans="18:19">
      <c r="R33" s="25" t="s">
        <v>76</v>
      </c>
      <c r="S33" s="2">
        <v>334.400094361563</v>
      </c>
    </row>
    <row r="35" s="1" customFormat="1" ht="18" customHeight="1" spans="1:21">
      <c r="A35" s="3" t="s">
        <v>46</v>
      </c>
      <c r="B35" s="3" t="s">
        <v>47</v>
      </c>
      <c r="C35" s="3" t="s">
        <v>48</v>
      </c>
      <c r="D35" s="3" t="s">
        <v>49</v>
      </c>
      <c r="E35" s="3" t="s">
        <v>50</v>
      </c>
      <c r="F35" s="3" t="s">
        <v>51</v>
      </c>
      <c r="G35" s="3" t="s">
        <v>52</v>
      </c>
      <c r="H35" s="3" t="s">
        <v>53</v>
      </c>
      <c r="I35" s="3" t="s">
        <v>54</v>
      </c>
      <c r="J35" s="8" t="s">
        <v>55</v>
      </c>
      <c r="K35" s="3" t="s">
        <v>56</v>
      </c>
      <c r="L35" s="3" t="s">
        <v>57</v>
      </c>
      <c r="M35" s="8" t="s">
        <v>58</v>
      </c>
      <c r="N35" s="8" t="s">
        <v>59</v>
      </c>
      <c r="O35" s="8" t="s">
        <v>60</v>
      </c>
      <c r="P35" s="8" t="s">
        <v>61</v>
      </c>
      <c r="Q35" s="8" t="s">
        <v>62</v>
      </c>
      <c r="R35" s="19" t="s">
        <v>63</v>
      </c>
      <c r="S35" s="19" t="s">
        <v>64</v>
      </c>
      <c r="T35" s="8" t="s">
        <v>65</v>
      </c>
      <c r="U35" s="3" t="s">
        <v>66</v>
      </c>
    </row>
    <row r="36" s="1" customFormat="1" ht="13.5" spans="1:21">
      <c r="A36" s="4" t="s">
        <v>67</v>
      </c>
      <c r="B36" s="4" t="s">
        <v>187</v>
      </c>
      <c r="C36" s="5" t="s">
        <v>68</v>
      </c>
      <c r="D36" s="4" t="s">
        <v>188</v>
      </c>
      <c r="E36" s="5" t="s">
        <v>189</v>
      </c>
      <c r="F36" s="4" t="s">
        <v>249</v>
      </c>
      <c r="G36" s="5" t="s">
        <v>71</v>
      </c>
      <c r="H36" s="5" t="s">
        <v>250</v>
      </c>
      <c r="I36" s="5" t="s">
        <v>189</v>
      </c>
      <c r="J36" s="9">
        <v>1</v>
      </c>
      <c r="K36" s="5" t="s">
        <v>68</v>
      </c>
      <c r="L36" s="5" t="s">
        <v>74</v>
      </c>
      <c r="M36" s="10">
        <v>44499</v>
      </c>
      <c r="N36" s="11">
        <v>70</v>
      </c>
      <c r="O36" s="12">
        <v>0</v>
      </c>
      <c r="P36" s="13">
        <v>85.98917</v>
      </c>
      <c r="Q36" s="20">
        <v>85.98917</v>
      </c>
      <c r="R36" s="21">
        <f>S67</f>
        <v>78.01273501</v>
      </c>
      <c r="S36" s="22">
        <f t="shared" ref="S36:S50" si="1">R36*J36</f>
        <v>78.01273501</v>
      </c>
      <c r="T36" s="10"/>
      <c r="U36" s="5" t="s">
        <v>189</v>
      </c>
    </row>
    <row r="37" s="1" customFormat="1" ht="13.5" spans="1:21">
      <c r="A37" s="6" t="s">
        <v>67</v>
      </c>
      <c r="B37" s="6" t="s">
        <v>187</v>
      </c>
      <c r="C37" s="7" t="s">
        <v>68</v>
      </c>
      <c r="D37" s="6" t="s">
        <v>188</v>
      </c>
      <c r="E37" s="7" t="s">
        <v>189</v>
      </c>
      <c r="F37" s="6" t="s">
        <v>91</v>
      </c>
      <c r="G37" s="7" t="s">
        <v>71</v>
      </c>
      <c r="H37" s="7" t="s">
        <v>92</v>
      </c>
      <c r="I37" s="7" t="s">
        <v>73</v>
      </c>
      <c r="J37" s="14">
        <v>0.403</v>
      </c>
      <c r="K37" s="7" t="s">
        <v>93</v>
      </c>
      <c r="L37" s="7" t="s">
        <v>73</v>
      </c>
      <c r="M37" s="15">
        <v>44499</v>
      </c>
      <c r="N37" s="16">
        <v>70</v>
      </c>
      <c r="O37" s="17">
        <v>0</v>
      </c>
      <c r="P37" s="18">
        <v>7.55336</v>
      </c>
      <c r="Q37" s="23">
        <v>3.044</v>
      </c>
      <c r="R37" s="21">
        <f>S51</f>
        <v>5.8632258835</v>
      </c>
      <c r="S37" s="22">
        <f t="shared" si="1"/>
        <v>2.3628800310505</v>
      </c>
      <c r="T37" s="15"/>
      <c r="U37" s="7" t="s">
        <v>189</v>
      </c>
    </row>
    <row r="38" spans="19:19">
      <c r="S38" s="2">
        <f>SUM(S36:S37)</f>
        <v>80.3756150410505</v>
      </c>
    </row>
    <row r="40" s="1" customFormat="1" ht="18" customHeight="1" spans="1:21">
      <c r="A40" s="3" t="s">
        <v>46</v>
      </c>
      <c r="B40" s="3" t="s">
        <v>47</v>
      </c>
      <c r="C40" s="3" t="s">
        <v>48</v>
      </c>
      <c r="D40" s="3" t="s">
        <v>49</v>
      </c>
      <c r="E40" s="3" t="s">
        <v>50</v>
      </c>
      <c r="F40" s="3" t="s">
        <v>51</v>
      </c>
      <c r="G40" s="3" t="s">
        <v>52</v>
      </c>
      <c r="H40" s="3" t="s">
        <v>53</v>
      </c>
      <c r="I40" s="3" t="s">
        <v>54</v>
      </c>
      <c r="J40" s="8" t="s">
        <v>55</v>
      </c>
      <c r="K40" s="3" t="s">
        <v>56</v>
      </c>
      <c r="L40" s="3" t="s">
        <v>57</v>
      </c>
      <c r="M40" s="8" t="s">
        <v>58</v>
      </c>
      <c r="N40" s="8" t="s">
        <v>59</v>
      </c>
      <c r="O40" s="8" t="s">
        <v>60</v>
      </c>
      <c r="P40" s="8" t="s">
        <v>61</v>
      </c>
      <c r="Q40" s="8" t="s">
        <v>62</v>
      </c>
      <c r="R40" s="19" t="s">
        <v>63</v>
      </c>
      <c r="S40" s="19" t="s">
        <v>64</v>
      </c>
      <c r="T40" s="8" t="s">
        <v>65</v>
      </c>
      <c r="U40" s="3" t="s">
        <v>66</v>
      </c>
    </row>
    <row r="41" s="1" customFormat="1" ht="13.5" spans="1:21">
      <c r="A41" s="4" t="s">
        <v>67</v>
      </c>
      <c r="B41" s="4" t="s">
        <v>91</v>
      </c>
      <c r="C41" s="5" t="s">
        <v>93</v>
      </c>
      <c r="D41" s="4" t="s">
        <v>92</v>
      </c>
      <c r="E41" s="5" t="s">
        <v>73</v>
      </c>
      <c r="F41" s="4" t="s">
        <v>251</v>
      </c>
      <c r="G41" s="5" t="s">
        <v>76</v>
      </c>
      <c r="H41" s="5" t="s">
        <v>252</v>
      </c>
      <c r="I41" s="5" t="s">
        <v>73</v>
      </c>
      <c r="J41" s="9">
        <v>0.002068</v>
      </c>
      <c r="K41" s="5" t="s">
        <v>78</v>
      </c>
      <c r="L41" s="5" t="s">
        <v>73</v>
      </c>
      <c r="M41" s="10">
        <v>44998</v>
      </c>
      <c r="N41" s="11">
        <v>70</v>
      </c>
      <c r="O41" s="12">
        <v>0</v>
      </c>
      <c r="P41" s="13">
        <v>47.23</v>
      </c>
      <c r="Q41" s="20">
        <v>0.09767</v>
      </c>
      <c r="R41" s="21">
        <v>47.23</v>
      </c>
      <c r="S41" s="22">
        <f t="shared" si="1"/>
        <v>0.09767164</v>
      </c>
      <c r="T41" s="10"/>
      <c r="U41" s="5" t="s">
        <v>73</v>
      </c>
    </row>
    <row r="42" s="1" customFormat="1" ht="13.5" spans="1:21">
      <c r="A42" s="6" t="s">
        <v>67</v>
      </c>
      <c r="B42" s="6" t="s">
        <v>91</v>
      </c>
      <c r="C42" s="7" t="s">
        <v>93</v>
      </c>
      <c r="D42" s="6" t="s">
        <v>92</v>
      </c>
      <c r="E42" s="7" t="s">
        <v>73</v>
      </c>
      <c r="F42" s="6" t="s">
        <v>253</v>
      </c>
      <c r="G42" s="7" t="s">
        <v>76</v>
      </c>
      <c r="H42" s="7" t="s">
        <v>254</v>
      </c>
      <c r="I42" s="7" t="s">
        <v>73</v>
      </c>
      <c r="J42" s="14">
        <v>0.021714</v>
      </c>
      <c r="K42" s="7" t="s">
        <v>78</v>
      </c>
      <c r="L42" s="7" t="s">
        <v>73</v>
      </c>
      <c r="M42" s="15">
        <v>44998</v>
      </c>
      <c r="N42" s="16">
        <v>70</v>
      </c>
      <c r="O42" s="17">
        <v>0</v>
      </c>
      <c r="P42" s="18">
        <v>19.54</v>
      </c>
      <c r="Q42" s="23">
        <v>0.42429</v>
      </c>
      <c r="R42" s="21">
        <v>19.54</v>
      </c>
      <c r="S42" s="22">
        <f t="shared" si="1"/>
        <v>0.42429156</v>
      </c>
      <c r="T42" s="15"/>
      <c r="U42" s="7" t="s">
        <v>73</v>
      </c>
    </row>
    <row r="43" s="1" customFormat="1" ht="13.5" spans="1:21">
      <c r="A43" s="4" t="s">
        <v>67</v>
      </c>
      <c r="B43" s="4" t="s">
        <v>91</v>
      </c>
      <c r="C43" s="5" t="s">
        <v>93</v>
      </c>
      <c r="D43" s="4" t="s">
        <v>92</v>
      </c>
      <c r="E43" s="5" t="s">
        <v>73</v>
      </c>
      <c r="F43" s="4" t="s">
        <v>255</v>
      </c>
      <c r="G43" s="5" t="s">
        <v>76</v>
      </c>
      <c r="H43" s="5" t="s">
        <v>256</v>
      </c>
      <c r="I43" s="5" t="s">
        <v>73</v>
      </c>
      <c r="J43" s="9">
        <v>0.156</v>
      </c>
      <c r="K43" s="5" t="s">
        <v>78</v>
      </c>
      <c r="L43" s="5" t="s">
        <v>73</v>
      </c>
      <c r="M43" s="10">
        <v>45268</v>
      </c>
      <c r="N43" s="11">
        <v>70</v>
      </c>
      <c r="O43" s="12">
        <v>0</v>
      </c>
      <c r="P43" s="13">
        <v>23.5</v>
      </c>
      <c r="Q43" s="20">
        <v>3.666</v>
      </c>
      <c r="R43" s="21">
        <v>22.2</v>
      </c>
      <c r="S43" s="22">
        <f t="shared" si="1"/>
        <v>3.4632</v>
      </c>
      <c r="T43" s="10"/>
      <c r="U43" s="5" t="s">
        <v>73</v>
      </c>
    </row>
    <row r="44" s="1" customFormat="1" ht="13.5" spans="1:21">
      <c r="A44" s="6" t="s">
        <v>67</v>
      </c>
      <c r="B44" s="6" t="s">
        <v>91</v>
      </c>
      <c r="C44" s="7" t="s">
        <v>93</v>
      </c>
      <c r="D44" s="6" t="s">
        <v>92</v>
      </c>
      <c r="E44" s="7" t="s">
        <v>73</v>
      </c>
      <c r="F44" s="6" t="s">
        <v>257</v>
      </c>
      <c r="G44" s="7" t="s">
        <v>76</v>
      </c>
      <c r="H44" s="7" t="s">
        <v>258</v>
      </c>
      <c r="I44" s="7" t="s">
        <v>73</v>
      </c>
      <c r="J44" s="14">
        <v>0.018612</v>
      </c>
      <c r="K44" s="7" t="s">
        <v>78</v>
      </c>
      <c r="L44" s="7" t="s">
        <v>73</v>
      </c>
      <c r="M44" s="15">
        <v>44998</v>
      </c>
      <c r="N44" s="16">
        <v>70</v>
      </c>
      <c r="O44" s="17">
        <v>0</v>
      </c>
      <c r="P44" s="18">
        <v>14.68</v>
      </c>
      <c r="Q44" s="23">
        <v>0.27322</v>
      </c>
      <c r="R44" s="21">
        <v>14.68</v>
      </c>
      <c r="S44" s="22">
        <f t="shared" si="1"/>
        <v>0.27322416</v>
      </c>
      <c r="T44" s="15"/>
      <c r="U44" s="7" t="s">
        <v>73</v>
      </c>
    </row>
    <row r="45" s="1" customFormat="1" ht="13.5" spans="1:21">
      <c r="A45" s="4" t="s">
        <v>67</v>
      </c>
      <c r="B45" s="4" t="s">
        <v>91</v>
      </c>
      <c r="C45" s="5" t="s">
        <v>93</v>
      </c>
      <c r="D45" s="4" t="s">
        <v>92</v>
      </c>
      <c r="E45" s="5" t="s">
        <v>73</v>
      </c>
      <c r="F45" s="4" t="s">
        <v>259</v>
      </c>
      <c r="G45" s="5" t="s">
        <v>76</v>
      </c>
      <c r="H45" s="5" t="s">
        <v>260</v>
      </c>
      <c r="I45" s="5" t="s">
        <v>73</v>
      </c>
      <c r="J45" s="9">
        <v>0.016554099</v>
      </c>
      <c r="K45" s="5" t="s">
        <v>78</v>
      </c>
      <c r="L45" s="5" t="s">
        <v>73</v>
      </c>
      <c r="M45" s="10">
        <v>45086</v>
      </c>
      <c r="N45" s="11">
        <v>70</v>
      </c>
      <c r="O45" s="12">
        <v>0</v>
      </c>
      <c r="P45" s="13">
        <v>24</v>
      </c>
      <c r="Q45" s="20">
        <v>0.3973</v>
      </c>
      <c r="R45" s="21">
        <v>22.5</v>
      </c>
      <c r="S45" s="22">
        <f t="shared" si="1"/>
        <v>0.3724672275</v>
      </c>
      <c r="T45" s="10"/>
      <c r="U45" s="5" t="s">
        <v>73</v>
      </c>
    </row>
    <row r="46" s="1" customFormat="1" ht="13.5" spans="1:21">
      <c r="A46" s="6" t="s">
        <v>67</v>
      </c>
      <c r="B46" s="6" t="s">
        <v>91</v>
      </c>
      <c r="C46" s="7" t="s">
        <v>93</v>
      </c>
      <c r="D46" s="6" t="s">
        <v>92</v>
      </c>
      <c r="E46" s="7" t="s">
        <v>73</v>
      </c>
      <c r="F46" s="6" t="s">
        <v>261</v>
      </c>
      <c r="G46" s="7" t="s">
        <v>76</v>
      </c>
      <c r="H46" s="7" t="s">
        <v>262</v>
      </c>
      <c r="I46" s="7" t="s">
        <v>73</v>
      </c>
      <c r="J46" s="14">
        <v>0.001034</v>
      </c>
      <c r="K46" s="7" t="s">
        <v>78</v>
      </c>
      <c r="L46" s="7" t="s">
        <v>73</v>
      </c>
      <c r="M46" s="15">
        <v>44998</v>
      </c>
      <c r="N46" s="16">
        <v>70</v>
      </c>
      <c r="O46" s="17">
        <v>0</v>
      </c>
      <c r="P46" s="18">
        <v>90.12</v>
      </c>
      <c r="Q46" s="23">
        <v>0.09318</v>
      </c>
      <c r="R46" s="21">
        <v>90.12</v>
      </c>
      <c r="S46" s="22">
        <f t="shared" si="1"/>
        <v>0.09318408</v>
      </c>
      <c r="T46" s="15"/>
      <c r="U46" s="7" t="s">
        <v>73</v>
      </c>
    </row>
    <row r="47" s="1" customFormat="1" ht="13.5" spans="1:21">
      <c r="A47" s="4" t="s">
        <v>67</v>
      </c>
      <c r="B47" s="4" t="s">
        <v>91</v>
      </c>
      <c r="C47" s="5" t="s">
        <v>93</v>
      </c>
      <c r="D47" s="4" t="s">
        <v>92</v>
      </c>
      <c r="E47" s="5" t="s">
        <v>73</v>
      </c>
      <c r="F47" s="4" t="s">
        <v>263</v>
      </c>
      <c r="G47" s="5" t="s">
        <v>76</v>
      </c>
      <c r="H47" s="5" t="s">
        <v>264</v>
      </c>
      <c r="I47" s="5" t="s">
        <v>73</v>
      </c>
      <c r="J47" s="9">
        <v>0.003447</v>
      </c>
      <c r="K47" s="5" t="s">
        <v>78</v>
      </c>
      <c r="L47" s="5" t="s">
        <v>73</v>
      </c>
      <c r="M47" s="10">
        <v>44998</v>
      </c>
      <c r="N47" s="11">
        <v>70</v>
      </c>
      <c r="O47" s="12">
        <v>0</v>
      </c>
      <c r="P47" s="13">
        <v>43.08</v>
      </c>
      <c r="Q47" s="20">
        <v>0.1485</v>
      </c>
      <c r="R47" s="21">
        <v>43.08</v>
      </c>
      <c r="S47" s="22">
        <f t="shared" si="1"/>
        <v>0.14849676</v>
      </c>
      <c r="T47" s="10"/>
      <c r="U47" s="5" t="s">
        <v>73</v>
      </c>
    </row>
    <row r="48" s="1" customFormat="1" ht="13.5" spans="1:21">
      <c r="A48" s="6" t="s">
        <v>67</v>
      </c>
      <c r="B48" s="6" t="s">
        <v>91</v>
      </c>
      <c r="C48" s="7" t="s">
        <v>93</v>
      </c>
      <c r="D48" s="6" t="s">
        <v>92</v>
      </c>
      <c r="E48" s="7" t="s">
        <v>73</v>
      </c>
      <c r="F48" s="6" t="s">
        <v>265</v>
      </c>
      <c r="G48" s="7" t="s">
        <v>76</v>
      </c>
      <c r="H48" s="7" t="s">
        <v>266</v>
      </c>
      <c r="I48" s="7" t="s">
        <v>73</v>
      </c>
      <c r="J48" s="14">
        <v>0.006204</v>
      </c>
      <c r="K48" s="7" t="s">
        <v>78</v>
      </c>
      <c r="L48" s="7" t="s">
        <v>73</v>
      </c>
      <c r="M48" s="15">
        <v>44998</v>
      </c>
      <c r="N48" s="16">
        <v>70</v>
      </c>
      <c r="O48" s="17">
        <v>0</v>
      </c>
      <c r="P48" s="18">
        <v>7.13</v>
      </c>
      <c r="Q48" s="23">
        <v>0.04423</v>
      </c>
      <c r="R48" s="21">
        <v>7.13</v>
      </c>
      <c r="S48" s="22">
        <f t="shared" si="1"/>
        <v>0.04423452</v>
      </c>
      <c r="T48" s="15"/>
      <c r="U48" s="7" t="s">
        <v>73</v>
      </c>
    </row>
    <row r="49" s="1" customFormat="1" ht="13.5" spans="1:21">
      <c r="A49" s="4" t="s">
        <v>67</v>
      </c>
      <c r="B49" s="4" t="s">
        <v>91</v>
      </c>
      <c r="C49" s="5" t="s">
        <v>93</v>
      </c>
      <c r="D49" s="4" t="s">
        <v>92</v>
      </c>
      <c r="E49" s="5" t="s">
        <v>73</v>
      </c>
      <c r="F49" s="4" t="s">
        <v>267</v>
      </c>
      <c r="G49" s="5" t="s">
        <v>76</v>
      </c>
      <c r="H49" s="5" t="s">
        <v>268</v>
      </c>
      <c r="I49" s="5" t="s">
        <v>73</v>
      </c>
      <c r="J49" s="9">
        <v>0.032843332</v>
      </c>
      <c r="K49" s="5" t="s">
        <v>78</v>
      </c>
      <c r="L49" s="5" t="s">
        <v>73</v>
      </c>
      <c r="M49" s="10">
        <v>45086</v>
      </c>
      <c r="N49" s="11">
        <v>70</v>
      </c>
      <c r="O49" s="12">
        <v>0</v>
      </c>
      <c r="P49" s="13">
        <v>28</v>
      </c>
      <c r="Q49" s="20">
        <v>0.91961</v>
      </c>
      <c r="R49" s="21">
        <v>28</v>
      </c>
      <c r="S49" s="22">
        <f t="shared" si="1"/>
        <v>0.919613296</v>
      </c>
      <c r="T49" s="10"/>
      <c r="U49" s="5" t="s">
        <v>73</v>
      </c>
    </row>
    <row r="50" s="1" customFormat="1" ht="13.5" spans="1:21">
      <c r="A50" s="6" t="s">
        <v>67</v>
      </c>
      <c r="B50" s="6" t="s">
        <v>91</v>
      </c>
      <c r="C50" s="7" t="s">
        <v>93</v>
      </c>
      <c r="D50" s="6" t="s">
        <v>92</v>
      </c>
      <c r="E50" s="7" t="s">
        <v>73</v>
      </c>
      <c r="F50" s="6" t="s">
        <v>269</v>
      </c>
      <c r="G50" s="7" t="s">
        <v>76</v>
      </c>
      <c r="H50" s="7" t="s">
        <v>270</v>
      </c>
      <c r="I50" s="7" t="s">
        <v>73</v>
      </c>
      <c r="J50" s="14">
        <v>0.002068</v>
      </c>
      <c r="K50" s="7" t="s">
        <v>78</v>
      </c>
      <c r="L50" s="7" t="s">
        <v>73</v>
      </c>
      <c r="M50" s="15">
        <v>44998</v>
      </c>
      <c r="N50" s="16">
        <v>70</v>
      </c>
      <c r="O50" s="17">
        <v>0</v>
      </c>
      <c r="P50" s="18">
        <v>12.98</v>
      </c>
      <c r="Q50" s="23">
        <v>0.02684</v>
      </c>
      <c r="R50" s="21">
        <v>12.98</v>
      </c>
      <c r="S50" s="22">
        <f t="shared" si="1"/>
        <v>0.02684264</v>
      </c>
      <c r="T50" s="15"/>
      <c r="U50" s="7" t="s">
        <v>73</v>
      </c>
    </row>
    <row r="51" spans="19:19">
      <c r="S51" s="2">
        <f>SUM(S41:S50)</f>
        <v>5.8632258835</v>
      </c>
    </row>
    <row r="53" s="1" customFormat="1" ht="18" customHeight="1" spans="1:21">
      <c r="A53" s="3" t="s">
        <v>46</v>
      </c>
      <c r="B53" s="3" t="s">
        <v>47</v>
      </c>
      <c r="C53" s="3" t="s">
        <v>48</v>
      </c>
      <c r="D53" s="3" t="s">
        <v>49</v>
      </c>
      <c r="E53" s="3" t="s">
        <v>50</v>
      </c>
      <c r="F53" s="3" t="s">
        <v>51</v>
      </c>
      <c r="G53" s="3" t="s">
        <v>52</v>
      </c>
      <c r="H53" s="3" t="s">
        <v>53</v>
      </c>
      <c r="I53" s="3" t="s">
        <v>54</v>
      </c>
      <c r="J53" s="8" t="s">
        <v>55</v>
      </c>
      <c r="K53" s="3" t="s">
        <v>56</v>
      </c>
      <c r="L53" s="3" t="s">
        <v>57</v>
      </c>
      <c r="M53" s="8" t="s">
        <v>58</v>
      </c>
      <c r="N53" s="8" t="s">
        <v>59</v>
      </c>
      <c r="O53" s="8" t="s">
        <v>60</v>
      </c>
      <c r="P53" s="8" t="s">
        <v>61</v>
      </c>
      <c r="Q53" s="8" t="s">
        <v>62</v>
      </c>
      <c r="R53" s="19" t="s">
        <v>63</v>
      </c>
      <c r="S53" s="19" t="s">
        <v>64</v>
      </c>
      <c r="T53" s="8" t="s">
        <v>65</v>
      </c>
      <c r="U53" s="3" t="s">
        <v>66</v>
      </c>
    </row>
    <row r="54" s="1" customFormat="1" ht="13.5" spans="1:21">
      <c r="A54" s="4" t="s">
        <v>67</v>
      </c>
      <c r="B54" s="4" t="s">
        <v>249</v>
      </c>
      <c r="C54" s="5" t="s">
        <v>68</v>
      </c>
      <c r="D54" s="4" t="s">
        <v>250</v>
      </c>
      <c r="E54" s="5" t="s">
        <v>189</v>
      </c>
      <c r="F54" s="4" t="s">
        <v>271</v>
      </c>
      <c r="G54" s="5" t="s">
        <v>76</v>
      </c>
      <c r="H54" s="5" t="s">
        <v>272</v>
      </c>
      <c r="I54" s="5" t="s">
        <v>189</v>
      </c>
      <c r="J54" s="9">
        <v>2</v>
      </c>
      <c r="K54" s="5" t="s">
        <v>68</v>
      </c>
      <c r="L54" s="5" t="s">
        <v>73</v>
      </c>
      <c r="M54" s="10">
        <v>44746</v>
      </c>
      <c r="N54" s="11">
        <v>20</v>
      </c>
      <c r="O54" s="12">
        <v>0</v>
      </c>
      <c r="P54" s="13">
        <v>4.7785</v>
      </c>
      <c r="Q54" s="20">
        <v>9.557</v>
      </c>
      <c r="R54" s="21">
        <v>5.31</v>
      </c>
      <c r="S54" s="22">
        <f t="shared" ref="S54:S66" si="2">R54*J54</f>
        <v>10.62</v>
      </c>
      <c r="T54" s="10"/>
      <c r="U54" s="5" t="s">
        <v>189</v>
      </c>
    </row>
    <row r="55" s="1" customFormat="1" ht="13.5" spans="1:21">
      <c r="A55" s="6" t="s">
        <v>67</v>
      </c>
      <c r="B55" s="6" t="s">
        <v>249</v>
      </c>
      <c r="C55" s="7" t="s">
        <v>68</v>
      </c>
      <c r="D55" s="6" t="s">
        <v>250</v>
      </c>
      <c r="E55" s="7" t="s">
        <v>189</v>
      </c>
      <c r="F55" s="6" t="s">
        <v>273</v>
      </c>
      <c r="G55" s="7" t="s">
        <v>76</v>
      </c>
      <c r="H55" s="7" t="s">
        <v>274</v>
      </c>
      <c r="I55" s="7" t="s">
        <v>189</v>
      </c>
      <c r="J55" s="14">
        <v>1</v>
      </c>
      <c r="K55" s="7" t="s">
        <v>68</v>
      </c>
      <c r="L55" s="7" t="s">
        <v>73</v>
      </c>
      <c r="M55" s="15">
        <v>44499</v>
      </c>
      <c r="N55" s="16">
        <v>20</v>
      </c>
      <c r="O55" s="17">
        <v>0</v>
      </c>
      <c r="P55" s="18">
        <v>3.77</v>
      </c>
      <c r="Q55" s="23">
        <v>3.77</v>
      </c>
      <c r="R55" s="21">
        <v>3.5061</v>
      </c>
      <c r="S55" s="22">
        <f t="shared" si="2"/>
        <v>3.5061</v>
      </c>
      <c r="T55" s="15"/>
      <c r="U55" s="7" t="s">
        <v>189</v>
      </c>
    </row>
    <row r="56" s="1" customFormat="1" ht="13.5" spans="1:21">
      <c r="A56" s="4" t="s">
        <v>67</v>
      </c>
      <c r="B56" s="4" t="s">
        <v>249</v>
      </c>
      <c r="C56" s="5" t="s">
        <v>68</v>
      </c>
      <c r="D56" s="4" t="s">
        <v>250</v>
      </c>
      <c r="E56" s="5" t="s">
        <v>189</v>
      </c>
      <c r="F56" s="4" t="s">
        <v>275</v>
      </c>
      <c r="G56" s="5" t="s">
        <v>76</v>
      </c>
      <c r="H56" s="5" t="s">
        <v>276</v>
      </c>
      <c r="I56" s="5" t="s">
        <v>189</v>
      </c>
      <c r="J56" s="9">
        <v>2</v>
      </c>
      <c r="K56" s="5" t="s">
        <v>68</v>
      </c>
      <c r="L56" s="5" t="s">
        <v>73</v>
      </c>
      <c r="M56" s="10">
        <v>44499</v>
      </c>
      <c r="N56" s="11">
        <v>20</v>
      </c>
      <c r="O56" s="12">
        <v>0</v>
      </c>
      <c r="P56" s="13">
        <v>4.425</v>
      </c>
      <c r="Q56" s="20">
        <v>8.85</v>
      </c>
      <c r="R56" s="21">
        <v>4.425</v>
      </c>
      <c r="S56" s="22">
        <f t="shared" si="2"/>
        <v>8.85</v>
      </c>
      <c r="T56" s="10"/>
      <c r="U56" s="5" t="s">
        <v>189</v>
      </c>
    </row>
    <row r="57" s="1" customFormat="1" ht="13.5" spans="1:21">
      <c r="A57" s="6" t="s">
        <v>67</v>
      </c>
      <c r="B57" s="6" t="s">
        <v>249</v>
      </c>
      <c r="C57" s="7" t="s">
        <v>68</v>
      </c>
      <c r="D57" s="6" t="s">
        <v>250</v>
      </c>
      <c r="E57" s="7" t="s">
        <v>189</v>
      </c>
      <c r="F57" s="6" t="s">
        <v>277</v>
      </c>
      <c r="G57" s="7" t="s">
        <v>71</v>
      </c>
      <c r="H57" s="7" t="s">
        <v>278</v>
      </c>
      <c r="I57" s="7" t="s">
        <v>189</v>
      </c>
      <c r="J57" s="14">
        <v>2</v>
      </c>
      <c r="K57" s="7" t="s">
        <v>68</v>
      </c>
      <c r="L57" s="7" t="s">
        <v>73</v>
      </c>
      <c r="M57" s="15">
        <v>44499</v>
      </c>
      <c r="N57" s="16">
        <v>20</v>
      </c>
      <c r="O57" s="17">
        <v>0</v>
      </c>
      <c r="P57" s="18">
        <v>9.11514</v>
      </c>
      <c r="Q57" s="23">
        <v>18.23028</v>
      </c>
      <c r="R57" s="21">
        <f>S71</f>
        <v>8.484507</v>
      </c>
      <c r="S57" s="22">
        <f t="shared" si="2"/>
        <v>16.969014</v>
      </c>
      <c r="T57" s="15"/>
      <c r="U57" s="7" t="s">
        <v>189</v>
      </c>
    </row>
    <row r="58" s="1" customFormat="1" ht="13.5" spans="1:21">
      <c r="A58" s="4" t="s">
        <v>67</v>
      </c>
      <c r="B58" s="4" t="s">
        <v>249</v>
      </c>
      <c r="C58" s="5" t="s">
        <v>68</v>
      </c>
      <c r="D58" s="4" t="s">
        <v>250</v>
      </c>
      <c r="E58" s="5" t="s">
        <v>189</v>
      </c>
      <c r="F58" s="4" t="s">
        <v>183</v>
      </c>
      <c r="G58" s="5" t="s">
        <v>76</v>
      </c>
      <c r="H58" s="5" t="s">
        <v>184</v>
      </c>
      <c r="I58" s="5" t="s">
        <v>73</v>
      </c>
      <c r="J58" s="9">
        <v>0.0075</v>
      </c>
      <c r="K58" s="5" t="s">
        <v>78</v>
      </c>
      <c r="L58" s="5" t="s">
        <v>73</v>
      </c>
      <c r="M58" s="10">
        <v>44746</v>
      </c>
      <c r="N58" s="11">
        <v>20</v>
      </c>
      <c r="O58" s="12">
        <v>0</v>
      </c>
      <c r="P58" s="13">
        <v>5.62213</v>
      </c>
      <c r="Q58" s="20">
        <v>0.04217</v>
      </c>
      <c r="R58" s="21">
        <v>5.44248</v>
      </c>
      <c r="S58" s="22">
        <f t="shared" si="2"/>
        <v>0.0408186</v>
      </c>
      <c r="T58" s="10"/>
      <c r="U58" s="5" t="s">
        <v>189</v>
      </c>
    </row>
    <row r="59" s="1" customFormat="1" ht="13.5" spans="1:21">
      <c r="A59" s="6" t="s">
        <v>67</v>
      </c>
      <c r="B59" s="6" t="s">
        <v>249</v>
      </c>
      <c r="C59" s="7" t="s">
        <v>68</v>
      </c>
      <c r="D59" s="6" t="s">
        <v>250</v>
      </c>
      <c r="E59" s="7" t="s">
        <v>189</v>
      </c>
      <c r="F59" s="6" t="s">
        <v>279</v>
      </c>
      <c r="G59" s="7" t="s">
        <v>76</v>
      </c>
      <c r="H59" s="7" t="s">
        <v>280</v>
      </c>
      <c r="I59" s="7" t="s">
        <v>189</v>
      </c>
      <c r="J59" s="14">
        <v>2</v>
      </c>
      <c r="K59" s="7" t="s">
        <v>68</v>
      </c>
      <c r="L59" s="7" t="s">
        <v>73</v>
      </c>
      <c r="M59" s="15">
        <v>44746</v>
      </c>
      <c r="N59" s="16">
        <v>20</v>
      </c>
      <c r="O59" s="17">
        <v>0</v>
      </c>
      <c r="P59" s="18">
        <v>4.7785</v>
      </c>
      <c r="Q59" s="23">
        <v>9.557</v>
      </c>
      <c r="R59" s="21">
        <v>5.31</v>
      </c>
      <c r="S59" s="22">
        <f t="shared" si="2"/>
        <v>10.62</v>
      </c>
      <c r="T59" s="15"/>
      <c r="U59" s="7" t="s">
        <v>189</v>
      </c>
    </row>
    <row r="60" s="1" customFormat="1" ht="13.5" spans="1:21">
      <c r="A60" s="4" t="s">
        <v>67</v>
      </c>
      <c r="B60" s="4" t="s">
        <v>249</v>
      </c>
      <c r="C60" s="5" t="s">
        <v>68</v>
      </c>
      <c r="D60" s="4" t="s">
        <v>250</v>
      </c>
      <c r="E60" s="5" t="s">
        <v>189</v>
      </c>
      <c r="F60" s="4" t="s">
        <v>281</v>
      </c>
      <c r="G60" s="5" t="s">
        <v>76</v>
      </c>
      <c r="H60" s="5" t="s">
        <v>282</v>
      </c>
      <c r="I60" s="5" t="s">
        <v>189</v>
      </c>
      <c r="J60" s="9">
        <v>1</v>
      </c>
      <c r="K60" s="5" t="s">
        <v>68</v>
      </c>
      <c r="L60" s="5" t="s">
        <v>73</v>
      </c>
      <c r="M60" s="10">
        <v>44499</v>
      </c>
      <c r="N60" s="11">
        <v>20</v>
      </c>
      <c r="O60" s="12">
        <v>0</v>
      </c>
      <c r="P60" s="13">
        <v>2.655</v>
      </c>
      <c r="Q60" s="20">
        <v>2.655</v>
      </c>
      <c r="R60" s="21">
        <v>0.6</v>
      </c>
      <c r="S60" s="22">
        <f t="shared" si="2"/>
        <v>0.6</v>
      </c>
      <c r="T60" s="10"/>
      <c r="U60" s="5" t="s">
        <v>189</v>
      </c>
    </row>
    <row r="61" s="1" customFormat="1" ht="13.5" spans="1:21">
      <c r="A61" s="6" t="s">
        <v>67</v>
      </c>
      <c r="B61" s="6" t="s">
        <v>249</v>
      </c>
      <c r="C61" s="7" t="s">
        <v>68</v>
      </c>
      <c r="D61" s="6" t="s">
        <v>250</v>
      </c>
      <c r="E61" s="7" t="s">
        <v>189</v>
      </c>
      <c r="F61" s="6" t="s">
        <v>283</v>
      </c>
      <c r="G61" s="7" t="s">
        <v>76</v>
      </c>
      <c r="H61" s="7" t="s">
        <v>284</v>
      </c>
      <c r="I61" s="7" t="s">
        <v>285</v>
      </c>
      <c r="J61" s="14">
        <v>2</v>
      </c>
      <c r="K61" s="7" t="s">
        <v>68</v>
      </c>
      <c r="L61" s="7" t="s">
        <v>73</v>
      </c>
      <c r="M61" s="15">
        <v>44499</v>
      </c>
      <c r="N61" s="16">
        <v>20</v>
      </c>
      <c r="O61" s="17">
        <v>0</v>
      </c>
      <c r="P61" s="18">
        <v>1.95</v>
      </c>
      <c r="Q61" s="23">
        <v>3.9</v>
      </c>
      <c r="R61" s="21">
        <v>1.95</v>
      </c>
      <c r="S61" s="22">
        <f t="shared" si="2"/>
        <v>3.9</v>
      </c>
      <c r="T61" s="15"/>
      <c r="U61" s="7" t="s">
        <v>189</v>
      </c>
    </row>
    <row r="62" s="1" customFormat="1" ht="13.5" spans="1:21">
      <c r="A62" s="4" t="s">
        <v>67</v>
      </c>
      <c r="B62" s="4" t="s">
        <v>249</v>
      </c>
      <c r="C62" s="5" t="s">
        <v>68</v>
      </c>
      <c r="D62" s="4" t="s">
        <v>250</v>
      </c>
      <c r="E62" s="5" t="s">
        <v>189</v>
      </c>
      <c r="F62" s="4" t="s">
        <v>286</v>
      </c>
      <c r="G62" s="5" t="s">
        <v>76</v>
      </c>
      <c r="H62" s="5" t="s">
        <v>287</v>
      </c>
      <c r="I62" s="5" t="s">
        <v>189</v>
      </c>
      <c r="J62" s="9">
        <v>2</v>
      </c>
      <c r="K62" s="5" t="s">
        <v>68</v>
      </c>
      <c r="L62" s="5" t="s">
        <v>73</v>
      </c>
      <c r="M62" s="10">
        <v>44499</v>
      </c>
      <c r="N62" s="11">
        <v>20</v>
      </c>
      <c r="O62" s="12">
        <v>0</v>
      </c>
      <c r="P62" s="13">
        <v>1.6196</v>
      </c>
      <c r="Q62" s="20">
        <v>3.2392</v>
      </c>
      <c r="R62" s="21">
        <v>1.62</v>
      </c>
      <c r="S62" s="22">
        <f t="shared" si="2"/>
        <v>3.24</v>
      </c>
      <c r="T62" s="10"/>
      <c r="U62" s="5" t="s">
        <v>189</v>
      </c>
    </row>
    <row r="63" s="1" customFormat="1" ht="13.5" spans="1:21">
      <c r="A63" s="6" t="s">
        <v>67</v>
      </c>
      <c r="B63" s="6" t="s">
        <v>249</v>
      </c>
      <c r="C63" s="7" t="s">
        <v>68</v>
      </c>
      <c r="D63" s="6" t="s">
        <v>250</v>
      </c>
      <c r="E63" s="7" t="s">
        <v>189</v>
      </c>
      <c r="F63" s="6" t="s">
        <v>288</v>
      </c>
      <c r="G63" s="7" t="s">
        <v>71</v>
      </c>
      <c r="H63" s="7" t="s">
        <v>289</v>
      </c>
      <c r="I63" s="7" t="s">
        <v>189</v>
      </c>
      <c r="J63" s="14">
        <v>2</v>
      </c>
      <c r="K63" s="7" t="s">
        <v>68</v>
      </c>
      <c r="L63" s="7" t="s">
        <v>73</v>
      </c>
      <c r="M63" s="15">
        <v>44746</v>
      </c>
      <c r="N63" s="16">
        <v>20</v>
      </c>
      <c r="O63" s="17">
        <v>0</v>
      </c>
      <c r="P63" s="18">
        <v>7.07665</v>
      </c>
      <c r="Q63" s="23">
        <v>14.1533</v>
      </c>
      <c r="R63" s="21">
        <f>S75</f>
        <v>6.669</v>
      </c>
      <c r="S63" s="22">
        <f t="shared" si="2"/>
        <v>13.338</v>
      </c>
      <c r="T63" s="15"/>
      <c r="U63" s="7" t="s">
        <v>189</v>
      </c>
    </row>
    <row r="64" s="1" customFormat="1" ht="13.5" spans="1:21">
      <c r="A64" s="4" t="s">
        <v>67</v>
      </c>
      <c r="B64" s="4" t="s">
        <v>249</v>
      </c>
      <c r="C64" s="5" t="s">
        <v>68</v>
      </c>
      <c r="D64" s="4" t="s">
        <v>250</v>
      </c>
      <c r="E64" s="5" t="s">
        <v>189</v>
      </c>
      <c r="F64" s="4" t="s">
        <v>75</v>
      </c>
      <c r="G64" s="5" t="s">
        <v>76</v>
      </c>
      <c r="H64" s="5" t="s">
        <v>77</v>
      </c>
      <c r="I64" s="5" t="s">
        <v>73</v>
      </c>
      <c r="J64" s="9">
        <v>0.003</v>
      </c>
      <c r="K64" s="5" t="s">
        <v>78</v>
      </c>
      <c r="L64" s="5" t="s">
        <v>73</v>
      </c>
      <c r="M64" s="10">
        <v>45405</v>
      </c>
      <c r="N64" s="11">
        <v>20</v>
      </c>
      <c r="O64" s="12">
        <v>0</v>
      </c>
      <c r="P64" s="13">
        <v>5.96786</v>
      </c>
      <c r="Q64" s="20">
        <v>0.0179</v>
      </c>
      <c r="R64" s="21">
        <v>5.61947</v>
      </c>
      <c r="S64" s="22">
        <f t="shared" si="2"/>
        <v>0.01685841</v>
      </c>
      <c r="T64" s="10"/>
      <c r="U64" s="5" t="s">
        <v>189</v>
      </c>
    </row>
    <row r="65" s="1" customFormat="1" ht="13.5" spans="1:21">
      <c r="A65" s="6" t="s">
        <v>67</v>
      </c>
      <c r="B65" s="6" t="s">
        <v>249</v>
      </c>
      <c r="C65" s="7" t="s">
        <v>68</v>
      </c>
      <c r="D65" s="6" t="s">
        <v>250</v>
      </c>
      <c r="E65" s="7" t="s">
        <v>189</v>
      </c>
      <c r="F65" s="6" t="s">
        <v>290</v>
      </c>
      <c r="G65" s="7" t="s">
        <v>76</v>
      </c>
      <c r="H65" s="7" t="s">
        <v>291</v>
      </c>
      <c r="I65" s="7" t="s">
        <v>189</v>
      </c>
      <c r="J65" s="14">
        <v>1</v>
      </c>
      <c r="K65" s="7" t="s">
        <v>68</v>
      </c>
      <c r="L65" s="7" t="s">
        <v>73</v>
      </c>
      <c r="M65" s="15">
        <v>44499</v>
      </c>
      <c r="N65" s="16">
        <v>20</v>
      </c>
      <c r="O65" s="17">
        <v>0</v>
      </c>
      <c r="P65" s="18">
        <v>0.8292</v>
      </c>
      <c r="Q65" s="23">
        <v>0.8292</v>
      </c>
      <c r="R65" s="21">
        <v>0.829</v>
      </c>
      <c r="S65" s="22">
        <f t="shared" si="2"/>
        <v>0.829</v>
      </c>
      <c r="T65" s="15"/>
      <c r="U65" s="7" t="s">
        <v>189</v>
      </c>
    </row>
    <row r="66" s="1" customFormat="1" ht="13.5" spans="1:21">
      <c r="A66" s="4" t="s">
        <v>67</v>
      </c>
      <c r="B66" s="4" t="s">
        <v>249</v>
      </c>
      <c r="C66" s="5" t="s">
        <v>68</v>
      </c>
      <c r="D66" s="4" t="s">
        <v>250</v>
      </c>
      <c r="E66" s="5" t="s">
        <v>189</v>
      </c>
      <c r="F66" s="4" t="s">
        <v>292</v>
      </c>
      <c r="G66" s="5" t="s">
        <v>71</v>
      </c>
      <c r="H66" s="5" t="s">
        <v>293</v>
      </c>
      <c r="I66" s="5" t="s">
        <v>189</v>
      </c>
      <c r="J66" s="9">
        <v>1</v>
      </c>
      <c r="K66" s="5" t="s">
        <v>68</v>
      </c>
      <c r="L66" s="5" t="s">
        <v>73</v>
      </c>
      <c r="M66" s="10">
        <v>44499</v>
      </c>
      <c r="N66" s="11">
        <v>20</v>
      </c>
      <c r="O66" s="12">
        <v>0</v>
      </c>
      <c r="P66" s="13">
        <v>5.93855</v>
      </c>
      <c r="Q66" s="20">
        <v>5.93855</v>
      </c>
      <c r="R66" s="21">
        <f>S79</f>
        <v>5.482944</v>
      </c>
      <c r="S66" s="22">
        <f t="shared" si="2"/>
        <v>5.482944</v>
      </c>
      <c r="T66" s="10"/>
      <c r="U66" s="5" t="s">
        <v>189</v>
      </c>
    </row>
    <row r="67" spans="19:19">
      <c r="S67" s="2">
        <f>SUM(S54:S66)</f>
        <v>78.01273501</v>
      </c>
    </row>
    <row r="69" s="1" customFormat="1" ht="18" customHeight="1" spans="1:21">
      <c r="A69" s="3" t="s">
        <v>46</v>
      </c>
      <c r="B69" s="3" t="s">
        <v>47</v>
      </c>
      <c r="C69" s="3" t="s">
        <v>48</v>
      </c>
      <c r="D69" s="3" t="s">
        <v>49</v>
      </c>
      <c r="E69" s="3" t="s">
        <v>50</v>
      </c>
      <c r="F69" s="3" t="s">
        <v>51</v>
      </c>
      <c r="G69" s="3" t="s">
        <v>52</v>
      </c>
      <c r="H69" s="3" t="s">
        <v>53</v>
      </c>
      <c r="I69" s="3" t="s">
        <v>54</v>
      </c>
      <c r="J69" s="8" t="s">
        <v>55</v>
      </c>
      <c r="K69" s="3" t="s">
        <v>56</v>
      </c>
      <c r="L69" s="3" t="s">
        <v>57</v>
      </c>
      <c r="M69" s="8" t="s">
        <v>58</v>
      </c>
      <c r="N69" s="8" t="s">
        <v>59</v>
      </c>
      <c r="O69" s="8" t="s">
        <v>60</v>
      </c>
      <c r="P69" s="8" t="s">
        <v>61</v>
      </c>
      <c r="Q69" s="8" t="s">
        <v>62</v>
      </c>
      <c r="R69" s="19" t="s">
        <v>63</v>
      </c>
      <c r="S69" s="19" t="s">
        <v>64</v>
      </c>
      <c r="T69" s="8" t="s">
        <v>65</v>
      </c>
      <c r="U69" s="3" t="s">
        <v>66</v>
      </c>
    </row>
    <row r="70" s="1" customFormat="1" ht="13.5" spans="1:21">
      <c r="A70" s="4" t="s">
        <v>67</v>
      </c>
      <c r="B70" s="4" t="s">
        <v>277</v>
      </c>
      <c r="C70" s="5" t="s">
        <v>68</v>
      </c>
      <c r="D70" s="4" t="s">
        <v>278</v>
      </c>
      <c r="E70" s="5" t="s">
        <v>189</v>
      </c>
      <c r="F70" s="4" t="s">
        <v>294</v>
      </c>
      <c r="G70" s="5" t="s">
        <v>76</v>
      </c>
      <c r="H70" s="5" t="s">
        <v>180</v>
      </c>
      <c r="I70" s="5" t="s">
        <v>295</v>
      </c>
      <c r="J70" s="9">
        <v>1.6539</v>
      </c>
      <c r="K70" s="5" t="s">
        <v>78</v>
      </c>
      <c r="L70" s="5" t="s">
        <v>73</v>
      </c>
      <c r="M70" s="10">
        <v>44863</v>
      </c>
      <c r="N70" s="11">
        <v>110</v>
      </c>
      <c r="O70" s="12">
        <v>0</v>
      </c>
      <c r="P70" s="13">
        <v>5.10177</v>
      </c>
      <c r="Q70" s="20">
        <v>8.43782</v>
      </c>
      <c r="R70" s="21">
        <v>5.13</v>
      </c>
      <c r="S70" s="22">
        <f>R70*J70</f>
        <v>8.484507</v>
      </c>
      <c r="T70" s="10"/>
      <c r="U70" s="5" t="s">
        <v>189</v>
      </c>
    </row>
    <row r="71" spans="19:19">
      <c r="S71" s="2">
        <f>SUM(S70:S70)</f>
        <v>8.484507</v>
      </c>
    </row>
    <row r="73" s="1" customFormat="1" ht="18" customHeight="1" spans="1:21">
      <c r="A73" s="3" t="s">
        <v>46</v>
      </c>
      <c r="B73" s="3" t="s">
        <v>47</v>
      </c>
      <c r="C73" s="3" t="s">
        <v>48</v>
      </c>
      <c r="D73" s="3" t="s">
        <v>49</v>
      </c>
      <c r="E73" s="3" t="s">
        <v>50</v>
      </c>
      <c r="F73" s="3" t="s">
        <v>51</v>
      </c>
      <c r="G73" s="3" t="s">
        <v>52</v>
      </c>
      <c r="H73" s="3" t="s">
        <v>53</v>
      </c>
      <c r="I73" s="3" t="s">
        <v>54</v>
      </c>
      <c r="J73" s="8" t="s">
        <v>55</v>
      </c>
      <c r="K73" s="3" t="s">
        <v>56</v>
      </c>
      <c r="L73" s="3" t="s">
        <v>57</v>
      </c>
      <c r="M73" s="8" t="s">
        <v>58</v>
      </c>
      <c r="N73" s="8" t="s">
        <v>59</v>
      </c>
      <c r="O73" s="8" t="s">
        <v>60</v>
      </c>
      <c r="P73" s="8" t="s">
        <v>61</v>
      </c>
      <c r="Q73" s="8" t="s">
        <v>62</v>
      </c>
      <c r="R73" s="19" t="s">
        <v>63</v>
      </c>
      <c r="S73" s="19" t="s">
        <v>64</v>
      </c>
      <c r="T73" s="8" t="s">
        <v>65</v>
      </c>
      <c r="U73" s="3" t="s">
        <v>66</v>
      </c>
    </row>
    <row r="74" s="1" customFormat="1" ht="13.5" spans="1:21">
      <c r="A74" s="4" t="s">
        <v>67</v>
      </c>
      <c r="B74" s="4" t="s">
        <v>288</v>
      </c>
      <c r="C74" s="5" t="s">
        <v>68</v>
      </c>
      <c r="D74" s="4" t="s">
        <v>289</v>
      </c>
      <c r="E74" s="5" t="s">
        <v>189</v>
      </c>
      <c r="F74" s="4" t="s">
        <v>296</v>
      </c>
      <c r="G74" s="5" t="s">
        <v>76</v>
      </c>
      <c r="H74" s="5" t="s">
        <v>180</v>
      </c>
      <c r="I74" s="5" t="s">
        <v>297</v>
      </c>
      <c r="J74" s="9">
        <v>1.3</v>
      </c>
      <c r="K74" s="5" t="s">
        <v>78</v>
      </c>
      <c r="L74" s="5" t="s">
        <v>73</v>
      </c>
      <c r="M74" s="10">
        <v>44894</v>
      </c>
      <c r="N74" s="11">
        <v>110</v>
      </c>
      <c r="O74" s="12">
        <v>0</v>
      </c>
      <c r="P74" s="13">
        <v>4.92256</v>
      </c>
      <c r="Q74" s="20">
        <v>6.39933</v>
      </c>
      <c r="R74" s="21">
        <v>5.13</v>
      </c>
      <c r="S74" s="22">
        <f>R74*J74</f>
        <v>6.669</v>
      </c>
      <c r="T74" s="10"/>
      <c r="U74" s="5" t="s">
        <v>189</v>
      </c>
    </row>
    <row r="75" spans="19:19">
      <c r="S75" s="2">
        <f>SUM(S74:S74)</f>
        <v>6.669</v>
      </c>
    </row>
    <row r="77" s="1" customFormat="1" ht="18" customHeight="1" spans="1:21">
      <c r="A77" s="3" t="s">
        <v>46</v>
      </c>
      <c r="B77" s="3" t="s">
        <v>47</v>
      </c>
      <c r="C77" s="3" t="s">
        <v>48</v>
      </c>
      <c r="D77" s="3" t="s">
        <v>49</v>
      </c>
      <c r="E77" s="3" t="s">
        <v>50</v>
      </c>
      <c r="F77" s="3" t="s">
        <v>51</v>
      </c>
      <c r="G77" s="3" t="s">
        <v>52</v>
      </c>
      <c r="H77" s="3" t="s">
        <v>53</v>
      </c>
      <c r="I77" s="3" t="s">
        <v>54</v>
      </c>
      <c r="J77" s="8" t="s">
        <v>55</v>
      </c>
      <c r="K77" s="3" t="s">
        <v>56</v>
      </c>
      <c r="L77" s="3" t="s">
        <v>57</v>
      </c>
      <c r="M77" s="8" t="s">
        <v>58</v>
      </c>
      <c r="N77" s="8" t="s">
        <v>59</v>
      </c>
      <c r="O77" s="8" t="s">
        <v>60</v>
      </c>
      <c r="P77" s="8" t="s">
        <v>61</v>
      </c>
      <c r="Q77" s="8" t="s">
        <v>62</v>
      </c>
      <c r="R77" s="19" t="s">
        <v>63</v>
      </c>
      <c r="S77" s="19" t="s">
        <v>64</v>
      </c>
      <c r="T77" s="8" t="s">
        <v>65</v>
      </c>
      <c r="U77" s="3" t="s">
        <v>66</v>
      </c>
    </row>
    <row r="78" s="1" customFormat="1" ht="13.5" spans="1:21">
      <c r="A78" s="4" t="s">
        <v>67</v>
      </c>
      <c r="B78" s="4" t="s">
        <v>292</v>
      </c>
      <c r="C78" s="5" t="s">
        <v>68</v>
      </c>
      <c r="D78" s="4" t="s">
        <v>293</v>
      </c>
      <c r="E78" s="5" t="s">
        <v>189</v>
      </c>
      <c r="F78" s="4" t="s">
        <v>179</v>
      </c>
      <c r="G78" s="5" t="s">
        <v>76</v>
      </c>
      <c r="H78" s="5" t="s">
        <v>180</v>
      </c>
      <c r="I78" s="5" t="s">
        <v>103</v>
      </c>
      <c r="J78" s="9">
        <v>1.0688</v>
      </c>
      <c r="K78" s="5" t="s">
        <v>78</v>
      </c>
      <c r="L78" s="5" t="s">
        <v>73</v>
      </c>
      <c r="M78" s="10">
        <v>44746</v>
      </c>
      <c r="N78" s="11">
        <v>110</v>
      </c>
      <c r="O78" s="12">
        <v>0</v>
      </c>
      <c r="P78" s="13">
        <v>4.92256</v>
      </c>
      <c r="Q78" s="20">
        <v>5.26123</v>
      </c>
      <c r="R78" s="21">
        <v>5.13</v>
      </c>
      <c r="S78" s="22">
        <f>R78*J78</f>
        <v>5.482944</v>
      </c>
      <c r="T78" s="10"/>
      <c r="U78" s="5" t="s">
        <v>189</v>
      </c>
    </row>
    <row r="79" spans="19:19">
      <c r="S79" s="2">
        <f>SUM(S78:S78)</f>
        <v>5.482944</v>
      </c>
    </row>
    <row r="81" s="1" customFormat="1" ht="18" customHeight="1" spans="1:21">
      <c r="A81" s="3" t="s">
        <v>46</v>
      </c>
      <c r="B81" s="3" t="s">
        <v>47</v>
      </c>
      <c r="C81" s="3" t="s">
        <v>48</v>
      </c>
      <c r="D81" s="3" t="s">
        <v>49</v>
      </c>
      <c r="E81" s="3" t="s">
        <v>50</v>
      </c>
      <c r="F81" s="3" t="s">
        <v>51</v>
      </c>
      <c r="G81" s="3" t="s">
        <v>52</v>
      </c>
      <c r="H81" s="3" t="s">
        <v>53</v>
      </c>
      <c r="I81" s="3" t="s">
        <v>54</v>
      </c>
      <c r="J81" s="8" t="s">
        <v>55</v>
      </c>
      <c r="K81" s="3" t="s">
        <v>56</v>
      </c>
      <c r="L81" s="3" t="s">
        <v>57</v>
      </c>
      <c r="M81" s="8" t="s">
        <v>58</v>
      </c>
      <c r="N81" s="8" t="s">
        <v>59</v>
      </c>
      <c r="O81" s="8" t="s">
        <v>60</v>
      </c>
      <c r="P81" s="8" t="s">
        <v>61</v>
      </c>
      <c r="Q81" s="8" t="s">
        <v>62</v>
      </c>
      <c r="R81" s="19" t="s">
        <v>63</v>
      </c>
      <c r="S81" s="19" t="s">
        <v>64</v>
      </c>
      <c r="T81" s="8" t="s">
        <v>65</v>
      </c>
      <c r="U81" s="3" t="s">
        <v>66</v>
      </c>
    </row>
    <row r="82" s="1" customFormat="1" ht="13.5" spans="1:21">
      <c r="A82" s="4" t="s">
        <v>67</v>
      </c>
      <c r="B82" s="4" t="s">
        <v>190</v>
      </c>
      <c r="C82" s="5" t="s">
        <v>68</v>
      </c>
      <c r="D82" s="4" t="s">
        <v>191</v>
      </c>
      <c r="E82" s="5" t="s">
        <v>73</v>
      </c>
      <c r="F82" s="4" t="s">
        <v>298</v>
      </c>
      <c r="G82" s="5" t="s">
        <v>76</v>
      </c>
      <c r="H82" s="5" t="s">
        <v>299</v>
      </c>
      <c r="I82" s="5" t="s">
        <v>300</v>
      </c>
      <c r="J82" s="9">
        <v>0.0153</v>
      </c>
      <c r="K82" s="5" t="s">
        <v>78</v>
      </c>
      <c r="L82" s="5" t="s">
        <v>73</v>
      </c>
      <c r="M82" s="10">
        <v>45296</v>
      </c>
      <c r="N82" s="11">
        <v>90</v>
      </c>
      <c r="O82" s="12">
        <v>0</v>
      </c>
      <c r="P82" s="13">
        <v>0</v>
      </c>
      <c r="Q82" s="20">
        <v>0</v>
      </c>
      <c r="R82" s="21">
        <v>13.7168</v>
      </c>
      <c r="S82" s="22">
        <f>R82*J82</f>
        <v>0.20986704</v>
      </c>
      <c r="T82" s="10"/>
      <c r="U82" s="5" t="s">
        <v>73</v>
      </c>
    </row>
    <row r="83" spans="19:19">
      <c r="S83" s="2">
        <f>SUM(S82:S82)</f>
        <v>0.20986704</v>
      </c>
    </row>
    <row r="85" s="1" customFormat="1" ht="18" customHeight="1" spans="1:21">
      <c r="A85" s="3" t="s">
        <v>46</v>
      </c>
      <c r="B85" s="3" t="s">
        <v>47</v>
      </c>
      <c r="C85" s="3" t="s">
        <v>48</v>
      </c>
      <c r="D85" s="3" t="s">
        <v>49</v>
      </c>
      <c r="E85" s="3" t="s">
        <v>50</v>
      </c>
      <c r="F85" s="3" t="s">
        <v>51</v>
      </c>
      <c r="G85" s="3" t="s">
        <v>52</v>
      </c>
      <c r="H85" s="3" t="s">
        <v>53</v>
      </c>
      <c r="I85" s="3" t="s">
        <v>54</v>
      </c>
      <c r="J85" s="8" t="s">
        <v>55</v>
      </c>
      <c r="K85" s="3" t="s">
        <v>56</v>
      </c>
      <c r="L85" s="3" t="s">
        <v>57</v>
      </c>
      <c r="M85" s="8" t="s">
        <v>58</v>
      </c>
      <c r="N85" s="8" t="s">
        <v>59</v>
      </c>
      <c r="O85" s="8" t="s">
        <v>60</v>
      </c>
      <c r="P85" s="8" t="s">
        <v>61</v>
      </c>
      <c r="Q85" s="8" t="s">
        <v>62</v>
      </c>
      <c r="R85" s="19" t="s">
        <v>63</v>
      </c>
      <c r="S85" s="19" t="s">
        <v>64</v>
      </c>
      <c r="T85" s="8" t="s">
        <v>65</v>
      </c>
      <c r="U85" s="3" t="s">
        <v>66</v>
      </c>
    </row>
    <row r="86" s="1" customFormat="1" ht="13.5" spans="1:21">
      <c r="A86" s="4" t="s">
        <v>67</v>
      </c>
      <c r="B86" s="4" t="s">
        <v>119</v>
      </c>
      <c r="C86" s="5" t="s">
        <v>121</v>
      </c>
      <c r="D86" s="4" t="s">
        <v>120</v>
      </c>
      <c r="E86" s="5" t="s">
        <v>73</v>
      </c>
      <c r="F86" s="4" t="s">
        <v>127</v>
      </c>
      <c r="G86" s="5" t="s">
        <v>76</v>
      </c>
      <c r="H86" s="5" t="s">
        <v>128</v>
      </c>
      <c r="I86" s="5" t="s">
        <v>73</v>
      </c>
      <c r="J86" s="9">
        <v>0.01013</v>
      </c>
      <c r="K86" s="5" t="s">
        <v>78</v>
      </c>
      <c r="L86" s="5" t="s">
        <v>73</v>
      </c>
      <c r="M86" s="10">
        <v>45106</v>
      </c>
      <c r="N86" s="11">
        <v>90</v>
      </c>
      <c r="O86" s="12">
        <v>0</v>
      </c>
      <c r="P86" s="13">
        <v>0</v>
      </c>
      <c r="Q86" s="20">
        <v>0</v>
      </c>
      <c r="R86" s="21">
        <v>60.17699</v>
      </c>
      <c r="S86" s="22">
        <f>R86*J86</f>
        <v>0.6095929087</v>
      </c>
      <c r="T86" s="10"/>
      <c r="U86" s="5" t="s">
        <v>73</v>
      </c>
    </row>
    <row r="87" spans="19:19">
      <c r="S87" s="2">
        <f>SUM(S86:S86)</f>
        <v>0.6095929087</v>
      </c>
    </row>
    <row r="89" s="1" customFormat="1" ht="18" customHeight="1" spans="1:21">
      <c r="A89" s="3" t="s">
        <v>46</v>
      </c>
      <c r="B89" s="3" t="s">
        <v>47</v>
      </c>
      <c r="C89" s="3" t="s">
        <v>48</v>
      </c>
      <c r="D89" s="3" t="s">
        <v>49</v>
      </c>
      <c r="E89" s="3" t="s">
        <v>50</v>
      </c>
      <c r="F89" s="3" t="s">
        <v>51</v>
      </c>
      <c r="G89" s="3" t="s">
        <v>52</v>
      </c>
      <c r="H89" s="3" t="s">
        <v>53</v>
      </c>
      <c r="I89" s="3" t="s">
        <v>54</v>
      </c>
      <c r="J89" s="8" t="s">
        <v>55</v>
      </c>
      <c r="K89" s="3" t="s">
        <v>56</v>
      </c>
      <c r="L89" s="3" t="s">
        <v>57</v>
      </c>
      <c r="M89" s="8" t="s">
        <v>58</v>
      </c>
      <c r="N89" s="8" t="s">
        <v>59</v>
      </c>
      <c r="O89" s="8" t="s">
        <v>60</v>
      </c>
      <c r="P89" s="8" t="s">
        <v>61</v>
      </c>
      <c r="Q89" s="8" t="s">
        <v>62</v>
      </c>
      <c r="R89" s="19" t="s">
        <v>63</v>
      </c>
      <c r="S89" s="19" t="s">
        <v>64</v>
      </c>
      <c r="T89" s="8" t="s">
        <v>65</v>
      </c>
      <c r="U89" s="3" t="s">
        <v>66</v>
      </c>
    </row>
    <row r="90" s="1" customFormat="1" ht="13.5" spans="1:21">
      <c r="A90" s="4" t="s">
        <v>67</v>
      </c>
      <c r="B90" s="4" t="s">
        <v>196</v>
      </c>
      <c r="C90" s="5" t="s">
        <v>68</v>
      </c>
      <c r="D90" s="4" t="s">
        <v>197</v>
      </c>
      <c r="E90" s="5" t="s">
        <v>73</v>
      </c>
      <c r="F90" s="4" t="s">
        <v>301</v>
      </c>
      <c r="G90" s="5" t="s">
        <v>76</v>
      </c>
      <c r="H90" s="5" t="s">
        <v>302</v>
      </c>
      <c r="I90" s="5" t="s">
        <v>73</v>
      </c>
      <c r="J90" s="9">
        <v>0.0011</v>
      </c>
      <c r="K90" s="5" t="s">
        <v>78</v>
      </c>
      <c r="L90" s="5" t="s">
        <v>73</v>
      </c>
      <c r="M90" s="10">
        <v>45184</v>
      </c>
      <c r="N90" s="11">
        <v>90</v>
      </c>
      <c r="O90" s="12">
        <v>0</v>
      </c>
      <c r="P90" s="13">
        <v>0</v>
      </c>
      <c r="Q90" s="20">
        <v>0</v>
      </c>
      <c r="R90" s="21">
        <v>21.2389</v>
      </c>
      <c r="S90" s="22">
        <f t="shared" ref="S90:S95" si="3">R90*J90</f>
        <v>0.02336279</v>
      </c>
      <c r="T90" s="10"/>
      <c r="U90" s="5" t="s">
        <v>73</v>
      </c>
    </row>
    <row r="91" spans="19:19">
      <c r="S91" s="2">
        <f>SUM(S90:S90)</f>
        <v>0.02336279</v>
      </c>
    </row>
    <row r="93" s="1" customFormat="1" ht="18" customHeight="1" spans="1:21">
      <c r="A93" s="3" t="s">
        <v>46</v>
      </c>
      <c r="B93" s="3" t="s">
        <v>47</v>
      </c>
      <c r="C93" s="3" t="s">
        <v>48</v>
      </c>
      <c r="D93" s="3" t="s">
        <v>49</v>
      </c>
      <c r="E93" s="3" t="s">
        <v>50</v>
      </c>
      <c r="F93" s="3" t="s">
        <v>51</v>
      </c>
      <c r="G93" s="3" t="s">
        <v>52</v>
      </c>
      <c r="H93" s="3" t="s">
        <v>53</v>
      </c>
      <c r="I93" s="3" t="s">
        <v>54</v>
      </c>
      <c r="J93" s="8" t="s">
        <v>55</v>
      </c>
      <c r="K93" s="3" t="s">
        <v>56</v>
      </c>
      <c r="L93" s="3" t="s">
        <v>57</v>
      </c>
      <c r="M93" s="8" t="s">
        <v>58</v>
      </c>
      <c r="N93" s="8" t="s">
        <v>59</v>
      </c>
      <c r="O93" s="8" t="s">
        <v>60</v>
      </c>
      <c r="P93" s="8" t="s">
        <v>61</v>
      </c>
      <c r="Q93" s="8" t="s">
        <v>62</v>
      </c>
      <c r="R93" s="19" t="s">
        <v>63</v>
      </c>
      <c r="S93" s="19" t="s">
        <v>64</v>
      </c>
      <c r="T93" s="8" t="s">
        <v>65</v>
      </c>
      <c r="U93" s="3" t="s">
        <v>66</v>
      </c>
    </row>
    <row r="94" s="1" customFormat="1" ht="13.5" spans="1:21">
      <c r="A94" s="4" t="s">
        <v>67</v>
      </c>
      <c r="B94" s="4" t="s">
        <v>213</v>
      </c>
      <c r="C94" s="5" t="s">
        <v>68</v>
      </c>
      <c r="D94" s="4" t="s">
        <v>214</v>
      </c>
      <c r="E94" s="5" t="s">
        <v>73</v>
      </c>
      <c r="F94" s="4" t="s">
        <v>303</v>
      </c>
      <c r="G94" s="5" t="s">
        <v>76</v>
      </c>
      <c r="H94" s="5" t="s">
        <v>304</v>
      </c>
      <c r="I94" s="5" t="s">
        <v>73</v>
      </c>
      <c r="J94" s="9">
        <v>1</v>
      </c>
      <c r="K94" s="5" t="s">
        <v>68</v>
      </c>
      <c r="L94" s="5" t="s">
        <v>73</v>
      </c>
      <c r="M94" s="10">
        <v>45243</v>
      </c>
      <c r="N94" s="11">
        <v>90</v>
      </c>
      <c r="O94" s="12">
        <v>0</v>
      </c>
      <c r="P94" s="13">
        <v>0</v>
      </c>
      <c r="Q94" s="20">
        <v>0</v>
      </c>
      <c r="R94" s="21">
        <v>1.4159</v>
      </c>
      <c r="S94" s="22">
        <f t="shared" si="3"/>
        <v>1.4159</v>
      </c>
      <c r="T94" s="10"/>
      <c r="U94" s="5" t="s">
        <v>73</v>
      </c>
    </row>
    <row r="95" s="1" customFormat="1" ht="13.5" spans="1:21">
      <c r="A95" s="6" t="s">
        <v>67</v>
      </c>
      <c r="B95" s="6" t="s">
        <v>213</v>
      </c>
      <c r="C95" s="7" t="s">
        <v>68</v>
      </c>
      <c r="D95" s="6" t="s">
        <v>214</v>
      </c>
      <c r="E95" s="7" t="s">
        <v>73</v>
      </c>
      <c r="F95" s="6" t="s">
        <v>305</v>
      </c>
      <c r="G95" s="7" t="s">
        <v>76</v>
      </c>
      <c r="H95" s="7" t="s">
        <v>306</v>
      </c>
      <c r="I95" s="7" t="s">
        <v>307</v>
      </c>
      <c r="J95" s="14">
        <v>0.00255</v>
      </c>
      <c r="K95" s="7" t="s">
        <v>78</v>
      </c>
      <c r="L95" s="7" t="s">
        <v>73</v>
      </c>
      <c r="M95" s="15">
        <v>45243</v>
      </c>
      <c r="N95" s="16">
        <v>90</v>
      </c>
      <c r="O95" s="17">
        <v>0</v>
      </c>
      <c r="P95" s="18">
        <v>0</v>
      </c>
      <c r="Q95" s="23">
        <v>0</v>
      </c>
      <c r="R95" s="21">
        <v>14.6903</v>
      </c>
      <c r="S95" s="22">
        <f t="shared" si="3"/>
        <v>0.037460265</v>
      </c>
      <c r="T95" s="15"/>
      <c r="U95" s="7" t="s">
        <v>73</v>
      </c>
    </row>
    <row r="96" spans="19:19">
      <c r="S96" s="2">
        <f>SUM(S94:S95)</f>
        <v>1.453360265</v>
      </c>
    </row>
    <row r="98" s="1" customFormat="1" ht="18" customHeight="1" spans="1:21">
      <c r="A98" s="3" t="s">
        <v>46</v>
      </c>
      <c r="B98" s="3" t="s">
        <v>47</v>
      </c>
      <c r="C98" s="3" t="s">
        <v>48</v>
      </c>
      <c r="D98" s="3" t="s">
        <v>49</v>
      </c>
      <c r="E98" s="3" t="s">
        <v>50</v>
      </c>
      <c r="F98" s="3" t="s">
        <v>51</v>
      </c>
      <c r="G98" s="3" t="s">
        <v>52</v>
      </c>
      <c r="H98" s="3" t="s">
        <v>53</v>
      </c>
      <c r="I98" s="3" t="s">
        <v>54</v>
      </c>
      <c r="J98" s="8" t="s">
        <v>55</v>
      </c>
      <c r="K98" s="3" t="s">
        <v>56</v>
      </c>
      <c r="L98" s="3" t="s">
        <v>57</v>
      </c>
      <c r="M98" s="8" t="s">
        <v>58</v>
      </c>
      <c r="N98" s="8" t="s">
        <v>59</v>
      </c>
      <c r="O98" s="8" t="s">
        <v>60</v>
      </c>
      <c r="P98" s="8" t="s">
        <v>61</v>
      </c>
      <c r="Q98" s="8" t="s">
        <v>62</v>
      </c>
      <c r="R98" s="19" t="s">
        <v>63</v>
      </c>
      <c r="S98" s="19" t="s">
        <v>64</v>
      </c>
      <c r="T98" s="8" t="s">
        <v>65</v>
      </c>
      <c r="U98" s="3" t="s">
        <v>66</v>
      </c>
    </row>
    <row r="99" s="1" customFormat="1" ht="13.5" spans="1:21">
      <c r="A99" s="4" t="s">
        <v>67</v>
      </c>
      <c r="B99" s="4" t="s">
        <v>235</v>
      </c>
      <c r="C99" s="5" t="s">
        <v>68</v>
      </c>
      <c r="D99" s="4" t="s">
        <v>126</v>
      </c>
      <c r="E99" s="5" t="s">
        <v>186</v>
      </c>
      <c r="F99" s="4" t="s">
        <v>308</v>
      </c>
      <c r="G99" s="5" t="s">
        <v>71</v>
      </c>
      <c r="H99" s="5" t="s">
        <v>130</v>
      </c>
      <c r="I99" s="5" t="s">
        <v>73</v>
      </c>
      <c r="J99" s="9">
        <v>1</v>
      </c>
      <c r="K99" s="5" t="s">
        <v>68</v>
      </c>
      <c r="L99" s="5" t="s">
        <v>74</v>
      </c>
      <c r="M99" s="10">
        <v>45232</v>
      </c>
      <c r="N99" s="11">
        <v>70</v>
      </c>
      <c r="O99" s="12">
        <v>0</v>
      </c>
      <c r="P99" s="13">
        <v>46.56639</v>
      </c>
      <c r="Q99" s="20">
        <v>46.56639</v>
      </c>
      <c r="R99" s="21">
        <f>S121</f>
        <v>38.593389012384</v>
      </c>
      <c r="S99" s="22">
        <f t="shared" ref="S99:S120" si="4">R99*J99</f>
        <v>38.593389012384</v>
      </c>
      <c r="T99" s="10"/>
      <c r="U99" s="5" t="s">
        <v>73</v>
      </c>
    </row>
    <row r="100" s="1" customFormat="1" ht="13.5" spans="1:21">
      <c r="A100" s="6" t="s">
        <v>67</v>
      </c>
      <c r="B100" s="6" t="s">
        <v>235</v>
      </c>
      <c r="C100" s="7" t="s">
        <v>68</v>
      </c>
      <c r="D100" s="6" t="s">
        <v>126</v>
      </c>
      <c r="E100" s="7" t="s">
        <v>186</v>
      </c>
      <c r="F100" s="6" t="s">
        <v>91</v>
      </c>
      <c r="G100" s="7" t="s">
        <v>71</v>
      </c>
      <c r="H100" s="7" t="s">
        <v>92</v>
      </c>
      <c r="I100" s="7" t="s">
        <v>73</v>
      </c>
      <c r="J100" s="14">
        <v>0.513</v>
      </c>
      <c r="K100" s="7" t="s">
        <v>93</v>
      </c>
      <c r="L100" s="7" t="s">
        <v>73</v>
      </c>
      <c r="M100" s="15">
        <v>45232</v>
      </c>
      <c r="N100" s="16">
        <v>70</v>
      </c>
      <c r="O100" s="17">
        <v>0</v>
      </c>
      <c r="P100" s="18">
        <v>7.55336</v>
      </c>
      <c r="Q100" s="23">
        <v>3.87487</v>
      </c>
      <c r="R100" s="21">
        <f>S51</f>
        <v>5.8632258835</v>
      </c>
      <c r="S100" s="22">
        <f t="shared" si="4"/>
        <v>3.0078348782355</v>
      </c>
      <c r="T100" s="15"/>
      <c r="U100" s="7" t="s">
        <v>73</v>
      </c>
    </row>
    <row r="101" spans="19:19">
      <c r="S101" s="2">
        <f>SUM(S99:S100)</f>
        <v>41.6012238906195</v>
      </c>
    </row>
    <row r="102" ht="17" customHeight="1"/>
    <row r="103" s="1" customFormat="1" ht="18" customHeight="1" spans="1:21">
      <c r="A103" s="3" t="s">
        <v>46</v>
      </c>
      <c r="B103" s="3" t="s">
        <v>47</v>
      </c>
      <c r="C103" s="3" t="s">
        <v>48</v>
      </c>
      <c r="D103" s="3" t="s">
        <v>49</v>
      </c>
      <c r="E103" s="3" t="s">
        <v>50</v>
      </c>
      <c r="F103" s="3" t="s">
        <v>51</v>
      </c>
      <c r="G103" s="3" t="s">
        <v>52</v>
      </c>
      <c r="H103" s="3" t="s">
        <v>53</v>
      </c>
      <c r="I103" s="3" t="s">
        <v>54</v>
      </c>
      <c r="J103" s="8" t="s">
        <v>55</v>
      </c>
      <c r="K103" s="3" t="s">
        <v>56</v>
      </c>
      <c r="L103" s="3" t="s">
        <v>57</v>
      </c>
      <c r="M103" s="8" t="s">
        <v>58</v>
      </c>
      <c r="N103" s="8" t="s">
        <v>59</v>
      </c>
      <c r="O103" s="8" t="s">
        <v>60</v>
      </c>
      <c r="P103" s="8" t="s">
        <v>61</v>
      </c>
      <c r="Q103" s="8" t="s">
        <v>62</v>
      </c>
      <c r="R103" s="19" t="s">
        <v>63</v>
      </c>
      <c r="S103" s="19" t="s">
        <v>64</v>
      </c>
      <c r="T103" s="8" t="s">
        <v>65</v>
      </c>
      <c r="U103" s="3" t="s">
        <v>66</v>
      </c>
    </row>
    <row r="104" s="1" customFormat="1" ht="13.5" spans="1:21">
      <c r="A104" s="4" t="s">
        <v>67</v>
      </c>
      <c r="B104" s="4" t="s">
        <v>308</v>
      </c>
      <c r="C104" s="5" t="s">
        <v>68</v>
      </c>
      <c r="D104" s="4" t="s">
        <v>130</v>
      </c>
      <c r="E104" s="5" t="s">
        <v>73</v>
      </c>
      <c r="F104" s="4" t="s">
        <v>309</v>
      </c>
      <c r="G104" s="5" t="s">
        <v>76</v>
      </c>
      <c r="H104" s="5" t="s">
        <v>310</v>
      </c>
      <c r="I104" s="5" t="s">
        <v>311</v>
      </c>
      <c r="J104" s="9">
        <v>1</v>
      </c>
      <c r="K104" s="5" t="s">
        <v>68</v>
      </c>
      <c r="L104" s="5" t="s">
        <v>73</v>
      </c>
      <c r="M104" s="10">
        <v>45232</v>
      </c>
      <c r="N104" s="11">
        <v>20</v>
      </c>
      <c r="O104" s="12">
        <v>0</v>
      </c>
      <c r="P104" s="13">
        <v>4.4425</v>
      </c>
      <c r="Q104" s="20">
        <v>4.4425</v>
      </c>
      <c r="R104" s="21">
        <v>4.4425</v>
      </c>
      <c r="S104" s="22">
        <f t="shared" si="4"/>
        <v>4.4425</v>
      </c>
      <c r="T104" s="10"/>
      <c r="U104" s="5" t="s">
        <v>73</v>
      </c>
    </row>
    <row r="105" s="1" customFormat="1" ht="13.5" spans="1:21">
      <c r="A105" s="6" t="s">
        <v>67</v>
      </c>
      <c r="B105" s="6" t="s">
        <v>308</v>
      </c>
      <c r="C105" s="7" t="s">
        <v>68</v>
      </c>
      <c r="D105" s="6" t="s">
        <v>130</v>
      </c>
      <c r="E105" s="7" t="s">
        <v>73</v>
      </c>
      <c r="F105" s="6" t="s">
        <v>312</v>
      </c>
      <c r="G105" s="7" t="s">
        <v>71</v>
      </c>
      <c r="H105" s="7" t="s">
        <v>313</v>
      </c>
      <c r="I105" s="7" t="s">
        <v>244</v>
      </c>
      <c r="J105" s="14">
        <v>1</v>
      </c>
      <c r="K105" s="7" t="s">
        <v>68</v>
      </c>
      <c r="L105" s="7" t="s">
        <v>73</v>
      </c>
      <c r="M105" s="15">
        <v>45232</v>
      </c>
      <c r="N105" s="16">
        <v>20</v>
      </c>
      <c r="O105" s="17">
        <v>0</v>
      </c>
      <c r="P105" s="18">
        <v>4.36702</v>
      </c>
      <c r="Q105" s="23">
        <v>4.36702</v>
      </c>
      <c r="R105" s="21">
        <f>S125</f>
        <v>3.571904</v>
      </c>
      <c r="S105" s="22">
        <f t="shared" si="4"/>
        <v>3.571904</v>
      </c>
      <c r="T105" s="15"/>
      <c r="U105" s="7" t="s">
        <v>73</v>
      </c>
    </row>
    <row r="106" s="1" customFormat="1" ht="13.5" spans="1:21">
      <c r="A106" s="4" t="s">
        <v>67</v>
      </c>
      <c r="B106" s="4" t="s">
        <v>308</v>
      </c>
      <c r="C106" s="5" t="s">
        <v>68</v>
      </c>
      <c r="D106" s="4" t="s">
        <v>130</v>
      </c>
      <c r="E106" s="5" t="s">
        <v>73</v>
      </c>
      <c r="F106" s="4" t="s">
        <v>314</v>
      </c>
      <c r="G106" s="5" t="s">
        <v>76</v>
      </c>
      <c r="H106" s="5" t="s">
        <v>315</v>
      </c>
      <c r="I106" s="5" t="s">
        <v>311</v>
      </c>
      <c r="J106" s="9">
        <v>1</v>
      </c>
      <c r="K106" s="5" t="s">
        <v>68</v>
      </c>
      <c r="L106" s="5" t="s">
        <v>73</v>
      </c>
      <c r="M106" s="10">
        <v>45232</v>
      </c>
      <c r="N106" s="11">
        <v>20</v>
      </c>
      <c r="O106" s="12">
        <v>0</v>
      </c>
      <c r="P106" s="13">
        <v>4.8903</v>
      </c>
      <c r="Q106" s="20">
        <v>4.8903</v>
      </c>
      <c r="R106" s="21">
        <v>4.4425</v>
      </c>
      <c r="S106" s="22">
        <f t="shared" si="4"/>
        <v>4.4425</v>
      </c>
      <c r="T106" s="10"/>
      <c r="U106" s="5" t="s">
        <v>73</v>
      </c>
    </row>
    <row r="107" s="1" customFormat="1" ht="13.5" spans="1:21">
      <c r="A107" s="6" t="s">
        <v>67</v>
      </c>
      <c r="B107" s="6" t="s">
        <v>308</v>
      </c>
      <c r="C107" s="7" t="s">
        <v>68</v>
      </c>
      <c r="D107" s="6" t="s">
        <v>130</v>
      </c>
      <c r="E107" s="7" t="s">
        <v>73</v>
      </c>
      <c r="F107" s="6" t="s">
        <v>316</v>
      </c>
      <c r="G107" s="7" t="s">
        <v>71</v>
      </c>
      <c r="H107" s="7" t="s">
        <v>163</v>
      </c>
      <c r="I107" s="7" t="s">
        <v>244</v>
      </c>
      <c r="J107" s="14">
        <v>1</v>
      </c>
      <c r="K107" s="7" t="s">
        <v>68</v>
      </c>
      <c r="L107" s="7" t="s">
        <v>73</v>
      </c>
      <c r="M107" s="15">
        <v>45232</v>
      </c>
      <c r="N107" s="16">
        <v>20</v>
      </c>
      <c r="O107" s="17">
        <v>0</v>
      </c>
      <c r="P107" s="18">
        <v>1.07162</v>
      </c>
      <c r="Q107" s="23">
        <v>1.07162</v>
      </c>
      <c r="R107" s="21">
        <f>S129</f>
        <v>0.457275</v>
      </c>
      <c r="S107" s="22">
        <f t="shared" si="4"/>
        <v>0.457275</v>
      </c>
      <c r="T107" s="15"/>
      <c r="U107" s="7" t="s">
        <v>73</v>
      </c>
    </row>
    <row r="108" s="1" customFormat="1" ht="13.5" spans="1:21">
      <c r="A108" s="4" t="s">
        <v>67</v>
      </c>
      <c r="B108" s="4" t="s">
        <v>308</v>
      </c>
      <c r="C108" s="5" t="s">
        <v>68</v>
      </c>
      <c r="D108" s="4" t="s">
        <v>130</v>
      </c>
      <c r="E108" s="5" t="s">
        <v>73</v>
      </c>
      <c r="F108" s="4" t="s">
        <v>177</v>
      </c>
      <c r="G108" s="5" t="s">
        <v>76</v>
      </c>
      <c r="H108" s="5" t="s">
        <v>178</v>
      </c>
      <c r="I108" s="5" t="s">
        <v>73</v>
      </c>
      <c r="J108" s="9">
        <v>1</v>
      </c>
      <c r="K108" s="5" t="s">
        <v>68</v>
      </c>
      <c r="L108" s="5" t="s">
        <v>73</v>
      </c>
      <c r="M108" s="10">
        <v>45232</v>
      </c>
      <c r="N108" s="11">
        <v>20</v>
      </c>
      <c r="O108" s="12">
        <v>0</v>
      </c>
      <c r="P108" s="13">
        <v>0.75</v>
      </c>
      <c r="Q108" s="20">
        <v>0.75</v>
      </c>
      <c r="R108" s="21">
        <v>0.735</v>
      </c>
      <c r="S108" s="22">
        <f t="shared" si="4"/>
        <v>0.735</v>
      </c>
      <c r="T108" s="10"/>
      <c r="U108" s="5" t="s">
        <v>73</v>
      </c>
    </row>
    <row r="109" s="1" customFormat="1" ht="13.5" spans="1:21">
      <c r="A109" s="6" t="s">
        <v>67</v>
      </c>
      <c r="B109" s="6" t="s">
        <v>308</v>
      </c>
      <c r="C109" s="7" t="s">
        <v>68</v>
      </c>
      <c r="D109" s="6" t="s">
        <v>130</v>
      </c>
      <c r="E109" s="7" t="s">
        <v>73</v>
      </c>
      <c r="F109" s="6" t="s">
        <v>317</v>
      </c>
      <c r="G109" s="7" t="s">
        <v>71</v>
      </c>
      <c r="H109" s="7" t="s">
        <v>318</v>
      </c>
      <c r="I109" s="7" t="s">
        <v>244</v>
      </c>
      <c r="J109" s="14">
        <v>1</v>
      </c>
      <c r="K109" s="7" t="s">
        <v>68</v>
      </c>
      <c r="L109" s="7" t="s">
        <v>73</v>
      </c>
      <c r="M109" s="15">
        <v>45232</v>
      </c>
      <c r="N109" s="16">
        <v>20</v>
      </c>
      <c r="O109" s="17">
        <v>0</v>
      </c>
      <c r="P109" s="18">
        <v>1.94612</v>
      </c>
      <c r="Q109" s="23">
        <v>1.94612</v>
      </c>
      <c r="R109" s="21">
        <f>S133</f>
        <v>1.794394</v>
      </c>
      <c r="S109" s="22">
        <f t="shared" si="4"/>
        <v>1.794394</v>
      </c>
      <c r="T109" s="15"/>
      <c r="U109" s="7" t="s">
        <v>73</v>
      </c>
    </row>
    <row r="110" s="1" customFormat="1" ht="13.5" spans="1:21">
      <c r="A110" s="4" t="s">
        <v>67</v>
      </c>
      <c r="B110" s="4" t="s">
        <v>308</v>
      </c>
      <c r="C110" s="5" t="s">
        <v>68</v>
      </c>
      <c r="D110" s="4" t="s">
        <v>130</v>
      </c>
      <c r="E110" s="5" t="s">
        <v>73</v>
      </c>
      <c r="F110" s="4" t="s">
        <v>75</v>
      </c>
      <c r="G110" s="5" t="s">
        <v>76</v>
      </c>
      <c r="H110" s="5" t="s">
        <v>77</v>
      </c>
      <c r="I110" s="5" t="s">
        <v>73</v>
      </c>
      <c r="J110" s="9">
        <v>0.0140672</v>
      </c>
      <c r="K110" s="5" t="s">
        <v>78</v>
      </c>
      <c r="L110" s="5" t="s">
        <v>73</v>
      </c>
      <c r="M110" s="10">
        <v>45232</v>
      </c>
      <c r="N110" s="11">
        <v>20</v>
      </c>
      <c r="O110" s="12">
        <v>0</v>
      </c>
      <c r="P110" s="13">
        <v>5.96786</v>
      </c>
      <c r="Q110" s="20">
        <v>0.08395</v>
      </c>
      <c r="R110" s="21">
        <v>5.61947</v>
      </c>
      <c r="S110" s="22">
        <f t="shared" si="4"/>
        <v>0.079050208384</v>
      </c>
      <c r="T110" s="10"/>
      <c r="U110" s="5" t="s">
        <v>73</v>
      </c>
    </row>
    <row r="111" s="1" customFormat="1" ht="13.5" spans="1:21">
      <c r="A111" s="6" t="s">
        <v>67</v>
      </c>
      <c r="B111" s="6" t="s">
        <v>308</v>
      </c>
      <c r="C111" s="7" t="s">
        <v>68</v>
      </c>
      <c r="D111" s="6" t="s">
        <v>130</v>
      </c>
      <c r="E111" s="7" t="s">
        <v>73</v>
      </c>
      <c r="F111" s="6" t="s">
        <v>150</v>
      </c>
      <c r="G111" s="7" t="s">
        <v>71</v>
      </c>
      <c r="H111" s="7" t="s">
        <v>151</v>
      </c>
      <c r="I111" s="7" t="s">
        <v>147</v>
      </c>
      <c r="J111" s="14">
        <v>2</v>
      </c>
      <c r="K111" s="7" t="s">
        <v>68</v>
      </c>
      <c r="L111" s="7" t="s">
        <v>73</v>
      </c>
      <c r="M111" s="15">
        <v>45232</v>
      </c>
      <c r="N111" s="16">
        <v>20</v>
      </c>
      <c r="O111" s="17">
        <v>0</v>
      </c>
      <c r="P111" s="18">
        <v>1.3301</v>
      </c>
      <c r="Q111" s="23">
        <v>2.6602</v>
      </c>
      <c r="R111" s="21">
        <f>S137</f>
        <v>0.575463</v>
      </c>
      <c r="S111" s="22">
        <f t="shared" si="4"/>
        <v>1.150926</v>
      </c>
      <c r="T111" s="15"/>
      <c r="U111" s="7" t="s">
        <v>73</v>
      </c>
    </row>
    <row r="112" s="1" customFormat="1" ht="13.5" spans="1:21">
      <c r="A112" s="4" t="s">
        <v>67</v>
      </c>
      <c r="B112" s="4" t="s">
        <v>308</v>
      </c>
      <c r="C112" s="5" t="s">
        <v>68</v>
      </c>
      <c r="D112" s="4" t="s">
        <v>130</v>
      </c>
      <c r="E112" s="5" t="s">
        <v>73</v>
      </c>
      <c r="F112" s="4" t="s">
        <v>157</v>
      </c>
      <c r="G112" s="5" t="s">
        <v>71</v>
      </c>
      <c r="H112" s="5" t="s">
        <v>158</v>
      </c>
      <c r="I112" s="5" t="s">
        <v>154</v>
      </c>
      <c r="J112" s="9">
        <v>2</v>
      </c>
      <c r="K112" s="5" t="s">
        <v>68</v>
      </c>
      <c r="L112" s="5" t="s">
        <v>73</v>
      </c>
      <c r="M112" s="10">
        <v>45232</v>
      </c>
      <c r="N112" s="11">
        <v>20</v>
      </c>
      <c r="O112" s="12">
        <v>0</v>
      </c>
      <c r="P112" s="13">
        <v>0.52049</v>
      </c>
      <c r="Q112" s="20">
        <v>1.04099</v>
      </c>
      <c r="R112" s="21">
        <f>S141</f>
        <v>0.31423</v>
      </c>
      <c r="S112" s="22">
        <f t="shared" si="4"/>
        <v>0.62846</v>
      </c>
      <c r="T112" s="10"/>
      <c r="U112" s="5" t="s">
        <v>73</v>
      </c>
    </row>
    <row r="113" s="1" customFormat="1" ht="13.5" spans="1:21">
      <c r="A113" s="6" t="s">
        <v>67</v>
      </c>
      <c r="B113" s="6" t="s">
        <v>308</v>
      </c>
      <c r="C113" s="7" t="s">
        <v>68</v>
      </c>
      <c r="D113" s="6" t="s">
        <v>130</v>
      </c>
      <c r="E113" s="7" t="s">
        <v>73</v>
      </c>
      <c r="F113" s="6" t="s">
        <v>145</v>
      </c>
      <c r="G113" s="7" t="s">
        <v>71</v>
      </c>
      <c r="H113" s="7" t="s">
        <v>146</v>
      </c>
      <c r="I113" s="7" t="s">
        <v>147</v>
      </c>
      <c r="J113" s="14">
        <v>1</v>
      </c>
      <c r="K113" s="7" t="s">
        <v>68</v>
      </c>
      <c r="L113" s="7" t="s">
        <v>73</v>
      </c>
      <c r="M113" s="15">
        <v>45232</v>
      </c>
      <c r="N113" s="16">
        <v>20</v>
      </c>
      <c r="O113" s="17">
        <v>0</v>
      </c>
      <c r="P113" s="18">
        <v>3.89071</v>
      </c>
      <c r="Q113" s="23">
        <v>3.89071</v>
      </c>
      <c r="R113" s="21">
        <f>S145</f>
        <v>3.570993</v>
      </c>
      <c r="S113" s="22">
        <f t="shared" si="4"/>
        <v>3.570993</v>
      </c>
      <c r="T113" s="15"/>
      <c r="U113" s="7" t="s">
        <v>73</v>
      </c>
    </row>
    <row r="114" s="1" customFormat="1" ht="13.5" spans="1:21">
      <c r="A114" s="4" t="s">
        <v>67</v>
      </c>
      <c r="B114" s="4" t="s">
        <v>308</v>
      </c>
      <c r="C114" s="5" t="s">
        <v>68</v>
      </c>
      <c r="D114" s="4" t="s">
        <v>130</v>
      </c>
      <c r="E114" s="5" t="s">
        <v>73</v>
      </c>
      <c r="F114" s="4" t="s">
        <v>155</v>
      </c>
      <c r="G114" s="5" t="s">
        <v>71</v>
      </c>
      <c r="H114" s="5" t="s">
        <v>156</v>
      </c>
      <c r="I114" s="5" t="s">
        <v>147</v>
      </c>
      <c r="J114" s="9">
        <v>1</v>
      </c>
      <c r="K114" s="5" t="s">
        <v>68</v>
      </c>
      <c r="L114" s="5" t="s">
        <v>73</v>
      </c>
      <c r="M114" s="10">
        <v>45232</v>
      </c>
      <c r="N114" s="11">
        <v>20</v>
      </c>
      <c r="O114" s="12">
        <v>0</v>
      </c>
      <c r="P114" s="13">
        <v>3.89071</v>
      </c>
      <c r="Q114" s="20">
        <v>3.89071</v>
      </c>
      <c r="R114" s="21">
        <f>S149</f>
        <v>3.570993</v>
      </c>
      <c r="S114" s="22">
        <f t="shared" si="4"/>
        <v>3.570993</v>
      </c>
      <c r="T114" s="10"/>
      <c r="U114" s="5" t="s">
        <v>73</v>
      </c>
    </row>
    <row r="115" s="1" customFormat="1" ht="13.5" spans="1:21">
      <c r="A115" s="6" t="s">
        <v>67</v>
      </c>
      <c r="B115" s="6" t="s">
        <v>308</v>
      </c>
      <c r="C115" s="7" t="s">
        <v>68</v>
      </c>
      <c r="D115" s="6" t="s">
        <v>130</v>
      </c>
      <c r="E115" s="7" t="s">
        <v>73</v>
      </c>
      <c r="F115" s="6" t="s">
        <v>148</v>
      </c>
      <c r="G115" s="7" t="s">
        <v>76</v>
      </c>
      <c r="H115" s="7" t="s">
        <v>149</v>
      </c>
      <c r="I115" s="7" t="s">
        <v>73</v>
      </c>
      <c r="J115" s="14">
        <v>1</v>
      </c>
      <c r="K115" s="7" t="s">
        <v>68</v>
      </c>
      <c r="L115" s="7" t="s">
        <v>73</v>
      </c>
      <c r="M115" s="15">
        <v>45232</v>
      </c>
      <c r="N115" s="16">
        <v>20</v>
      </c>
      <c r="O115" s="17">
        <v>0</v>
      </c>
      <c r="P115" s="18">
        <v>0.13</v>
      </c>
      <c r="Q115" s="23">
        <v>0.13</v>
      </c>
      <c r="R115" s="21">
        <v>0.1274</v>
      </c>
      <c r="S115" s="22">
        <f t="shared" si="4"/>
        <v>0.1274</v>
      </c>
      <c r="T115" s="15"/>
      <c r="U115" s="7" t="s">
        <v>73</v>
      </c>
    </row>
    <row r="116" s="1" customFormat="1" ht="13.5" spans="1:21">
      <c r="A116" s="4" t="s">
        <v>67</v>
      </c>
      <c r="B116" s="4" t="s">
        <v>308</v>
      </c>
      <c r="C116" s="5" t="s">
        <v>68</v>
      </c>
      <c r="D116" s="4" t="s">
        <v>130</v>
      </c>
      <c r="E116" s="5" t="s">
        <v>73</v>
      </c>
      <c r="F116" s="4" t="s">
        <v>164</v>
      </c>
      <c r="G116" s="5" t="s">
        <v>71</v>
      </c>
      <c r="H116" s="5" t="s">
        <v>165</v>
      </c>
      <c r="I116" s="5" t="s">
        <v>154</v>
      </c>
      <c r="J116" s="9">
        <v>1</v>
      </c>
      <c r="K116" s="5" t="s">
        <v>68</v>
      </c>
      <c r="L116" s="5" t="s">
        <v>73</v>
      </c>
      <c r="M116" s="10">
        <v>45232</v>
      </c>
      <c r="N116" s="11">
        <v>20</v>
      </c>
      <c r="O116" s="12">
        <v>0</v>
      </c>
      <c r="P116" s="13">
        <v>3.6196</v>
      </c>
      <c r="Q116" s="20">
        <v>3.6196</v>
      </c>
      <c r="R116" s="21">
        <f>S153</f>
        <v>3.469932</v>
      </c>
      <c r="S116" s="22">
        <f t="shared" si="4"/>
        <v>3.469932</v>
      </c>
      <c r="T116" s="10"/>
      <c r="U116" s="5" t="s">
        <v>73</v>
      </c>
    </row>
    <row r="117" s="1" customFormat="1" ht="13.5" spans="1:21">
      <c r="A117" s="6" t="s">
        <v>67</v>
      </c>
      <c r="B117" s="6" t="s">
        <v>308</v>
      </c>
      <c r="C117" s="7" t="s">
        <v>68</v>
      </c>
      <c r="D117" s="6" t="s">
        <v>130</v>
      </c>
      <c r="E117" s="7" t="s">
        <v>73</v>
      </c>
      <c r="F117" s="6" t="s">
        <v>131</v>
      </c>
      <c r="G117" s="7" t="s">
        <v>76</v>
      </c>
      <c r="H117" s="7" t="s">
        <v>132</v>
      </c>
      <c r="I117" s="7" t="s">
        <v>133</v>
      </c>
      <c r="J117" s="14">
        <v>1</v>
      </c>
      <c r="K117" s="7" t="s">
        <v>68</v>
      </c>
      <c r="L117" s="7" t="s">
        <v>73</v>
      </c>
      <c r="M117" s="15">
        <v>45232</v>
      </c>
      <c r="N117" s="16">
        <v>20</v>
      </c>
      <c r="O117" s="17">
        <v>0</v>
      </c>
      <c r="P117" s="18">
        <v>5.2628</v>
      </c>
      <c r="Q117" s="23">
        <v>5.2628</v>
      </c>
      <c r="R117" s="21">
        <v>5</v>
      </c>
      <c r="S117" s="22">
        <f t="shared" si="4"/>
        <v>5</v>
      </c>
      <c r="T117" s="15"/>
      <c r="U117" s="7" t="s">
        <v>73</v>
      </c>
    </row>
    <row r="118" s="1" customFormat="1" ht="13.5" spans="1:21">
      <c r="A118" s="4" t="s">
        <v>67</v>
      </c>
      <c r="B118" s="4" t="s">
        <v>308</v>
      </c>
      <c r="C118" s="5" t="s">
        <v>68</v>
      </c>
      <c r="D118" s="4" t="s">
        <v>130</v>
      </c>
      <c r="E118" s="5" t="s">
        <v>73</v>
      </c>
      <c r="F118" s="4" t="s">
        <v>137</v>
      </c>
      <c r="G118" s="5" t="s">
        <v>76</v>
      </c>
      <c r="H118" s="5" t="s">
        <v>138</v>
      </c>
      <c r="I118" s="5" t="s">
        <v>73</v>
      </c>
      <c r="J118" s="9">
        <v>0.041344064</v>
      </c>
      <c r="K118" s="5" t="s">
        <v>78</v>
      </c>
      <c r="L118" s="5" t="s">
        <v>73</v>
      </c>
      <c r="M118" s="10">
        <v>45232</v>
      </c>
      <c r="N118" s="11">
        <v>20</v>
      </c>
      <c r="O118" s="12">
        <v>0</v>
      </c>
      <c r="P118" s="13">
        <v>5.36209</v>
      </c>
      <c r="Q118" s="20">
        <v>0.22169</v>
      </c>
      <c r="R118" s="21">
        <v>5</v>
      </c>
      <c r="S118" s="22">
        <f t="shared" si="4"/>
        <v>0.20672032</v>
      </c>
      <c r="T118" s="10"/>
      <c r="U118" s="5" t="s">
        <v>73</v>
      </c>
    </row>
    <row r="119" s="1" customFormat="1" ht="13.5" spans="1:21">
      <c r="A119" s="6" t="s">
        <v>67</v>
      </c>
      <c r="B119" s="6" t="s">
        <v>308</v>
      </c>
      <c r="C119" s="7" t="s">
        <v>68</v>
      </c>
      <c r="D119" s="6" t="s">
        <v>130</v>
      </c>
      <c r="E119" s="7" t="s">
        <v>73</v>
      </c>
      <c r="F119" s="6" t="s">
        <v>319</v>
      </c>
      <c r="G119" s="7" t="s">
        <v>71</v>
      </c>
      <c r="H119" s="7" t="s">
        <v>320</v>
      </c>
      <c r="I119" s="7" t="s">
        <v>244</v>
      </c>
      <c r="J119" s="14">
        <v>2</v>
      </c>
      <c r="K119" s="7" t="s">
        <v>68</v>
      </c>
      <c r="L119" s="7" t="s">
        <v>73</v>
      </c>
      <c r="M119" s="15">
        <v>45232</v>
      </c>
      <c r="N119" s="16">
        <v>20</v>
      </c>
      <c r="O119" s="17">
        <v>0</v>
      </c>
      <c r="P119" s="18">
        <v>0.58122</v>
      </c>
      <c r="Q119" s="23">
        <v>1.16243</v>
      </c>
      <c r="R119" s="21">
        <f>S157</f>
        <v>0.172670742</v>
      </c>
      <c r="S119" s="22">
        <f t="shared" si="4"/>
        <v>0.345341484</v>
      </c>
      <c r="T119" s="15"/>
      <c r="U119" s="7" t="s">
        <v>73</v>
      </c>
    </row>
    <row r="120" s="1" customFormat="1" ht="13.5" spans="1:21">
      <c r="A120" s="4" t="s">
        <v>67</v>
      </c>
      <c r="B120" s="4" t="s">
        <v>308</v>
      </c>
      <c r="C120" s="5" t="s">
        <v>68</v>
      </c>
      <c r="D120" s="4" t="s">
        <v>130</v>
      </c>
      <c r="E120" s="5" t="s">
        <v>73</v>
      </c>
      <c r="F120" s="4" t="s">
        <v>141</v>
      </c>
      <c r="G120" s="5" t="s">
        <v>76</v>
      </c>
      <c r="H120" s="5" t="s">
        <v>142</v>
      </c>
      <c r="I120" s="5" t="s">
        <v>133</v>
      </c>
      <c r="J120" s="9">
        <v>1</v>
      </c>
      <c r="K120" s="5" t="s">
        <v>68</v>
      </c>
      <c r="L120" s="5" t="s">
        <v>73</v>
      </c>
      <c r="M120" s="10">
        <v>45232</v>
      </c>
      <c r="N120" s="11">
        <v>20</v>
      </c>
      <c r="O120" s="12">
        <v>0</v>
      </c>
      <c r="P120" s="13">
        <v>5.2628</v>
      </c>
      <c r="Q120" s="20">
        <v>5.2628</v>
      </c>
      <c r="R120" s="21">
        <v>5</v>
      </c>
      <c r="S120" s="22">
        <f t="shared" si="4"/>
        <v>5</v>
      </c>
      <c r="T120" s="10"/>
      <c r="U120" s="5" t="s">
        <v>73</v>
      </c>
    </row>
    <row r="121" spans="19:19">
      <c r="S121" s="2">
        <f>SUM(S104:S120)</f>
        <v>38.593389012384</v>
      </c>
    </row>
    <row r="123" s="1" customFormat="1" ht="18" customHeight="1" spans="1:21">
      <c r="A123" s="3" t="s">
        <v>46</v>
      </c>
      <c r="B123" s="3" t="s">
        <v>47</v>
      </c>
      <c r="C123" s="3" t="s">
        <v>48</v>
      </c>
      <c r="D123" s="3" t="s">
        <v>49</v>
      </c>
      <c r="E123" s="3" t="s">
        <v>50</v>
      </c>
      <c r="F123" s="3" t="s">
        <v>51</v>
      </c>
      <c r="G123" s="3" t="s">
        <v>52</v>
      </c>
      <c r="H123" s="3" t="s">
        <v>53</v>
      </c>
      <c r="I123" s="3" t="s">
        <v>54</v>
      </c>
      <c r="J123" s="8" t="s">
        <v>55</v>
      </c>
      <c r="K123" s="3" t="s">
        <v>56</v>
      </c>
      <c r="L123" s="3" t="s">
        <v>57</v>
      </c>
      <c r="M123" s="8" t="s">
        <v>58</v>
      </c>
      <c r="N123" s="8" t="s">
        <v>59</v>
      </c>
      <c r="O123" s="8" t="s">
        <v>60</v>
      </c>
      <c r="P123" s="8" t="s">
        <v>61</v>
      </c>
      <c r="Q123" s="8" t="s">
        <v>62</v>
      </c>
      <c r="R123" s="19" t="s">
        <v>63</v>
      </c>
      <c r="S123" s="19" t="s">
        <v>64</v>
      </c>
      <c r="T123" s="8" t="s">
        <v>65</v>
      </c>
      <c r="U123" s="3" t="s">
        <v>66</v>
      </c>
    </row>
    <row r="124" s="1" customFormat="1" ht="13.5" spans="1:21">
      <c r="A124" s="4" t="s">
        <v>67</v>
      </c>
      <c r="B124" s="4" t="s">
        <v>312</v>
      </c>
      <c r="C124" s="5" t="s">
        <v>68</v>
      </c>
      <c r="D124" s="4" t="s">
        <v>313</v>
      </c>
      <c r="E124" s="5" t="s">
        <v>244</v>
      </c>
      <c r="F124" s="4" t="s">
        <v>321</v>
      </c>
      <c r="G124" s="5" t="s">
        <v>76</v>
      </c>
      <c r="H124" s="5" t="s">
        <v>116</v>
      </c>
      <c r="I124" s="5" t="s">
        <v>103</v>
      </c>
      <c r="J124" s="9">
        <v>0.7616</v>
      </c>
      <c r="K124" s="5" t="s">
        <v>78</v>
      </c>
      <c r="L124" s="5" t="s">
        <v>73</v>
      </c>
      <c r="M124" s="10">
        <v>45232</v>
      </c>
      <c r="N124" s="11">
        <v>110</v>
      </c>
      <c r="O124" s="12">
        <v>0</v>
      </c>
      <c r="P124" s="13">
        <v>4.7325</v>
      </c>
      <c r="Q124" s="20">
        <v>3.60427</v>
      </c>
      <c r="R124" s="21">
        <v>4.69</v>
      </c>
      <c r="S124" s="22">
        <f>R124*J124</f>
        <v>3.571904</v>
      </c>
      <c r="T124" s="10"/>
      <c r="U124" s="5" t="s">
        <v>73</v>
      </c>
    </row>
    <row r="125" spans="19:19">
      <c r="S125" s="2">
        <f>SUM(S124:S124)</f>
        <v>3.571904</v>
      </c>
    </row>
    <row r="127" s="1" customFormat="1" ht="18" customHeight="1" spans="1:21">
      <c r="A127" s="3" t="s">
        <v>46</v>
      </c>
      <c r="B127" s="3" t="s">
        <v>47</v>
      </c>
      <c r="C127" s="3" t="s">
        <v>48</v>
      </c>
      <c r="D127" s="3" t="s">
        <v>49</v>
      </c>
      <c r="E127" s="3" t="s">
        <v>50</v>
      </c>
      <c r="F127" s="3" t="s">
        <v>51</v>
      </c>
      <c r="G127" s="3" t="s">
        <v>52</v>
      </c>
      <c r="H127" s="3" t="s">
        <v>53</v>
      </c>
      <c r="I127" s="3" t="s">
        <v>54</v>
      </c>
      <c r="J127" s="8" t="s">
        <v>55</v>
      </c>
      <c r="K127" s="3" t="s">
        <v>56</v>
      </c>
      <c r="L127" s="3" t="s">
        <v>57</v>
      </c>
      <c r="M127" s="8" t="s">
        <v>58</v>
      </c>
      <c r="N127" s="8" t="s">
        <v>59</v>
      </c>
      <c r="O127" s="8" t="s">
        <v>60</v>
      </c>
      <c r="P127" s="8" t="s">
        <v>61</v>
      </c>
      <c r="Q127" s="8" t="s">
        <v>62</v>
      </c>
      <c r="R127" s="19" t="s">
        <v>63</v>
      </c>
      <c r="S127" s="19" t="s">
        <v>64</v>
      </c>
      <c r="T127" s="8" t="s">
        <v>65</v>
      </c>
      <c r="U127" s="3" t="s">
        <v>66</v>
      </c>
    </row>
    <row r="128" s="1" customFormat="1" ht="13.5" spans="1:21">
      <c r="A128" s="4" t="s">
        <v>67</v>
      </c>
      <c r="B128" s="4" t="s">
        <v>316</v>
      </c>
      <c r="C128" s="5" t="s">
        <v>68</v>
      </c>
      <c r="D128" s="4" t="s">
        <v>163</v>
      </c>
      <c r="E128" s="5" t="s">
        <v>244</v>
      </c>
      <c r="F128" s="4" t="s">
        <v>321</v>
      </c>
      <c r="G128" s="5" t="s">
        <v>76</v>
      </c>
      <c r="H128" s="5" t="s">
        <v>116</v>
      </c>
      <c r="I128" s="5" t="s">
        <v>103</v>
      </c>
      <c r="J128" s="9">
        <v>0.0975</v>
      </c>
      <c r="K128" s="5" t="s">
        <v>78</v>
      </c>
      <c r="L128" s="5" t="s">
        <v>73</v>
      </c>
      <c r="M128" s="10">
        <v>45232</v>
      </c>
      <c r="N128" s="11">
        <v>110</v>
      </c>
      <c r="O128" s="12">
        <v>0</v>
      </c>
      <c r="P128" s="13">
        <v>4.7325</v>
      </c>
      <c r="Q128" s="20">
        <v>0.46142</v>
      </c>
      <c r="R128" s="21">
        <v>4.69</v>
      </c>
      <c r="S128" s="22">
        <f>R128*J128</f>
        <v>0.457275</v>
      </c>
      <c r="T128" s="10"/>
      <c r="U128" s="5" t="s">
        <v>73</v>
      </c>
    </row>
    <row r="129" spans="19:19">
      <c r="S129" s="2">
        <f>SUM(S128:S128)</f>
        <v>0.457275</v>
      </c>
    </row>
    <row r="131" s="1" customFormat="1" ht="18" customHeight="1" spans="1:21">
      <c r="A131" s="3" t="s">
        <v>46</v>
      </c>
      <c r="B131" s="3" t="s">
        <v>47</v>
      </c>
      <c r="C131" s="3" t="s">
        <v>48</v>
      </c>
      <c r="D131" s="3" t="s">
        <v>49</v>
      </c>
      <c r="E131" s="3" t="s">
        <v>50</v>
      </c>
      <c r="F131" s="3" t="s">
        <v>51</v>
      </c>
      <c r="G131" s="3" t="s">
        <v>52</v>
      </c>
      <c r="H131" s="3" t="s">
        <v>53</v>
      </c>
      <c r="I131" s="3" t="s">
        <v>54</v>
      </c>
      <c r="J131" s="8" t="s">
        <v>55</v>
      </c>
      <c r="K131" s="3" t="s">
        <v>56</v>
      </c>
      <c r="L131" s="3" t="s">
        <v>57</v>
      </c>
      <c r="M131" s="8" t="s">
        <v>58</v>
      </c>
      <c r="N131" s="8" t="s">
        <v>59</v>
      </c>
      <c r="O131" s="8" t="s">
        <v>60</v>
      </c>
      <c r="P131" s="8" t="s">
        <v>61</v>
      </c>
      <c r="Q131" s="8" t="s">
        <v>62</v>
      </c>
      <c r="R131" s="19" t="s">
        <v>63</v>
      </c>
      <c r="S131" s="19" t="s">
        <v>64</v>
      </c>
      <c r="T131" s="8" t="s">
        <v>65</v>
      </c>
      <c r="U131" s="3" t="s">
        <v>66</v>
      </c>
    </row>
    <row r="132" s="1" customFormat="1" ht="13.5" spans="1:21">
      <c r="A132" s="4" t="s">
        <v>67</v>
      </c>
      <c r="B132" s="4" t="s">
        <v>317</v>
      </c>
      <c r="C132" s="5" t="s">
        <v>68</v>
      </c>
      <c r="D132" s="4" t="s">
        <v>318</v>
      </c>
      <c r="E132" s="5" t="s">
        <v>244</v>
      </c>
      <c r="F132" s="4" t="s">
        <v>321</v>
      </c>
      <c r="G132" s="5" t="s">
        <v>76</v>
      </c>
      <c r="H132" s="5" t="s">
        <v>116</v>
      </c>
      <c r="I132" s="5" t="s">
        <v>103</v>
      </c>
      <c r="J132" s="9">
        <v>0.3826</v>
      </c>
      <c r="K132" s="5" t="s">
        <v>78</v>
      </c>
      <c r="L132" s="5" t="s">
        <v>73</v>
      </c>
      <c r="M132" s="10">
        <v>45232</v>
      </c>
      <c r="N132" s="11">
        <v>110</v>
      </c>
      <c r="O132" s="12">
        <v>0</v>
      </c>
      <c r="P132" s="13">
        <v>4.7325</v>
      </c>
      <c r="Q132" s="20">
        <v>1.81065</v>
      </c>
      <c r="R132" s="21">
        <v>4.69</v>
      </c>
      <c r="S132" s="22">
        <f>R132*J132</f>
        <v>1.794394</v>
      </c>
      <c r="T132" s="10"/>
      <c r="U132" s="5" t="s">
        <v>73</v>
      </c>
    </row>
    <row r="133" spans="19:19">
      <c r="S133" s="2">
        <f>SUM(S132:S132)</f>
        <v>1.794394</v>
      </c>
    </row>
    <row r="135" s="1" customFormat="1" ht="18" customHeight="1" spans="1:21">
      <c r="A135" s="3" t="s">
        <v>46</v>
      </c>
      <c r="B135" s="3" t="s">
        <v>47</v>
      </c>
      <c r="C135" s="3" t="s">
        <v>48</v>
      </c>
      <c r="D135" s="3" t="s">
        <v>49</v>
      </c>
      <c r="E135" s="3" t="s">
        <v>50</v>
      </c>
      <c r="F135" s="3" t="s">
        <v>51</v>
      </c>
      <c r="G135" s="3" t="s">
        <v>52</v>
      </c>
      <c r="H135" s="3" t="s">
        <v>53</v>
      </c>
      <c r="I135" s="3" t="s">
        <v>54</v>
      </c>
      <c r="J135" s="8" t="s">
        <v>55</v>
      </c>
      <c r="K135" s="3" t="s">
        <v>56</v>
      </c>
      <c r="L135" s="3" t="s">
        <v>57</v>
      </c>
      <c r="M135" s="8" t="s">
        <v>58</v>
      </c>
      <c r="N135" s="8" t="s">
        <v>59</v>
      </c>
      <c r="O135" s="8" t="s">
        <v>60</v>
      </c>
      <c r="P135" s="8" t="s">
        <v>61</v>
      </c>
      <c r="Q135" s="8" t="s">
        <v>62</v>
      </c>
      <c r="R135" s="19" t="s">
        <v>63</v>
      </c>
      <c r="S135" s="19" t="s">
        <v>64</v>
      </c>
      <c r="T135" s="8" t="s">
        <v>65</v>
      </c>
      <c r="U135" s="3" t="s">
        <v>66</v>
      </c>
    </row>
    <row r="136" s="1" customFormat="1" ht="13.5" spans="1:21">
      <c r="A136" s="4" t="s">
        <v>67</v>
      </c>
      <c r="B136" s="4" t="s">
        <v>150</v>
      </c>
      <c r="C136" s="5" t="s">
        <v>68</v>
      </c>
      <c r="D136" s="4" t="s">
        <v>151</v>
      </c>
      <c r="E136" s="5" t="s">
        <v>147</v>
      </c>
      <c r="F136" s="4" t="s">
        <v>171</v>
      </c>
      <c r="G136" s="5" t="s">
        <v>76</v>
      </c>
      <c r="H136" s="5" t="s">
        <v>116</v>
      </c>
      <c r="I136" s="5" t="s">
        <v>172</v>
      </c>
      <c r="J136" s="9">
        <v>0.1227</v>
      </c>
      <c r="K136" s="5" t="s">
        <v>78</v>
      </c>
      <c r="L136" s="5" t="s">
        <v>73</v>
      </c>
      <c r="M136" s="10">
        <v>45168</v>
      </c>
      <c r="N136" s="11">
        <v>110</v>
      </c>
      <c r="O136" s="12">
        <v>0</v>
      </c>
      <c r="P136" s="13">
        <v>4.76311</v>
      </c>
      <c r="Q136" s="20">
        <v>0.58443</v>
      </c>
      <c r="R136" s="21">
        <v>4.69</v>
      </c>
      <c r="S136" s="22">
        <f>R136*J136</f>
        <v>0.575463</v>
      </c>
      <c r="T136" s="10"/>
      <c r="U136" s="5" t="s">
        <v>73</v>
      </c>
    </row>
    <row r="137" spans="19:19">
      <c r="S137" s="2">
        <f>SUM(S136:S136)</f>
        <v>0.575463</v>
      </c>
    </row>
    <row r="139" s="1" customFormat="1" ht="18" customHeight="1" spans="1:21">
      <c r="A139" s="3" t="s">
        <v>46</v>
      </c>
      <c r="B139" s="3" t="s">
        <v>47</v>
      </c>
      <c r="C139" s="3" t="s">
        <v>48</v>
      </c>
      <c r="D139" s="3" t="s">
        <v>49</v>
      </c>
      <c r="E139" s="3" t="s">
        <v>50</v>
      </c>
      <c r="F139" s="3" t="s">
        <v>51</v>
      </c>
      <c r="G139" s="3" t="s">
        <v>52</v>
      </c>
      <c r="H139" s="3" t="s">
        <v>53</v>
      </c>
      <c r="I139" s="3" t="s">
        <v>54</v>
      </c>
      <c r="J139" s="8" t="s">
        <v>55</v>
      </c>
      <c r="K139" s="3" t="s">
        <v>56</v>
      </c>
      <c r="L139" s="3" t="s">
        <v>57</v>
      </c>
      <c r="M139" s="8" t="s">
        <v>58</v>
      </c>
      <c r="N139" s="8" t="s">
        <v>59</v>
      </c>
      <c r="O139" s="8" t="s">
        <v>60</v>
      </c>
      <c r="P139" s="8" t="s">
        <v>61</v>
      </c>
      <c r="Q139" s="8" t="s">
        <v>62</v>
      </c>
      <c r="R139" s="19" t="s">
        <v>63</v>
      </c>
      <c r="S139" s="19" t="s">
        <v>64</v>
      </c>
      <c r="T139" s="8" t="s">
        <v>65</v>
      </c>
      <c r="U139" s="3" t="s">
        <v>66</v>
      </c>
    </row>
    <row r="140" s="1" customFormat="1" ht="13.5" spans="1:21">
      <c r="A140" s="4" t="s">
        <v>67</v>
      </c>
      <c r="B140" s="4" t="s">
        <v>157</v>
      </c>
      <c r="C140" s="5" t="s">
        <v>68</v>
      </c>
      <c r="D140" s="4" t="s">
        <v>158</v>
      </c>
      <c r="E140" s="5" t="s">
        <v>154</v>
      </c>
      <c r="F140" s="4" t="s">
        <v>171</v>
      </c>
      <c r="G140" s="5" t="s">
        <v>76</v>
      </c>
      <c r="H140" s="5" t="s">
        <v>116</v>
      </c>
      <c r="I140" s="5" t="s">
        <v>172</v>
      </c>
      <c r="J140" s="9">
        <v>0.067</v>
      </c>
      <c r="K140" s="5" t="s">
        <v>78</v>
      </c>
      <c r="L140" s="5" t="s">
        <v>73</v>
      </c>
      <c r="M140" s="10">
        <v>44957</v>
      </c>
      <c r="N140" s="11">
        <v>110</v>
      </c>
      <c r="O140" s="12">
        <v>0</v>
      </c>
      <c r="P140" s="13">
        <v>4.76311</v>
      </c>
      <c r="Q140" s="20">
        <v>0.31913</v>
      </c>
      <c r="R140" s="21">
        <v>4.69</v>
      </c>
      <c r="S140" s="22">
        <f>R140*J140</f>
        <v>0.31423</v>
      </c>
      <c r="T140" s="10"/>
      <c r="U140" s="5" t="s">
        <v>73</v>
      </c>
    </row>
    <row r="141" spans="19:19">
      <c r="S141" s="2">
        <f>SUM(S140:S140)</f>
        <v>0.31423</v>
      </c>
    </row>
    <row r="143" s="1" customFormat="1" ht="18" customHeight="1" spans="1:21">
      <c r="A143" s="3" t="s">
        <v>46</v>
      </c>
      <c r="B143" s="3" t="s">
        <v>47</v>
      </c>
      <c r="C143" s="3" t="s">
        <v>48</v>
      </c>
      <c r="D143" s="3" t="s">
        <v>49</v>
      </c>
      <c r="E143" s="3" t="s">
        <v>50</v>
      </c>
      <c r="F143" s="3" t="s">
        <v>51</v>
      </c>
      <c r="G143" s="3" t="s">
        <v>52</v>
      </c>
      <c r="H143" s="3" t="s">
        <v>53</v>
      </c>
      <c r="I143" s="3" t="s">
        <v>54</v>
      </c>
      <c r="J143" s="8" t="s">
        <v>55</v>
      </c>
      <c r="K143" s="3" t="s">
        <v>56</v>
      </c>
      <c r="L143" s="3" t="s">
        <v>57</v>
      </c>
      <c r="M143" s="8" t="s">
        <v>58</v>
      </c>
      <c r="N143" s="8" t="s">
        <v>59</v>
      </c>
      <c r="O143" s="8" t="s">
        <v>60</v>
      </c>
      <c r="P143" s="8" t="s">
        <v>61</v>
      </c>
      <c r="Q143" s="8" t="s">
        <v>62</v>
      </c>
      <c r="R143" s="19" t="s">
        <v>63</v>
      </c>
      <c r="S143" s="19" t="s">
        <v>64</v>
      </c>
      <c r="T143" s="8" t="s">
        <v>65</v>
      </c>
      <c r="U143" s="3" t="s">
        <v>66</v>
      </c>
    </row>
    <row r="144" s="1" customFormat="1" ht="13.5" spans="1:21">
      <c r="A144" s="4" t="s">
        <v>67</v>
      </c>
      <c r="B144" s="4" t="s">
        <v>145</v>
      </c>
      <c r="C144" s="5" t="s">
        <v>68</v>
      </c>
      <c r="D144" s="4" t="s">
        <v>146</v>
      </c>
      <c r="E144" s="5" t="s">
        <v>147</v>
      </c>
      <c r="F144" s="4" t="s">
        <v>168</v>
      </c>
      <c r="G144" s="5" t="s">
        <v>76</v>
      </c>
      <c r="H144" s="5" t="s">
        <v>169</v>
      </c>
      <c r="I144" s="5" t="s">
        <v>170</v>
      </c>
      <c r="J144" s="9">
        <v>0.6961</v>
      </c>
      <c r="K144" s="5" t="s">
        <v>78</v>
      </c>
      <c r="L144" s="5" t="s">
        <v>73</v>
      </c>
      <c r="M144" s="10">
        <v>45216</v>
      </c>
      <c r="N144" s="11">
        <v>110</v>
      </c>
      <c r="O144" s="12">
        <v>0</v>
      </c>
      <c r="P144" s="13">
        <v>5.151</v>
      </c>
      <c r="Q144" s="20">
        <v>3.58561</v>
      </c>
      <c r="R144" s="21">
        <v>5.13</v>
      </c>
      <c r="S144" s="22">
        <f>R144*J144</f>
        <v>3.570993</v>
      </c>
      <c r="T144" s="10"/>
      <c r="U144" s="5" t="s">
        <v>73</v>
      </c>
    </row>
    <row r="145" spans="19:19">
      <c r="S145" s="2">
        <f>SUM(S144:S144)</f>
        <v>3.570993</v>
      </c>
    </row>
    <row r="147" s="1" customFormat="1" ht="18" customHeight="1" spans="1:21">
      <c r="A147" s="3" t="s">
        <v>46</v>
      </c>
      <c r="B147" s="3" t="s">
        <v>47</v>
      </c>
      <c r="C147" s="3" t="s">
        <v>48</v>
      </c>
      <c r="D147" s="3" t="s">
        <v>49</v>
      </c>
      <c r="E147" s="3" t="s">
        <v>50</v>
      </c>
      <c r="F147" s="3" t="s">
        <v>51</v>
      </c>
      <c r="G147" s="3" t="s">
        <v>52</v>
      </c>
      <c r="H147" s="3" t="s">
        <v>53</v>
      </c>
      <c r="I147" s="3" t="s">
        <v>54</v>
      </c>
      <c r="J147" s="8" t="s">
        <v>55</v>
      </c>
      <c r="K147" s="3" t="s">
        <v>56</v>
      </c>
      <c r="L147" s="3" t="s">
        <v>57</v>
      </c>
      <c r="M147" s="8" t="s">
        <v>58</v>
      </c>
      <c r="N147" s="8" t="s">
        <v>59</v>
      </c>
      <c r="O147" s="8" t="s">
        <v>60</v>
      </c>
      <c r="P147" s="8" t="s">
        <v>61</v>
      </c>
      <c r="Q147" s="8" t="s">
        <v>62</v>
      </c>
      <c r="R147" s="19" t="s">
        <v>63</v>
      </c>
      <c r="S147" s="19" t="s">
        <v>64</v>
      </c>
      <c r="T147" s="8" t="s">
        <v>65</v>
      </c>
      <c r="U147" s="3" t="s">
        <v>66</v>
      </c>
    </row>
    <row r="148" s="1" customFormat="1" ht="13.5" spans="1:21">
      <c r="A148" s="4" t="s">
        <v>67</v>
      </c>
      <c r="B148" s="4" t="s">
        <v>155</v>
      </c>
      <c r="C148" s="5" t="s">
        <v>68</v>
      </c>
      <c r="D148" s="4" t="s">
        <v>156</v>
      </c>
      <c r="E148" s="5" t="s">
        <v>147</v>
      </c>
      <c r="F148" s="4" t="s">
        <v>168</v>
      </c>
      <c r="G148" s="5" t="s">
        <v>76</v>
      </c>
      <c r="H148" s="5" t="s">
        <v>169</v>
      </c>
      <c r="I148" s="5" t="s">
        <v>170</v>
      </c>
      <c r="J148" s="9">
        <v>0.6961</v>
      </c>
      <c r="K148" s="5" t="s">
        <v>78</v>
      </c>
      <c r="L148" s="5" t="s">
        <v>73</v>
      </c>
      <c r="M148" s="10">
        <v>45216</v>
      </c>
      <c r="N148" s="11">
        <v>110</v>
      </c>
      <c r="O148" s="12">
        <v>0</v>
      </c>
      <c r="P148" s="13">
        <v>5.151</v>
      </c>
      <c r="Q148" s="20">
        <v>3.58561</v>
      </c>
      <c r="R148" s="21">
        <v>5.13</v>
      </c>
      <c r="S148" s="22">
        <f>R148*J148</f>
        <v>3.570993</v>
      </c>
      <c r="T148" s="10"/>
      <c r="U148" s="5" t="s">
        <v>73</v>
      </c>
    </row>
    <row r="149" spans="19:19">
      <c r="S149" s="2">
        <f>SUM(S148:S148)</f>
        <v>3.570993</v>
      </c>
    </row>
    <row r="151" s="1" customFormat="1" ht="18" customHeight="1" spans="1:21">
      <c r="A151" s="3" t="s">
        <v>46</v>
      </c>
      <c r="B151" s="3" t="s">
        <v>47</v>
      </c>
      <c r="C151" s="3" t="s">
        <v>48</v>
      </c>
      <c r="D151" s="3" t="s">
        <v>49</v>
      </c>
      <c r="E151" s="3" t="s">
        <v>50</v>
      </c>
      <c r="F151" s="3" t="s">
        <v>51</v>
      </c>
      <c r="G151" s="3" t="s">
        <v>52</v>
      </c>
      <c r="H151" s="3" t="s">
        <v>53</v>
      </c>
      <c r="I151" s="3" t="s">
        <v>54</v>
      </c>
      <c r="J151" s="8" t="s">
        <v>55</v>
      </c>
      <c r="K151" s="3" t="s">
        <v>56</v>
      </c>
      <c r="L151" s="3" t="s">
        <v>57</v>
      </c>
      <c r="M151" s="8" t="s">
        <v>58</v>
      </c>
      <c r="N151" s="8" t="s">
        <v>59</v>
      </c>
      <c r="O151" s="8" t="s">
        <v>60</v>
      </c>
      <c r="P151" s="8" t="s">
        <v>61</v>
      </c>
      <c r="Q151" s="8" t="s">
        <v>62</v>
      </c>
      <c r="R151" s="19" t="s">
        <v>63</v>
      </c>
      <c r="S151" s="19" t="s">
        <v>64</v>
      </c>
      <c r="T151" s="8" t="s">
        <v>65</v>
      </c>
      <c r="U151" s="3" t="s">
        <v>66</v>
      </c>
    </row>
    <row r="152" s="1" customFormat="1" ht="13.5" spans="1:21">
      <c r="A152" s="4" t="s">
        <v>67</v>
      </c>
      <c r="B152" s="4" t="s">
        <v>164</v>
      </c>
      <c r="C152" s="5" t="s">
        <v>68</v>
      </c>
      <c r="D152" s="4" t="s">
        <v>165</v>
      </c>
      <c r="E152" s="5" t="s">
        <v>154</v>
      </c>
      <c r="F152" s="4" t="s">
        <v>168</v>
      </c>
      <c r="G152" s="5" t="s">
        <v>76</v>
      </c>
      <c r="H152" s="5" t="s">
        <v>169</v>
      </c>
      <c r="I152" s="5" t="s">
        <v>170</v>
      </c>
      <c r="J152" s="9">
        <v>0.6764</v>
      </c>
      <c r="K152" s="5" t="s">
        <v>78</v>
      </c>
      <c r="L152" s="5" t="s">
        <v>73</v>
      </c>
      <c r="M152" s="10">
        <v>44971</v>
      </c>
      <c r="N152" s="11">
        <v>110</v>
      </c>
      <c r="O152" s="12">
        <v>0</v>
      </c>
      <c r="P152" s="13">
        <v>5.151</v>
      </c>
      <c r="Q152" s="20">
        <v>3.48414</v>
      </c>
      <c r="R152" s="21">
        <v>5.13</v>
      </c>
      <c r="S152" s="22">
        <f>R152*J152</f>
        <v>3.469932</v>
      </c>
      <c r="T152" s="10"/>
      <c r="U152" s="5" t="s">
        <v>73</v>
      </c>
    </row>
    <row r="153" spans="19:19">
      <c r="S153" s="2">
        <f>SUM(S152:S152)</f>
        <v>3.469932</v>
      </c>
    </row>
    <row r="155" s="1" customFormat="1" ht="18" customHeight="1" spans="1:21">
      <c r="A155" s="3" t="s">
        <v>46</v>
      </c>
      <c r="B155" s="3" t="s">
        <v>47</v>
      </c>
      <c r="C155" s="3" t="s">
        <v>48</v>
      </c>
      <c r="D155" s="3" t="s">
        <v>49</v>
      </c>
      <c r="E155" s="3" t="s">
        <v>50</v>
      </c>
      <c r="F155" s="3" t="s">
        <v>51</v>
      </c>
      <c r="G155" s="3" t="s">
        <v>52</v>
      </c>
      <c r="H155" s="3" t="s">
        <v>53</v>
      </c>
      <c r="I155" s="3" t="s">
        <v>54</v>
      </c>
      <c r="J155" s="8" t="s">
        <v>55</v>
      </c>
      <c r="K155" s="3" t="s">
        <v>56</v>
      </c>
      <c r="L155" s="3" t="s">
        <v>57</v>
      </c>
      <c r="M155" s="8" t="s">
        <v>58</v>
      </c>
      <c r="N155" s="8" t="s">
        <v>59</v>
      </c>
      <c r="O155" s="8" t="s">
        <v>60</v>
      </c>
      <c r="P155" s="8" t="s">
        <v>61</v>
      </c>
      <c r="Q155" s="8" t="s">
        <v>62</v>
      </c>
      <c r="R155" s="19" t="s">
        <v>63</v>
      </c>
      <c r="S155" s="19" t="s">
        <v>64</v>
      </c>
      <c r="T155" s="8" t="s">
        <v>65</v>
      </c>
      <c r="U155" s="3" t="s">
        <v>66</v>
      </c>
    </row>
    <row r="156" s="1" customFormat="1" ht="13.5" spans="1:21">
      <c r="A156" s="4" t="s">
        <v>67</v>
      </c>
      <c r="B156" s="4" t="s">
        <v>319</v>
      </c>
      <c r="C156" s="5" t="s">
        <v>68</v>
      </c>
      <c r="D156" s="4" t="s">
        <v>320</v>
      </c>
      <c r="E156" s="5" t="s">
        <v>244</v>
      </c>
      <c r="F156" s="4" t="s">
        <v>322</v>
      </c>
      <c r="G156" s="5" t="s">
        <v>76</v>
      </c>
      <c r="H156" s="5" t="s">
        <v>323</v>
      </c>
      <c r="I156" s="5" t="s">
        <v>172</v>
      </c>
      <c r="J156" s="9">
        <v>0.0362</v>
      </c>
      <c r="K156" s="5" t="s">
        <v>78</v>
      </c>
      <c r="L156" s="5" t="s">
        <v>73</v>
      </c>
      <c r="M156" s="10">
        <v>45232</v>
      </c>
      <c r="N156" s="11">
        <v>110</v>
      </c>
      <c r="O156" s="12">
        <v>0</v>
      </c>
      <c r="P156" s="13">
        <v>4.4248</v>
      </c>
      <c r="Q156" s="20">
        <v>0.16018</v>
      </c>
      <c r="R156" s="21">
        <v>4.76991</v>
      </c>
      <c r="S156" s="22">
        <f>R156*J156</f>
        <v>0.172670742</v>
      </c>
      <c r="T156" s="10"/>
      <c r="U156" s="5" t="s">
        <v>73</v>
      </c>
    </row>
    <row r="157" spans="19:19">
      <c r="S157" s="2">
        <f>SUM(S156:S156)</f>
        <v>0.172670742</v>
      </c>
    </row>
    <row r="159" s="1" customFormat="1" ht="18" customHeight="1" spans="1:21">
      <c r="A159" s="3" t="s">
        <v>46</v>
      </c>
      <c r="B159" s="3" t="s">
        <v>47</v>
      </c>
      <c r="C159" s="3" t="s">
        <v>48</v>
      </c>
      <c r="D159" s="3" t="s">
        <v>49</v>
      </c>
      <c r="E159" s="3" t="s">
        <v>50</v>
      </c>
      <c r="F159" s="3" t="s">
        <v>51</v>
      </c>
      <c r="G159" s="3" t="s">
        <v>52</v>
      </c>
      <c r="H159" s="3" t="s">
        <v>53</v>
      </c>
      <c r="I159" s="3" t="s">
        <v>54</v>
      </c>
      <c r="J159" s="8" t="s">
        <v>55</v>
      </c>
      <c r="K159" s="3" t="s">
        <v>56</v>
      </c>
      <c r="L159" s="3" t="s">
        <v>57</v>
      </c>
      <c r="M159" s="8" t="s">
        <v>58</v>
      </c>
      <c r="N159" s="8" t="s">
        <v>59</v>
      </c>
      <c r="O159" s="8" t="s">
        <v>60</v>
      </c>
      <c r="P159" s="8" t="s">
        <v>61</v>
      </c>
      <c r="Q159" s="8" t="s">
        <v>62</v>
      </c>
      <c r="R159" s="19" t="s">
        <v>63</v>
      </c>
      <c r="S159" s="19" t="s">
        <v>64</v>
      </c>
      <c r="T159" s="8" t="s">
        <v>65</v>
      </c>
      <c r="U159" s="3" t="s">
        <v>66</v>
      </c>
    </row>
    <row r="160" s="1" customFormat="1" ht="13.5" spans="1:21">
      <c r="A160" s="4" t="s">
        <v>67</v>
      </c>
      <c r="B160" s="4" t="s">
        <v>240</v>
      </c>
      <c r="C160" s="5" t="s">
        <v>68</v>
      </c>
      <c r="D160" s="4" t="s">
        <v>241</v>
      </c>
      <c r="E160" s="5" t="s">
        <v>73</v>
      </c>
      <c r="F160" s="4" t="s">
        <v>324</v>
      </c>
      <c r="G160" s="5" t="s">
        <v>76</v>
      </c>
      <c r="H160" s="5" t="s">
        <v>325</v>
      </c>
      <c r="I160" s="5" t="s">
        <v>326</v>
      </c>
      <c r="J160" s="9">
        <v>0.00134</v>
      </c>
      <c r="K160" s="5" t="s">
        <v>78</v>
      </c>
      <c r="L160" s="5" t="s">
        <v>73</v>
      </c>
      <c r="M160" s="10">
        <v>45209</v>
      </c>
      <c r="N160" s="11">
        <v>90</v>
      </c>
      <c r="O160" s="12">
        <v>0</v>
      </c>
      <c r="P160" s="13">
        <v>0</v>
      </c>
      <c r="Q160" s="20">
        <v>0</v>
      </c>
      <c r="R160" s="21">
        <v>13.2743</v>
      </c>
      <c r="S160" s="22">
        <f t="shared" ref="S160:S165" si="5">R160*J160</f>
        <v>0.017787562</v>
      </c>
      <c r="T160" s="10"/>
      <c r="U160" s="5" t="s">
        <v>73</v>
      </c>
    </row>
    <row r="161" spans="19:19">
      <c r="S161" s="2">
        <f>SUM(S160:S160)</f>
        <v>0.017787562</v>
      </c>
    </row>
    <row r="163" s="1" customFormat="1" ht="18" customHeight="1" spans="1:21">
      <c r="A163" s="3" t="s">
        <v>46</v>
      </c>
      <c r="B163" s="3" t="s">
        <v>47</v>
      </c>
      <c r="C163" s="3" t="s">
        <v>48</v>
      </c>
      <c r="D163" s="3" t="s">
        <v>49</v>
      </c>
      <c r="E163" s="3" t="s">
        <v>50</v>
      </c>
      <c r="F163" s="3" t="s">
        <v>51</v>
      </c>
      <c r="G163" s="3" t="s">
        <v>52</v>
      </c>
      <c r="H163" s="3" t="s">
        <v>53</v>
      </c>
      <c r="I163" s="3" t="s">
        <v>54</v>
      </c>
      <c r="J163" s="8" t="s">
        <v>55</v>
      </c>
      <c r="K163" s="3" t="s">
        <v>56</v>
      </c>
      <c r="L163" s="3" t="s">
        <v>57</v>
      </c>
      <c r="M163" s="8" t="s">
        <v>58</v>
      </c>
      <c r="N163" s="8" t="s">
        <v>59</v>
      </c>
      <c r="O163" s="8" t="s">
        <v>60</v>
      </c>
      <c r="P163" s="8" t="s">
        <v>61</v>
      </c>
      <c r="Q163" s="8" t="s">
        <v>62</v>
      </c>
      <c r="R163" s="19" t="s">
        <v>63</v>
      </c>
      <c r="S163" s="19" t="s">
        <v>64</v>
      </c>
      <c r="T163" s="8" t="s">
        <v>65</v>
      </c>
      <c r="U163" s="3" t="s">
        <v>66</v>
      </c>
    </row>
    <row r="164" s="1" customFormat="1" ht="13.5" spans="1:21">
      <c r="A164" s="4" t="s">
        <v>67</v>
      </c>
      <c r="B164" s="4" t="s">
        <v>242</v>
      </c>
      <c r="C164" s="5" t="s">
        <v>68</v>
      </c>
      <c r="D164" s="4" t="s">
        <v>243</v>
      </c>
      <c r="E164" s="5" t="s">
        <v>244</v>
      </c>
      <c r="F164" s="4" t="s">
        <v>327</v>
      </c>
      <c r="G164" s="5" t="s">
        <v>71</v>
      </c>
      <c r="H164" s="5" t="s">
        <v>328</v>
      </c>
      <c r="I164" s="5" t="s">
        <v>244</v>
      </c>
      <c r="J164" s="9">
        <v>1</v>
      </c>
      <c r="K164" s="5" t="s">
        <v>68</v>
      </c>
      <c r="L164" s="5" t="s">
        <v>74</v>
      </c>
      <c r="M164" s="10">
        <v>45232</v>
      </c>
      <c r="N164" s="11">
        <v>70</v>
      </c>
      <c r="O164" s="12">
        <v>0</v>
      </c>
      <c r="P164" s="13">
        <v>29.5242</v>
      </c>
      <c r="Q164" s="20">
        <v>29.5242</v>
      </c>
      <c r="R164" s="21">
        <f>S178</f>
        <v>24.506936</v>
      </c>
      <c r="S164" s="22">
        <f t="shared" si="5"/>
        <v>24.506936</v>
      </c>
      <c r="T164" s="10"/>
      <c r="U164" s="5" t="s">
        <v>73</v>
      </c>
    </row>
    <row r="165" s="1" customFormat="1" ht="13.5" spans="1:21">
      <c r="A165" s="6" t="s">
        <v>67</v>
      </c>
      <c r="B165" s="6" t="s">
        <v>242</v>
      </c>
      <c r="C165" s="7" t="s">
        <v>68</v>
      </c>
      <c r="D165" s="6" t="s">
        <v>243</v>
      </c>
      <c r="E165" s="7" t="s">
        <v>244</v>
      </c>
      <c r="F165" s="6" t="s">
        <v>91</v>
      </c>
      <c r="G165" s="7" t="s">
        <v>71</v>
      </c>
      <c r="H165" s="7" t="s">
        <v>92</v>
      </c>
      <c r="I165" s="7" t="s">
        <v>73</v>
      </c>
      <c r="J165" s="14">
        <v>0.212</v>
      </c>
      <c r="K165" s="7" t="s">
        <v>93</v>
      </c>
      <c r="L165" s="7" t="s">
        <v>73</v>
      </c>
      <c r="M165" s="15">
        <v>45232</v>
      </c>
      <c r="N165" s="16">
        <v>70</v>
      </c>
      <c r="O165" s="17">
        <v>0</v>
      </c>
      <c r="P165" s="18">
        <v>7.55336</v>
      </c>
      <c r="Q165" s="23">
        <v>1.60131</v>
      </c>
      <c r="R165" s="21">
        <f>S51</f>
        <v>5.8632258835</v>
      </c>
      <c r="S165" s="22">
        <f t="shared" si="5"/>
        <v>1.243003887302</v>
      </c>
      <c r="T165" s="15"/>
      <c r="U165" s="7" t="s">
        <v>73</v>
      </c>
    </row>
    <row r="166" spans="19:19">
      <c r="S166" s="2">
        <f>SUM(S164:S165)</f>
        <v>25.749939887302</v>
      </c>
    </row>
    <row r="168" s="1" customFormat="1" ht="18" customHeight="1" spans="1:21">
      <c r="A168" s="3" t="s">
        <v>46</v>
      </c>
      <c r="B168" s="3" t="s">
        <v>47</v>
      </c>
      <c r="C168" s="3" t="s">
        <v>48</v>
      </c>
      <c r="D168" s="3" t="s">
        <v>49</v>
      </c>
      <c r="E168" s="3" t="s">
        <v>50</v>
      </c>
      <c r="F168" s="3" t="s">
        <v>51</v>
      </c>
      <c r="G168" s="3" t="s">
        <v>52</v>
      </c>
      <c r="H168" s="3" t="s">
        <v>53</v>
      </c>
      <c r="I168" s="3" t="s">
        <v>54</v>
      </c>
      <c r="J168" s="8" t="s">
        <v>55</v>
      </c>
      <c r="K168" s="3" t="s">
        <v>56</v>
      </c>
      <c r="L168" s="3" t="s">
        <v>57</v>
      </c>
      <c r="M168" s="8" t="s">
        <v>58</v>
      </c>
      <c r="N168" s="8" t="s">
        <v>59</v>
      </c>
      <c r="O168" s="8" t="s">
        <v>60</v>
      </c>
      <c r="P168" s="8" t="s">
        <v>61</v>
      </c>
      <c r="Q168" s="8" t="s">
        <v>62</v>
      </c>
      <c r="R168" s="19" t="s">
        <v>63</v>
      </c>
      <c r="S168" s="19" t="s">
        <v>64</v>
      </c>
      <c r="T168" s="8" t="s">
        <v>65</v>
      </c>
      <c r="U168" s="3" t="s">
        <v>66</v>
      </c>
    </row>
    <row r="169" s="1" customFormat="1" ht="13.5" spans="1:21">
      <c r="A169" s="4" t="s">
        <v>67</v>
      </c>
      <c r="B169" s="4" t="s">
        <v>327</v>
      </c>
      <c r="C169" s="5" t="s">
        <v>68</v>
      </c>
      <c r="D169" s="4" t="s">
        <v>328</v>
      </c>
      <c r="E169" s="5" t="s">
        <v>244</v>
      </c>
      <c r="F169" s="4" t="s">
        <v>317</v>
      </c>
      <c r="G169" s="5" t="s">
        <v>71</v>
      </c>
      <c r="H169" s="5" t="s">
        <v>318</v>
      </c>
      <c r="I169" s="5" t="s">
        <v>244</v>
      </c>
      <c r="J169" s="9">
        <v>2</v>
      </c>
      <c r="K169" s="5" t="s">
        <v>68</v>
      </c>
      <c r="L169" s="5" t="s">
        <v>73</v>
      </c>
      <c r="M169" s="10">
        <v>45232</v>
      </c>
      <c r="N169" s="11">
        <v>20</v>
      </c>
      <c r="O169" s="12">
        <v>0</v>
      </c>
      <c r="P169" s="13">
        <v>1.94612</v>
      </c>
      <c r="Q169" s="20">
        <v>3.89224</v>
      </c>
      <c r="R169" s="21">
        <f>S182</f>
        <v>1.794394</v>
      </c>
      <c r="S169" s="22">
        <f t="shared" ref="S169:S177" si="6">R169*J169</f>
        <v>3.588788</v>
      </c>
      <c r="T169" s="10"/>
      <c r="U169" s="5" t="s">
        <v>73</v>
      </c>
    </row>
    <row r="170" s="1" customFormat="1" ht="13.5" spans="1:21">
      <c r="A170" s="6" t="s">
        <v>67</v>
      </c>
      <c r="B170" s="6" t="s">
        <v>327</v>
      </c>
      <c r="C170" s="7" t="s">
        <v>68</v>
      </c>
      <c r="D170" s="6" t="s">
        <v>328</v>
      </c>
      <c r="E170" s="7" t="s">
        <v>244</v>
      </c>
      <c r="F170" s="6" t="s">
        <v>309</v>
      </c>
      <c r="G170" s="7" t="s">
        <v>76</v>
      </c>
      <c r="H170" s="7" t="s">
        <v>310</v>
      </c>
      <c r="I170" s="7" t="s">
        <v>311</v>
      </c>
      <c r="J170" s="14">
        <v>1</v>
      </c>
      <c r="K170" s="7" t="s">
        <v>68</v>
      </c>
      <c r="L170" s="7" t="s">
        <v>73</v>
      </c>
      <c r="M170" s="15">
        <v>45232</v>
      </c>
      <c r="N170" s="16">
        <v>20</v>
      </c>
      <c r="O170" s="17">
        <v>0</v>
      </c>
      <c r="P170" s="18">
        <v>4.4425</v>
      </c>
      <c r="Q170" s="23">
        <v>4.4425</v>
      </c>
      <c r="R170" s="21">
        <v>4.4425</v>
      </c>
      <c r="S170" s="22">
        <f t="shared" si="6"/>
        <v>4.4425</v>
      </c>
      <c r="T170" s="15"/>
      <c r="U170" s="7" t="s">
        <v>73</v>
      </c>
    </row>
    <row r="171" s="1" customFormat="1" ht="13.5" spans="1:21">
      <c r="A171" s="4" t="s">
        <v>67</v>
      </c>
      <c r="B171" s="4" t="s">
        <v>327</v>
      </c>
      <c r="C171" s="5" t="s">
        <v>68</v>
      </c>
      <c r="D171" s="4" t="s">
        <v>328</v>
      </c>
      <c r="E171" s="5" t="s">
        <v>244</v>
      </c>
      <c r="F171" s="4" t="s">
        <v>329</v>
      </c>
      <c r="G171" s="5" t="s">
        <v>71</v>
      </c>
      <c r="H171" s="5" t="s">
        <v>330</v>
      </c>
      <c r="I171" s="5" t="s">
        <v>244</v>
      </c>
      <c r="J171" s="9">
        <v>1</v>
      </c>
      <c r="K171" s="5" t="s">
        <v>68</v>
      </c>
      <c r="L171" s="5" t="s">
        <v>73</v>
      </c>
      <c r="M171" s="10">
        <v>45232</v>
      </c>
      <c r="N171" s="11">
        <v>20</v>
      </c>
      <c r="O171" s="12">
        <v>0</v>
      </c>
      <c r="P171" s="13">
        <v>5.11931</v>
      </c>
      <c r="Q171" s="20">
        <v>5.11931</v>
      </c>
      <c r="R171" s="21">
        <f>S186</f>
        <v>4.563648</v>
      </c>
      <c r="S171" s="22">
        <f t="shared" si="6"/>
        <v>4.563648</v>
      </c>
      <c r="T171" s="10"/>
      <c r="U171" s="5" t="s">
        <v>73</v>
      </c>
    </row>
    <row r="172" s="1" customFormat="1" ht="13.5" spans="1:21">
      <c r="A172" s="6" t="s">
        <v>67</v>
      </c>
      <c r="B172" s="6" t="s">
        <v>327</v>
      </c>
      <c r="C172" s="7" t="s">
        <v>68</v>
      </c>
      <c r="D172" s="6" t="s">
        <v>328</v>
      </c>
      <c r="E172" s="7" t="s">
        <v>244</v>
      </c>
      <c r="F172" s="6" t="s">
        <v>331</v>
      </c>
      <c r="G172" s="7" t="s">
        <v>76</v>
      </c>
      <c r="H172" s="7" t="s">
        <v>332</v>
      </c>
      <c r="I172" s="7" t="s">
        <v>333</v>
      </c>
      <c r="J172" s="14">
        <v>1</v>
      </c>
      <c r="K172" s="7" t="s">
        <v>68</v>
      </c>
      <c r="L172" s="7" t="s">
        <v>73</v>
      </c>
      <c r="M172" s="15">
        <v>45232</v>
      </c>
      <c r="N172" s="16">
        <v>20</v>
      </c>
      <c r="O172" s="17">
        <v>0</v>
      </c>
      <c r="P172" s="18">
        <v>3.731</v>
      </c>
      <c r="Q172" s="23">
        <v>3.731</v>
      </c>
      <c r="R172" s="21">
        <v>3.731</v>
      </c>
      <c r="S172" s="22">
        <f t="shared" si="6"/>
        <v>3.731</v>
      </c>
      <c r="T172" s="15"/>
      <c r="U172" s="7" t="s">
        <v>73</v>
      </c>
    </row>
    <row r="173" s="1" customFormat="1" ht="13.5" spans="1:21">
      <c r="A173" s="4" t="s">
        <v>67</v>
      </c>
      <c r="B173" s="4" t="s">
        <v>327</v>
      </c>
      <c r="C173" s="5" t="s">
        <v>68</v>
      </c>
      <c r="D173" s="4" t="s">
        <v>328</v>
      </c>
      <c r="E173" s="5" t="s">
        <v>244</v>
      </c>
      <c r="F173" s="4" t="s">
        <v>314</v>
      </c>
      <c r="G173" s="5" t="s">
        <v>76</v>
      </c>
      <c r="H173" s="5" t="s">
        <v>315</v>
      </c>
      <c r="I173" s="5" t="s">
        <v>311</v>
      </c>
      <c r="J173" s="9">
        <v>1</v>
      </c>
      <c r="K173" s="5" t="s">
        <v>68</v>
      </c>
      <c r="L173" s="5" t="s">
        <v>73</v>
      </c>
      <c r="M173" s="10">
        <v>45232</v>
      </c>
      <c r="N173" s="11">
        <v>20</v>
      </c>
      <c r="O173" s="12">
        <v>0</v>
      </c>
      <c r="P173" s="13">
        <v>4.8903</v>
      </c>
      <c r="Q173" s="20">
        <v>4.8903</v>
      </c>
      <c r="R173" s="21">
        <v>4.4425</v>
      </c>
      <c r="S173" s="22">
        <f t="shared" si="6"/>
        <v>4.4425</v>
      </c>
      <c r="T173" s="10"/>
      <c r="U173" s="5" t="s">
        <v>73</v>
      </c>
    </row>
    <row r="174" s="1" customFormat="1" ht="13.5" spans="1:21">
      <c r="A174" s="6" t="s">
        <v>67</v>
      </c>
      <c r="B174" s="6" t="s">
        <v>327</v>
      </c>
      <c r="C174" s="7" t="s">
        <v>68</v>
      </c>
      <c r="D174" s="6" t="s">
        <v>328</v>
      </c>
      <c r="E174" s="7" t="s">
        <v>244</v>
      </c>
      <c r="F174" s="6" t="s">
        <v>334</v>
      </c>
      <c r="G174" s="7" t="s">
        <v>76</v>
      </c>
      <c r="H174" s="7" t="s">
        <v>335</v>
      </c>
      <c r="I174" s="7" t="s">
        <v>336</v>
      </c>
      <c r="J174" s="14">
        <v>2</v>
      </c>
      <c r="K174" s="7" t="s">
        <v>68</v>
      </c>
      <c r="L174" s="7" t="s">
        <v>73</v>
      </c>
      <c r="M174" s="15">
        <v>45232</v>
      </c>
      <c r="N174" s="16">
        <v>20</v>
      </c>
      <c r="O174" s="17">
        <v>0</v>
      </c>
      <c r="P174" s="18">
        <v>0.8233</v>
      </c>
      <c r="Q174" s="23">
        <v>1.6466</v>
      </c>
      <c r="R174" s="21">
        <v>0.55</v>
      </c>
      <c r="S174" s="22">
        <f t="shared" si="6"/>
        <v>1.1</v>
      </c>
      <c r="T174" s="15"/>
      <c r="U174" s="7" t="s">
        <v>73</v>
      </c>
    </row>
    <row r="175" s="1" customFormat="1" ht="13.5" spans="1:21">
      <c r="A175" s="4" t="s">
        <v>67</v>
      </c>
      <c r="B175" s="4" t="s">
        <v>327</v>
      </c>
      <c r="C175" s="5" t="s">
        <v>68</v>
      </c>
      <c r="D175" s="4" t="s">
        <v>328</v>
      </c>
      <c r="E175" s="5" t="s">
        <v>244</v>
      </c>
      <c r="F175" s="4" t="s">
        <v>337</v>
      </c>
      <c r="G175" s="5" t="s">
        <v>76</v>
      </c>
      <c r="H175" s="5" t="s">
        <v>338</v>
      </c>
      <c r="I175" s="5" t="s">
        <v>333</v>
      </c>
      <c r="J175" s="9">
        <v>1</v>
      </c>
      <c r="K175" s="5" t="s">
        <v>68</v>
      </c>
      <c r="L175" s="5" t="s">
        <v>73</v>
      </c>
      <c r="M175" s="10">
        <v>45232</v>
      </c>
      <c r="N175" s="11">
        <v>20</v>
      </c>
      <c r="O175" s="12">
        <v>0</v>
      </c>
      <c r="P175" s="13">
        <v>0.4</v>
      </c>
      <c r="Q175" s="20">
        <v>0.4</v>
      </c>
      <c r="R175" s="21">
        <v>0.4</v>
      </c>
      <c r="S175" s="22">
        <f t="shared" si="6"/>
        <v>0.4</v>
      </c>
      <c r="T175" s="10"/>
      <c r="U175" s="5" t="s">
        <v>73</v>
      </c>
    </row>
    <row r="176" s="1" customFormat="1" ht="13.5" spans="1:21">
      <c r="A176" s="6" t="s">
        <v>67</v>
      </c>
      <c r="B176" s="6" t="s">
        <v>327</v>
      </c>
      <c r="C176" s="7" t="s">
        <v>68</v>
      </c>
      <c r="D176" s="6" t="s">
        <v>328</v>
      </c>
      <c r="E176" s="7" t="s">
        <v>244</v>
      </c>
      <c r="F176" s="6" t="s">
        <v>137</v>
      </c>
      <c r="G176" s="7" t="s">
        <v>76</v>
      </c>
      <c r="H176" s="7" t="s">
        <v>138</v>
      </c>
      <c r="I176" s="7" t="s">
        <v>73</v>
      </c>
      <c r="J176" s="14">
        <v>0.0477</v>
      </c>
      <c r="K176" s="7" t="s">
        <v>78</v>
      </c>
      <c r="L176" s="7" t="s">
        <v>73</v>
      </c>
      <c r="M176" s="15">
        <v>45232</v>
      </c>
      <c r="N176" s="16">
        <v>20</v>
      </c>
      <c r="O176" s="17">
        <v>0</v>
      </c>
      <c r="P176" s="18">
        <v>5.36209</v>
      </c>
      <c r="Q176" s="23">
        <v>0.25577</v>
      </c>
      <c r="R176" s="21">
        <v>5</v>
      </c>
      <c r="S176" s="22">
        <f t="shared" si="6"/>
        <v>0.2385</v>
      </c>
      <c r="T176" s="15"/>
      <c r="U176" s="7" t="s">
        <v>73</v>
      </c>
    </row>
    <row r="177" s="1" customFormat="1" ht="13.5" spans="1:21">
      <c r="A177" s="4" t="s">
        <v>67</v>
      </c>
      <c r="B177" s="4" t="s">
        <v>327</v>
      </c>
      <c r="C177" s="5" t="s">
        <v>68</v>
      </c>
      <c r="D177" s="4" t="s">
        <v>328</v>
      </c>
      <c r="E177" s="5" t="s">
        <v>244</v>
      </c>
      <c r="F177" s="4" t="s">
        <v>339</v>
      </c>
      <c r="G177" s="5" t="s">
        <v>76</v>
      </c>
      <c r="H177" s="5" t="s">
        <v>340</v>
      </c>
      <c r="I177" s="5" t="s">
        <v>336</v>
      </c>
      <c r="J177" s="9">
        <v>2</v>
      </c>
      <c r="K177" s="5" t="s">
        <v>68</v>
      </c>
      <c r="L177" s="5" t="s">
        <v>73</v>
      </c>
      <c r="M177" s="10">
        <v>45232</v>
      </c>
      <c r="N177" s="11">
        <v>20</v>
      </c>
      <c r="O177" s="12">
        <v>0</v>
      </c>
      <c r="P177" s="13">
        <v>1.6542</v>
      </c>
      <c r="Q177" s="20">
        <v>3.3084</v>
      </c>
      <c r="R177" s="21">
        <v>1</v>
      </c>
      <c r="S177" s="22">
        <f t="shared" si="6"/>
        <v>2</v>
      </c>
      <c r="T177" s="10"/>
      <c r="U177" s="5" t="s">
        <v>73</v>
      </c>
    </row>
    <row r="178" spans="19:19">
      <c r="S178" s="2">
        <f>SUM(S169:S177)</f>
        <v>24.506936</v>
      </c>
    </row>
    <row r="180" s="1" customFormat="1" ht="18" customHeight="1" spans="1:21">
      <c r="A180" s="3" t="s">
        <v>46</v>
      </c>
      <c r="B180" s="3" t="s">
        <v>47</v>
      </c>
      <c r="C180" s="3" t="s">
        <v>48</v>
      </c>
      <c r="D180" s="3" t="s">
        <v>49</v>
      </c>
      <c r="E180" s="3" t="s">
        <v>50</v>
      </c>
      <c r="F180" s="3" t="s">
        <v>51</v>
      </c>
      <c r="G180" s="3" t="s">
        <v>52</v>
      </c>
      <c r="H180" s="3" t="s">
        <v>53</v>
      </c>
      <c r="I180" s="3" t="s">
        <v>54</v>
      </c>
      <c r="J180" s="8" t="s">
        <v>55</v>
      </c>
      <c r="K180" s="3" t="s">
        <v>56</v>
      </c>
      <c r="L180" s="3" t="s">
        <v>57</v>
      </c>
      <c r="M180" s="8" t="s">
        <v>58</v>
      </c>
      <c r="N180" s="8" t="s">
        <v>59</v>
      </c>
      <c r="O180" s="8" t="s">
        <v>60</v>
      </c>
      <c r="P180" s="8" t="s">
        <v>61</v>
      </c>
      <c r="Q180" s="8" t="s">
        <v>62</v>
      </c>
      <c r="R180" s="19" t="s">
        <v>63</v>
      </c>
      <c r="S180" s="19" t="s">
        <v>64</v>
      </c>
      <c r="T180" s="8" t="s">
        <v>65</v>
      </c>
      <c r="U180" s="3" t="s">
        <v>66</v>
      </c>
    </row>
    <row r="181" s="1" customFormat="1" ht="13.5" spans="1:21">
      <c r="A181" s="4" t="s">
        <v>67</v>
      </c>
      <c r="B181" s="4" t="s">
        <v>317</v>
      </c>
      <c r="C181" s="5" t="s">
        <v>68</v>
      </c>
      <c r="D181" s="4" t="s">
        <v>318</v>
      </c>
      <c r="E181" s="5" t="s">
        <v>244</v>
      </c>
      <c r="F181" s="4" t="s">
        <v>321</v>
      </c>
      <c r="G181" s="5" t="s">
        <v>76</v>
      </c>
      <c r="H181" s="5" t="s">
        <v>116</v>
      </c>
      <c r="I181" s="5" t="s">
        <v>103</v>
      </c>
      <c r="J181" s="9">
        <v>0.3826</v>
      </c>
      <c r="K181" s="5" t="s">
        <v>78</v>
      </c>
      <c r="L181" s="5" t="s">
        <v>73</v>
      </c>
      <c r="M181" s="10">
        <v>45232</v>
      </c>
      <c r="N181" s="11">
        <v>110</v>
      </c>
      <c r="O181" s="12">
        <v>0</v>
      </c>
      <c r="P181" s="13">
        <v>4.7325</v>
      </c>
      <c r="Q181" s="20">
        <v>1.81065</v>
      </c>
      <c r="R181" s="21">
        <v>4.69</v>
      </c>
      <c r="S181" s="22">
        <f>R181*J181</f>
        <v>1.794394</v>
      </c>
      <c r="T181" s="10"/>
      <c r="U181" s="5" t="s">
        <v>73</v>
      </c>
    </row>
    <row r="182" spans="19:19">
      <c r="S182" s="2">
        <f>SUM(S181:S181)</f>
        <v>1.794394</v>
      </c>
    </row>
    <row r="184" s="1" customFormat="1" ht="18" customHeight="1" spans="1:21">
      <c r="A184" s="3" t="s">
        <v>46</v>
      </c>
      <c r="B184" s="3" t="s">
        <v>47</v>
      </c>
      <c r="C184" s="3" t="s">
        <v>48</v>
      </c>
      <c r="D184" s="3" t="s">
        <v>49</v>
      </c>
      <c r="E184" s="3" t="s">
        <v>50</v>
      </c>
      <c r="F184" s="3" t="s">
        <v>51</v>
      </c>
      <c r="G184" s="3" t="s">
        <v>52</v>
      </c>
      <c r="H184" s="3" t="s">
        <v>53</v>
      </c>
      <c r="I184" s="3" t="s">
        <v>54</v>
      </c>
      <c r="J184" s="8" t="s">
        <v>55</v>
      </c>
      <c r="K184" s="3" t="s">
        <v>56</v>
      </c>
      <c r="L184" s="3" t="s">
        <v>57</v>
      </c>
      <c r="M184" s="8" t="s">
        <v>58</v>
      </c>
      <c r="N184" s="8" t="s">
        <v>59</v>
      </c>
      <c r="O184" s="8" t="s">
        <v>60</v>
      </c>
      <c r="P184" s="8" t="s">
        <v>61</v>
      </c>
      <c r="Q184" s="8" t="s">
        <v>62</v>
      </c>
      <c r="R184" s="19" t="s">
        <v>63</v>
      </c>
      <c r="S184" s="19" t="s">
        <v>64</v>
      </c>
      <c r="T184" s="8" t="s">
        <v>65</v>
      </c>
      <c r="U184" s="3" t="s">
        <v>66</v>
      </c>
    </row>
    <row r="185" s="1" customFormat="1" ht="13.5" spans="1:21">
      <c r="A185" s="4" t="s">
        <v>67</v>
      </c>
      <c r="B185" s="4" t="s">
        <v>329</v>
      </c>
      <c r="C185" s="5" t="s">
        <v>68</v>
      </c>
      <c r="D185" s="4" t="s">
        <v>330</v>
      </c>
      <c r="E185" s="5" t="s">
        <v>244</v>
      </c>
      <c r="F185" s="4" t="s">
        <v>168</v>
      </c>
      <c r="G185" s="5" t="s">
        <v>76</v>
      </c>
      <c r="H185" s="5" t="s">
        <v>169</v>
      </c>
      <c r="I185" s="5" t="s">
        <v>170</v>
      </c>
      <c r="J185" s="9">
        <v>0.8896</v>
      </c>
      <c r="K185" s="5" t="s">
        <v>78</v>
      </c>
      <c r="L185" s="5" t="s">
        <v>73</v>
      </c>
      <c r="M185" s="10">
        <v>45232</v>
      </c>
      <c r="N185" s="11">
        <v>110</v>
      </c>
      <c r="O185" s="12">
        <v>0</v>
      </c>
      <c r="P185" s="13">
        <v>5.151</v>
      </c>
      <c r="Q185" s="20">
        <v>4.58233</v>
      </c>
      <c r="R185" s="21">
        <v>5.13</v>
      </c>
      <c r="S185" s="22">
        <f t="shared" ref="S185:S190" si="7">R185*J185</f>
        <v>4.563648</v>
      </c>
      <c r="T185" s="10"/>
      <c r="U185" s="5" t="s">
        <v>73</v>
      </c>
    </row>
    <row r="186" spans="19:19">
      <c r="S186" s="2">
        <f>SUM(S185:S185)</f>
        <v>4.563648</v>
      </c>
    </row>
    <row r="188" s="1" customFormat="1" ht="18" customHeight="1" spans="1:21">
      <c r="A188" s="3" t="s">
        <v>46</v>
      </c>
      <c r="B188" s="3" t="s">
        <v>47</v>
      </c>
      <c r="C188" s="3" t="s">
        <v>48</v>
      </c>
      <c r="D188" s="3" t="s">
        <v>49</v>
      </c>
      <c r="E188" s="3" t="s">
        <v>50</v>
      </c>
      <c r="F188" s="3" t="s">
        <v>51</v>
      </c>
      <c r="G188" s="3" t="s">
        <v>52</v>
      </c>
      <c r="H188" s="3" t="s">
        <v>53</v>
      </c>
      <c r="I188" s="3" t="s">
        <v>54</v>
      </c>
      <c r="J188" s="8" t="s">
        <v>55</v>
      </c>
      <c r="K188" s="3" t="s">
        <v>56</v>
      </c>
      <c r="L188" s="3" t="s">
        <v>57</v>
      </c>
      <c r="M188" s="8" t="s">
        <v>58</v>
      </c>
      <c r="N188" s="8" t="s">
        <v>59</v>
      </c>
      <c r="O188" s="8" t="s">
        <v>60</v>
      </c>
      <c r="P188" s="8" t="s">
        <v>61</v>
      </c>
      <c r="Q188" s="8" t="s">
        <v>62</v>
      </c>
      <c r="R188" s="19" t="s">
        <v>63</v>
      </c>
      <c r="S188" s="19" t="s">
        <v>64</v>
      </c>
      <c r="T188" s="8" t="s">
        <v>65</v>
      </c>
      <c r="U188" s="3" t="s">
        <v>66</v>
      </c>
    </row>
    <row r="189" s="1" customFormat="1" ht="13.5" spans="1:21">
      <c r="A189" s="4" t="s">
        <v>67</v>
      </c>
      <c r="B189" s="4" t="s">
        <v>247</v>
      </c>
      <c r="C189" s="5" t="s">
        <v>68</v>
      </c>
      <c r="D189" s="4" t="s">
        <v>248</v>
      </c>
      <c r="E189" s="5" t="s">
        <v>73</v>
      </c>
      <c r="F189" s="4" t="s">
        <v>341</v>
      </c>
      <c r="G189" s="5" t="s">
        <v>76</v>
      </c>
      <c r="H189" s="5" t="s">
        <v>342</v>
      </c>
      <c r="I189" s="5" t="s">
        <v>73</v>
      </c>
      <c r="J189" s="9">
        <v>1</v>
      </c>
      <c r="K189" s="5" t="s">
        <v>68</v>
      </c>
      <c r="L189" s="5" t="s">
        <v>73</v>
      </c>
      <c r="M189" s="10">
        <v>45087</v>
      </c>
      <c r="N189" s="11">
        <v>70</v>
      </c>
      <c r="O189" s="12">
        <v>0</v>
      </c>
      <c r="P189" s="13">
        <v>0.557</v>
      </c>
      <c r="Q189" s="20">
        <v>0.557</v>
      </c>
      <c r="R189" s="21">
        <v>0.557</v>
      </c>
      <c r="S189" s="22">
        <f t="shared" si="7"/>
        <v>0.557</v>
      </c>
      <c r="T189" s="10"/>
      <c r="U189" s="5" t="s">
        <v>73</v>
      </c>
    </row>
    <row r="190" s="1" customFormat="1" ht="13.5" spans="1:21">
      <c r="A190" s="6" t="s">
        <v>67</v>
      </c>
      <c r="B190" s="6" t="s">
        <v>247</v>
      </c>
      <c r="C190" s="7" t="s">
        <v>68</v>
      </c>
      <c r="D190" s="6" t="s">
        <v>248</v>
      </c>
      <c r="E190" s="7" t="s">
        <v>73</v>
      </c>
      <c r="F190" s="6" t="s">
        <v>91</v>
      </c>
      <c r="G190" s="7" t="s">
        <v>71</v>
      </c>
      <c r="H190" s="7" t="s">
        <v>92</v>
      </c>
      <c r="I190" s="7" t="s">
        <v>73</v>
      </c>
      <c r="J190" s="14">
        <v>0.002</v>
      </c>
      <c r="K190" s="7" t="s">
        <v>93</v>
      </c>
      <c r="L190" s="7" t="s">
        <v>73</v>
      </c>
      <c r="M190" s="15">
        <v>45087</v>
      </c>
      <c r="N190" s="16">
        <v>70</v>
      </c>
      <c r="O190" s="17">
        <v>0</v>
      </c>
      <c r="P190" s="18">
        <v>7.55336</v>
      </c>
      <c r="Q190" s="23">
        <v>0.01511</v>
      </c>
      <c r="R190" s="21">
        <f>R165</f>
        <v>5.8632258835</v>
      </c>
      <c r="S190" s="22">
        <f t="shared" si="7"/>
        <v>0.011726451767</v>
      </c>
      <c r="T190" s="15"/>
      <c r="U190" s="7" t="s">
        <v>73</v>
      </c>
    </row>
    <row r="191" spans="19:19">
      <c r="S191" s="2">
        <f>SUM(S189:S190)</f>
        <v>0.568726451767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3"/>
  <sheetViews>
    <sheetView workbookViewId="0">
      <selection activeCell="U31" sqref="U31"/>
    </sheetView>
  </sheetViews>
  <sheetFormatPr defaultColWidth="8.66666666666667" defaultRowHeight="14.25"/>
  <cols>
    <col min="1" max="1" width="4.08333333333333" customWidth="1"/>
    <col min="2" max="2" width="9.33333333333333" customWidth="1"/>
    <col min="3" max="3" width="6.75" customWidth="1"/>
    <col min="4" max="4" width="10.9166666666667" customWidth="1"/>
    <col min="5" max="5" width="7.5" customWidth="1"/>
    <col min="6" max="6" width="9.33333333333333" customWidth="1"/>
    <col min="7" max="7" width="7.08333333333333" customWidth="1"/>
    <col min="8" max="8" width="18.5" customWidth="1"/>
    <col min="9" max="9" width="7.5" customWidth="1"/>
    <col min="10" max="10" width="8.08333333333333" customWidth="1"/>
    <col min="11" max="12" width="6.75" customWidth="1"/>
    <col min="13" max="13" width="8.08333333333333" customWidth="1"/>
    <col min="14" max="14" width="4.08333333333333" customWidth="1"/>
    <col min="15" max="15" width="5.16666666666667" customWidth="1"/>
    <col min="16" max="17" width="7.75" customWidth="1"/>
    <col min="18" max="18" width="7" style="2" customWidth="1"/>
    <col min="19" max="19" width="6.75" style="2" customWidth="1"/>
    <col min="20" max="20" width="8.08333333333333" customWidth="1"/>
    <col min="21" max="21" width="5.41666666666667" customWidth="1"/>
  </cols>
  <sheetData>
    <row r="1" s="1" customFormat="1" ht="18" customHeight="1" spans="1:21">
      <c r="A1" s="3" t="s">
        <v>46</v>
      </c>
      <c r="B1" s="3" t="s">
        <v>47</v>
      </c>
      <c r="C1" s="3" t="s">
        <v>48</v>
      </c>
      <c r="D1" s="3" t="s">
        <v>49</v>
      </c>
      <c r="E1" s="3" t="s">
        <v>50</v>
      </c>
      <c r="F1" s="3" t="s">
        <v>51</v>
      </c>
      <c r="G1" s="3" t="s">
        <v>52</v>
      </c>
      <c r="H1" s="3" t="s">
        <v>53</v>
      </c>
      <c r="I1" s="3" t="s">
        <v>54</v>
      </c>
      <c r="J1" s="8" t="s">
        <v>55</v>
      </c>
      <c r="K1" s="3" t="s">
        <v>56</v>
      </c>
      <c r="L1" s="3" t="s">
        <v>57</v>
      </c>
      <c r="M1" s="8" t="s">
        <v>58</v>
      </c>
      <c r="N1" s="8" t="s">
        <v>59</v>
      </c>
      <c r="O1" s="8" t="s">
        <v>60</v>
      </c>
      <c r="P1" s="8" t="s">
        <v>61</v>
      </c>
      <c r="Q1" s="8" t="s">
        <v>62</v>
      </c>
      <c r="R1" s="19" t="s">
        <v>63</v>
      </c>
      <c r="S1" s="19" t="s">
        <v>64</v>
      </c>
      <c r="T1" s="8" t="s">
        <v>65</v>
      </c>
      <c r="U1" s="3" t="s">
        <v>66</v>
      </c>
    </row>
    <row r="2" s="1" customFormat="1" ht="13.5" spans="1:21">
      <c r="A2" s="4" t="s">
        <v>67</v>
      </c>
      <c r="B2" s="4" t="s">
        <v>36</v>
      </c>
      <c r="C2" s="5" t="s">
        <v>68</v>
      </c>
      <c r="D2" s="4" t="s">
        <v>185</v>
      </c>
      <c r="E2" s="5" t="s">
        <v>244</v>
      </c>
      <c r="F2" s="4" t="s">
        <v>247</v>
      </c>
      <c r="G2" s="5" t="s">
        <v>71</v>
      </c>
      <c r="H2" s="5" t="s">
        <v>248</v>
      </c>
      <c r="I2" s="5" t="s">
        <v>73</v>
      </c>
      <c r="J2" s="9">
        <v>2</v>
      </c>
      <c r="K2" s="5" t="s">
        <v>68</v>
      </c>
      <c r="L2" s="5" t="s">
        <v>73</v>
      </c>
      <c r="M2" s="10">
        <v>45289</v>
      </c>
      <c r="N2" s="11">
        <v>10</v>
      </c>
      <c r="O2" s="12">
        <v>0</v>
      </c>
      <c r="P2" s="13">
        <v>0.62768</v>
      </c>
      <c r="Q2" s="20">
        <v>1.25536</v>
      </c>
      <c r="R2" s="21">
        <f>VLOOKUP(F:F,'SHT0016420'!F:R,13,0)</f>
        <v>0.568726451767</v>
      </c>
      <c r="S2" s="22">
        <f t="shared" ref="S2:S30" si="0">R2*J2</f>
        <v>1.137452903534</v>
      </c>
      <c r="T2" s="10"/>
      <c r="U2" s="5" t="s">
        <v>73</v>
      </c>
    </row>
    <row r="3" s="1" customFormat="1" ht="13.5" spans="1:21">
      <c r="A3" s="6" t="s">
        <v>67</v>
      </c>
      <c r="B3" s="6" t="s">
        <v>36</v>
      </c>
      <c r="C3" s="7" t="s">
        <v>68</v>
      </c>
      <c r="D3" s="6" t="s">
        <v>185</v>
      </c>
      <c r="E3" s="7" t="s">
        <v>244</v>
      </c>
      <c r="F3" s="6" t="s">
        <v>245</v>
      </c>
      <c r="G3" s="7" t="s">
        <v>76</v>
      </c>
      <c r="H3" s="7" t="s">
        <v>246</v>
      </c>
      <c r="I3" s="7" t="s">
        <v>73</v>
      </c>
      <c r="J3" s="14">
        <v>1</v>
      </c>
      <c r="K3" s="7" t="s">
        <v>68</v>
      </c>
      <c r="L3" s="7" t="s">
        <v>73</v>
      </c>
      <c r="M3" s="15">
        <v>45289</v>
      </c>
      <c r="N3" s="16">
        <v>10</v>
      </c>
      <c r="O3" s="17">
        <v>0</v>
      </c>
      <c r="P3" s="18">
        <v>212.15359</v>
      </c>
      <c r="Q3" s="23">
        <v>212.15359</v>
      </c>
      <c r="R3" s="21">
        <f>VLOOKUP(F:F,'SHT0016420'!F:R,13,0)</f>
        <v>180.330551074586</v>
      </c>
      <c r="S3" s="22">
        <f t="shared" si="0"/>
        <v>180.330551074586</v>
      </c>
      <c r="T3" s="15"/>
      <c r="U3" s="7" t="s">
        <v>73</v>
      </c>
    </row>
    <row r="4" s="1" customFormat="1" ht="13.5" spans="1:21">
      <c r="A4" s="4" t="s">
        <v>67</v>
      </c>
      <c r="B4" s="4" t="s">
        <v>36</v>
      </c>
      <c r="C4" s="5" t="s">
        <v>68</v>
      </c>
      <c r="D4" s="4" t="s">
        <v>185</v>
      </c>
      <c r="E4" s="5" t="s">
        <v>244</v>
      </c>
      <c r="F4" s="4" t="s">
        <v>242</v>
      </c>
      <c r="G4" s="5" t="s">
        <v>71</v>
      </c>
      <c r="H4" s="5" t="s">
        <v>243</v>
      </c>
      <c r="I4" s="5" t="s">
        <v>244</v>
      </c>
      <c r="J4" s="9">
        <v>1</v>
      </c>
      <c r="K4" s="5" t="s">
        <v>68</v>
      </c>
      <c r="L4" s="5" t="s">
        <v>73</v>
      </c>
      <c r="M4" s="10">
        <v>45289</v>
      </c>
      <c r="N4" s="11">
        <v>10</v>
      </c>
      <c r="O4" s="12">
        <v>0</v>
      </c>
      <c r="P4" s="13">
        <v>31.79048</v>
      </c>
      <c r="Q4" s="20">
        <v>31.79048</v>
      </c>
      <c r="R4" s="21">
        <f>VLOOKUP(F:F,'SHT0016420'!F:R,13,0)</f>
        <v>25.749939887302</v>
      </c>
      <c r="S4" s="22">
        <f t="shared" si="0"/>
        <v>25.749939887302</v>
      </c>
      <c r="T4" s="10"/>
      <c r="U4" s="5" t="s">
        <v>73</v>
      </c>
    </row>
    <row r="5" s="1" customFormat="1" ht="13.5" spans="1:21">
      <c r="A5" s="6" t="s">
        <v>67</v>
      </c>
      <c r="B5" s="6" t="s">
        <v>36</v>
      </c>
      <c r="C5" s="7" t="s">
        <v>68</v>
      </c>
      <c r="D5" s="6" t="s">
        <v>185</v>
      </c>
      <c r="E5" s="7" t="s">
        <v>244</v>
      </c>
      <c r="F5" s="6" t="s">
        <v>240</v>
      </c>
      <c r="G5" s="7" t="s">
        <v>71</v>
      </c>
      <c r="H5" s="7" t="s">
        <v>241</v>
      </c>
      <c r="I5" s="7" t="s">
        <v>73</v>
      </c>
      <c r="J5" s="14">
        <v>28</v>
      </c>
      <c r="K5" s="7" t="s">
        <v>68</v>
      </c>
      <c r="L5" s="7" t="s">
        <v>73</v>
      </c>
      <c r="M5" s="15">
        <v>45289</v>
      </c>
      <c r="N5" s="16">
        <v>10</v>
      </c>
      <c r="O5" s="17">
        <v>0</v>
      </c>
      <c r="P5" s="18">
        <v>0.12325</v>
      </c>
      <c r="Q5" s="23">
        <v>3.451</v>
      </c>
      <c r="R5" s="21">
        <f>VLOOKUP(F:F,'SHT0016420'!F:R,13,0)</f>
        <v>0.017787562</v>
      </c>
      <c r="S5" s="22">
        <f t="shared" si="0"/>
        <v>0.498051736</v>
      </c>
      <c r="T5" s="15"/>
      <c r="U5" s="7" t="s">
        <v>73</v>
      </c>
    </row>
    <row r="6" s="1" customFormat="1" ht="13.5" spans="1:21">
      <c r="A6" s="4" t="s">
        <v>67</v>
      </c>
      <c r="B6" s="4" t="s">
        <v>36</v>
      </c>
      <c r="C6" s="5" t="s">
        <v>68</v>
      </c>
      <c r="D6" s="4" t="s">
        <v>185</v>
      </c>
      <c r="E6" s="5" t="s">
        <v>244</v>
      </c>
      <c r="F6" s="4" t="s">
        <v>238</v>
      </c>
      <c r="G6" s="5" t="s">
        <v>76</v>
      </c>
      <c r="H6" s="5" t="s">
        <v>239</v>
      </c>
      <c r="I6" s="5" t="s">
        <v>73</v>
      </c>
      <c r="J6" s="9">
        <v>2</v>
      </c>
      <c r="K6" s="5" t="s">
        <v>68</v>
      </c>
      <c r="L6" s="5" t="s">
        <v>73</v>
      </c>
      <c r="M6" s="10">
        <v>45289</v>
      </c>
      <c r="N6" s="11">
        <v>10</v>
      </c>
      <c r="O6" s="12">
        <v>0</v>
      </c>
      <c r="P6" s="13">
        <v>2</v>
      </c>
      <c r="Q6" s="20">
        <v>4</v>
      </c>
      <c r="R6" s="21">
        <f>VLOOKUP(F:F,'SHT0016420'!F:R,13,0)</f>
        <v>2</v>
      </c>
      <c r="S6" s="22">
        <f t="shared" si="0"/>
        <v>4</v>
      </c>
      <c r="T6" s="10"/>
      <c r="U6" s="5" t="s">
        <v>73</v>
      </c>
    </row>
    <row r="7" s="1" customFormat="1" ht="13.5" spans="1:21">
      <c r="A7" s="6" t="s">
        <v>67</v>
      </c>
      <c r="B7" s="6" t="s">
        <v>36</v>
      </c>
      <c r="C7" s="7" t="s">
        <v>68</v>
      </c>
      <c r="D7" s="6" t="s">
        <v>185</v>
      </c>
      <c r="E7" s="7" t="s">
        <v>244</v>
      </c>
      <c r="F7" s="6" t="s">
        <v>236</v>
      </c>
      <c r="G7" s="7" t="s">
        <v>76</v>
      </c>
      <c r="H7" s="7" t="s">
        <v>237</v>
      </c>
      <c r="I7" s="7" t="s">
        <v>73</v>
      </c>
      <c r="J7" s="14">
        <v>1</v>
      </c>
      <c r="K7" s="7" t="s">
        <v>68</v>
      </c>
      <c r="L7" s="7" t="s">
        <v>73</v>
      </c>
      <c r="M7" s="15">
        <v>45289</v>
      </c>
      <c r="N7" s="16">
        <v>10</v>
      </c>
      <c r="O7" s="17">
        <v>0</v>
      </c>
      <c r="P7" s="18">
        <v>0.42</v>
      </c>
      <c r="Q7" s="23">
        <v>0.42</v>
      </c>
      <c r="R7" s="21">
        <f>VLOOKUP(F:F,'SHT0016420'!F:R,13,0)</f>
        <v>0.24</v>
      </c>
      <c r="S7" s="22">
        <f t="shared" si="0"/>
        <v>0.24</v>
      </c>
      <c r="T7" s="15"/>
      <c r="U7" s="7" t="s">
        <v>73</v>
      </c>
    </row>
    <row r="8" s="1" customFormat="1" ht="13.5" spans="1:21">
      <c r="A8" s="4" t="s">
        <v>67</v>
      </c>
      <c r="B8" s="4" t="s">
        <v>36</v>
      </c>
      <c r="C8" s="5" t="s">
        <v>68</v>
      </c>
      <c r="D8" s="4" t="s">
        <v>185</v>
      </c>
      <c r="E8" s="5" t="s">
        <v>244</v>
      </c>
      <c r="F8" s="4" t="s">
        <v>235</v>
      </c>
      <c r="G8" s="5" t="s">
        <v>71</v>
      </c>
      <c r="H8" s="5" t="s">
        <v>126</v>
      </c>
      <c r="I8" s="5" t="s">
        <v>186</v>
      </c>
      <c r="J8" s="9">
        <v>1</v>
      </c>
      <c r="K8" s="5" t="s">
        <v>68</v>
      </c>
      <c r="L8" s="5" t="s">
        <v>73</v>
      </c>
      <c r="M8" s="10">
        <v>45289</v>
      </c>
      <c r="N8" s="11">
        <v>10</v>
      </c>
      <c r="O8" s="12">
        <v>0</v>
      </c>
      <c r="P8" s="13">
        <v>50.66795</v>
      </c>
      <c r="Q8" s="20">
        <v>50.66795</v>
      </c>
      <c r="R8" s="21">
        <f>VLOOKUP(F:F,'SHT0016420'!F:R,13,0)</f>
        <v>41.6012238906195</v>
      </c>
      <c r="S8" s="22">
        <f t="shared" si="0"/>
        <v>41.6012238906195</v>
      </c>
      <c r="T8" s="10"/>
      <c r="U8" s="5" t="s">
        <v>73</v>
      </c>
    </row>
    <row r="9" s="1" customFormat="1" ht="13.5" spans="1:21">
      <c r="A9" s="6" t="s">
        <v>67</v>
      </c>
      <c r="B9" s="6" t="s">
        <v>36</v>
      </c>
      <c r="C9" s="7" t="s">
        <v>68</v>
      </c>
      <c r="D9" s="6" t="s">
        <v>185</v>
      </c>
      <c r="E9" s="7" t="s">
        <v>244</v>
      </c>
      <c r="F9" s="6" t="s">
        <v>232</v>
      </c>
      <c r="G9" s="7" t="s">
        <v>76</v>
      </c>
      <c r="H9" s="7" t="s">
        <v>233</v>
      </c>
      <c r="I9" s="7" t="s">
        <v>234</v>
      </c>
      <c r="J9" s="14">
        <v>1</v>
      </c>
      <c r="K9" s="7" t="s">
        <v>68</v>
      </c>
      <c r="L9" s="7" t="s">
        <v>73</v>
      </c>
      <c r="M9" s="15">
        <v>45289</v>
      </c>
      <c r="N9" s="16">
        <v>10</v>
      </c>
      <c r="O9" s="17">
        <v>0</v>
      </c>
      <c r="P9" s="18">
        <v>0.27</v>
      </c>
      <c r="Q9" s="23">
        <v>0.27</v>
      </c>
      <c r="R9" s="21">
        <f>VLOOKUP(F:F,'SHT0016420'!F:R,13,0)</f>
        <v>0.27</v>
      </c>
      <c r="S9" s="22">
        <f t="shared" si="0"/>
        <v>0.27</v>
      </c>
      <c r="T9" s="15"/>
      <c r="U9" s="7" t="s">
        <v>73</v>
      </c>
    </row>
    <row r="10" s="1" customFormat="1" ht="13.5" spans="1:21">
      <c r="A10" s="4" t="s">
        <v>67</v>
      </c>
      <c r="B10" s="4" t="s">
        <v>36</v>
      </c>
      <c r="C10" s="5" t="s">
        <v>68</v>
      </c>
      <c r="D10" s="4" t="s">
        <v>185</v>
      </c>
      <c r="E10" s="5" t="s">
        <v>244</v>
      </c>
      <c r="F10" s="4" t="s">
        <v>229</v>
      </c>
      <c r="G10" s="5" t="s">
        <v>76</v>
      </c>
      <c r="H10" s="5" t="s">
        <v>230</v>
      </c>
      <c r="I10" s="5" t="s">
        <v>231</v>
      </c>
      <c r="J10" s="9">
        <v>5</v>
      </c>
      <c r="K10" s="5" t="s">
        <v>121</v>
      </c>
      <c r="L10" s="5" t="s">
        <v>73</v>
      </c>
      <c r="M10" s="10">
        <v>45289</v>
      </c>
      <c r="N10" s="11">
        <v>10</v>
      </c>
      <c r="O10" s="12">
        <v>0</v>
      </c>
      <c r="P10" s="13">
        <v>0.053</v>
      </c>
      <c r="Q10" s="20">
        <v>0.265</v>
      </c>
      <c r="R10" s="21">
        <f>VLOOKUP(F:F,'SHT0016420'!F:R,13,0)</f>
        <v>0.053</v>
      </c>
      <c r="S10" s="22">
        <f t="shared" si="0"/>
        <v>0.265</v>
      </c>
      <c r="T10" s="10"/>
      <c r="U10" s="5" t="s">
        <v>73</v>
      </c>
    </row>
    <row r="11" s="1" customFormat="1" ht="13.5" spans="1:21">
      <c r="A11" s="6" t="s">
        <v>67</v>
      </c>
      <c r="B11" s="6" t="s">
        <v>36</v>
      </c>
      <c r="C11" s="7" t="s">
        <v>68</v>
      </c>
      <c r="D11" s="6" t="s">
        <v>185</v>
      </c>
      <c r="E11" s="7" t="s">
        <v>244</v>
      </c>
      <c r="F11" s="6" t="s">
        <v>226</v>
      </c>
      <c r="G11" s="7" t="s">
        <v>76</v>
      </c>
      <c r="H11" s="7" t="s">
        <v>227</v>
      </c>
      <c r="I11" s="7" t="s">
        <v>228</v>
      </c>
      <c r="J11" s="14">
        <v>4</v>
      </c>
      <c r="K11" s="7" t="s">
        <v>68</v>
      </c>
      <c r="L11" s="7" t="s">
        <v>73</v>
      </c>
      <c r="M11" s="15">
        <v>45289</v>
      </c>
      <c r="N11" s="16">
        <v>10</v>
      </c>
      <c r="O11" s="17">
        <v>0</v>
      </c>
      <c r="P11" s="18">
        <v>0.5</v>
      </c>
      <c r="Q11" s="23">
        <v>2</v>
      </c>
      <c r="R11" s="21">
        <f>VLOOKUP(F:F,'SHT0016420'!F:R,13,0)</f>
        <v>0.5</v>
      </c>
      <c r="S11" s="22">
        <f t="shared" si="0"/>
        <v>2</v>
      </c>
      <c r="T11" s="15"/>
      <c r="U11" s="7" t="s">
        <v>73</v>
      </c>
    </row>
    <row r="12" s="1" customFormat="1" ht="13.5" spans="1:21">
      <c r="A12" s="4" t="s">
        <v>67</v>
      </c>
      <c r="B12" s="4" t="s">
        <v>36</v>
      </c>
      <c r="C12" s="5" t="s">
        <v>68</v>
      </c>
      <c r="D12" s="4" t="s">
        <v>185</v>
      </c>
      <c r="E12" s="5" t="s">
        <v>244</v>
      </c>
      <c r="F12" s="4" t="s">
        <v>224</v>
      </c>
      <c r="G12" s="5" t="s">
        <v>76</v>
      </c>
      <c r="H12" s="5" t="s">
        <v>225</v>
      </c>
      <c r="I12" s="5" t="s">
        <v>73</v>
      </c>
      <c r="J12" s="9">
        <v>1</v>
      </c>
      <c r="K12" s="5" t="s">
        <v>68</v>
      </c>
      <c r="L12" s="5" t="s">
        <v>73</v>
      </c>
      <c r="M12" s="10">
        <v>45289</v>
      </c>
      <c r="N12" s="11">
        <v>10</v>
      </c>
      <c r="O12" s="12">
        <v>0</v>
      </c>
      <c r="P12" s="13">
        <v>0.53</v>
      </c>
      <c r="Q12" s="20">
        <v>0.53</v>
      </c>
      <c r="R12" s="21">
        <f>VLOOKUP(F:F,'SHT0016420'!F:R,13,0)</f>
        <v>0.53</v>
      </c>
      <c r="S12" s="22">
        <f t="shared" si="0"/>
        <v>0.53</v>
      </c>
      <c r="T12" s="10"/>
      <c r="U12" s="5" t="s">
        <v>73</v>
      </c>
    </row>
    <row r="13" s="1" customFormat="1" ht="13.5" spans="1:21">
      <c r="A13" s="6" t="s">
        <v>67</v>
      </c>
      <c r="B13" s="6" t="s">
        <v>36</v>
      </c>
      <c r="C13" s="7" t="s">
        <v>68</v>
      </c>
      <c r="D13" s="6" t="s">
        <v>185</v>
      </c>
      <c r="E13" s="7" t="s">
        <v>244</v>
      </c>
      <c r="F13" s="6" t="s">
        <v>208</v>
      </c>
      <c r="G13" s="7" t="s">
        <v>76</v>
      </c>
      <c r="H13" s="7" t="s">
        <v>209</v>
      </c>
      <c r="I13" s="7" t="s">
        <v>73</v>
      </c>
      <c r="J13" s="14">
        <v>1</v>
      </c>
      <c r="K13" s="7" t="s">
        <v>68</v>
      </c>
      <c r="L13" s="7" t="s">
        <v>73</v>
      </c>
      <c r="M13" s="15">
        <v>45289</v>
      </c>
      <c r="N13" s="16">
        <v>10</v>
      </c>
      <c r="O13" s="17">
        <v>0</v>
      </c>
      <c r="P13" s="18">
        <v>43.64716</v>
      </c>
      <c r="Q13" s="23">
        <v>43.64716</v>
      </c>
      <c r="R13" s="21">
        <f>VLOOKUP(F:F,'SHT0016420'!F:R,13,0)</f>
        <v>37.1000857142857</v>
      </c>
      <c r="S13" s="22">
        <f t="shared" si="0"/>
        <v>37.1000857142857</v>
      </c>
      <c r="T13" s="15"/>
      <c r="U13" s="7" t="s">
        <v>73</v>
      </c>
    </row>
    <row r="14" s="1" customFormat="1" ht="13.5" spans="1:21">
      <c r="A14" s="4" t="s">
        <v>67</v>
      </c>
      <c r="B14" s="4" t="s">
        <v>36</v>
      </c>
      <c r="C14" s="5" t="s">
        <v>68</v>
      </c>
      <c r="D14" s="4" t="s">
        <v>185</v>
      </c>
      <c r="E14" s="5" t="s">
        <v>244</v>
      </c>
      <c r="F14" s="4" t="s">
        <v>219</v>
      </c>
      <c r="G14" s="5" t="s">
        <v>76</v>
      </c>
      <c r="H14" s="5" t="s">
        <v>220</v>
      </c>
      <c r="I14" s="5" t="s">
        <v>73</v>
      </c>
      <c r="J14" s="9">
        <v>1</v>
      </c>
      <c r="K14" s="5" t="s">
        <v>68</v>
      </c>
      <c r="L14" s="5" t="s">
        <v>73</v>
      </c>
      <c r="M14" s="10">
        <v>45289</v>
      </c>
      <c r="N14" s="11">
        <v>10</v>
      </c>
      <c r="O14" s="12">
        <v>0</v>
      </c>
      <c r="P14" s="13">
        <v>36</v>
      </c>
      <c r="Q14" s="20">
        <v>36</v>
      </c>
      <c r="R14" s="21">
        <f>VLOOKUP(F:F,'SHT0016420'!F:R,13,0)</f>
        <v>33</v>
      </c>
      <c r="S14" s="22">
        <f t="shared" si="0"/>
        <v>33</v>
      </c>
      <c r="T14" s="10"/>
      <c r="U14" s="5" t="s">
        <v>73</v>
      </c>
    </row>
    <row r="15" s="1" customFormat="1" ht="13.5" spans="1:21">
      <c r="A15" s="6" t="s">
        <v>67</v>
      </c>
      <c r="B15" s="6" t="s">
        <v>36</v>
      </c>
      <c r="C15" s="7" t="s">
        <v>68</v>
      </c>
      <c r="D15" s="6" t="s">
        <v>185</v>
      </c>
      <c r="E15" s="7" t="s">
        <v>244</v>
      </c>
      <c r="F15" s="6" t="s">
        <v>122</v>
      </c>
      <c r="G15" s="7" t="s">
        <v>76</v>
      </c>
      <c r="H15" s="7" t="s">
        <v>123</v>
      </c>
      <c r="I15" s="7" t="s">
        <v>124</v>
      </c>
      <c r="J15" s="14">
        <v>4</v>
      </c>
      <c r="K15" s="7" t="s">
        <v>68</v>
      </c>
      <c r="L15" s="7" t="s">
        <v>73</v>
      </c>
      <c r="M15" s="15">
        <v>45289</v>
      </c>
      <c r="N15" s="16">
        <v>10</v>
      </c>
      <c r="O15" s="17">
        <v>0</v>
      </c>
      <c r="P15" s="18">
        <v>0.23</v>
      </c>
      <c r="Q15" s="23">
        <v>0.92</v>
      </c>
      <c r="R15" s="21">
        <f>VLOOKUP(F:F,'SHT0016420'!F:R,13,0)</f>
        <v>0.2254</v>
      </c>
      <c r="S15" s="22">
        <f t="shared" si="0"/>
        <v>0.9016</v>
      </c>
      <c r="T15" s="15"/>
      <c r="U15" s="7" t="s">
        <v>73</v>
      </c>
    </row>
    <row r="16" s="1" customFormat="1" ht="13.5" spans="1:21">
      <c r="A16" s="4" t="s">
        <v>67</v>
      </c>
      <c r="B16" s="4" t="s">
        <v>36</v>
      </c>
      <c r="C16" s="5" t="s">
        <v>68</v>
      </c>
      <c r="D16" s="4" t="s">
        <v>185</v>
      </c>
      <c r="E16" s="5" t="s">
        <v>244</v>
      </c>
      <c r="F16" s="4" t="s">
        <v>217</v>
      </c>
      <c r="G16" s="5" t="s">
        <v>76</v>
      </c>
      <c r="H16" s="5" t="s">
        <v>218</v>
      </c>
      <c r="I16" s="5" t="s">
        <v>189</v>
      </c>
      <c r="J16" s="9">
        <v>2</v>
      </c>
      <c r="K16" s="5" t="s">
        <v>68</v>
      </c>
      <c r="L16" s="5" t="s">
        <v>73</v>
      </c>
      <c r="M16" s="10">
        <v>45289</v>
      </c>
      <c r="N16" s="11">
        <v>10</v>
      </c>
      <c r="O16" s="12">
        <v>0</v>
      </c>
      <c r="P16" s="13">
        <v>2.34</v>
      </c>
      <c r="Q16" s="20">
        <v>4.68</v>
      </c>
      <c r="R16" s="21">
        <f>VLOOKUP(F:F,'SHT0016420'!F:R,13,0)</f>
        <v>2.34</v>
      </c>
      <c r="S16" s="22">
        <f t="shared" si="0"/>
        <v>4.68</v>
      </c>
      <c r="T16" s="10"/>
      <c r="U16" s="5" t="s">
        <v>73</v>
      </c>
    </row>
    <row r="17" s="1" customFormat="1" ht="13.5" spans="1:21">
      <c r="A17" s="6" t="s">
        <v>67</v>
      </c>
      <c r="B17" s="6" t="s">
        <v>36</v>
      </c>
      <c r="C17" s="7" t="s">
        <v>68</v>
      </c>
      <c r="D17" s="6" t="s">
        <v>185</v>
      </c>
      <c r="E17" s="7" t="s">
        <v>244</v>
      </c>
      <c r="F17" s="6" t="s">
        <v>215</v>
      </c>
      <c r="G17" s="7" t="s">
        <v>76</v>
      </c>
      <c r="H17" s="7" t="s">
        <v>216</v>
      </c>
      <c r="I17" s="7" t="s">
        <v>73</v>
      </c>
      <c r="J17" s="14">
        <v>1</v>
      </c>
      <c r="K17" s="7" t="s">
        <v>68</v>
      </c>
      <c r="L17" s="7" t="s">
        <v>73</v>
      </c>
      <c r="M17" s="15">
        <v>45289</v>
      </c>
      <c r="N17" s="16">
        <v>10</v>
      </c>
      <c r="O17" s="17">
        <v>0</v>
      </c>
      <c r="P17" s="18">
        <v>0.18</v>
      </c>
      <c r="Q17" s="23">
        <v>0.18</v>
      </c>
      <c r="R17" s="21">
        <f>VLOOKUP(F:F,'SHT0016420'!F:R,13,0)</f>
        <v>0.18</v>
      </c>
      <c r="S17" s="22">
        <f t="shared" si="0"/>
        <v>0.18</v>
      </c>
      <c r="T17" s="15"/>
      <c r="U17" s="7" t="s">
        <v>73</v>
      </c>
    </row>
    <row r="18" s="1" customFormat="1" ht="13.5" spans="1:21">
      <c r="A18" s="4" t="s">
        <v>67</v>
      </c>
      <c r="B18" s="4" t="s">
        <v>36</v>
      </c>
      <c r="C18" s="5" t="s">
        <v>68</v>
      </c>
      <c r="D18" s="4" t="s">
        <v>185</v>
      </c>
      <c r="E18" s="5" t="s">
        <v>244</v>
      </c>
      <c r="F18" s="4" t="s">
        <v>213</v>
      </c>
      <c r="G18" s="5" t="s">
        <v>71</v>
      </c>
      <c r="H18" s="5" t="s">
        <v>214</v>
      </c>
      <c r="I18" s="5" t="s">
        <v>73</v>
      </c>
      <c r="J18" s="9">
        <v>4</v>
      </c>
      <c r="K18" s="5" t="s">
        <v>68</v>
      </c>
      <c r="L18" s="5" t="s">
        <v>73</v>
      </c>
      <c r="M18" s="10">
        <v>45289</v>
      </c>
      <c r="N18" s="11">
        <v>10</v>
      </c>
      <c r="O18" s="12">
        <v>0</v>
      </c>
      <c r="P18" s="13">
        <v>1.82144</v>
      </c>
      <c r="Q18" s="20">
        <v>7.28576</v>
      </c>
      <c r="R18" s="21">
        <f>VLOOKUP(F:F,'SHT0016420'!F:R,13,0)</f>
        <v>1.453360265</v>
      </c>
      <c r="S18" s="22">
        <f t="shared" si="0"/>
        <v>5.81344106</v>
      </c>
      <c r="T18" s="10"/>
      <c r="U18" s="5" t="s">
        <v>73</v>
      </c>
    </row>
    <row r="19" s="1" customFormat="1" ht="13.5" spans="1:21">
      <c r="A19" s="6" t="s">
        <v>67</v>
      </c>
      <c r="B19" s="6" t="s">
        <v>36</v>
      </c>
      <c r="C19" s="7" t="s">
        <v>68</v>
      </c>
      <c r="D19" s="6" t="s">
        <v>185</v>
      </c>
      <c r="E19" s="7" t="s">
        <v>244</v>
      </c>
      <c r="F19" s="6" t="s">
        <v>210</v>
      </c>
      <c r="G19" s="7" t="s">
        <v>76</v>
      </c>
      <c r="H19" s="7" t="s">
        <v>211</v>
      </c>
      <c r="I19" s="7" t="s">
        <v>212</v>
      </c>
      <c r="J19" s="14">
        <v>0.55</v>
      </c>
      <c r="K19" s="7" t="s">
        <v>71</v>
      </c>
      <c r="L19" s="7" t="s">
        <v>73</v>
      </c>
      <c r="M19" s="15">
        <v>45289</v>
      </c>
      <c r="N19" s="16">
        <v>10</v>
      </c>
      <c r="O19" s="17">
        <v>0</v>
      </c>
      <c r="P19" s="18">
        <v>0.589</v>
      </c>
      <c r="Q19" s="23">
        <v>0.32395</v>
      </c>
      <c r="R19" s="21">
        <f>VLOOKUP(F:F,'SHT0016420'!F:R,13,0)</f>
        <v>0.589</v>
      </c>
      <c r="S19" s="22">
        <f t="shared" si="0"/>
        <v>0.32395</v>
      </c>
      <c r="T19" s="15"/>
      <c r="U19" s="7" t="s">
        <v>73</v>
      </c>
    </row>
    <row r="20" s="1" customFormat="1" ht="13.5" spans="1:21">
      <c r="A20" s="4" t="s">
        <v>67</v>
      </c>
      <c r="B20" s="4" t="s">
        <v>36</v>
      </c>
      <c r="C20" s="5" t="s">
        <v>68</v>
      </c>
      <c r="D20" s="4" t="s">
        <v>185</v>
      </c>
      <c r="E20" s="5" t="s">
        <v>244</v>
      </c>
      <c r="F20" s="4" t="s">
        <v>343</v>
      </c>
      <c r="G20" s="5" t="s">
        <v>76</v>
      </c>
      <c r="H20" s="5" t="s">
        <v>344</v>
      </c>
      <c r="I20" s="5" t="s">
        <v>244</v>
      </c>
      <c r="J20" s="9">
        <v>1</v>
      </c>
      <c r="K20" s="5" t="s">
        <v>68</v>
      </c>
      <c r="L20" s="5" t="s">
        <v>73</v>
      </c>
      <c r="M20" s="10">
        <v>45289</v>
      </c>
      <c r="N20" s="11">
        <v>10</v>
      </c>
      <c r="O20" s="12">
        <v>0</v>
      </c>
      <c r="P20" s="13">
        <v>58.50832</v>
      </c>
      <c r="Q20" s="20">
        <v>58.50832</v>
      </c>
      <c r="R20" s="21">
        <v>49.7320716811429</v>
      </c>
      <c r="S20" s="22">
        <f t="shared" si="0"/>
        <v>49.7320716811429</v>
      </c>
      <c r="T20" s="10"/>
      <c r="U20" s="5" t="s">
        <v>73</v>
      </c>
    </row>
    <row r="21" s="1" customFormat="1" ht="13.5" spans="1:21">
      <c r="A21" s="6" t="s">
        <v>67</v>
      </c>
      <c r="B21" s="6" t="s">
        <v>36</v>
      </c>
      <c r="C21" s="7" t="s">
        <v>68</v>
      </c>
      <c r="D21" s="6" t="s">
        <v>185</v>
      </c>
      <c r="E21" s="7" t="s">
        <v>244</v>
      </c>
      <c r="F21" s="6" t="s">
        <v>205</v>
      </c>
      <c r="G21" s="7" t="s">
        <v>76</v>
      </c>
      <c r="H21" s="7" t="s">
        <v>206</v>
      </c>
      <c r="I21" s="7" t="s">
        <v>207</v>
      </c>
      <c r="J21" s="14">
        <v>1</v>
      </c>
      <c r="K21" s="7" t="s">
        <v>68</v>
      </c>
      <c r="L21" s="7" t="s">
        <v>73</v>
      </c>
      <c r="M21" s="15">
        <v>45289</v>
      </c>
      <c r="N21" s="16">
        <v>10</v>
      </c>
      <c r="O21" s="17">
        <v>0</v>
      </c>
      <c r="P21" s="18">
        <v>0.05</v>
      </c>
      <c r="Q21" s="23">
        <v>0.05</v>
      </c>
      <c r="R21" s="21">
        <f>VLOOKUP(F:F,'SHT0016420'!F:R,13,0)</f>
        <v>0.049</v>
      </c>
      <c r="S21" s="22">
        <f t="shared" si="0"/>
        <v>0.049</v>
      </c>
      <c r="T21" s="15"/>
      <c r="U21" s="7" t="s">
        <v>73</v>
      </c>
    </row>
    <row r="22" s="1" customFormat="1" ht="13.5" spans="1:21">
      <c r="A22" s="4" t="s">
        <v>67</v>
      </c>
      <c r="B22" s="4" t="s">
        <v>36</v>
      </c>
      <c r="C22" s="5" t="s">
        <v>68</v>
      </c>
      <c r="D22" s="4" t="s">
        <v>185</v>
      </c>
      <c r="E22" s="5" t="s">
        <v>244</v>
      </c>
      <c r="F22" s="4" t="s">
        <v>203</v>
      </c>
      <c r="G22" s="5" t="s">
        <v>76</v>
      </c>
      <c r="H22" s="5" t="s">
        <v>204</v>
      </c>
      <c r="I22" s="5" t="s">
        <v>189</v>
      </c>
      <c r="J22" s="9">
        <v>1</v>
      </c>
      <c r="K22" s="5" t="s">
        <v>68</v>
      </c>
      <c r="L22" s="5" t="s">
        <v>73</v>
      </c>
      <c r="M22" s="10">
        <v>45289</v>
      </c>
      <c r="N22" s="11">
        <v>10</v>
      </c>
      <c r="O22" s="12">
        <v>0</v>
      </c>
      <c r="P22" s="13">
        <v>1.98</v>
      </c>
      <c r="Q22" s="20">
        <v>1.98</v>
      </c>
      <c r="R22" s="21">
        <f>VLOOKUP(F:F,'SHT0016420'!F:R,13,0)</f>
        <v>1.98</v>
      </c>
      <c r="S22" s="22">
        <f t="shared" si="0"/>
        <v>1.98</v>
      </c>
      <c r="T22" s="10"/>
      <c r="U22" s="5" t="s">
        <v>73</v>
      </c>
    </row>
    <row r="23" s="1" customFormat="1" ht="13.5" spans="1:21">
      <c r="A23" s="6" t="s">
        <v>67</v>
      </c>
      <c r="B23" s="6" t="s">
        <v>36</v>
      </c>
      <c r="C23" s="7" t="s">
        <v>68</v>
      </c>
      <c r="D23" s="6" t="s">
        <v>185</v>
      </c>
      <c r="E23" s="7" t="s">
        <v>244</v>
      </c>
      <c r="F23" s="6" t="s">
        <v>201</v>
      </c>
      <c r="G23" s="7" t="s">
        <v>76</v>
      </c>
      <c r="H23" s="7" t="s">
        <v>202</v>
      </c>
      <c r="I23" s="7" t="s">
        <v>73</v>
      </c>
      <c r="J23" s="14">
        <v>2</v>
      </c>
      <c r="K23" s="7" t="s">
        <v>68</v>
      </c>
      <c r="L23" s="7" t="s">
        <v>73</v>
      </c>
      <c r="M23" s="15">
        <v>45289</v>
      </c>
      <c r="N23" s="16">
        <v>10</v>
      </c>
      <c r="O23" s="17">
        <v>0</v>
      </c>
      <c r="P23" s="18">
        <v>0.4867</v>
      </c>
      <c r="Q23" s="23">
        <v>0.9734</v>
      </c>
      <c r="R23" s="21">
        <f>VLOOKUP(F:F,'SHT0016420'!F:R,13,0)</f>
        <v>0.4867</v>
      </c>
      <c r="S23" s="22">
        <f t="shared" si="0"/>
        <v>0.9734</v>
      </c>
      <c r="T23" s="15"/>
      <c r="U23" s="7" t="s">
        <v>73</v>
      </c>
    </row>
    <row r="24" s="1" customFormat="1" ht="13.5" spans="1:21">
      <c r="A24" s="4" t="s">
        <v>67</v>
      </c>
      <c r="B24" s="4" t="s">
        <v>36</v>
      </c>
      <c r="C24" s="5" t="s">
        <v>68</v>
      </c>
      <c r="D24" s="4" t="s">
        <v>185</v>
      </c>
      <c r="E24" s="5" t="s">
        <v>244</v>
      </c>
      <c r="F24" s="4" t="s">
        <v>198</v>
      </c>
      <c r="G24" s="5" t="s">
        <v>76</v>
      </c>
      <c r="H24" s="5" t="s">
        <v>199</v>
      </c>
      <c r="I24" s="5" t="s">
        <v>200</v>
      </c>
      <c r="J24" s="9">
        <v>2</v>
      </c>
      <c r="K24" s="5" t="s">
        <v>68</v>
      </c>
      <c r="L24" s="5" t="s">
        <v>73</v>
      </c>
      <c r="M24" s="10">
        <v>45289</v>
      </c>
      <c r="N24" s="11">
        <v>10</v>
      </c>
      <c r="O24" s="12">
        <v>0</v>
      </c>
      <c r="P24" s="13">
        <v>0.089</v>
      </c>
      <c r="Q24" s="20">
        <v>0.178</v>
      </c>
      <c r="R24" s="21">
        <f>VLOOKUP(F:F,'SHT0016420'!F:R,13,0)</f>
        <v>0.0896</v>
      </c>
      <c r="S24" s="22">
        <f t="shared" si="0"/>
        <v>0.1792</v>
      </c>
      <c r="T24" s="10"/>
      <c r="U24" s="5" t="s">
        <v>73</v>
      </c>
    </row>
    <row r="25" s="1" customFormat="1" ht="13.5" spans="1:21">
      <c r="A25" s="6" t="s">
        <v>67</v>
      </c>
      <c r="B25" s="6" t="s">
        <v>36</v>
      </c>
      <c r="C25" s="7" t="s">
        <v>68</v>
      </c>
      <c r="D25" s="6" t="s">
        <v>185</v>
      </c>
      <c r="E25" s="7" t="s">
        <v>244</v>
      </c>
      <c r="F25" s="6" t="s">
        <v>196</v>
      </c>
      <c r="G25" s="7" t="s">
        <v>71</v>
      </c>
      <c r="H25" s="7" t="s">
        <v>197</v>
      </c>
      <c r="I25" s="7" t="s">
        <v>73</v>
      </c>
      <c r="J25" s="14">
        <v>1</v>
      </c>
      <c r="K25" s="7" t="s">
        <v>68</v>
      </c>
      <c r="L25" s="7" t="s">
        <v>73</v>
      </c>
      <c r="M25" s="15">
        <v>45289</v>
      </c>
      <c r="N25" s="16">
        <v>10</v>
      </c>
      <c r="O25" s="17">
        <v>0</v>
      </c>
      <c r="P25" s="18">
        <v>0.14416</v>
      </c>
      <c r="Q25" s="23">
        <v>0.14416</v>
      </c>
      <c r="R25" s="21">
        <f>VLOOKUP(F:F,'SHT0016420'!F:R,13,0)</f>
        <v>0.02336279</v>
      </c>
      <c r="S25" s="22">
        <f t="shared" si="0"/>
        <v>0.02336279</v>
      </c>
      <c r="T25" s="15"/>
      <c r="U25" s="7" t="s">
        <v>73</v>
      </c>
    </row>
    <row r="26" s="1" customFormat="1" ht="13.5" spans="1:21">
      <c r="A26" s="4" t="s">
        <v>67</v>
      </c>
      <c r="B26" s="4" t="s">
        <v>36</v>
      </c>
      <c r="C26" s="5" t="s">
        <v>68</v>
      </c>
      <c r="D26" s="4" t="s">
        <v>185</v>
      </c>
      <c r="E26" s="5" t="s">
        <v>244</v>
      </c>
      <c r="F26" s="4" t="s">
        <v>194</v>
      </c>
      <c r="G26" s="5" t="s">
        <v>76</v>
      </c>
      <c r="H26" s="5" t="s">
        <v>195</v>
      </c>
      <c r="I26" s="5" t="s">
        <v>189</v>
      </c>
      <c r="J26" s="9">
        <v>1</v>
      </c>
      <c r="K26" s="5" t="s">
        <v>68</v>
      </c>
      <c r="L26" s="5" t="s">
        <v>73</v>
      </c>
      <c r="M26" s="10">
        <v>45289</v>
      </c>
      <c r="N26" s="11">
        <v>10</v>
      </c>
      <c r="O26" s="12">
        <v>0</v>
      </c>
      <c r="P26" s="13">
        <v>0.85</v>
      </c>
      <c r="Q26" s="20">
        <v>0.85</v>
      </c>
      <c r="R26" s="21">
        <f>VLOOKUP(F:F,'SHT0016420'!F:R,13,0)</f>
        <v>0.67469</v>
      </c>
      <c r="S26" s="22">
        <f t="shared" si="0"/>
        <v>0.67469</v>
      </c>
      <c r="T26" s="10"/>
      <c r="U26" s="5" t="s">
        <v>73</v>
      </c>
    </row>
    <row r="27" s="1" customFormat="1" ht="13.5" spans="1:21">
      <c r="A27" s="6" t="s">
        <v>67</v>
      </c>
      <c r="B27" s="6" t="s">
        <v>36</v>
      </c>
      <c r="C27" s="7" t="s">
        <v>68</v>
      </c>
      <c r="D27" s="6" t="s">
        <v>185</v>
      </c>
      <c r="E27" s="7" t="s">
        <v>244</v>
      </c>
      <c r="F27" s="6" t="s">
        <v>119</v>
      </c>
      <c r="G27" s="7" t="s">
        <v>71</v>
      </c>
      <c r="H27" s="7" t="s">
        <v>120</v>
      </c>
      <c r="I27" s="7" t="s">
        <v>73</v>
      </c>
      <c r="J27" s="14">
        <v>4</v>
      </c>
      <c r="K27" s="7" t="s">
        <v>121</v>
      </c>
      <c r="L27" s="7" t="s">
        <v>73</v>
      </c>
      <c r="M27" s="15">
        <v>45289</v>
      </c>
      <c r="N27" s="16">
        <v>10</v>
      </c>
      <c r="O27" s="17">
        <v>0</v>
      </c>
      <c r="P27" s="18">
        <v>2.51502</v>
      </c>
      <c r="Q27" s="23">
        <v>10.06008</v>
      </c>
      <c r="R27" s="21">
        <f>VLOOKUP(F:F,'SHT0016420'!F:R,13,0)</f>
        <v>0.6095929087</v>
      </c>
      <c r="S27" s="22">
        <f t="shared" si="0"/>
        <v>2.4383716348</v>
      </c>
      <c r="T27" s="15"/>
      <c r="U27" s="7" t="s">
        <v>73</v>
      </c>
    </row>
    <row r="28" s="1" customFormat="1" ht="13.5" spans="1:21">
      <c r="A28" s="4" t="s">
        <v>67</v>
      </c>
      <c r="B28" s="4" t="s">
        <v>36</v>
      </c>
      <c r="C28" s="5" t="s">
        <v>68</v>
      </c>
      <c r="D28" s="4" t="s">
        <v>185</v>
      </c>
      <c r="E28" s="5" t="s">
        <v>244</v>
      </c>
      <c r="F28" s="4" t="s">
        <v>192</v>
      </c>
      <c r="G28" s="5" t="s">
        <v>76</v>
      </c>
      <c r="H28" s="5" t="s">
        <v>193</v>
      </c>
      <c r="I28" s="5" t="s">
        <v>73</v>
      </c>
      <c r="J28" s="9">
        <v>1</v>
      </c>
      <c r="K28" s="5" t="s">
        <v>68</v>
      </c>
      <c r="L28" s="5" t="s">
        <v>73</v>
      </c>
      <c r="M28" s="10">
        <v>45289</v>
      </c>
      <c r="N28" s="11">
        <v>10</v>
      </c>
      <c r="O28" s="12">
        <v>0</v>
      </c>
      <c r="P28" s="13">
        <v>39.11648</v>
      </c>
      <c r="Q28" s="20">
        <v>39.11648</v>
      </c>
      <c r="R28" s="21">
        <f>VLOOKUP(F:F,'SHT0016420'!F:R,13,0)</f>
        <v>33.249</v>
      </c>
      <c r="S28" s="22">
        <f t="shared" si="0"/>
        <v>33.249</v>
      </c>
      <c r="T28" s="10"/>
      <c r="U28" s="5" t="s">
        <v>73</v>
      </c>
    </row>
    <row r="29" s="1" customFormat="1" ht="13.5" spans="1:21">
      <c r="A29" s="6" t="s">
        <v>67</v>
      </c>
      <c r="B29" s="6" t="s">
        <v>36</v>
      </c>
      <c r="C29" s="7" t="s">
        <v>68</v>
      </c>
      <c r="D29" s="6" t="s">
        <v>185</v>
      </c>
      <c r="E29" s="7" t="s">
        <v>244</v>
      </c>
      <c r="F29" s="6" t="s">
        <v>190</v>
      </c>
      <c r="G29" s="7" t="s">
        <v>71</v>
      </c>
      <c r="H29" s="7" t="s">
        <v>191</v>
      </c>
      <c r="I29" s="7" t="s">
        <v>73</v>
      </c>
      <c r="J29" s="14">
        <v>4</v>
      </c>
      <c r="K29" s="7" t="s">
        <v>68</v>
      </c>
      <c r="L29" s="7" t="s">
        <v>73</v>
      </c>
      <c r="M29" s="15">
        <v>45296</v>
      </c>
      <c r="N29" s="16">
        <v>10</v>
      </c>
      <c r="O29" s="17">
        <v>0</v>
      </c>
      <c r="P29" s="18">
        <v>0.67797</v>
      </c>
      <c r="Q29" s="23">
        <v>2.71188</v>
      </c>
      <c r="R29" s="21">
        <f>VLOOKUP(F:F,'SHT0016420'!F:R,13,0)</f>
        <v>0.20986704</v>
      </c>
      <c r="S29" s="22">
        <f t="shared" si="0"/>
        <v>0.83946816</v>
      </c>
      <c r="T29" s="15"/>
      <c r="U29" s="7" t="s">
        <v>73</v>
      </c>
    </row>
    <row r="30" s="1" customFormat="1" ht="13.5" spans="1:21">
      <c r="A30" s="4" t="s">
        <v>67</v>
      </c>
      <c r="B30" s="4" t="s">
        <v>36</v>
      </c>
      <c r="C30" s="5" t="s">
        <v>68</v>
      </c>
      <c r="D30" s="4" t="s">
        <v>185</v>
      </c>
      <c r="E30" s="5" t="s">
        <v>244</v>
      </c>
      <c r="F30" s="4" t="s">
        <v>187</v>
      </c>
      <c r="G30" s="5" t="s">
        <v>71</v>
      </c>
      <c r="H30" s="5" t="s">
        <v>188</v>
      </c>
      <c r="I30" s="5" t="s">
        <v>189</v>
      </c>
      <c r="J30" s="9">
        <v>1</v>
      </c>
      <c r="K30" s="5" t="s">
        <v>68</v>
      </c>
      <c r="L30" s="5" t="s">
        <v>73</v>
      </c>
      <c r="M30" s="10">
        <v>45289</v>
      </c>
      <c r="N30" s="11">
        <v>10</v>
      </c>
      <c r="O30" s="12">
        <v>0</v>
      </c>
      <c r="P30" s="13">
        <v>89.43828</v>
      </c>
      <c r="Q30" s="20">
        <v>89.43828</v>
      </c>
      <c r="R30" s="21">
        <f>VLOOKUP(F:F,'SHT0016420'!F:R,13,0)</f>
        <v>80.3756150410505</v>
      </c>
      <c r="S30" s="22">
        <f t="shared" si="0"/>
        <v>80.3756150410505</v>
      </c>
      <c r="T30" s="10"/>
      <c r="U30" s="5" t="s">
        <v>73</v>
      </c>
    </row>
    <row r="31" ht="28.5" spans="18:19">
      <c r="R31" s="24" t="s">
        <v>88</v>
      </c>
      <c r="S31" s="2">
        <f>SUM(S2:S30)</f>
        <v>509.135475573321</v>
      </c>
    </row>
    <row r="32" spans="18:19">
      <c r="R32" s="25" t="s">
        <v>71</v>
      </c>
      <c r="S32" s="2" cm="1">
        <f t="array" ref="S32:S33">SUMIF(G2:G30,R32:R33,S2:S30)</f>
        <v>158.476927103306</v>
      </c>
    </row>
    <row r="33" spans="18:19">
      <c r="R33" s="25" t="s">
        <v>76</v>
      </c>
      <c r="S33" s="2">
        <v>350.658548470015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33" sqref="E33"/>
    </sheetView>
  </sheetViews>
  <sheetFormatPr defaultColWidth="8.66666666666667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重新核算清单</vt:lpstr>
      <vt:lpstr>SHT0000161</vt:lpstr>
      <vt:lpstr>SHT0015953</vt:lpstr>
      <vt:lpstr>SHT0016442</vt:lpstr>
      <vt:lpstr>SHT0016420</vt:lpstr>
      <vt:lpstr>SHT0016877</vt:lpstr>
      <vt:lpstr>SHT0017115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GHRC</dc:creator>
  <cp:lastModifiedBy>Administrator</cp:lastModifiedBy>
  <dcterms:created xsi:type="dcterms:W3CDTF">2016-12-02T08:54:00Z</dcterms:created>
  <dcterms:modified xsi:type="dcterms:W3CDTF">2024-08-23T05:13:56Z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2052-12.1.0.16910</vt:lpwstr>
  </property>
  <property fmtid="{D5CDD505-2E9C-101B-9397-08002B2CF9AE}" pid="3" name="ICV">
    <vt:lpwstr>AE2277E2BF834EDE90003E18EB27F6C5_13</vt:lpwstr>
  </property>
</Properties>
</file>