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A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
2024.1上调4053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原申报基数3380，失业及养老最低3604
2022.8缴费基数调为3587元
2022.09调为3586
2023.1上调为3945
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原申报基数3380，失业及养老最低3604
2022.8缴费基数调为3587元
2022.9调为3286
2023.1上调为3945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2022.8原基数3380调为3587元
2022.9调为3286
2023.1上调为3945
</t>
        </r>
      </text>
    </comment>
  </commentList>
</comments>
</file>

<file path=xl/sharedStrings.xml><?xml version="1.0" encoding="utf-8"?>
<sst xmlns="http://schemas.openxmlformats.org/spreadsheetml/2006/main" count="194" uniqueCount="141">
  <si>
    <t>2024年08月光华荣昌社保明细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</si>
  <si>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</si>
  <si>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</si>
  <si>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</si>
  <si>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</si>
  <si>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</si>
  <si>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</si>
  <si>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</si>
  <si>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</si>
  <si>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</si>
  <si>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</si>
  <si>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</si>
  <si>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</si>
  <si>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</si>
  <si>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</si>
  <si>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</si>
  <si>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参保</t>
  </si>
  <si>
    <t>劳务参保</t>
  </si>
  <si>
    <t>养老基数</t>
  </si>
  <si>
    <t>失业基数</t>
  </si>
  <si>
    <t>医疗生育基数</t>
  </si>
  <si>
    <t>工伤基数（0.96%）</t>
  </si>
  <si>
    <t>工伤基数（1.6%）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</si>
  <si>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</si>
  <si>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</si>
  <si>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</si>
  <si>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</si>
  <si>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</si>
  <si>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</si>
  <si>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</si>
  <si>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</si>
  <si>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</si>
  <si>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工伤(1.54%)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</si>
  <si>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</si>
  <si>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</si>
  <si>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</si>
  <si>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</si>
  <si>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</si>
  <si>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</si>
  <si>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</si>
  <si>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</si>
  <si>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</si>
  <si>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</si>
  <si>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</si>
  <si>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</si>
  <si>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</si>
  <si>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</si>
  <si>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</si>
  <si>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</si>
  <si>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</si>
  <si>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</si>
  <si>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</si>
  <si>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</si>
  <si>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</si>
  <si>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</si>
  <si>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</si>
  <si>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</si>
  <si>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</si>
  <si>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</si>
  <si>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</si>
  <si>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</si>
  <si>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</si>
  <si>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</si>
  <si>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</si>
  <si>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</si>
  <si>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</si>
  <si>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</si>
  <si>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</si>
  <si>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</si>
  <si>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</si>
  <si>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</si>
  <si>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</si>
  <si>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</si>
  <si>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</si>
  <si>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</si>
  <si>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</si>
  <si>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</si>
  <si>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</si>
  <si>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</si>
  <si>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</si>
  <si>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</si>
  <si>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</si>
  <si>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</si>
  <si>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</si>
  <si>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</si>
  <si>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</si>
  <si>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</si>
  <si>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</si>
  <si>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</si>
  <si>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</si>
  <si>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</si>
  <si>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</si>
  <si>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</si>
  <si>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</si>
  <si>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</si>
  <si>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</si>
  <si>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</si>
  <si>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</si>
  <si>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</si>
  <si>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</si>
  <si>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</si>
  <si>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</si>
  <si>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</si>
  <si>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</si>
  <si>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</si>
  <si>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</si>
  <si>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</si>
  <si>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</si>
  <si>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</si>
  <si>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</si>
  <si>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</si>
  <si>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</si>
  <si>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</si>
  <si>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</si>
  <si>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</si>
  <si>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</si>
  <si>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</si>
  <si>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</si>
  <si>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</si>
  <si>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</si>
  <si>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</si>
  <si>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</si>
  <si>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</si>
  <si>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</si>
  <si>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</si>
  <si>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</si>
  <si>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</si>
  <si>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</si>
  <si>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</si>
  <si>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</si>
  <si>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</si>
  <si>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</si>
  <si>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</si>
  <si>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</si>
  <si>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</si>
  <si>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</si>
  <si>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</si>
  <si>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高万</t>
  </si>
  <si>
    <t>430124198511037000</t>
  </si>
  <si>
    <t>2024.01.31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</si>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</sst>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  <numFmt numFmtId="179" formatCode="0.0_ "/>
    <numFmt numFmtId="180" formatCode="0.00_);[Red]\(0.00\)"/>
    <numFmt numFmtId="181" formatCode="0.0_);[Red]\(0.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0" fontId="5" fillId="8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0" fontId="6" fillId="8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5" fillId="4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9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 shrinkToFit="1"/>
    </xf>
    <xf numFmtId="0" fontId="5" fillId="8" borderId="1" xfId="0" applyFont="1" applyFill="1" applyBorder="1" applyAlignment="1">
      <alignment horizontal="center" vertical="center"/>
    </xf>
    <xf numFmtId="180" fontId="4" fillId="4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80" fontId="4" fillId="1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5"/>
  <sheetViews>
    <sheetView tabSelected="1" workbookViewId="0">
      <selection activeCell="L10" sqref="L10"/>
    </sheetView>
  </sheetViews>
  <sheetFormatPr defaultColWidth="9" defaultRowHeight="13.5"/>
  <cols>
    <col min="1" max="1" width="4.125" customWidth="1"/>
    <col min="2" max="2" width="6.25" customWidth="1"/>
    <col min="3" max="3" width="4.125" customWidth="1"/>
    <col min="4" max="4" width="17.875" customWidth="1"/>
    <col min="5" max="5" width="10.125" customWidth="1"/>
    <col min="6" max="12" width="7.625" customWidth="1"/>
    <col min="13" max="13" width="8.125" customWidth="1"/>
    <col min="14" max="17" width="7.625" customWidth="1"/>
    <col min="19" max="19" width="5.875" customWidth="1"/>
    <col min="20" max="20" width="10.375" customWidth="1"/>
    <col min="21" max="21" width="8.625" customWidth="1"/>
    <col min="22" max="22" width="7.625" customWidth="1"/>
    <col min="23" max="23" width="9.375" customWidth="1"/>
    <col min="24" max="24" width="7.625" customWidth="1"/>
    <col min="25" max="25" width="10.375" customWidth="1"/>
    <col min="26" max="26" width="7.625" customWidth="1"/>
    <col min="27" max="27" width="9.375" customWidth="1"/>
    <col min="28" max="29" width="7.625" customWidth="1"/>
    <col min="30" max="30" width="12.125" customWidth="1"/>
    <col min="31" max="32" width="10.375" customWidth="1"/>
    <col min="33" max="33" width="7.625" customWidth="1"/>
    <col min="34" max="34" width="8.375" customWidth="1"/>
    <col min="35" max="35" width="7.625" customWidth="1"/>
    <col min="36" max="36" width="9.375" customWidth="1"/>
    <col min="37" max="38" width="7.625" customWidth="1"/>
    <col min="39" max="39" width="12.875" customWidth="1"/>
    <col min="40" max="41" width="10.375" customWidth="1"/>
    <col min="42" max="42" width="7.625" customWidth="1"/>
  </cols>
  <sheetData>
    <row r="1" s="1" customFormat="1" ht="22.5" spans="1:4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="1" customFormat="1" ht="14.25" spans="1:4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7</v>
      </c>
      <c r="U2" s="3"/>
      <c r="V2" s="3"/>
      <c r="W2" s="3"/>
      <c r="X2" s="3"/>
      <c r="Y2" s="3"/>
      <c r="Z2" s="3"/>
      <c r="AA2" s="3"/>
      <c r="AB2" s="3"/>
      <c r="AC2" s="3"/>
      <c r="AD2" s="39" t="s">
        <v>8</v>
      </c>
      <c r="AE2" s="39" t="s">
        <v>9</v>
      </c>
      <c r="AF2" s="40" t="s">
        <v>10</v>
      </c>
      <c r="AG2" s="40"/>
      <c r="AH2" s="40"/>
      <c r="AI2" s="40"/>
      <c r="AJ2" s="40"/>
      <c r="AK2" s="40"/>
      <c r="AL2" s="40"/>
      <c r="AM2" s="49" t="s">
        <v>11</v>
      </c>
      <c r="AN2" s="3" t="s">
        <v>12</v>
      </c>
      <c r="AO2" s="54" t="s">
        <v>13</v>
      </c>
      <c r="AP2" s="39" t="s">
        <v>14</v>
      </c>
    </row>
    <row r="3" s="1" customFormat="1" ht="14.25" spans="1:42">
      <c r="A3" s="5"/>
      <c r="B3" s="5"/>
      <c r="C3" s="5"/>
      <c r="D3" s="5"/>
      <c r="E3" s="6"/>
      <c r="F3" s="5" t="s">
        <v>15</v>
      </c>
      <c r="G3" s="5"/>
      <c r="H3" s="5"/>
      <c r="I3" s="5"/>
      <c r="J3" s="5" t="s">
        <v>16</v>
      </c>
      <c r="K3" s="5"/>
      <c r="L3" s="5"/>
      <c r="M3" s="5"/>
      <c r="N3" s="5" t="s">
        <v>17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41"/>
      <c r="AE3" s="41"/>
      <c r="AF3" s="42"/>
      <c r="AG3" s="42"/>
      <c r="AH3" s="42"/>
      <c r="AI3" s="42"/>
      <c r="AJ3" s="42"/>
      <c r="AK3" s="42"/>
      <c r="AL3" s="42"/>
      <c r="AM3" s="50"/>
      <c r="AN3" s="5"/>
      <c r="AO3" s="43"/>
      <c r="AP3" s="41"/>
    </row>
    <row r="4" s="1" customFormat="1" ht="36" spans="1:42">
      <c r="A4" s="5"/>
      <c r="B4" s="5"/>
      <c r="C4" s="5"/>
      <c r="D4" s="5"/>
      <c r="E4" s="6"/>
      <c r="F4" s="5" t="s">
        <v>18</v>
      </c>
      <c r="G4" s="5" t="s">
        <v>19</v>
      </c>
      <c r="H4" s="5" t="s">
        <v>20</v>
      </c>
      <c r="I4" s="5" t="s">
        <v>21</v>
      </c>
      <c r="J4" s="5" t="s">
        <v>18</v>
      </c>
      <c r="K4" s="5" t="s">
        <v>19</v>
      </c>
      <c r="L4" s="5" t="s">
        <v>20</v>
      </c>
      <c r="M4" s="5" t="s">
        <v>22</v>
      </c>
      <c r="N4" s="5" t="s">
        <v>18</v>
      </c>
      <c r="O4" s="5" t="s">
        <v>19</v>
      </c>
      <c r="P4" s="5" t="s">
        <v>20</v>
      </c>
      <c r="Q4" s="27" t="s">
        <v>23</v>
      </c>
      <c r="R4" s="27"/>
      <c r="S4" s="27" t="s">
        <v>24</v>
      </c>
      <c r="T4" s="5" t="s">
        <v>25</v>
      </c>
      <c r="U4" s="28" t="s">
        <v>26</v>
      </c>
      <c r="V4" s="28" t="s">
        <v>27</v>
      </c>
      <c r="W4" s="5" t="s">
        <v>28</v>
      </c>
      <c r="X4" s="28" t="s">
        <v>29</v>
      </c>
      <c r="Y4" s="5" t="s">
        <v>30</v>
      </c>
      <c r="Z4" s="28" t="s">
        <v>31</v>
      </c>
      <c r="AA4" s="41" t="s">
        <v>32</v>
      </c>
      <c r="AB4" s="28" t="s">
        <v>33</v>
      </c>
      <c r="AC4" s="3" t="s">
        <v>34</v>
      </c>
      <c r="AD4" s="41"/>
      <c r="AE4" s="41"/>
      <c r="AF4" s="43" t="s">
        <v>35</v>
      </c>
      <c r="AG4" s="28" t="s">
        <v>36</v>
      </c>
      <c r="AH4" s="43" t="s">
        <v>28</v>
      </c>
      <c r="AI4" s="28" t="s">
        <v>37</v>
      </c>
      <c r="AJ4" s="43" t="s">
        <v>38</v>
      </c>
      <c r="AK4" s="51" t="s">
        <v>39</v>
      </c>
      <c r="AL4" s="3" t="s">
        <v>40</v>
      </c>
      <c r="AM4" s="50"/>
      <c r="AN4" s="5"/>
      <c r="AO4" s="43"/>
      <c r="AP4" s="41"/>
    </row>
    <row r="5" s="1" customFormat="1" ht="14.25" spans="1:42">
      <c r="A5" s="7">
        <v>1</v>
      </c>
      <c r="B5" s="8" t="s">
        <v>41</v>
      </c>
      <c r="C5" s="8" t="s">
        <v>42</v>
      </c>
      <c r="D5" s="9" t="s">
        <v>43</v>
      </c>
      <c r="E5" s="10">
        <v>42064</v>
      </c>
      <c r="F5" s="8">
        <v>8960</v>
      </c>
      <c r="G5" s="8">
        <v>8960</v>
      </c>
      <c r="H5" s="8">
        <v>8960</v>
      </c>
      <c r="I5" s="8">
        <v>8960</v>
      </c>
      <c r="J5" s="8"/>
      <c r="K5" s="8"/>
      <c r="L5" s="8"/>
      <c r="M5" s="8"/>
      <c r="N5" s="8"/>
      <c r="O5" s="8"/>
      <c r="P5" s="8"/>
      <c r="Q5" s="8"/>
      <c r="R5" s="8"/>
      <c r="S5" s="8"/>
      <c r="T5" s="29">
        <f t="shared" ref="T5:T52" si="0">ROUND(F5*16%,2)</f>
        <v>1433.6</v>
      </c>
      <c r="U5" s="29"/>
      <c r="V5" s="30"/>
      <c r="W5" s="29">
        <f t="shared" ref="W5:W52" si="1">ROUND(G5*0.7%,2)</f>
        <v>62.72</v>
      </c>
      <c r="X5" s="31"/>
      <c r="Y5" s="29">
        <f t="shared" ref="Y5:Y52" si="2">ROUND(H5*8.7%,2)</f>
        <v>779.52</v>
      </c>
      <c r="Z5" s="30"/>
      <c r="AA5" s="29">
        <f t="shared" ref="AA5:AA52" si="3">ROUND(I5*0.96%,2)</f>
        <v>86.02</v>
      </c>
      <c r="AB5" s="8"/>
      <c r="AC5" s="3"/>
      <c r="AD5" s="11"/>
      <c r="AE5" s="11">
        <f t="shared" ref="AE5:AE52" si="4">SUM(T5:AD5)</f>
        <v>2361.86</v>
      </c>
      <c r="AF5" s="29">
        <f t="shared" ref="AF5:AF52" si="5">ROUND(F5*8%,2)</f>
        <v>716.8</v>
      </c>
      <c r="AG5" s="30"/>
      <c r="AH5" s="29">
        <f t="shared" ref="AH5:AH52" si="6">ROUND(G5*0.3%,2)</f>
        <v>26.88</v>
      </c>
      <c r="AI5" s="29"/>
      <c r="AJ5" s="44">
        <f t="shared" ref="AJ5:AJ52" si="7">ROUND(H5*2%,2)</f>
        <v>179.2</v>
      </c>
      <c r="AK5" s="30"/>
      <c r="AL5" s="3"/>
      <c r="AM5" s="11">
        <v>15</v>
      </c>
      <c r="AN5" s="11">
        <f t="shared" ref="AN5:AN52" si="8">SUM(AF5:AM5)</f>
        <v>937.88</v>
      </c>
      <c r="AO5" s="29">
        <f t="shared" ref="AO5:AO52" si="9">AE5+AN5</f>
        <v>3299.74</v>
      </c>
      <c r="AP5" s="11"/>
    </row>
    <row r="6" s="1" customFormat="1" ht="14.25" spans="1:42">
      <c r="A6" s="7">
        <v>2</v>
      </c>
      <c r="B6" s="8" t="s">
        <v>44</v>
      </c>
      <c r="C6" s="8" t="s">
        <v>45</v>
      </c>
      <c r="D6" s="9" t="s">
        <v>46</v>
      </c>
      <c r="E6" s="10">
        <v>42064</v>
      </c>
      <c r="F6" s="8">
        <v>5160</v>
      </c>
      <c r="G6" s="8">
        <v>5160</v>
      </c>
      <c r="H6" s="8">
        <v>5160</v>
      </c>
      <c r="I6" s="8">
        <v>5160</v>
      </c>
      <c r="J6" s="8"/>
      <c r="K6" s="8"/>
      <c r="L6" s="8"/>
      <c r="M6" s="8"/>
      <c r="N6" s="8"/>
      <c r="O6" s="8"/>
      <c r="P6" s="8"/>
      <c r="Q6" s="8"/>
      <c r="R6" s="8"/>
      <c r="S6" s="8"/>
      <c r="T6" s="29">
        <f t="shared" si="0"/>
        <v>825.6</v>
      </c>
      <c r="U6" s="29"/>
      <c r="V6" s="30"/>
      <c r="W6" s="29">
        <f t="shared" si="1"/>
        <v>36.12</v>
      </c>
      <c r="X6" s="31"/>
      <c r="Y6" s="29">
        <f t="shared" si="2"/>
        <v>448.92</v>
      </c>
      <c r="Z6" s="30"/>
      <c r="AA6" s="29">
        <f t="shared" si="3"/>
        <v>49.54</v>
      </c>
      <c r="AB6" s="8"/>
      <c r="AC6" s="8"/>
      <c r="AD6" s="11"/>
      <c r="AE6" s="11">
        <f t="shared" si="4"/>
        <v>1360.18</v>
      </c>
      <c r="AF6" s="29">
        <f t="shared" si="5"/>
        <v>412.8</v>
      </c>
      <c r="AG6" s="30"/>
      <c r="AH6" s="29">
        <f t="shared" si="6"/>
        <v>15.48</v>
      </c>
      <c r="AI6" s="29"/>
      <c r="AJ6" s="29">
        <f t="shared" si="7"/>
        <v>103.2</v>
      </c>
      <c r="AK6" s="30"/>
      <c r="AL6" s="30"/>
      <c r="AM6" s="11">
        <v>15</v>
      </c>
      <c r="AN6" s="11">
        <f t="shared" si="8"/>
        <v>546.48</v>
      </c>
      <c r="AO6" s="29">
        <f t="shared" si="9"/>
        <v>1906.66</v>
      </c>
      <c r="AP6" s="11"/>
    </row>
    <row r="7" s="1" customFormat="1" ht="14.25" spans="1:42">
      <c r="A7" s="7">
        <v>3</v>
      </c>
      <c r="B7" s="8" t="s">
        <v>47</v>
      </c>
      <c r="C7" s="8" t="s">
        <v>42</v>
      </c>
      <c r="D7" s="9" t="s">
        <v>48</v>
      </c>
      <c r="E7" s="10">
        <v>42125</v>
      </c>
      <c r="F7" s="8">
        <v>0</v>
      </c>
      <c r="G7" s="8">
        <v>0</v>
      </c>
      <c r="H7" s="8">
        <v>13000</v>
      </c>
      <c r="I7" s="8">
        <v>0</v>
      </c>
      <c r="J7" s="8"/>
      <c r="K7" s="8"/>
      <c r="L7" s="8"/>
      <c r="M7" s="8"/>
      <c r="N7" s="8"/>
      <c r="O7" s="8"/>
      <c r="P7" s="8"/>
      <c r="Q7" s="8"/>
      <c r="R7" s="8"/>
      <c r="S7" s="8"/>
      <c r="T7" s="29">
        <f t="shared" si="0"/>
        <v>0</v>
      </c>
      <c r="U7" s="29"/>
      <c r="V7" s="30"/>
      <c r="W7" s="29">
        <f t="shared" si="1"/>
        <v>0</v>
      </c>
      <c r="X7" s="31"/>
      <c r="Y7" s="29">
        <f t="shared" si="2"/>
        <v>1131</v>
      </c>
      <c r="Z7" s="30"/>
      <c r="AA7" s="29">
        <f t="shared" si="3"/>
        <v>0</v>
      </c>
      <c r="AB7" s="8"/>
      <c r="AC7" s="8"/>
      <c r="AD7" s="11"/>
      <c r="AE7" s="11">
        <f t="shared" si="4"/>
        <v>1131</v>
      </c>
      <c r="AF7" s="29">
        <f t="shared" si="5"/>
        <v>0</v>
      </c>
      <c r="AG7" s="30"/>
      <c r="AH7" s="29">
        <f t="shared" si="6"/>
        <v>0</v>
      </c>
      <c r="AI7" s="29"/>
      <c r="AJ7" s="29">
        <f t="shared" si="7"/>
        <v>260</v>
      </c>
      <c r="AK7" s="30"/>
      <c r="AL7" s="30"/>
      <c r="AM7" s="11">
        <v>15</v>
      </c>
      <c r="AN7" s="11">
        <f t="shared" si="8"/>
        <v>275</v>
      </c>
      <c r="AO7" s="29">
        <f t="shared" si="9"/>
        <v>1406</v>
      </c>
      <c r="AP7" s="16"/>
    </row>
    <row r="8" s="1" customFormat="1" ht="14.25" spans="1:42">
      <c r="A8" s="7">
        <v>4</v>
      </c>
      <c r="B8" s="8" t="s">
        <v>49</v>
      </c>
      <c r="C8" s="8" t="s">
        <v>42</v>
      </c>
      <c r="D8" s="9" t="s">
        <v>50</v>
      </c>
      <c r="E8" s="10">
        <v>42125</v>
      </c>
      <c r="F8" s="8">
        <v>7420</v>
      </c>
      <c r="G8" s="8">
        <v>7420</v>
      </c>
      <c r="H8" s="8">
        <v>7420</v>
      </c>
      <c r="I8" s="8">
        <v>7420</v>
      </c>
      <c r="J8" s="8"/>
      <c r="K8" s="8"/>
      <c r="L8" s="8"/>
      <c r="M8" s="8"/>
      <c r="N8" s="8"/>
      <c r="O8" s="8"/>
      <c r="P8" s="8"/>
      <c r="Q8" s="8"/>
      <c r="R8" s="8"/>
      <c r="S8" s="8"/>
      <c r="T8" s="29">
        <f t="shared" si="0"/>
        <v>1187.2</v>
      </c>
      <c r="U8" s="29"/>
      <c r="V8" s="30"/>
      <c r="W8" s="29">
        <f t="shared" si="1"/>
        <v>51.94</v>
      </c>
      <c r="X8" s="31"/>
      <c r="Y8" s="29">
        <f t="shared" si="2"/>
        <v>645.54</v>
      </c>
      <c r="Z8" s="30"/>
      <c r="AA8" s="29">
        <f t="shared" si="3"/>
        <v>71.23</v>
      </c>
      <c r="AB8" s="8"/>
      <c r="AC8" s="8"/>
      <c r="AD8" s="11"/>
      <c r="AE8" s="11">
        <f t="shared" si="4"/>
        <v>1955.91</v>
      </c>
      <c r="AF8" s="29">
        <f t="shared" si="5"/>
        <v>593.6</v>
      </c>
      <c r="AG8" s="30"/>
      <c r="AH8" s="29">
        <f t="shared" si="6"/>
        <v>22.26</v>
      </c>
      <c r="AI8" s="29"/>
      <c r="AJ8" s="29">
        <f t="shared" si="7"/>
        <v>148.4</v>
      </c>
      <c r="AK8" s="30"/>
      <c r="AL8" s="30"/>
      <c r="AM8" s="11">
        <v>15</v>
      </c>
      <c r="AN8" s="11">
        <f t="shared" si="8"/>
        <v>779.26</v>
      </c>
      <c r="AO8" s="29">
        <f t="shared" si="9"/>
        <v>2735.17</v>
      </c>
      <c r="AP8" s="11"/>
    </row>
    <row r="9" s="1" customFormat="1" ht="14.25" spans="1:42">
      <c r="A9" s="7">
        <v>5</v>
      </c>
      <c r="B9" s="8" t="s">
        <v>51</v>
      </c>
      <c r="C9" s="8" t="s">
        <v>45</v>
      </c>
      <c r="D9" s="9" t="s">
        <v>52</v>
      </c>
      <c r="E9" s="10">
        <v>42125</v>
      </c>
      <c r="F9" s="8">
        <v>6280</v>
      </c>
      <c r="G9" s="8">
        <v>6280</v>
      </c>
      <c r="H9" s="8">
        <v>6280</v>
      </c>
      <c r="I9" s="8">
        <v>6280</v>
      </c>
      <c r="J9" s="8"/>
      <c r="K9" s="8"/>
      <c r="L9" s="8"/>
      <c r="M9" s="8"/>
      <c r="N9" s="8"/>
      <c r="O9" s="8"/>
      <c r="P9" s="8"/>
      <c r="Q9" s="8"/>
      <c r="R9" s="8"/>
      <c r="S9" s="8"/>
      <c r="T9" s="29">
        <f t="shared" si="0"/>
        <v>1004.8</v>
      </c>
      <c r="U9" s="29"/>
      <c r="V9" s="30"/>
      <c r="W9" s="29">
        <f t="shared" si="1"/>
        <v>43.96</v>
      </c>
      <c r="X9" s="31"/>
      <c r="Y9" s="29">
        <f t="shared" si="2"/>
        <v>546.36</v>
      </c>
      <c r="Z9" s="30"/>
      <c r="AA9" s="29">
        <f t="shared" si="3"/>
        <v>60.29</v>
      </c>
      <c r="AB9" s="8"/>
      <c r="AC9" s="8"/>
      <c r="AD9" s="11"/>
      <c r="AE9" s="11">
        <f t="shared" si="4"/>
        <v>1655.41</v>
      </c>
      <c r="AF9" s="29">
        <f t="shared" si="5"/>
        <v>502.4</v>
      </c>
      <c r="AG9" s="30"/>
      <c r="AH9" s="29">
        <f t="shared" si="6"/>
        <v>18.84</v>
      </c>
      <c r="AI9" s="29"/>
      <c r="AJ9" s="29">
        <f t="shared" si="7"/>
        <v>125.6</v>
      </c>
      <c r="AK9" s="30"/>
      <c r="AL9" s="30"/>
      <c r="AM9" s="11">
        <v>15</v>
      </c>
      <c r="AN9" s="11">
        <f t="shared" si="8"/>
        <v>661.84</v>
      </c>
      <c r="AO9" s="29">
        <f t="shared" si="9"/>
        <v>2317.25</v>
      </c>
      <c r="AP9" s="11"/>
    </row>
    <row r="10" s="1" customFormat="1" ht="14.25" spans="1:42">
      <c r="A10" s="7">
        <v>6</v>
      </c>
      <c r="B10" s="8" t="s">
        <v>53</v>
      </c>
      <c r="C10" s="8" t="s">
        <v>42</v>
      </c>
      <c r="D10" s="9" t="s">
        <v>54</v>
      </c>
      <c r="E10" s="10">
        <v>42156</v>
      </c>
      <c r="F10" s="8">
        <v>4260</v>
      </c>
      <c r="G10" s="8">
        <v>4260</v>
      </c>
      <c r="H10" s="8">
        <v>4260</v>
      </c>
      <c r="I10" s="8">
        <v>4260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29">
        <f t="shared" si="0"/>
        <v>681.6</v>
      </c>
      <c r="U10" s="29"/>
      <c r="V10" s="30"/>
      <c r="W10" s="29">
        <f t="shared" si="1"/>
        <v>29.82</v>
      </c>
      <c r="X10" s="31"/>
      <c r="Y10" s="29">
        <f t="shared" si="2"/>
        <v>370.62</v>
      </c>
      <c r="Z10" s="30"/>
      <c r="AA10" s="29">
        <f t="shared" si="3"/>
        <v>40.9</v>
      </c>
      <c r="AB10" s="8"/>
      <c r="AC10" s="8"/>
      <c r="AD10" s="11"/>
      <c r="AE10" s="11">
        <f t="shared" si="4"/>
        <v>1122.94</v>
      </c>
      <c r="AF10" s="29">
        <f t="shared" si="5"/>
        <v>340.8</v>
      </c>
      <c r="AG10" s="30"/>
      <c r="AH10" s="29">
        <f t="shared" si="6"/>
        <v>12.78</v>
      </c>
      <c r="AI10" s="29"/>
      <c r="AJ10" s="29">
        <f t="shared" si="7"/>
        <v>85.2</v>
      </c>
      <c r="AK10" s="30"/>
      <c r="AL10" s="30"/>
      <c r="AM10" s="11">
        <v>15</v>
      </c>
      <c r="AN10" s="11">
        <f t="shared" si="8"/>
        <v>453.78</v>
      </c>
      <c r="AO10" s="29">
        <f t="shared" si="9"/>
        <v>1576.72</v>
      </c>
      <c r="AP10" s="11"/>
    </row>
    <row r="11" s="1" customFormat="1" ht="14.25" spans="1:42">
      <c r="A11" s="7">
        <v>7</v>
      </c>
      <c r="B11" s="8" t="s">
        <v>55</v>
      </c>
      <c r="C11" s="8" t="s">
        <v>42</v>
      </c>
      <c r="D11" s="9" t="s">
        <v>56</v>
      </c>
      <c r="E11" s="10">
        <v>42186</v>
      </c>
      <c r="F11" s="8">
        <v>5740</v>
      </c>
      <c r="G11" s="8">
        <v>5740</v>
      </c>
      <c r="H11" s="8">
        <v>5740</v>
      </c>
      <c r="I11" s="8">
        <v>5740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29">
        <f t="shared" si="0"/>
        <v>918.4</v>
      </c>
      <c r="U11" s="29"/>
      <c r="V11" s="30"/>
      <c r="W11" s="29">
        <f t="shared" si="1"/>
        <v>40.18</v>
      </c>
      <c r="X11" s="31"/>
      <c r="Y11" s="29">
        <f t="shared" si="2"/>
        <v>499.38</v>
      </c>
      <c r="Z11" s="30"/>
      <c r="AA11" s="29">
        <f t="shared" si="3"/>
        <v>55.1</v>
      </c>
      <c r="AB11" s="8"/>
      <c r="AC11" s="8"/>
      <c r="AD11" s="11"/>
      <c r="AE11" s="11">
        <f t="shared" si="4"/>
        <v>1513.06</v>
      </c>
      <c r="AF11" s="29">
        <f t="shared" si="5"/>
        <v>459.2</v>
      </c>
      <c r="AG11" s="30"/>
      <c r="AH11" s="29">
        <f t="shared" si="6"/>
        <v>17.22</v>
      </c>
      <c r="AI11" s="29"/>
      <c r="AJ11" s="29">
        <f t="shared" si="7"/>
        <v>114.8</v>
      </c>
      <c r="AK11" s="30"/>
      <c r="AL11" s="30"/>
      <c r="AM11" s="11">
        <v>15</v>
      </c>
      <c r="AN11" s="11">
        <f t="shared" si="8"/>
        <v>606.22</v>
      </c>
      <c r="AO11" s="29">
        <f t="shared" si="9"/>
        <v>2119.28</v>
      </c>
      <c r="AP11" s="11"/>
    </row>
    <row r="12" s="1" customFormat="1" ht="14.25" spans="1:42">
      <c r="A12" s="7">
        <v>8</v>
      </c>
      <c r="B12" s="8" t="s">
        <v>57</v>
      </c>
      <c r="C12" s="8" t="s">
        <v>42</v>
      </c>
      <c r="D12" s="9" t="s">
        <v>58</v>
      </c>
      <c r="E12" s="10">
        <v>42217</v>
      </c>
      <c r="F12" s="8">
        <v>8500</v>
      </c>
      <c r="G12" s="8">
        <v>8500</v>
      </c>
      <c r="H12" s="8">
        <v>8500</v>
      </c>
      <c r="I12" s="8">
        <v>8500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29">
        <f t="shared" si="0"/>
        <v>1360</v>
      </c>
      <c r="U12" s="29"/>
      <c r="V12" s="30"/>
      <c r="W12" s="29">
        <f t="shared" si="1"/>
        <v>59.5</v>
      </c>
      <c r="X12" s="31"/>
      <c r="Y12" s="29">
        <f t="shared" si="2"/>
        <v>739.5</v>
      </c>
      <c r="Z12" s="30"/>
      <c r="AA12" s="29">
        <f t="shared" si="3"/>
        <v>81.6</v>
      </c>
      <c r="AB12" s="8"/>
      <c r="AC12" s="8"/>
      <c r="AD12" s="11"/>
      <c r="AE12" s="11">
        <f t="shared" si="4"/>
        <v>2240.6</v>
      </c>
      <c r="AF12" s="29">
        <f t="shared" si="5"/>
        <v>680</v>
      </c>
      <c r="AG12" s="30"/>
      <c r="AH12" s="29">
        <f t="shared" si="6"/>
        <v>25.5</v>
      </c>
      <c r="AI12" s="29"/>
      <c r="AJ12" s="29">
        <f t="shared" si="7"/>
        <v>170</v>
      </c>
      <c r="AK12" s="30"/>
      <c r="AL12" s="30"/>
      <c r="AM12" s="11">
        <v>15</v>
      </c>
      <c r="AN12" s="11">
        <f t="shared" si="8"/>
        <v>890.5</v>
      </c>
      <c r="AO12" s="29">
        <f t="shared" si="9"/>
        <v>3131.1</v>
      </c>
      <c r="AP12" s="11"/>
    </row>
    <row r="13" s="1" customFormat="1" ht="14.25" spans="1:42">
      <c r="A13" s="7">
        <v>9</v>
      </c>
      <c r="B13" s="8" t="s">
        <v>59</v>
      </c>
      <c r="C13" s="8" t="s">
        <v>42</v>
      </c>
      <c r="D13" s="9" t="s">
        <v>60</v>
      </c>
      <c r="E13" s="10">
        <v>42309</v>
      </c>
      <c r="F13" s="8">
        <v>5580</v>
      </c>
      <c r="G13" s="8">
        <v>5580</v>
      </c>
      <c r="H13" s="8">
        <v>5580</v>
      </c>
      <c r="I13" s="8">
        <v>5580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29">
        <f t="shared" si="0"/>
        <v>892.8</v>
      </c>
      <c r="U13" s="29"/>
      <c r="V13" s="30"/>
      <c r="W13" s="29">
        <f t="shared" si="1"/>
        <v>39.06</v>
      </c>
      <c r="X13" s="31"/>
      <c r="Y13" s="29">
        <f t="shared" si="2"/>
        <v>485.46</v>
      </c>
      <c r="Z13" s="30"/>
      <c r="AA13" s="29">
        <f t="shared" si="3"/>
        <v>53.57</v>
      </c>
      <c r="AB13" s="8"/>
      <c r="AC13" s="8"/>
      <c r="AD13" s="11"/>
      <c r="AE13" s="11">
        <f t="shared" si="4"/>
        <v>1470.89</v>
      </c>
      <c r="AF13" s="29">
        <f t="shared" si="5"/>
        <v>446.4</v>
      </c>
      <c r="AG13" s="30"/>
      <c r="AH13" s="29">
        <f t="shared" si="6"/>
        <v>16.74</v>
      </c>
      <c r="AI13" s="29"/>
      <c r="AJ13" s="29">
        <f t="shared" si="7"/>
        <v>111.6</v>
      </c>
      <c r="AK13" s="30"/>
      <c r="AL13" s="30"/>
      <c r="AM13" s="11">
        <v>15</v>
      </c>
      <c r="AN13" s="11">
        <f t="shared" si="8"/>
        <v>589.74</v>
      </c>
      <c r="AO13" s="29">
        <f t="shared" si="9"/>
        <v>2060.63</v>
      </c>
      <c r="AP13" s="11"/>
    </row>
    <row r="14" s="1" customFormat="1" ht="14.25" spans="1:42">
      <c r="A14" s="7">
        <v>10</v>
      </c>
      <c r="B14" s="8" t="s">
        <v>61</v>
      </c>
      <c r="C14" s="8" t="s">
        <v>42</v>
      </c>
      <c r="D14" s="9" t="s">
        <v>62</v>
      </c>
      <c r="E14" s="10">
        <v>42309</v>
      </c>
      <c r="F14" s="8">
        <v>4560</v>
      </c>
      <c r="G14" s="8">
        <v>4560</v>
      </c>
      <c r="H14" s="8">
        <v>4560</v>
      </c>
      <c r="I14" s="8">
        <v>4560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29">
        <f t="shared" si="0"/>
        <v>729.6</v>
      </c>
      <c r="U14" s="29"/>
      <c r="V14" s="30"/>
      <c r="W14" s="29">
        <f t="shared" si="1"/>
        <v>31.92</v>
      </c>
      <c r="X14" s="31"/>
      <c r="Y14" s="29">
        <f t="shared" si="2"/>
        <v>396.72</v>
      </c>
      <c r="Z14" s="30"/>
      <c r="AA14" s="29">
        <f t="shared" si="3"/>
        <v>43.78</v>
      </c>
      <c r="AB14" s="8"/>
      <c r="AC14" s="8"/>
      <c r="AD14" s="11"/>
      <c r="AE14" s="11">
        <f t="shared" si="4"/>
        <v>1202.02</v>
      </c>
      <c r="AF14" s="29">
        <f t="shared" si="5"/>
        <v>364.8</v>
      </c>
      <c r="AG14" s="30"/>
      <c r="AH14" s="29">
        <f t="shared" si="6"/>
        <v>13.68</v>
      </c>
      <c r="AI14" s="29"/>
      <c r="AJ14" s="29">
        <f t="shared" si="7"/>
        <v>91.2</v>
      </c>
      <c r="AK14" s="30"/>
      <c r="AL14" s="30"/>
      <c r="AM14" s="11">
        <v>15</v>
      </c>
      <c r="AN14" s="11">
        <f t="shared" si="8"/>
        <v>484.68</v>
      </c>
      <c r="AO14" s="29">
        <f t="shared" si="9"/>
        <v>1686.7</v>
      </c>
      <c r="AP14" s="11"/>
    </row>
    <row r="15" s="1" customFormat="1" ht="14.25" spans="1:42">
      <c r="A15" s="7">
        <v>11</v>
      </c>
      <c r="B15" s="8" t="s">
        <v>63</v>
      </c>
      <c r="C15" s="8" t="s">
        <v>42</v>
      </c>
      <c r="D15" s="9" t="s">
        <v>64</v>
      </c>
      <c r="E15" s="10">
        <v>42339</v>
      </c>
      <c r="F15" s="8">
        <v>4100</v>
      </c>
      <c r="G15" s="8">
        <v>4100</v>
      </c>
      <c r="H15" s="8">
        <v>4100</v>
      </c>
      <c r="I15" s="8">
        <v>4100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29">
        <f t="shared" si="0"/>
        <v>656</v>
      </c>
      <c r="U15" s="29"/>
      <c r="V15" s="30"/>
      <c r="W15" s="29">
        <f t="shared" si="1"/>
        <v>28.7</v>
      </c>
      <c r="X15" s="31"/>
      <c r="Y15" s="29">
        <f t="shared" si="2"/>
        <v>356.7</v>
      </c>
      <c r="Z15" s="30"/>
      <c r="AA15" s="29">
        <f t="shared" si="3"/>
        <v>39.36</v>
      </c>
      <c r="AB15" s="8"/>
      <c r="AC15" s="8"/>
      <c r="AD15" s="11"/>
      <c r="AE15" s="11">
        <f t="shared" si="4"/>
        <v>1080.76</v>
      </c>
      <c r="AF15" s="29">
        <f t="shared" si="5"/>
        <v>328</v>
      </c>
      <c r="AG15" s="30"/>
      <c r="AH15" s="29">
        <f t="shared" si="6"/>
        <v>12.3</v>
      </c>
      <c r="AI15" s="29"/>
      <c r="AJ15" s="29">
        <f t="shared" si="7"/>
        <v>82</v>
      </c>
      <c r="AK15" s="30"/>
      <c r="AL15" s="30"/>
      <c r="AM15" s="11">
        <v>15</v>
      </c>
      <c r="AN15" s="11">
        <f t="shared" si="8"/>
        <v>437.3</v>
      </c>
      <c r="AO15" s="29">
        <f t="shared" si="9"/>
        <v>1518.06</v>
      </c>
      <c r="AP15" s="11"/>
    </row>
    <row r="16" s="1" customFormat="1" ht="14.25" spans="1:42">
      <c r="A16" s="7">
        <v>12</v>
      </c>
      <c r="B16" s="8" t="s">
        <v>65</v>
      </c>
      <c r="C16" s="8" t="s">
        <v>42</v>
      </c>
      <c r="D16" s="9" t="s">
        <v>66</v>
      </c>
      <c r="E16" s="10">
        <v>42370</v>
      </c>
      <c r="F16" s="8">
        <v>5000</v>
      </c>
      <c r="G16" s="8">
        <v>5000</v>
      </c>
      <c r="H16" s="8">
        <v>5000</v>
      </c>
      <c r="I16" s="8">
        <v>5000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29">
        <f t="shared" si="0"/>
        <v>800</v>
      </c>
      <c r="U16" s="29"/>
      <c r="V16" s="30"/>
      <c r="W16" s="29">
        <f t="shared" si="1"/>
        <v>35</v>
      </c>
      <c r="X16" s="31"/>
      <c r="Y16" s="29">
        <f t="shared" si="2"/>
        <v>435</v>
      </c>
      <c r="Z16" s="30"/>
      <c r="AA16" s="29">
        <f t="shared" si="3"/>
        <v>48</v>
      </c>
      <c r="AB16" s="8"/>
      <c r="AC16" s="8"/>
      <c r="AD16" s="11"/>
      <c r="AE16" s="11">
        <f t="shared" si="4"/>
        <v>1318</v>
      </c>
      <c r="AF16" s="29">
        <f t="shared" si="5"/>
        <v>400</v>
      </c>
      <c r="AG16" s="30"/>
      <c r="AH16" s="29">
        <f t="shared" si="6"/>
        <v>15</v>
      </c>
      <c r="AI16" s="29"/>
      <c r="AJ16" s="29">
        <f t="shared" si="7"/>
        <v>100</v>
      </c>
      <c r="AK16" s="30"/>
      <c r="AL16" s="30"/>
      <c r="AM16" s="11">
        <v>15</v>
      </c>
      <c r="AN16" s="11">
        <f t="shared" si="8"/>
        <v>530</v>
      </c>
      <c r="AO16" s="29">
        <f t="shared" si="9"/>
        <v>1848</v>
      </c>
      <c r="AP16" s="11"/>
    </row>
    <row r="17" s="1" customFormat="1" ht="14.25" spans="1:42">
      <c r="A17" s="7">
        <v>13</v>
      </c>
      <c r="B17" s="8" t="s">
        <v>67</v>
      </c>
      <c r="C17" s="11" t="s">
        <v>42</v>
      </c>
      <c r="D17" s="12" t="s">
        <v>68</v>
      </c>
      <c r="E17" s="10">
        <v>42370</v>
      </c>
      <c r="F17" s="8">
        <v>4760</v>
      </c>
      <c r="G17" s="8">
        <v>4760</v>
      </c>
      <c r="H17" s="8">
        <v>4760</v>
      </c>
      <c r="I17" s="8">
        <v>4760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29">
        <f t="shared" si="0"/>
        <v>761.6</v>
      </c>
      <c r="U17" s="29"/>
      <c r="V17" s="30"/>
      <c r="W17" s="29">
        <f t="shared" si="1"/>
        <v>33.32</v>
      </c>
      <c r="X17" s="31"/>
      <c r="Y17" s="29">
        <f t="shared" si="2"/>
        <v>414.12</v>
      </c>
      <c r="Z17" s="30"/>
      <c r="AA17" s="29">
        <f t="shared" si="3"/>
        <v>45.7</v>
      </c>
      <c r="AB17" s="8"/>
      <c r="AC17" s="8"/>
      <c r="AD17" s="11"/>
      <c r="AE17" s="11">
        <f t="shared" si="4"/>
        <v>1254.74</v>
      </c>
      <c r="AF17" s="29">
        <f t="shared" si="5"/>
        <v>380.8</v>
      </c>
      <c r="AG17" s="30"/>
      <c r="AH17" s="29">
        <f t="shared" si="6"/>
        <v>14.28</v>
      </c>
      <c r="AI17" s="29"/>
      <c r="AJ17" s="29">
        <f t="shared" si="7"/>
        <v>95.2</v>
      </c>
      <c r="AK17" s="30"/>
      <c r="AL17" s="30"/>
      <c r="AM17" s="11">
        <v>15</v>
      </c>
      <c r="AN17" s="11">
        <f t="shared" si="8"/>
        <v>505.28</v>
      </c>
      <c r="AO17" s="29">
        <f t="shared" si="9"/>
        <v>1760.02</v>
      </c>
      <c r="AP17" s="11"/>
    </row>
    <row r="18" s="1" customFormat="1" ht="14.25" spans="1:42">
      <c r="A18" s="7">
        <v>14</v>
      </c>
      <c r="B18" s="8" t="s">
        <v>69</v>
      </c>
      <c r="C18" s="11" t="s">
        <v>42</v>
      </c>
      <c r="D18" s="12" t="s">
        <v>70</v>
      </c>
      <c r="E18" s="13">
        <v>42401</v>
      </c>
      <c r="F18" s="8">
        <v>4520</v>
      </c>
      <c r="G18" s="8">
        <v>4520</v>
      </c>
      <c r="H18" s="8">
        <v>4520</v>
      </c>
      <c r="I18" s="8">
        <v>4520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29">
        <f t="shared" si="0"/>
        <v>723.2</v>
      </c>
      <c r="U18" s="29"/>
      <c r="V18" s="30"/>
      <c r="W18" s="29">
        <f t="shared" si="1"/>
        <v>31.64</v>
      </c>
      <c r="X18" s="31"/>
      <c r="Y18" s="29">
        <f t="shared" si="2"/>
        <v>393.24</v>
      </c>
      <c r="Z18" s="30"/>
      <c r="AA18" s="29">
        <f t="shared" si="3"/>
        <v>43.39</v>
      </c>
      <c r="AB18" s="8"/>
      <c r="AC18" s="8"/>
      <c r="AD18" s="11"/>
      <c r="AE18" s="11">
        <f t="shared" si="4"/>
        <v>1191.47</v>
      </c>
      <c r="AF18" s="29">
        <f t="shared" si="5"/>
        <v>361.6</v>
      </c>
      <c r="AG18" s="30"/>
      <c r="AH18" s="29">
        <f t="shared" si="6"/>
        <v>13.56</v>
      </c>
      <c r="AI18" s="29"/>
      <c r="AJ18" s="29">
        <f t="shared" si="7"/>
        <v>90.4</v>
      </c>
      <c r="AK18" s="30"/>
      <c r="AL18" s="30"/>
      <c r="AM18" s="11">
        <v>15</v>
      </c>
      <c r="AN18" s="11">
        <f t="shared" si="8"/>
        <v>480.56</v>
      </c>
      <c r="AO18" s="29">
        <f t="shared" si="9"/>
        <v>1672.03</v>
      </c>
      <c r="AP18" s="11"/>
    </row>
    <row r="19" s="1" customFormat="1" ht="14.25" spans="1:42">
      <c r="A19" s="7">
        <v>15</v>
      </c>
      <c r="B19" s="8" t="s">
        <v>71</v>
      </c>
      <c r="C19" s="11" t="s">
        <v>42</v>
      </c>
      <c r="D19" s="12" t="s">
        <v>72</v>
      </c>
      <c r="E19" s="10">
        <v>42401</v>
      </c>
      <c r="F19" s="8">
        <v>4820</v>
      </c>
      <c r="G19" s="8">
        <v>4820</v>
      </c>
      <c r="H19" s="8">
        <v>4820</v>
      </c>
      <c r="I19" s="8">
        <v>4820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29">
        <f t="shared" si="0"/>
        <v>771.2</v>
      </c>
      <c r="U19" s="29"/>
      <c r="V19" s="30"/>
      <c r="W19" s="29">
        <f t="shared" si="1"/>
        <v>33.74</v>
      </c>
      <c r="X19" s="31"/>
      <c r="Y19" s="29">
        <f t="shared" si="2"/>
        <v>419.34</v>
      </c>
      <c r="Z19" s="30"/>
      <c r="AA19" s="29">
        <f t="shared" si="3"/>
        <v>46.27</v>
      </c>
      <c r="AB19" s="8"/>
      <c r="AC19" s="8"/>
      <c r="AD19" s="11"/>
      <c r="AE19" s="11">
        <f t="shared" si="4"/>
        <v>1270.55</v>
      </c>
      <c r="AF19" s="29">
        <f t="shared" si="5"/>
        <v>385.6</v>
      </c>
      <c r="AG19" s="30"/>
      <c r="AH19" s="29">
        <f t="shared" si="6"/>
        <v>14.46</v>
      </c>
      <c r="AI19" s="29"/>
      <c r="AJ19" s="29">
        <f t="shared" si="7"/>
        <v>96.4</v>
      </c>
      <c r="AK19" s="30"/>
      <c r="AL19" s="30"/>
      <c r="AM19" s="11">
        <v>15</v>
      </c>
      <c r="AN19" s="11">
        <f t="shared" si="8"/>
        <v>511.46</v>
      </c>
      <c r="AO19" s="29">
        <f t="shared" si="9"/>
        <v>1782.01</v>
      </c>
      <c r="AP19" s="11"/>
    </row>
    <row r="20" s="1" customFormat="1" ht="14.25" spans="1:42">
      <c r="A20" s="7">
        <v>16</v>
      </c>
      <c r="B20" s="8" t="s">
        <v>73</v>
      </c>
      <c r="C20" s="11" t="s">
        <v>42</v>
      </c>
      <c r="D20" s="12" t="s">
        <v>74</v>
      </c>
      <c r="E20" s="10">
        <v>42401</v>
      </c>
      <c r="F20" s="8">
        <v>4060</v>
      </c>
      <c r="G20" s="8">
        <v>4060</v>
      </c>
      <c r="H20" s="8">
        <v>4060</v>
      </c>
      <c r="I20" s="8">
        <v>4060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29">
        <f t="shared" si="0"/>
        <v>649.6</v>
      </c>
      <c r="U20" s="29"/>
      <c r="V20" s="30"/>
      <c r="W20" s="29">
        <f t="shared" si="1"/>
        <v>28.42</v>
      </c>
      <c r="X20" s="31"/>
      <c r="Y20" s="29">
        <f t="shared" si="2"/>
        <v>353.22</v>
      </c>
      <c r="Z20" s="30"/>
      <c r="AA20" s="29">
        <f t="shared" si="3"/>
        <v>38.98</v>
      </c>
      <c r="AB20" s="8"/>
      <c r="AC20" s="8"/>
      <c r="AD20" s="11"/>
      <c r="AE20" s="11">
        <f t="shared" si="4"/>
        <v>1070.22</v>
      </c>
      <c r="AF20" s="29">
        <f t="shared" si="5"/>
        <v>324.8</v>
      </c>
      <c r="AG20" s="30"/>
      <c r="AH20" s="29">
        <f t="shared" si="6"/>
        <v>12.18</v>
      </c>
      <c r="AI20" s="29"/>
      <c r="AJ20" s="29">
        <f t="shared" si="7"/>
        <v>81.2</v>
      </c>
      <c r="AK20" s="30"/>
      <c r="AL20" s="30"/>
      <c r="AM20" s="11">
        <v>15</v>
      </c>
      <c r="AN20" s="11">
        <f t="shared" si="8"/>
        <v>433.18</v>
      </c>
      <c r="AO20" s="29">
        <f t="shared" si="9"/>
        <v>1503.4</v>
      </c>
      <c r="AP20" s="11"/>
    </row>
    <row r="21" s="1" customFormat="1" ht="14.25" spans="1:42">
      <c r="A21" s="7">
        <v>17</v>
      </c>
      <c r="B21" s="14" t="s">
        <v>75</v>
      </c>
      <c r="C21" s="11" t="s">
        <v>42</v>
      </c>
      <c r="D21" s="12" t="s">
        <v>76</v>
      </c>
      <c r="E21" s="10">
        <v>42401</v>
      </c>
      <c r="F21" s="8">
        <v>4360</v>
      </c>
      <c r="G21" s="8">
        <v>4360</v>
      </c>
      <c r="H21" s="8">
        <v>4360</v>
      </c>
      <c r="I21" s="8">
        <v>4360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29">
        <f t="shared" si="0"/>
        <v>697.6</v>
      </c>
      <c r="U21" s="29"/>
      <c r="V21" s="30"/>
      <c r="W21" s="29">
        <f t="shared" si="1"/>
        <v>30.52</v>
      </c>
      <c r="X21" s="31"/>
      <c r="Y21" s="29">
        <f t="shared" si="2"/>
        <v>379.32</v>
      </c>
      <c r="Z21" s="30"/>
      <c r="AA21" s="29">
        <f t="shared" si="3"/>
        <v>41.86</v>
      </c>
      <c r="AB21" s="8"/>
      <c r="AC21" s="8"/>
      <c r="AD21" s="11"/>
      <c r="AE21" s="11">
        <f t="shared" si="4"/>
        <v>1149.3</v>
      </c>
      <c r="AF21" s="29">
        <f t="shared" si="5"/>
        <v>348.8</v>
      </c>
      <c r="AG21" s="30"/>
      <c r="AH21" s="29">
        <f t="shared" si="6"/>
        <v>13.08</v>
      </c>
      <c r="AI21" s="29"/>
      <c r="AJ21" s="29">
        <f t="shared" si="7"/>
        <v>87.2</v>
      </c>
      <c r="AK21" s="30"/>
      <c r="AL21" s="30"/>
      <c r="AM21" s="11">
        <v>15</v>
      </c>
      <c r="AN21" s="11">
        <f t="shared" si="8"/>
        <v>464.08</v>
      </c>
      <c r="AO21" s="29">
        <f t="shared" si="9"/>
        <v>1613.38</v>
      </c>
      <c r="AP21" s="11"/>
    </row>
    <row r="22" s="1" customFormat="1" ht="14.25" spans="1:42">
      <c r="A22" s="7">
        <v>18</v>
      </c>
      <c r="B22" s="8" t="s">
        <v>77</v>
      </c>
      <c r="C22" s="11" t="s">
        <v>42</v>
      </c>
      <c r="D22" s="12" t="s">
        <v>78</v>
      </c>
      <c r="E22" s="10">
        <v>42491</v>
      </c>
      <c r="F22" s="8">
        <v>5680</v>
      </c>
      <c r="G22" s="8">
        <v>5680</v>
      </c>
      <c r="H22" s="8">
        <v>5680</v>
      </c>
      <c r="I22" s="8">
        <v>5680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29">
        <f t="shared" si="0"/>
        <v>908.8</v>
      </c>
      <c r="U22" s="29"/>
      <c r="V22" s="30"/>
      <c r="W22" s="29">
        <f t="shared" si="1"/>
        <v>39.76</v>
      </c>
      <c r="X22" s="31"/>
      <c r="Y22" s="29">
        <f t="shared" si="2"/>
        <v>494.16</v>
      </c>
      <c r="Z22" s="30"/>
      <c r="AA22" s="29">
        <f t="shared" si="3"/>
        <v>54.53</v>
      </c>
      <c r="AB22" s="8"/>
      <c r="AC22" s="8"/>
      <c r="AD22" s="11"/>
      <c r="AE22" s="11">
        <f t="shared" si="4"/>
        <v>1497.25</v>
      </c>
      <c r="AF22" s="29">
        <f t="shared" si="5"/>
        <v>454.4</v>
      </c>
      <c r="AG22" s="30"/>
      <c r="AH22" s="29">
        <f t="shared" si="6"/>
        <v>17.04</v>
      </c>
      <c r="AI22" s="29"/>
      <c r="AJ22" s="29">
        <f t="shared" si="7"/>
        <v>113.6</v>
      </c>
      <c r="AK22" s="30"/>
      <c r="AL22" s="30"/>
      <c r="AM22" s="11">
        <v>15</v>
      </c>
      <c r="AN22" s="11">
        <f t="shared" si="8"/>
        <v>600.04</v>
      </c>
      <c r="AO22" s="29">
        <f t="shared" si="9"/>
        <v>2097.29</v>
      </c>
      <c r="AP22" s="11"/>
    </row>
    <row r="23" s="1" customFormat="1" ht="14.25" spans="1:42">
      <c r="A23" s="7">
        <v>19</v>
      </c>
      <c r="B23" s="8" t="s">
        <v>79</v>
      </c>
      <c r="C23" s="11" t="s">
        <v>42</v>
      </c>
      <c r="D23" s="12" t="s">
        <v>80</v>
      </c>
      <c r="E23" s="10">
        <v>42491</v>
      </c>
      <c r="F23" s="8">
        <v>6180</v>
      </c>
      <c r="G23" s="8">
        <v>6180</v>
      </c>
      <c r="H23" s="8">
        <v>6180</v>
      </c>
      <c r="I23" s="8">
        <v>6180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29">
        <f t="shared" si="0"/>
        <v>988.8</v>
      </c>
      <c r="U23" s="29"/>
      <c r="V23" s="30"/>
      <c r="W23" s="29">
        <f t="shared" si="1"/>
        <v>43.26</v>
      </c>
      <c r="X23" s="31"/>
      <c r="Y23" s="29">
        <f t="shared" si="2"/>
        <v>537.66</v>
      </c>
      <c r="Z23" s="30"/>
      <c r="AA23" s="29">
        <f t="shared" si="3"/>
        <v>59.33</v>
      </c>
      <c r="AB23" s="8"/>
      <c r="AC23" s="8"/>
      <c r="AD23" s="11"/>
      <c r="AE23" s="11">
        <f t="shared" si="4"/>
        <v>1629.05</v>
      </c>
      <c r="AF23" s="29">
        <f t="shared" si="5"/>
        <v>494.4</v>
      </c>
      <c r="AG23" s="30"/>
      <c r="AH23" s="29">
        <f t="shared" si="6"/>
        <v>18.54</v>
      </c>
      <c r="AI23" s="29"/>
      <c r="AJ23" s="29">
        <f t="shared" si="7"/>
        <v>123.6</v>
      </c>
      <c r="AK23" s="30"/>
      <c r="AL23" s="30"/>
      <c r="AM23" s="11">
        <v>15</v>
      </c>
      <c r="AN23" s="11">
        <f t="shared" si="8"/>
        <v>651.54</v>
      </c>
      <c r="AO23" s="29">
        <f t="shared" si="9"/>
        <v>2280.59</v>
      </c>
      <c r="AP23" s="11"/>
    </row>
    <row r="24" s="1" customFormat="1" ht="14.25" spans="1:42">
      <c r="A24" s="7">
        <v>20</v>
      </c>
      <c r="B24" s="8" t="s">
        <v>81</v>
      </c>
      <c r="C24" s="11" t="s">
        <v>42</v>
      </c>
      <c r="D24" s="12" t="s">
        <v>82</v>
      </c>
      <c r="E24" s="10">
        <v>42552</v>
      </c>
      <c r="F24" s="8">
        <v>4560</v>
      </c>
      <c r="G24" s="8">
        <v>4560</v>
      </c>
      <c r="H24" s="8">
        <v>4560</v>
      </c>
      <c r="I24" s="8">
        <v>4560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29">
        <f t="shared" si="0"/>
        <v>729.6</v>
      </c>
      <c r="U24" s="29"/>
      <c r="V24" s="30"/>
      <c r="W24" s="29">
        <f t="shared" si="1"/>
        <v>31.92</v>
      </c>
      <c r="X24" s="31"/>
      <c r="Y24" s="29">
        <f t="shared" si="2"/>
        <v>396.72</v>
      </c>
      <c r="Z24" s="30"/>
      <c r="AA24" s="29">
        <f t="shared" si="3"/>
        <v>43.78</v>
      </c>
      <c r="AB24" s="8"/>
      <c r="AC24" s="8"/>
      <c r="AD24" s="11"/>
      <c r="AE24" s="11">
        <f t="shared" si="4"/>
        <v>1202.02</v>
      </c>
      <c r="AF24" s="29">
        <f t="shared" si="5"/>
        <v>364.8</v>
      </c>
      <c r="AG24" s="30"/>
      <c r="AH24" s="29">
        <f t="shared" si="6"/>
        <v>13.68</v>
      </c>
      <c r="AI24" s="29"/>
      <c r="AJ24" s="29">
        <f t="shared" si="7"/>
        <v>91.2</v>
      </c>
      <c r="AK24" s="30"/>
      <c r="AL24" s="30"/>
      <c r="AM24" s="11">
        <v>15</v>
      </c>
      <c r="AN24" s="11">
        <f t="shared" si="8"/>
        <v>484.68</v>
      </c>
      <c r="AO24" s="29">
        <f t="shared" si="9"/>
        <v>1686.7</v>
      </c>
      <c r="AP24" s="11"/>
    </row>
    <row r="25" s="1" customFormat="1" ht="14.25" spans="1:42">
      <c r="A25" s="7">
        <v>21</v>
      </c>
      <c r="B25" s="8" t="s">
        <v>83</v>
      </c>
      <c r="C25" s="11" t="s">
        <v>42</v>
      </c>
      <c r="D25" s="12" t="s">
        <v>84</v>
      </c>
      <c r="E25" s="10">
        <v>42583</v>
      </c>
      <c r="F25" s="8">
        <v>4100</v>
      </c>
      <c r="G25" s="8">
        <v>4100</v>
      </c>
      <c r="H25" s="8">
        <v>4100</v>
      </c>
      <c r="I25" s="8">
        <v>4100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29">
        <f t="shared" si="0"/>
        <v>656</v>
      </c>
      <c r="U25" s="29"/>
      <c r="V25" s="30"/>
      <c r="W25" s="29">
        <f t="shared" si="1"/>
        <v>28.7</v>
      </c>
      <c r="X25" s="31"/>
      <c r="Y25" s="29">
        <f t="shared" si="2"/>
        <v>356.7</v>
      </c>
      <c r="Z25" s="30"/>
      <c r="AA25" s="29">
        <f t="shared" si="3"/>
        <v>39.36</v>
      </c>
      <c r="AB25" s="8"/>
      <c r="AC25" s="8"/>
      <c r="AD25" s="11"/>
      <c r="AE25" s="11">
        <f t="shared" si="4"/>
        <v>1080.76</v>
      </c>
      <c r="AF25" s="29">
        <f t="shared" si="5"/>
        <v>328</v>
      </c>
      <c r="AG25" s="30"/>
      <c r="AH25" s="29">
        <f t="shared" si="6"/>
        <v>12.3</v>
      </c>
      <c r="AI25" s="29"/>
      <c r="AJ25" s="29">
        <f t="shared" si="7"/>
        <v>82</v>
      </c>
      <c r="AK25" s="30"/>
      <c r="AL25" s="30"/>
      <c r="AM25" s="11">
        <v>15</v>
      </c>
      <c r="AN25" s="11">
        <f t="shared" si="8"/>
        <v>437.3</v>
      </c>
      <c r="AO25" s="29">
        <f t="shared" si="9"/>
        <v>1518.06</v>
      </c>
      <c r="AP25" s="11"/>
    </row>
    <row r="26" s="1" customFormat="1" ht="14.25" spans="1:42">
      <c r="A26" s="7">
        <v>22</v>
      </c>
      <c r="B26" s="8" t="s">
        <v>85</v>
      </c>
      <c r="C26" s="11" t="s">
        <v>42</v>
      </c>
      <c r="D26" s="12" t="s">
        <v>86</v>
      </c>
      <c r="E26" s="10">
        <v>42614</v>
      </c>
      <c r="F26" s="8">
        <v>6340</v>
      </c>
      <c r="G26" s="8">
        <v>6340</v>
      </c>
      <c r="H26" s="8">
        <v>6340</v>
      </c>
      <c r="I26" s="8">
        <v>6340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29">
        <f t="shared" si="0"/>
        <v>1014.4</v>
      </c>
      <c r="U26" s="29"/>
      <c r="V26" s="30"/>
      <c r="W26" s="29">
        <f t="shared" si="1"/>
        <v>44.38</v>
      </c>
      <c r="X26" s="31"/>
      <c r="Y26" s="29">
        <f t="shared" si="2"/>
        <v>551.58</v>
      </c>
      <c r="Z26" s="30"/>
      <c r="AA26" s="29">
        <f t="shared" si="3"/>
        <v>60.86</v>
      </c>
      <c r="AB26" s="8"/>
      <c r="AC26" s="8"/>
      <c r="AD26" s="11"/>
      <c r="AE26" s="11">
        <f t="shared" si="4"/>
        <v>1671.22</v>
      </c>
      <c r="AF26" s="29">
        <f t="shared" si="5"/>
        <v>507.2</v>
      </c>
      <c r="AG26" s="30"/>
      <c r="AH26" s="29">
        <f t="shared" si="6"/>
        <v>19.02</v>
      </c>
      <c r="AI26" s="29"/>
      <c r="AJ26" s="29">
        <f t="shared" si="7"/>
        <v>126.8</v>
      </c>
      <c r="AK26" s="30"/>
      <c r="AL26" s="30"/>
      <c r="AM26" s="11">
        <v>15</v>
      </c>
      <c r="AN26" s="11">
        <f t="shared" si="8"/>
        <v>668.02</v>
      </c>
      <c r="AO26" s="29">
        <f t="shared" si="9"/>
        <v>2339.24</v>
      </c>
      <c r="AP26" s="11"/>
    </row>
    <row r="27" s="1" customFormat="1" ht="14.25" spans="1:42">
      <c r="A27" s="7">
        <v>23</v>
      </c>
      <c r="B27" s="8" t="s">
        <v>87</v>
      </c>
      <c r="C27" s="11" t="s">
        <v>42</v>
      </c>
      <c r="D27" s="12" t="s">
        <v>88</v>
      </c>
      <c r="E27" s="10">
        <v>42614</v>
      </c>
      <c r="F27" s="8">
        <v>4380</v>
      </c>
      <c r="G27" s="8">
        <v>4380</v>
      </c>
      <c r="H27" s="8">
        <v>4380</v>
      </c>
      <c r="I27" s="8">
        <v>4380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29">
        <f t="shared" si="0"/>
        <v>700.8</v>
      </c>
      <c r="U27" s="29"/>
      <c r="V27" s="30"/>
      <c r="W27" s="29">
        <f t="shared" si="1"/>
        <v>30.66</v>
      </c>
      <c r="X27" s="31"/>
      <c r="Y27" s="29">
        <f t="shared" si="2"/>
        <v>381.06</v>
      </c>
      <c r="Z27" s="30"/>
      <c r="AA27" s="29">
        <f t="shared" si="3"/>
        <v>42.05</v>
      </c>
      <c r="AB27" s="8"/>
      <c r="AC27" s="8"/>
      <c r="AD27" s="11"/>
      <c r="AE27" s="11">
        <f t="shared" si="4"/>
        <v>1154.57</v>
      </c>
      <c r="AF27" s="29">
        <f t="shared" si="5"/>
        <v>350.4</v>
      </c>
      <c r="AG27" s="30"/>
      <c r="AH27" s="29">
        <f t="shared" si="6"/>
        <v>13.14</v>
      </c>
      <c r="AI27" s="29"/>
      <c r="AJ27" s="29">
        <f t="shared" si="7"/>
        <v>87.6</v>
      </c>
      <c r="AK27" s="30"/>
      <c r="AL27" s="30"/>
      <c r="AM27" s="11">
        <v>15</v>
      </c>
      <c r="AN27" s="11">
        <f t="shared" si="8"/>
        <v>466.14</v>
      </c>
      <c r="AO27" s="29">
        <f t="shared" si="9"/>
        <v>1620.71</v>
      </c>
      <c r="AP27" s="11"/>
    </row>
    <row r="28" s="1" customFormat="1" ht="14.25" spans="1:42">
      <c r="A28" s="7">
        <v>24</v>
      </c>
      <c r="B28" s="8" t="s">
        <v>89</v>
      </c>
      <c r="C28" s="11" t="s">
        <v>42</v>
      </c>
      <c r="D28" s="12" t="s">
        <v>90</v>
      </c>
      <c r="E28" s="10">
        <v>42644</v>
      </c>
      <c r="F28" s="8">
        <v>4460</v>
      </c>
      <c r="G28" s="8">
        <v>4460</v>
      </c>
      <c r="H28" s="8">
        <v>4460</v>
      </c>
      <c r="I28" s="8">
        <v>4460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29">
        <f t="shared" si="0"/>
        <v>713.6</v>
      </c>
      <c r="U28" s="29"/>
      <c r="V28" s="30"/>
      <c r="W28" s="29">
        <f t="shared" si="1"/>
        <v>31.22</v>
      </c>
      <c r="X28" s="31"/>
      <c r="Y28" s="29">
        <f t="shared" si="2"/>
        <v>388.02</v>
      </c>
      <c r="Z28" s="30"/>
      <c r="AA28" s="29">
        <f t="shared" si="3"/>
        <v>42.82</v>
      </c>
      <c r="AB28" s="8"/>
      <c r="AC28" s="8"/>
      <c r="AD28" s="11"/>
      <c r="AE28" s="11">
        <f t="shared" si="4"/>
        <v>1175.66</v>
      </c>
      <c r="AF28" s="29">
        <f t="shared" si="5"/>
        <v>356.8</v>
      </c>
      <c r="AG28" s="30"/>
      <c r="AH28" s="29">
        <f t="shared" si="6"/>
        <v>13.38</v>
      </c>
      <c r="AI28" s="29"/>
      <c r="AJ28" s="29">
        <f t="shared" si="7"/>
        <v>89.2</v>
      </c>
      <c r="AK28" s="30"/>
      <c r="AL28" s="30"/>
      <c r="AM28" s="11">
        <v>15</v>
      </c>
      <c r="AN28" s="11">
        <f t="shared" si="8"/>
        <v>474.38</v>
      </c>
      <c r="AO28" s="29">
        <f t="shared" si="9"/>
        <v>1650.04</v>
      </c>
      <c r="AP28" s="11"/>
    </row>
    <row r="29" s="1" customFormat="1" ht="14.25" spans="1:42">
      <c r="A29" s="7">
        <v>25</v>
      </c>
      <c r="B29" s="8" t="s">
        <v>91</v>
      </c>
      <c r="C29" s="11" t="s">
        <v>42</v>
      </c>
      <c r="D29" s="12" t="s">
        <v>92</v>
      </c>
      <c r="E29" s="10">
        <v>42705</v>
      </c>
      <c r="F29" s="15">
        <v>4053</v>
      </c>
      <c r="G29" s="15">
        <v>4053</v>
      </c>
      <c r="H29" s="15">
        <v>3945</v>
      </c>
      <c r="I29" s="15">
        <v>4053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29">
        <f t="shared" si="0"/>
        <v>648.48</v>
      </c>
      <c r="U29" s="29"/>
      <c r="V29" s="30"/>
      <c r="W29" s="29">
        <f t="shared" si="1"/>
        <v>28.37</v>
      </c>
      <c r="X29" s="31"/>
      <c r="Y29" s="29">
        <f t="shared" si="2"/>
        <v>343.22</v>
      </c>
      <c r="Z29" s="30"/>
      <c r="AA29" s="29">
        <f t="shared" si="3"/>
        <v>38.91</v>
      </c>
      <c r="AB29" s="8"/>
      <c r="AC29" s="8"/>
      <c r="AD29" s="11"/>
      <c r="AE29" s="11">
        <f t="shared" si="4"/>
        <v>1058.98</v>
      </c>
      <c r="AF29" s="29">
        <f t="shared" si="5"/>
        <v>324.24</v>
      </c>
      <c r="AG29" s="30"/>
      <c r="AH29" s="29">
        <f t="shared" si="6"/>
        <v>12.16</v>
      </c>
      <c r="AI29" s="29"/>
      <c r="AJ29" s="29">
        <f t="shared" si="7"/>
        <v>78.9</v>
      </c>
      <c r="AK29" s="30"/>
      <c r="AL29" s="30"/>
      <c r="AM29" s="11">
        <v>15</v>
      </c>
      <c r="AN29" s="11">
        <f t="shared" si="8"/>
        <v>430.3</v>
      </c>
      <c r="AO29" s="29">
        <f t="shared" si="9"/>
        <v>1489.28</v>
      </c>
      <c r="AP29" s="16"/>
    </row>
    <row r="30" s="1" customFormat="1" ht="14.25" spans="1:42">
      <c r="A30" s="7">
        <v>26</v>
      </c>
      <c r="B30" s="15" t="s">
        <v>93</v>
      </c>
      <c r="C30" s="11" t="s">
        <v>42</v>
      </c>
      <c r="D30" s="12" t="s">
        <v>94</v>
      </c>
      <c r="E30" s="10">
        <v>42705</v>
      </c>
      <c r="F30" s="15">
        <v>4053</v>
      </c>
      <c r="G30" s="15">
        <v>4053</v>
      </c>
      <c r="H30" s="15">
        <v>3945</v>
      </c>
      <c r="I30" s="15">
        <v>4053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29">
        <f t="shared" si="0"/>
        <v>648.48</v>
      </c>
      <c r="U30" s="29"/>
      <c r="V30" s="30"/>
      <c r="W30" s="29">
        <f t="shared" si="1"/>
        <v>28.37</v>
      </c>
      <c r="X30" s="31"/>
      <c r="Y30" s="29">
        <f t="shared" si="2"/>
        <v>343.22</v>
      </c>
      <c r="Z30" s="30"/>
      <c r="AA30" s="44">
        <f t="shared" si="3"/>
        <v>38.91</v>
      </c>
      <c r="AB30" s="8"/>
      <c r="AC30" s="8"/>
      <c r="AD30" s="11"/>
      <c r="AE30" s="11">
        <f t="shared" si="4"/>
        <v>1058.98</v>
      </c>
      <c r="AF30" s="29">
        <f t="shared" si="5"/>
        <v>324.24</v>
      </c>
      <c r="AG30" s="30"/>
      <c r="AH30" s="29">
        <f t="shared" si="6"/>
        <v>12.16</v>
      </c>
      <c r="AI30" s="29"/>
      <c r="AJ30" s="29">
        <f t="shared" si="7"/>
        <v>78.9</v>
      </c>
      <c r="AK30" s="30"/>
      <c r="AL30" s="30"/>
      <c r="AM30" s="11">
        <v>15</v>
      </c>
      <c r="AN30" s="11">
        <f t="shared" si="8"/>
        <v>430.3</v>
      </c>
      <c r="AO30" s="29">
        <f t="shared" si="9"/>
        <v>1489.28</v>
      </c>
      <c r="AP30" s="16"/>
    </row>
    <row r="31" s="1" customFormat="1" ht="14.25" spans="1:42">
      <c r="A31" s="7">
        <v>27</v>
      </c>
      <c r="B31" s="8" t="s">
        <v>95</v>
      </c>
      <c r="C31" s="11" t="s">
        <v>42</v>
      </c>
      <c r="D31" s="16" t="s">
        <v>96</v>
      </c>
      <c r="E31" s="10">
        <v>42887</v>
      </c>
      <c r="F31" s="8">
        <v>5140</v>
      </c>
      <c r="G31" s="8">
        <v>5140</v>
      </c>
      <c r="H31" s="8">
        <v>5140</v>
      </c>
      <c r="I31" s="8">
        <v>5140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29">
        <f t="shared" si="0"/>
        <v>822.4</v>
      </c>
      <c r="U31" s="29"/>
      <c r="V31" s="30"/>
      <c r="W31" s="29">
        <f t="shared" si="1"/>
        <v>35.98</v>
      </c>
      <c r="X31" s="31"/>
      <c r="Y31" s="29">
        <f t="shared" si="2"/>
        <v>447.18</v>
      </c>
      <c r="Z31" s="30"/>
      <c r="AA31" s="29">
        <f t="shared" si="3"/>
        <v>49.34</v>
      </c>
      <c r="AB31" s="8"/>
      <c r="AC31" s="8"/>
      <c r="AD31" s="11"/>
      <c r="AE31" s="11">
        <f t="shared" si="4"/>
        <v>1354.9</v>
      </c>
      <c r="AF31" s="29">
        <f t="shared" si="5"/>
        <v>411.2</v>
      </c>
      <c r="AG31" s="30"/>
      <c r="AH31" s="29">
        <f t="shared" si="6"/>
        <v>15.42</v>
      </c>
      <c r="AI31" s="29"/>
      <c r="AJ31" s="29">
        <f t="shared" si="7"/>
        <v>102.8</v>
      </c>
      <c r="AK31" s="30"/>
      <c r="AL31" s="30"/>
      <c r="AM31" s="11">
        <v>15</v>
      </c>
      <c r="AN31" s="11">
        <f t="shared" si="8"/>
        <v>544.42</v>
      </c>
      <c r="AO31" s="29">
        <f t="shared" si="9"/>
        <v>1899.32</v>
      </c>
      <c r="AP31" s="11"/>
    </row>
    <row r="32" s="1" customFormat="1" ht="14.25" spans="1:42">
      <c r="A32" s="7">
        <v>28</v>
      </c>
      <c r="B32" s="8" t="s">
        <v>97</v>
      </c>
      <c r="C32" s="11" t="s">
        <v>45</v>
      </c>
      <c r="D32" s="16" t="s">
        <v>98</v>
      </c>
      <c r="E32" s="10">
        <v>42979</v>
      </c>
      <c r="F32" s="8">
        <v>5500</v>
      </c>
      <c r="G32" s="8">
        <v>5500</v>
      </c>
      <c r="H32" s="8">
        <v>5500</v>
      </c>
      <c r="I32" s="8">
        <v>5500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29">
        <f t="shared" si="0"/>
        <v>880</v>
      </c>
      <c r="U32" s="29"/>
      <c r="V32" s="30"/>
      <c r="W32" s="29">
        <f t="shared" si="1"/>
        <v>38.5</v>
      </c>
      <c r="X32" s="31"/>
      <c r="Y32" s="29">
        <f t="shared" si="2"/>
        <v>478.5</v>
      </c>
      <c r="Z32" s="30"/>
      <c r="AA32" s="29">
        <f t="shared" si="3"/>
        <v>52.8</v>
      </c>
      <c r="AB32" s="8"/>
      <c r="AC32" s="8"/>
      <c r="AD32" s="11"/>
      <c r="AE32" s="11">
        <f t="shared" si="4"/>
        <v>1449.8</v>
      </c>
      <c r="AF32" s="29">
        <f t="shared" si="5"/>
        <v>440</v>
      </c>
      <c r="AG32" s="30"/>
      <c r="AH32" s="29">
        <f t="shared" si="6"/>
        <v>16.5</v>
      </c>
      <c r="AI32" s="29"/>
      <c r="AJ32" s="29">
        <f t="shared" si="7"/>
        <v>110</v>
      </c>
      <c r="AK32" s="30"/>
      <c r="AL32" s="30"/>
      <c r="AM32" s="11">
        <v>15</v>
      </c>
      <c r="AN32" s="11">
        <f t="shared" si="8"/>
        <v>581.5</v>
      </c>
      <c r="AO32" s="29">
        <f t="shared" si="9"/>
        <v>2031.3</v>
      </c>
      <c r="AP32" s="11"/>
    </row>
    <row r="33" s="1" customFormat="1" ht="14.25" spans="1:42">
      <c r="A33" s="7">
        <v>29</v>
      </c>
      <c r="B33" s="8" t="s">
        <v>99</v>
      </c>
      <c r="C33" s="11" t="s">
        <v>42</v>
      </c>
      <c r="D33" s="16" t="s">
        <v>100</v>
      </c>
      <c r="E33" s="10">
        <v>43101</v>
      </c>
      <c r="F33" s="8">
        <v>5020</v>
      </c>
      <c r="G33" s="8">
        <v>5020</v>
      </c>
      <c r="H33" s="8">
        <v>5020</v>
      </c>
      <c r="I33" s="8">
        <v>5020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29">
        <f t="shared" si="0"/>
        <v>803.2</v>
      </c>
      <c r="U33" s="29"/>
      <c r="V33" s="30"/>
      <c r="W33" s="29">
        <f t="shared" si="1"/>
        <v>35.14</v>
      </c>
      <c r="X33" s="31"/>
      <c r="Y33" s="29">
        <f t="shared" si="2"/>
        <v>436.74</v>
      </c>
      <c r="Z33" s="30"/>
      <c r="AA33" s="29">
        <f t="shared" si="3"/>
        <v>48.19</v>
      </c>
      <c r="AB33" s="8"/>
      <c r="AC33" s="8"/>
      <c r="AD33" s="11"/>
      <c r="AE33" s="11">
        <f t="shared" si="4"/>
        <v>1323.27</v>
      </c>
      <c r="AF33" s="29">
        <f t="shared" si="5"/>
        <v>401.6</v>
      </c>
      <c r="AG33" s="30"/>
      <c r="AH33" s="29">
        <f t="shared" si="6"/>
        <v>15.06</v>
      </c>
      <c r="AI33" s="29"/>
      <c r="AJ33" s="29">
        <f t="shared" si="7"/>
        <v>100.4</v>
      </c>
      <c r="AK33" s="30"/>
      <c r="AL33" s="30"/>
      <c r="AM33" s="11">
        <v>15</v>
      </c>
      <c r="AN33" s="11">
        <f t="shared" si="8"/>
        <v>532.06</v>
      </c>
      <c r="AO33" s="29">
        <f t="shared" si="9"/>
        <v>1855.33</v>
      </c>
      <c r="AP33" s="11"/>
    </row>
    <row r="34" s="1" customFormat="1" ht="14.25" spans="1:42">
      <c r="A34" s="7">
        <v>30</v>
      </c>
      <c r="B34" s="8" t="s">
        <v>101</v>
      </c>
      <c r="C34" s="11" t="s">
        <v>42</v>
      </c>
      <c r="D34" s="16" t="s">
        <v>102</v>
      </c>
      <c r="E34" s="10">
        <v>43132</v>
      </c>
      <c r="F34" s="8">
        <v>4540</v>
      </c>
      <c r="G34" s="8">
        <v>4540</v>
      </c>
      <c r="H34" s="8">
        <v>4540</v>
      </c>
      <c r="I34" s="8">
        <v>4540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29">
        <f t="shared" si="0"/>
        <v>726.4</v>
      </c>
      <c r="U34" s="29"/>
      <c r="V34" s="30"/>
      <c r="W34" s="29">
        <f t="shared" si="1"/>
        <v>31.78</v>
      </c>
      <c r="X34" s="31"/>
      <c r="Y34" s="29">
        <f t="shared" si="2"/>
        <v>394.98</v>
      </c>
      <c r="Z34" s="30"/>
      <c r="AA34" s="29">
        <f t="shared" si="3"/>
        <v>43.58</v>
      </c>
      <c r="AB34" s="8"/>
      <c r="AC34" s="8"/>
      <c r="AD34" s="11"/>
      <c r="AE34" s="11">
        <f t="shared" si="4"/>
        <v>1196.74</v>
      </c>
      <c r="AF34" s="29">
        <f t="shared" si="5"/>
        <v>363.2</v>
      </c>
      <c r="AG34" s="30"/>
      <c r="AH34" s="29">
        <f t="shared" si="6"/>
        <v>13.62</v>
      </c>
      <c r="AI34" s="29"/>
      <c r="AJ34" s="29">
        <f t="shared" si="7"/>
        <v>90.8</v>
      </c>
      <c r="AK34" s="30"/>
      <c r="AL34" s="30"/>
      <c r="AM34" s="11">
        <v>15</v>
      </c>
      <c r="AN34" s="11">
        <f t="shared" si="8"/>
        <v>482.62</v>
      </c>
      <c r="AO34" s="29">
        <f t="shared" si="9"/>
        <v>1679.36</v>
      </c>
      <c r="AP34" s="16"/>
    </row>
    <row r="35" s="1" customFormat="1" ht="14.25" spans="1:42">
      <c r="A35" s="7">
        <v>31</v>
      </c>
      <c r="B35" s="8" t="s">
        <v>103</v>
      </c>
      <c r="C35" s="11" t="s">
        <v>42</v>
      </c>
      <c r="D35" s="16" t="s">
        <v>104</v>
      </c>
      <c r="E35" s="10">
        <v>43132</v>
      </c>
      <c r="F35" s="8">
        <v>6320</v>
      </c>
      <c r="G35" s="8">
        <v>6320</v>
      </c>
      <c r="H35" s="8">
        <v>6320</v>
      </c>
      <c r="I35" s="8">
        <v>6320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29">
        <f t="shared" si="0"/>
        <v>1011.2</v>
      </c>
      <c r="U35" s="29"/>
      <c r="V35" s="30"/>
      <c r="W35" s="29">
        <f t="shared" si="1"/>
        <v>44.24</v>
      </c>
      <c r="X35" s="31"/>
      <c r="Y35" s="29">
        <f t="shared" si="2"/>
        <v>549.84</v>
      </c>
      <c r="Z35" s="30"/>
      <c r="AA35" s="29">
        <f t="shared" si="3"/>
        <v>60.67</v>
      </c>
      <c r="AB35" s="8"/>
      <c r="AC35" s="8"/>
      <c r="AD35" s="11"/>
      <c r="AE35" s="11">
        <f t="shared" si="4"/>
        <v>1665.95</v>
      </c>
      <c r="AF35" s="29">
        <f t="shared" si="5"/>
        <v>505.6</v>
      </c>
      <c r="AG35" s="30"/>
      <c r="AH35" s="29">
        <f t="shared" si="6"/>
        <v>18.96</v>
      </c>
      <c r="AI35" s="29"/>
      <c r="AJ35" s="29">
        <f t="shared" si="7"/>
        <v>126.4</v>
      </c>
      <c r="AK35" s="30"/>
      <c r="AL35" s="30"/>
      <c r="AM35" s="11">
        <v>15</v>
      </c>
      <c r="AN35" s="11">
        <f t="shared" si="8"/>
        <v>665.96</v>
      </c>
      <c r="AO35" s="29">
        <f t="shared" si="9"/>
        <v>2331.91</v>
      </c>
      <c r="AP35" s="16"/>
    </row>
    <row r="36" s="1" customFormat="1" ht="14.25" spans="1:42">
      <c r="A36" s="7">
        <v>32</v>
      </c>
      <c r="B36" s="8" t="s">
        <v>105</v>
      </c>
      <c r="C36" s="11" t="s">
        <v>42</v>
      </c>
      <c r="D36" s="12" t="s">
        <v>106</v>
      </c>
      <c r="E36" s="10">
        <v>42583</v>
      </c>
      <c r="F36" s="8">
        <v>13000</v>
      </c>
      <c r="G36" s="8">
        <v>13000</v>
      </c>
      <c r="H36" s="8">
        <v>13000</v>
      </c>
      <c r="I36" s="8">
        <v>13000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29">
        <f t="shared" si="0"/>
        <v>2080</v>
      </c>
      <c r="U36" s="29"/>
      <c r="V36" s="30"/>
      <c r="W36" s="29">
        <f t="shared" si="1"/>
        <v>91</v>
      </c>
      <c r="X36" s="31"/>
      <c r="Y36" s="29">
        <f t="shared" si="2"/>
        <v>1131</v>
      </c>
      <c r="Z36" s="30"/>
      <c r="AA36" s="29">
        <f t="shared" si="3"/>
        <v>124.8</v>
      </c>
      <c r="AB36" s="8"/>
      <c r="AC36" s="8"/>
      <c r="AD36" s="11"/>
      <c r="AE36" s="11">
        <f t="shared" si="4"/>
        <v>3426.8</v>
      </c>
      <c r="AF36" s="29">
        <f t="shared" si="5"/>
        <v>1040</v>
      </c>
      <c r="AG36" s="30"/>
      <c r="AH36" s="29">
        <f t="shared" si="6"/>
        <v>39</v>
      </c>
      <c r="AI36" s="29"/>
      <c r="AJ36" s="29">
        <f t="shared" si="7"/>
        <v>260</v>
      </c>
      <c r="AK36" s="30"/>
      <c r="AL36" s="30"/>
      <c r="AM36" s="11">
        <v>15</v>
      </c>
      <c r="AN36" s="11">
        <f t="shared" si="8"/>
        <v>1354</v>
      </c>
      <c r="AO36" s="29">
        <f t="shared" si="9"/>
        <v>4780.8</v>
      </c>
      <c r="AP36" s="11"/>
    </row>
    <row r="37" s="1" customFormat="1" ht="14.25" spans="1:42">
      <c r="A37" s="7">
        <v>33</v>
      </c>
      <c r="B37" s="8" t="s">
        <v>107</v>
      </c>
      <c r="C37" s="11" t="s">
        <v>42</v>
      </c>
      <c r="D37" s="9" t="s">
        <v>108</v>
      </c>
      <c r="E37" s="10">
        <v>43282</v>
      </c>
      <c r="F37" s="8">
        <v>4760</v>
      </c>
      <c r="G37" s="8">
        <v>4760</v>
      </c>
      <c r="H37" s="8">
        <v>4760</v>
      </c>
      <c r="I37" s="8">
        <v>4760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29">
        <f t="shared" si="0"/>
        <v>761.6</v>
      </c>
      <c r="U37" s="29"/>
      <c r="V37" s="30"/>
      <c r="W37" s="29">
        <f t="shared" si="1"/>
        <v>33.32</v>
      </c>
      <c r="X37" s="31"/>
      <c r="Y37" s="29">
        <f t="shared" si="2"/>
        <v>414.12</v>
      </c>
      <c r="Z37" s="30"/>
      <c r="AA37" s="29">
        <f t="shared" si="3"/>
        <v>45.7</v>
      </c>
      <c r="AB37" s="8"/>
      <c r="AC37" s="8"/>
      <c r="AD37" s="11"/>
      <c r="AE37" s="11">
        <f t="shared" si="4"/>
        <v>1254.74</v>
      </c>
      <c r="AF37" s="29">
        <f t="shared" si="5"/>
        <v>380.8</v>
      </c>
      <c r="AG37" s="30"/>
      <c r="AH37" s="29">
        <f t="shared" si="6"/>
        <v>14.28</v>
      </c>
      <c r="AI37" s="29"/>
      <c r="AJ37" s="29">
        <f t="shared" si="7"/>
        <v>95.2</v>
      </c>
      <c r="AK37" s="30"/>
      <c r="AL37" s="30"/>
      <c r="AM37" s="11">
        <v>15</v>
      </c>
      <c r="AN37" s="11">
        <f t="shared" si="8"/>
        <v>505.28</v>
      </c>
      <c r="AO37" s="29">
        <f t="shared" si="9"/>
        <v>1760.02</v>
      </c>
      <c r="AP37" s="11"/>
    </row>
    <row r="38" s="1" customFormat="1" ht="14.25" spans="1:42">
      <c r="A38" s="7">
        <v>34</v>
      </c>
      <c r="B38" s="8" t="s">
        <v>109</v>
      </c>
      <c r="C38" s="8" t="s">
        <v>45</v>
      </c>
      <c r="D38" s="9" t="s">
        <v>110</v>
      </c>
      <c r="E38" s="10">
        <v>43709</v>
      </c>
      <c r="F38" s="8">
        <v>4600</v>
      </c>
      <c r="G38" s="8">
        <v>4600</v>
      </c>
      <c r="H38" s="8">
        <v>4600</v>
      </c>
      <c r="I38" s="8">
        <v>4600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29">
        <f t="shared" si="0"/>
        <v>736</v>
      </c>
      <c r="U38" s="29"/>
      <c r="V38" s="30"/>
      <c r="W38" s="29">
        <f t="shared" si="1"/>
        <v>32.2</v>
      </c>
      <c r="X38" s="31"/>
      <c r="Y38" s="29">
        <f t="shared" si="2"/>
        <v>400.2</v>
      </c>
      <c r="Z38" s="30"/>
      <c r="AA38" s="29">
        <f t="shared" si="3"/>
        <v>44.16</v>
      </c>
      <c r="AB38" s="8"/>
      <c r="AC38" s="8"/>
      <c r="AD38" s="11"/>
      <c r="AE38" s="11">
        <f t="shared" si="4"/>
        <v>1212.56</v>
      </c>
      <c r="AF38" s="29">
        <f t="shared" si="5"/>
        <v>368</v>
      </c>
      <c r="AG38" s="30"/>
      <c r="AH38" s="29">
        <f t="shared" si="6"/>
        <v>13.8</v>
      </c>
      <c r="AI38" s="29"/>
      <c r="AJ38" s="29">
        <f t="shared" si="7"/>
        <v>92</v>
      </c>
      <c r="AK38" s="30"/>
      <c r="AL38" s="30"/>
      <c r="AM38" s="11">
        <v>15</v>
      </c>
      <c r="AN38" s="11">
        <f t="shared" si="8"/>
        <v>488.8</v>
      </c>
      <c r="AO38" s="29">
        <f t="shared" si="9"/>
        <v>1701.36</v>
      </c>
      <c r="AP38" s="11"/>
    </row>
    <row r="39" s="1" customFormat="1" ht="14.25" spans="1:42">
      <c r="A39" s="7">
        <v>35</v>
      </c>
      <c r="B39" s="8" t="s">
        <v>111</v>
      </c>
      <c r="C39" s="11" t="s">
        <v>42</v>
      </c>
      <c r="D39" s="16" t="s">
        <v>112</v>
      </c>
      <c r="E39" s="10">
        <v>43800</v>
      </c>
      <c r="F39" s="8">
        <v>4380</v>
      </c>
      <c r="G39" s="8">
        <v>4380</v>
      </c>
      <c r="H39" s="8">
        <v>4380</v>
      </c>
      <c r="I39" s="8">
        <v>4380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29">
        <f t="shared" si="0"/>
        <v>700.8</v>
      </c>
      <c r="U39" s="29"/>
      <c r="V39" s="30"/>
      <c r="W39" s="29">
        <f t="shared" si="1"/>
        <v>30.66</v>
      </c>
      <c r="X39" s="31"/>
      <c r="Y39" s="29">
        <f t="shared" si="2"/>
        <v>381.06</v>
      </c>
      <c r="Z39" s="30"/>
      <c r="AA39" s="29">
        <f t="shared" si="3"/>
        <v>42.05</v>
      </c>
      <c r="AB39" s="8"/>
      <c r="AC39" s="8"/>
      <c r="AD39" s="11"/>
      <c r="AE39" s="11">
        <f t="shared" si="4"/>
        <v>1154.57</v>
      </c>
      <c r="AF39" s="29">
        <f t="shared" si="5"/>
        <v>350.4</v>
      </c>
      <c r="AG39" s="30"/>
      <c r="AH39" s="29">
        <f t="shared" si="6"/>
        <v>13.14</v>
      </c>
      <c r="AI39" s="29"/>
      <c r="AJ39" s="29">
        <f t="shared" si="7"/>
        <v>87.6</v>
      </c>
      <c r="AK39" s="30"/>
      <c r="AL39" s="30"/>
      <c r="AM39" s="11">
        <v>15</v>
      </c>
      <c r="AN39" s="11">
        <f t="shared" si="8"/>
        <v>466.14</v>
      </c>
      <c r="AO39" s="29">
        <f t="shared" si="9"/>
        <v>1620.71</v>
      </c>
      <c r="AP39" s="16"/>
    </row>
    <row r="40" s="1" customFormat="1" ht="14.25" spans="1:42">
      <c r="A40" s="7">
        <v>36</v>
      </c>
      <c r="B40" s="8" t="s">
        <v>113</v>
      </c>
      <c r="C40" s="11" t="s">
        <v>42</v>
      </c>
      <c r="D40" s="16" t="s">
        <v>114</v>
      </c>
      <c r="E40" s="10">
        <v>43800</v>
      </c>
      <c r="F40" s="8">
        <v>4440</v>
      </c>
      <c r="G40" s="8">
        <v>4440</v>
      </c>
      <c r="H40" s="8">
        <v>4440</v>
      </c>
      <c r="I40" s="8">
        <v>4440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29">
        <f t="shared" si="0"/>
        <v>710.4</v>
      </c>
      <c r="U40" s="29"/>
      <c r="V40" s="30"/>
      <c r="W40" s="29">
        <f t="shared" si="1"/>
        <v>31.08</v>
      </c>
      <c r="X40" s="31"/>
      <c r="Y40" s="29">
        <f t="shared" si="2"/>
        <v>386.28</v>
      </c>
      <c r="Z40" s="30"/>
      <c r="AA40" s="29">
        <f t="shared" si="3"/>
        <v>42.62</v>
      </c>
      <c r="AB40" s="8"/>
      <c r="AC40" s="8"/>
      <c r="AD40" s="11"/>
      <c r="AE40" s="11">
        <f t="shared" si="4"/>
        <v>1170.38</v>
      </c>
      <c r="AF40" s="29">
        <f t="shared" si="5"/>
        <v>355.2</v>
      </c>
      <c r="AG40" s="30"/>
      <c r="AH40" s="29">
        <f t="shared" si="6"/>
        <v>13.32</v>
      </c>
      <c r="AI40" s="29"/>
      <c r="AJ40" s="29">
        <f t="shared" si="7"/>
        <v>88.8</v>
      </c>
      <c r="AK40" s="30"/>
      <c r="AL40" s="30"/>
      <c r="AM40" s="11">
        <v>15</v>
      </c>
      <c r="AN40" s="11">
        <f t="shared" si="8"/>
        <v>472.32</v>
      </c>
      <c r="AO40" s="29">
        <f t="shared" si="9"/>
        <v>1642.7</v>
      </c>
      <c r="AP40" s="16"/>
    </row>
    <row r="41" s="1" customFormat="1" ht="14.25" spans="1:42">
      <c r="A41" s="7">
        <v>37</v>
      </c>
      <c r="B41" s="8" t="s">
        <v>115</v>
      </c>
      <c r="C41" s="11" t="s">
        <v>42</v>
      </c>
      <c r="D41" s="16" t="s">
        <v>116</v>
      </c>
      <c r="E41" s="10">
        <v>43800</v>
      </c>
      <c r="F41" s="8">
        <v>4440</v>
      </c>
      <c r="G41" s="8">
        <v>4440</v>
      </c>
      <c r="H41" s="8">
        <v>4440</v>
      </c>
      <c r="I41" s="8">
        <v>4440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29">
        <f t="shared" si="0"/>
        <v>710.4</v>
      </c>
      <c r="U41" s="29"/>
      <c r="V41" s="30"/>
      <c r="W41" s="29">
        <f t="shared" si="1"/>
        <v>31.08</v>
      </c>
      <c r="X41" s="31"/>
      <c r="Y41" s="29">
        <f t="shared" si="2"/>
        <v>386.28</v>
      </c>
      <c r="Z41" s="30"/>
      <c r="AA41" s="29">
        <f t="shared" si="3"/>
        <v>42.62</v>
      </c>
      <c r="AB41" s="8"/>
      <c r="AC41" s="8"/>
      <c r="AD41" s="11"/>
      <c r="AE41" s="11">
        <f t="shared" si="4"/>
        <v>1170.38</v>
      </c>
      <c r="AF41" s="29">
        <f t="shared" si="5"/>
        <v>355.2</v>
      </c>
      <c r="AG41" s="30"/>
      <c r="AH41" s="29">
        <f t="shared" si="6"/>
        <v>13.32</v>
      </c>
      <c r="AI41" s="29"/>
      <c r="AJ41" s="29">
        <f t="shared" si="7"/>
        <v>88.8</v>
      </c>
      <c r="AK41" s="30"/>
      <c r="AL41" s="30"/>
      <c r="AM41" s="11">
        <v>15</v>
      </c>
      <c r="AN41" s="11">
        <f t="shared" si="8"/>
        <v>472.32</v>
      </c>
      <c r="AO41" s="29">
        <f t="shared" si="9"/>
        <v>1642.7</v>
      </c>
      <c r="AP41" s="16"/>
    </row>
    <row r="42" s="1" customFormat="1" ht="14.25" spans="1:42">
      <c r="A42" s="7">
        <v>38</v>
      </c>
      <c r="B42" s="8" t="s">
        <v>117</v>
      </c>
      <c r="C42" s="11" t="s">
        <v>42</v>
      </c>
      <c r="D42" s="16" t="s">
        <v>118</v>
      </c>
      <c r="E42" s="10">
        <v>43800</v>
      </c>
      <c r="F42" s="8">
        <v>5820</v>
      </c>
      <c r="G42" s="8">
        <v>5820</v>
      </c>
      <c r="H42" s="8">
        <v>5820</v>
      </c>
      <c r="I42" s="8">
        <v>5820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29">
        <f t="shared" si="0"/>
        <v>931.2</v>
      </c>
      <c r="U42" s="29"/>
      <c r="V42" s="30"/>
      <c r="W42" s="29">
        <f t="shared" si="1"/>
        <v>40.74</v>
      </c>
      <c r="X42" s="31"/>
      <c r="Y42" s="29">
        <f t="shared" si="2"/>
        <v>506.34</v>
      </c>
      <c r="Z42" s="30"/>
      <c r="AA42" s="29">
        <f t="shared" si="3"/>
        <v>55.87</v>
      </c>
      <c r="AB42" s="8"/>
      <c r="AC42" s="8"/>
      <c r="AD42" s="11"/>
      <c r="AE42" s="11">
        <f t="shared" si="4"/>
        <v>1534.15</v>
      </c>
      <c r="AF42" s="29">
        <f t="shared" si="5"/>
        <v>465.6</v>
      </c>
      <c r="AG42" s="30"/>
      <c r="AH42" s="29">
        <f t="shared" si="6"/>
        <v>17.46</v>
      </c>
      <c r="AI42" s="29"/>
      <c r="AJ42" s="29">
        <f t="shared" si="7"/>
        <v>116.4</v>
      </c>
      <c r="AK42" s="30"/>
      <c r="AL42" s="30"/>
      <c r="AM42" s="11">
        <v>15</v>
      </c>
      <c r="AN42" s="11">
        <f t="shared" si="8"/>
        <v>614.46</v>
      </c>
      <c r="AO42" s="29">
        <f t="shared" si="9"/>
        <v>2148.61</v>
      </c>
      <c r="AP42" s="16"/>
    </row>
    <row r="43" s="1" customFormat="1" ht="14.25" spans="1:42">
      <c r="A43" s="7">
        <v>39</v>
      </c>
      <c r="B43" s="8" t="s">
        <v>119</v>
      </c>
      <c r="C43" s="11" t="s">
        <v>42</v>
      </c>
      <c r="D43" s="16" t="s">
        <v>120</v>
      </c>
      <c r="E43" s="10">
        <v>43800</v>
      </c>
      <c r="F43" s="8">
        <v>6100</v>
      </c>
      <c r="G43" s="8">
        <v>6100</v>
      </c>
      <c r="H43" s="8">
        <v>6100</v>
      </c>
      <c r="I43" s="8">
        <v>6100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29">
        <f t="shared" si="0"/>
        <v>976</v>
      </c>
      <c r="U43" s="29"/>
      <c r="V43" s="30"/>
      <c r="W43" s="29">
        <f t="shared" si="1"/>
        <v>42.7</v>
      </c>
      <c r="X43" s="31"/>
      <c r="Y43" s="29">
        <f t="shared" si="2"/>
        <v>530.7</v>
      </c>
      <c r="Z43" s="30"/>
      <c r="AA43" s="29">
        <f t="shared" si="3"/>
        <v>58.56</v>
      </c>
      <c r="AB43" s="8"/>
      <c r="AC43" s="8"/>
      <c r="AD43" s="11"/>
      <c r="AE43" s="11">
        <f t="shared" si="4"/>
        <v>1607.96</v>
      </c>
      <c r="AF43" s="29">
        <f t="shared" si="5"/>
        <v>488</v>
      </c>
      <c r="AG43" s="30"/>
      <c r="AH43" s="29">
        <f t="shared" si="6"/>
        <v>18.3</v>
      </c>
      <c r="AI43" s="29"/>
      <c r="AJ43" s="29">
        <f t="shared" si="7"/>
        <v>122</v>
      </c>
      <c r="AK43" s="30"/>
      <c r="AL43" s="30"/>
      <c r="AM43" s="11">
        <v>15</v>
      </c>
      <c r="AN43" s="11">
        <f t="shared" si="8"/>
        <v>643.3</v>
      </c>
      <c r="AO43" s="29">
        <f t="shared" si="9"/>
        <v>2251.26</v>
      </c>
      <c r="AP43" s="16"/>
    </row>
    <row r="44" s="1" customFormat="1" ht="14.25" spans="1:42">
      <c r="A44" s="7">
        <v>40</v>
      </c>
      <c r="B44" s="8" t="s">
        <v>121</v>
      </c>
      <c r="C44" s="11" t="s">
        <v>42</v>
      </c>
      <c r="D44" s="16" t="s">
        <v>122</v>
      </c>
      <c r="E44" s="10">
        <v>43800</v>
      </c>
      <c r="F44" s="8">
        <v>4220</v>
      </c>
      <c r="G44" s="8">
        <v>4220</v>
      </c>
      <c r="H44" s="8">
        <v>4220</v>
      </c>
      <c r="I44" s="8">
        <v>4220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29">
        <f t="shared" si="0"/>
        <v>675.2</v>
      </c>
      <c r="U44" s="29"/>
      <c r="V44" s="30"/>
      <c r="W44" s="29">
        <f t="shared" si="1"/>
        <v>29.54</v>
      </c>
      <c r="X44" s="31"/>
      <c r="Y44" s="29">
        <f t="shared" si="2"/>
        <v>367.14</v>
      </c>
      <c r="Z44" s="30"/>
      <c r="AA44" s="29">
        <f t="shared" si="3"/>
        <v>40.51</v>
      </c>
      <c r="AB44" s="8"/>
      <c r="AC44" s="8"/>
      <c r="AD44" s="11"/>
      <c r="AE44" s="11">
        <f t="shared" si="4"/>
        <v>1112.39</v>
      </c>
      <c r="AF44" s="29">
        <f t="shared" si="5"/>
        <v>337.6</v>
      </c>
      <c r="AG44" s="30"/>
      <c r="AH44" s="29">
        <f t="shared" si="6"/>
        <v>12.66</v>
      </c>
      <c r="AI44" s="29"/>
      <c r="AJ44" s="29">
        <f t="shared" si="7"/>
        <v>84.4</v>
      </c>
      <c r="AK44" s="30"/>
      <c r="AL44" s="30"/>
      <c r="AM44" s="11">
        <v>15</v>
      </c>
      <c r="AN44" s="11">
        <f t="shared" si="8"/>
        <v>449.66</v>
      </c>
      <c r="AO44" s="29">
        <f t="shared" si="9"/>
        <v>1562.05</v>
      </c>
      <c r="AP44" s="16"/>
    </row>
    <row r="45" s="1" customFormat="1" ht="14.25" spans="1:42">
      <c r="A45" s="7">
        <v>41</v>
      </c>
      <c r="B45" s="8" t="s">
        <v>123</v>
      </c>
      <c r="C45" s="11" t="s">
        <v>42</v>
      </c>
      <c r="D45" s="16" t="s">
        <v>124</v>
      </c>
      <c r="E45" s="10">
        <v>43800</v>
      </c>
      <c r="F45" s="8">
        <v>4360</v>
      </c>
      <c r="G45" s="8">
        <v>4360</v>
      </c>
      <c r="H45" s="8">
        <v>4360</v>
      </c>
      <c r="I45" s="8">
        <v>4360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29">
        <f t="shared" si="0"/>
        <v>697.6</v>
      </c>
      <c r="U45" s="29"/>
      <c r="V45" s="30"/>
      <c r="W45" s="29">
        <f t="shared" si="1"/>
        <v>30.52</v>
      </c>
      <c r="X45" s="31"/>
      <c r="Y45" s="29">
        <f t="shared" si="2"/>
        <v>379.32</v>
      </c>
      <c r="Z45" s="30"/>
      <c r="AA45" s="29">
        <f t="shared" si="3"/>
        <v>41.86</v>
      </c>
      <c r="AB45" s="8"/>
      <c r="AC45" s="8"/>
      <c r="AD45" s="11"/>
      <c r="AE45" s="11">
        <f t="shared" si="4"/>
        <v>1149.3</v>
      </c>
      <c r="AF45" s="29">
        <f t="shared" si="5"/>
        <v>348.8</v>
      </c>
      <c r="AG45" s="30"/>
      <c r="AH45" s="29">
        <f t="shared" si="6"/>
        <v>13.08</v>
      </c>
      <c r="AI45" s="29"/>
      <c r="AJ45" s="29">
        <f t="shared" si="7"/>
        <v>87.2</v>
      </c>
      <c r="AK45" s="30"/>
      <c r="AL45" s="30"/>
      <c r="AM45" s="11">
        <v>15</v>
      </c>
      <c r="AN45" s="11">
        <f t="shared" si="8"/>
        <v>464.08</v>
      </c>
      <c r="AO45" s="29">
        <f t="shared" si="9"/>
        <v>1613.38</v>
      </c>
      <c r="AP45" s="16"/>
    </row>
    <row r="46" s="1" customFormat="1" ht="14.25" spans="1:42">
      <c r="A46" s="7">
        <v>42</v>
      </c>
      <c r="B46" s="17" t="s">
        <v>125</v>
      </c>
      <c r="C46" s="8" t="s">
        <v>42</v>
      </c>
      <c r="D46" s="9" t="s">
        <v>126</v>
      </c>
      <c r="E46" s="10">
        <v>42278</v>
      </c>
      <c r="F46" s="8">
        <v>5260</v>
      </c>
      <c r="G46" s="8">
        <v>5260</v>
      </c>
      <c r="H46" s="8">
        <v>5260</v>
      </c>
      <c r="I46" s="8">
        <v>5260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29">
        <f t="shared" si="0"/>
        <v>841.6</v>
      </c>
      <c r="U46" s="29"/>
      <c r="V46" s="30"/>
      <c r="W46" s="29">
        <f t="shared" si="1"/>
        <v>36.82</v>
      </c>
      <c r="X46" s="31"/>
      <c r="Y46" s="29">
        <f t="shared" si="2"/>
        <v>457.62</v>
      </c>
      <c r="Z46" s="30"/>
      <c r="AA46" s="29">
        <f t="shared" si="3"/>
        <v>50.5</v>
      </c>
      <c r="AB46" s="8"/>
      <c r="AC46" s="8"/>
      <c r="AD46" s="11"/>
      <c r="AE46" s="11">
        <f t="shared" si="4"/>
        <v>1386.54</v>
      </c>
      <c r="AF46" s="29">
        <f t="shared" si="5"/>
        <v>420.8</v>
      </c>
      <c r="AG46" s="30"/>
      <c r="AH46" s="29">
        <f t="shared" si="6"/>
        <v>15.78</v>
      </c>
      <c r="AI46" s="29"/>
      <c r="AJ46" s="29">
        <f t="shared" si="7"/>
        <v>105.2</v>
      </c>
      <c r="AK46" s="30"/>
      <c r="AL46" s="30"/>
      <c r="AM46" s="11">
        <v>15</v>
      </c>
      <c r="AN46" s="11">
        <f t="shared" si="8"/>
        <v>556.78</v>
      </c>
      <c r="AO46" s="29">
        <f t="shared" si="9"/>
        <v>1943.32</v>
      </c>
      <c r="AP46" s="11"/>
    </row>
    <row r="47" s="1" customFormat="1" ht="14.25" spans="1:42">
      <c r="A47" s="7">
        <v>43</v>
      </c>
      <c r="B47" s="8" t="s">
        <v>127</v>
      </c>
      <c r="C47" s="11" t="s">
        <v>42</v>
      </c>
      <c r="D47" s="18" t="s">
        <v>128</v>
      </c>
      <c r="E47" s="10">
        <v>44774</v>
      </c>
      <c r="F47" s="8">
        <v>5700</v>
      </c>
      <c r="G47" s="8">
        <v>5700</v>
      </c>
      <c r="H47" s="8">
        <v>5700</v>
      </c>
      <c r="I47" s="8">
        <v>5700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29">
        <f t="shared" si="0"/>
        <v>912</v>
      </c>
      <c r="U47" s="29"/>
      <c r="V47" s="30"/>
      <c r="W47" s="29">
        <f t="shared" si="1"/>
        <v>39.9</v>
      </c>
      <c r="X47" s="31"/>
      <c r="Y47" s="29">
        <f t="shared" si="2"/>
        <v>495.9</v>
      </c>
      <c r="Z47" s="30"/>
      <c r="AA47" s="29">
        <f t="shared" si="3"/>
        <v>54.72</v>
      </c>
      <c r="AB47" s="8"/>
      <c r="AC47" s="8"/>
      <c r="AD47" s="11"/>
      <c r="AE47" s="11">
        <f t="shared" si="4"/>
        <v>1502.52</v>
      </c>
      <c r="AF47" s="29">
        <f t="shared" si="5"/>
        <v>456</v>
      </c>
      <c r="AG47" s="30"/>
      <c r="AH47" s="29">
        <f t="shared" si="6"/>
        <v>17.1</v>
      </c>
      <c r="AI47" s="29"/>
      <c r="AJ47" s="29">
        <f t="shared" si="7"/>
        <v>114</v>
      </c>
      <c r="AK47" s="30"/>
      <c r="AL47" s="30"/>
      <c r="AM47" s="11">
        <v>15</v>
      </c>
      <c r="AN47" s="11">
        <f t="shared" si="8"/>
        <v>602.1</v>
      </c>
      <c r="AO47" s="29">
        <f t="shared" si="9"/>
        <v>2104.62</v>
      </c>
      <c r="AP47" s="11"/>
    </row>
    <row r="48" s="1" customFormat="1" ht="14.25" spans="1:42">
      <c r="A48" s="7">
        <v>44</v>
      </c>
      <c r="B48" s="8" t="s">
        <v>129</v>
      </c>
      <c r="C48" s="11" t="s">
        <v>45</v>
      </c>
      <c r="D48" s="8" t="s">
        <v>130</v>
      </c>
      <c r="E48" s="10">
        <v>44835</v>
      </c>
      <c r="F48" s="8">
        <v>5100</v>
      </c>
      <c r="G48" s="8">
        <v>5100</v>
      </c>
      <c r="H48" s="8">
        <v>5100</v>
      </c>
      <c r="I48" s="8">
        <v>5100</v>
      </c>
      <c r="J48" s="8"/>
      <c r="K48" s="8"/>
      <c r="L48" s="8"/>
      <c r="M48" s="8"/>
      <c r="N48" s="8"/>
      <c r="O48" s="8"/>
      <c r="P48" s="23"/>
      <c r="Q48" s="8"/>
      <c r="R48" s="8"/>
      <c r="S48" s="8"/>
      <c r="T48" s="29">
        <f t="shared" si="0"/>
        <v>816</v>
      </c>
      <c r="U48" s="31"/>
      <c r="V48" s="31"/>
      <c r="W48" s="29">
        <f t="shared" si="1"/>
        <v>35.7</v>
      </c>
      <c r="X48" s="29"/>
      <c r="Y48" s="29">
        <f t="shared" si="2"/>
        <v>443.7</v>
      </c>
      <c r="Z48" s="29"/>
      <c r="AA48" s="29">
        <f t="shared" si="3"/>
        <v>48.96</v>
      </c>
      <c r="AB48" s="29"/>
      <c r="AC48" s="29"/>
      <c r="AD48" s="11"/>
      <c r="AE48" s="11">
        <f t="shared" si="4"/>
        <v>1344.36</v>
      </c>
      <c r="AF48" s="29">
        <f t="shared" si="5"/>
        <v>408</v>
      </c>
      <c r="AG48" s="29"/>
      <c r="AH48" s="29">
        <f t="shared" si="6"/>
        <v>15.3</v>
      </c>
      <c r="AI48" s="29"/>
      <c r="AJ48" s="29">
        <f t="shared" si="7"/>
        <v>102</v>
      </c>
      <c r="AK48" s="29"/>
      <c r="AL48" s="29"/>
      <c r="AM48" s="11">
        <v>15</v>
      </c>
      <c r="AN48" s="11">
        <f t="shared" si="8"/>
        <v>540.3</v>
      </c>
      <c r="AO48" s="29">
        <f t="shared" si="9"/>
        <v>1884.66</v>
      </c>
      <c r="AP48" s="11"/>
    </row>
    <row r="49" s="1" customFormat="1" ht="14.25" spans="1:42">
      <c r="A49" s="7">
        <v>45</v>
      </c>
      <c r="B49" s="8" t="s">
        <v>131</v>
      </c>
      <c r="C49" s="11" t="s">
        <v>42</v>
      </c>
      <c r="D49" s="58" t="s">
        <v>132</v>
      </c>
      <c r="E49" s="10">
        <v>44958</v>
      </c>
      <c r="F49" s="8">
        <v>5800</v>
      </c>
      <c r="G49" s="8">
        <v>5800</v>
      </c>
      <c r="H49" s="8">
        <v>5800</v>
      </c>
      <c r="I49" s="8">
        <v>5800</v>
      </c>
      <c r="J49" s="8"/>
      <c r="K49" s="8"/>
      <c r="L49" s="8"/>
      <c r="M49" s="8"/>
      <c r="N49" s="8"/>
      <c r="O49" s="8"/>
      <c r="P49" s="23"/>
      <c r="Q49" s="8"/>
      <c r="R49" s="8"/>
      <c r="S49" s="8"/>
      <c r="T49" s="29">
        <f t="shared" si="0"/>
        <v>928</v>
      </c>
      <c r="U49" s="31"/>
      <c r="V49" s="31"/>
      <c r="W49" s="29">
        <f t="shared" si="1"/>
        <v>40.6</v>
      </c>
      <c r="X49" s="29"/>
      <c r="Y49" s="29">
        <f t="shared" si="2"/>
        <v>504.6</v>
      </c>
      <c r="Z49" s="29"/>
      <c r="AA49" s="29">
        <f t="shared" si="3"/>
        <v>55.68</v>
      </c>
      <c r="AB49" s="29"/>
      <c r="AC49" s="29"/>
      <c r="AD49" s="11"/>
      <c r="AE49" s="11">
        <f t="shared" si="4"/>
        <v>1528.88</v>
      </c>
      <c r="AF49" s="29">
        <f t="shared" si="5"/>
        <v>464</v>
      </c>
      <c r="AG49" s="29"/>
      <c r="AH49" s="29">
        <f t="shared" si="6"/>
        <v>17.4</v>
      </c>
      <c r="AI49" s="29"/>
      <c r="AJ49" s="29">
        <f t="shared" si="7"/>
        <v>116</v>
      </c>
      <c r="AK49" s="29"/>
      <c r="AL49" s="29"/>
      <c r="AM49" s="11">
        <v>15</v>
      </c>
      <c r="AN49" s="11">
        <f t="shared" si="8"/>
        <v>612.4</v>
      </c>
      <c r="AO49" s="29">
        <f t="shared" si="9"/>
        <v>2141.28</v>
      </c>
      <c r="AP49" s="11"/>
    </row>
    <row r="50" s="1" customFormat="1" ht="14.25" spans="1:42">
      <c r="A50" s="7">
        <v>46</v>
      </c>
      <c r="B50" s="8" t="s">
        <v>133</v>
      </c>
      <c r="C50" s="11" t="s">
        <v>45</v>
      </c>
      <c r="D50" s="8" t="s">
        <v>134</v>
      </c>
      <c r="E50" s="10">
        <v>44760</v>
      </c>
      <c r="F50" s="8">
        <v>4200</v>
      </c>
      <c r="G50" s="8">
        <v>4200</v>
      </c>
      <c r="H50" s="8">
        <v>4200</v>
      </c>
      <c r="I50" s="8">
        <v>4200</v>
      </c>
      <c r="J50" s="8"/>
      <c r="K50" s="8"/>
      <c r="L50" s="8"/>
      <c r="M50" s="8"/>
      <c r="N50" s="8"/>
      <c r="O50" s="8"/>
      <c r="P50" s="23"/>
      <c r="Q50" s="8"/>
      <c r="R50" s="8"/>
      <c r="S50" s="8"/>
      <c r="T50" s="29">
        <f t="shared" si="0"/>
        <v>672</v>
      </c>
      <c r="U50" s="31"/>
      <c r="V50" s="31"/>
      <c r="W50" s="29">
        <f t="shared" si="1"/>
        <v>29.4</v>
      </c>
      <c r="X50" s="29"/>
      <c r="Y50" s="29">
        <f t="shared" si="2"/>
        <v>365.4</v>
      </c>
      <c r="Z50" s="29"/>
      <c r="AA50" s="29">
        <f t="shared" si="3"/>
        <v>40.32</v>
      </c>
      <c r="AB50" s="29"/>
      <c r="AC50" s="29"/>
      <c r="AD50" s="11"/>
      <c r="AE50" s="11">
        <f t="shared" si="4"/>
        <v>1107.12</v>
      </c>
      <c r="AF50" s="29">
        <f t="shared" si="5"/>
        <v>336</v>
      </c>
      <c r="AG50" s="29"/>
      <c r="AH50" s="29">
        <f t="shared" si="6"/>
        <v>12.6</v>
      </c>
      <c r="AI50" s="29"/>
      <c r="AJ50" s="29">
        <f t="shared" si="7"/>
        <v>84</v>
      </c>
      <c r="AK50" s="29"/>
      <c r="AL50" s="29"/>
      <c r="AM50" s="11">
        <v>15</v>
      </c>
      <c r="AN50" s="11">
        <f t="shared" si="8"/>
        <v>447.6</v>
      </c>
      <c r="AO50" s="29">
        <f t="shared" si="9"/>
        <v>1554.72</v>
      </c>
      <c r="AP50" s="11"/>
    </row>
    <row r="51" s="1" customFormat="1" ht="14.25" spans="1:42">
      <c r="A51" s="7">
        <v>47</v>
      </c>
      <c r="B51" s="8" t="s">
        <v>135</v>
      </c>
      <c r="C51" s="19" t="s">
        <v>45</v>
      </c>
      <c r="D51" s="18" t="s">
        <v>136</v>
      </c>
      <c r="E51" s="20">
        <v>44783</v>
      </c>
      <c r="F51" s="19">
        <v>4053</v>
      </c>
      <c r="G51" s="19">
        <v>4053</v>
      </c>
      <c r="H51" s="19">
        <v>4053</v>
      </c>
      <c r="I51" s="19">
        <v>4053</v>
      </c>
      <c r="J51" s="19"/>
      <c r="K51" s="19"/>
      <c r="L51" s="19"/>
      <c r="M51" s="19"/>
      <c r="N51" s="24"/>
      <c r="O51" s="24"/>
      <c r="P51" s="24"/>
      <c r="Q51" s="24"/>
      <c r="R51" s="19"/>
      <c r="S51" s="32"/>
      <c r="T51" s="29">
        <f t="shared" si="0"/>
        <v>648.48</v>
      </c>
      <c r="U51" s="33"/>
      <c r="V51" s="34"/>
      <c r="W51" s="29">
        <f t="shared" si="1"/>
        <v>28.37</v>
      </c>
      <c r="X51" s="35"/>
      <c r="Y51" s="29">
        <f t="shared" si="2"/>
        <v>352.61</v>
      </c>
      <c r="Z51" s="34"/>
      <c r="AA51" s="29">
        <f t="shared" si="3"/>
        <v>38.91</v>
      </c>
      <c r="AB51" s="19"/>
      <c r="AC51" s="32"/>
      <c r="AD51" s="45"/>
      <c r="AE51" s="11">
        <f t="shared" si="4"/>
        <v>1068.37</v>
      </c>
      <c r="AF51" s="29">
        <f t="shared" si="5"/>
        <v>324.24</v>
      </c>
      <c r="AG51" s="34"/>
      <c r="AH51" s="29">
        <f t="shared" si="6"/>
        <v>12.16</v>
      </c>
      <c r="AI51" s="33"/>
      <c r="AJ51" s="29">
        <f t="shared" si="7"/>
        <v>81.06</v>
      </c>
      <c r="AK51" s="34"/>
      <c r="AL51" s="32"/>
      <c r="AM51" s="11">
        <v>15</v>
      </c>
      <c r="AN51" s="11">
        <f t="shared" si="8"/>
        <v>432.46</v>
      </c>
      <c r="AO51" s="29">
        <f t="shared" si="9"/>
        <v>1500.83</v>
      </c>
      <c r="AP51" s="55"/>
    </row>
    <row r="52" s="1" customFormat="1" ht="14.25" spans="1:42">
      <c r="A52" s="7">
        <v>48</v>
      </c>
      <c r="B52" s="8" t="s">
        <v>137</v>
      </c>
      <c r="C52" s="11" t="s">
        <v>42</v>
      </c>
      <c r="D52" s="59" t="s">
        <v>138</v>
      </c>
      <c r="E52" s="20" t="s">
        <v>139</v>
      </c>
      <c r="F52" s="19">
        <v>4053</v>
      </c>
      <c r="G52" s="19">
        <v>4053</v>
      </c>
      <c r="H52" s="19">
        <v>3945</v>
      </c>
      <c r="I52" s="19">
        <v>4053</v>
      </c>
      <c r="J52" s="19"/>
      <c r="K52" s="19"/>
      <c r="L52" s="19"/>
      <c r="M52" s="19"/>
      <c r="N52" s="24"/>
      <c r="O52" s="24"/>
      <c r="P52" s="24"/>
      <c r="Q52" s="24"/>
      <c r="R52" s="19"/>
      <c r="S52" s="32"/>
      <c r="T52" s="29">
        <f t="shared" si="0"/>
        <v>648.48</v>
      </c>
      <c r="U52" s="33"/>
      <c r="V52" s="34"/>
      <c r="W52" s="29">
        <f t="shared" si="1"/>
        <v>28.37</v>
      </c>
      <c r="X52" s="35"/>
      <c r="Y52" s="29">
        <f t="shared" si="2"/>
        <v>343.22</v>
      </c>
      <c r="Z52" s="29"/>
      <c r="AA52" s="29">
        <f t="shared" si="3"/>
        <v>38.91</v>
      </c>
      <c r="AB52" s="29"/>
      <c r="AC52" s="32"/>
      <c r="AD52" s="45"/>
      <c r="AE52" s="11">
        <f t="shared" si="4"/>
        <v>1058.98</v>
      </c>
      <c r="AF52" s="29">
        <f t="shared" si="5"/>
        <v>324.24</v>
      </c>
      <c r="AG52" s="34"/>
      <c r="AH52" s="29">
        <f t="shared" si="6"/>
        <v>12.16</v>
      </c>
      <c r="AI52" s="33"/>
      <c r="AJ52" s="29">
        <f t="shared" si="7"/>
        <v>78.9</v>
      </c>
      <c r="AK52" s="34"/>
      <c r="AL52" s="32"/>
      <c r="AM52" s="11">
        <v>15</v>
      </c>
      <c r="AN52" s="11">
        <f t="shared" si="8"/>
        <v>430.3</v>
      </c>
      <c r="AO52" s="29">
        <f t="shared" si="9"/>
        <v>1489.28</v>
      </c>
      <c r="AP52" s="55"/>
    </row>
    <row r="53" s="1" customFormat="1" ht="14.25" spans="1:42">
      <c r="A53" s="7"/>
      <c r="B53" s="21"/>
      <c r="C53" s="21"/>
      <c r="D53" s="21"/>
      <c r="E53" s="21">
        <v>48</v>
      </c>
      <c r="F53" s="8"/>
      <c r="G53" s="8"/>
      <c r="H53" s="8"/>
      <c r="I53" s="8"/>
      <c r="J53" s="8"/>
      <c r="K53" s="8"/>
      <c r="L53" s="8"/>
      <c r="M53" s="8"/>
      <c r="N53" s="25"/>
      <c r="O53" s="8"/>
      <c r="P53" s="23"/>
      <c r="Q53" s="8"/>
      <c r="R53" s="8"/>
      <c r="S53" s="8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11"/>
      <c r="AE53" s="11"/>
      <c r="AF53" s="29"/>
      <c r="AG53" s="29"/>
      <c r="AH53" s="29"/>
      <c r="AI53" s="29"/>
      <c r="AJ53" s="29"/>
      <c r="AK53" s="29"/>
      <c r="AL53" s="29"/>
      <c r="AM53" s="11"/>
      <c r="AN53" s="52"/>
      <c r="AO53" s="31"/>
      <c r="AP53" s="11"/>
    </row>
    <row r="54" s="1" customFormat="1" ht="14.25" spans="1:42">
      <c r="A54" s="7"/>
      <c r="B54" s="21"/>
      <c r="C54" s="21"/>
      <c r="D54" s="21"/>
      <c r="E54" s="21">
        <v>0</v>
      </c>
      <c r="F54" s="21"/>
      <c r="G54" s="21"/>
      <c r="H54" s="21"/>
      <c r="I54" s="8"/>
      <c r="J54" s="21"/>
      <c r="K54" s="21"/>
      <c r="L54" s="21"/>
      <c r="M54" s="21"/>
      <c r="N54" s="21"/>
      <c r="O54" s="21"/>
      <c r="P54" s="26"/>
      <c r="Q54" s="21"/>
      <c r="R54" s="21"/>
      <c r="S54" s="21"/>
      <c r="T54" s="25"/>
      <c r="U54" s="36"/>
      <c r="V54" s="36"/>
      <c r="W54" s="29"/>
      <c r="X54" s="29"/>
      <c r="Y54" s="29"/>
      <c r="Z54" s="29"/>
      <c r="AA54" s="29"/>
      <c r="AB54" s="25"/>
      <c r="AC54" s="25"/>
      <c r="AD54" s="46"/>
      <c r="AE54" s="25"/>
      <c r="AF54" s="25"/>
      <c r="AG54" s="25"/>
      <c r="AH54" s="53"/>
      <c r="AI54" s="25"/>
      <c r="AJ54" s="53"/>
      <c r="AK54" s="25"/>
      <c r="AL54" s="25"/>
      <c r="AM54" s="46"/>
      <c r="AN54" s="25">
        <v>0</v>
      </c>
      <c r="AO54" s="56"/>
      <c r="AP54" s="46"/>
    </row>
    <row r="55" s="1" customFormat="1" ht="36" spans="1:42">
      <c r="A55" s="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37"/>
      <c r="R55" s="37"/>
      <c r="S55" s="37"/>
      <c r="T55" s="38">
        <f t="shared" ref="T55:AB55" si="10">SUM(T5:T54)</f>
        <v>39790.72</v>
      </c>
      <c r="U55" s="37">
        <f t="shared" si="10"/>
        <v>0</v>
      </c>
      <c r="V55" s="37">
        <f t="shared" si="10"/>
        <v>0</v>
      </c>
      <c r="W55" s="37">
        <f t="shared" si="10"/>
        <v>1740.84</v>
      </c>
      <c r="X55" s="37">
        <f t="shared" si="10"/>
        <v>0</v>
      </c>
      <c r="Y55" s="37">
        <f t="shared" si="10"/>
        <v>22739.03</v>
      </c>
      <c r="Z55" s="37">
        <f t="shared" si="10"/>
        <v>0</v>
      </c>
      <c r="AA55" s="37">
        <f t="shared" si="10"/>
        <v>2387.47</v>
      </c>
      <c r="AB55" s="37">
        <f t="shared" si="10"/>
        <v>0</v>
      </c>
      <c r="AC55" s="37"/>
      <c r="AD55" s="47">
        <f t="shared" ref="AD55:AK55" si="11">SUM(AD5:AD54)</f>
        <v>0</v>
      </c>
      <c r="AE55" s="37">
        <f t="shared" si="11"/>
        <v>66658.06</v>
      </c>
      <c r="AF55" s="48">
        <f t="shared" si="11"/>
        <v>19895.36</v>
      </c>
      <c r="AG55" s="37">
        <f t="shared" si="11"/>
        <v>0</v>
      </c>
      <c r="AH55" s="37">
        <f t="shared" si="11"/>
        <v>746.08</v>
      </c>
      <c r="AI55" s="37">
        <f t="shared" si="11"/>
        <v>0</v>
      </c>
      <c r="AJ55" s="37">
        <f t="shared" si="11"/>
        <v>5227.36</v>
      </c>
      <c r="AK55" s="37">
        <f t="shared" si="11"/>
        <v>0</v>
      </c>
      <c r="AL55" s="37"/>
      <c r="AM55" s="37">
        <f t="shared" ref="AM55:AO55" si="12">SUM(AM5:AM54)</f>
        <v>720</v>
      </c>
      <c r="AN55" s="37">
        <f t="shared" si="12"/>
        <v>26588.8</v>
      </c>
      <c r="AO55" s="37">
        <f t="shared" si="12"/>
        <v>93246.86</v>
      </c>
      <c r="AP55" s="57" t="s">
        <v>140</v>
      </c>
    </row>
  </sheetData>
  <mergeCells count="20">
    <mergeCell ref="A1:AP1"/>
    <mergeCell ref="F2:Q2"/>
    <mergeCell ref="F3:I3"/>
    <mergeCell ref="J3:M3"/>
    <mergeCell ref="N3:Q3"/>
    <mergeCell ref="A2:A4"/>
    <mergeCell ref="B2:B4"/>
    <mergeCell ref="C2:C4"/>
    <mergeCell ref="D2:D4"/>
    <mergeCell ref="E2:E4"/>
    <mergeCell ref="AC4:AC5"/>
    <mergeCell ref="AD2:AD4"/>
    <mergeCell ref="AE2:AE4"/>
    <mergeCell ref="AL4:AL5"/>
    <mergeCell ref="AM2:AM4"/>
    <mergeCell ref="AN2:AN4"/>
    <mergeCell ref="AO2:AO4"/>
    <mergeCell ref="AP2:AP4"/>
    <mergeCell ref="T2:AB3"/>
    <mergeCell ref="AF2:AK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恒大御景天下陈子豪15096399551</cp:lastModifiedBy>
  <dcterms:created xsi:type="dcterms:W3CDTF">2024-08-26T01:14:56Z</dcterms:created>
  <dcterms:modified xsi:type="dcterms:W3CDTF">2024-08-26T01:16:48Z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C5EF1AEB767345AE885840ADF16BCD2B_11</vt:lpwstr>
  </property>
  <property fmtid="{D5CDD505-2E9C-101B-9397-08002B2CF9AE}" pid="3" name="KSOProductBuildVer">
    <vt:lpwstr>2052-12.1.0.17857</vt:lpwstr>
  </property>
</Properties>
</file>