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" hidden="1">BOM清单!$A$11:$AY$37</definedName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Database" localSheetId="1">#REF!</definedName>
    <definedName name="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BOM清单!$A$1:$AH$37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<sst xmlns="http://schemas.openxmlformats.org/spreadsheetml/2006/main" count="791" uniqueCount="226">
  <si>
    <t>车型</t>
  </si>
  <si>
    <t>解放J6L</t>
  </si>
  <si>
    <r>
      <rPr>
        <b/>
        <sz val="20"/>
        <rFont val="宋体"/>
        <charset val="134"/>
      </rPr>
      <t xml:space="preserve">   解放J6L 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</si>
  <si>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</si>
  <si>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</si>
  <si>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</si>
  <si>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</si>
  <si>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</si>
  <si>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</si>
  <si>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</si>
  <si>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董启辉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</si>
  <si>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</si>
  <si>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</si>
  <si>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</si>
  <si>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</si>
  <si>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</si>
  <si>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</si>
  <si>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</si>
  <si>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</si>
  <si>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</si>
  <si>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</si>
  <si>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SHT0014486</t>
  </si>
  <si>
    <t>驾驶员靠背护面总成</t>
  </si>
  <si>
    <t>PVC+超纤</t>
  </si>
  <si>
    <t>标配</t>
  </si>
  <si>
    <t>——</t>
  </si>
  <si>
    <t>SHT0014497</t>
  </si>
  <si>
    <t>驾驶员座垫护面总成</t>
  </si>
  <si>
    <t>SHT0014471</t>
  </si>
  <si>
    <t>副驾驶员靠背护面总成</t>
  </si>
  <si>
    <t>SHT0014473</t>
  </si>
  <si>
    <t>副驾驶员座垫护面总成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</si>
  <si>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</si>
  <si>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</si>
  <si>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</si>
  <si>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</si>
  <si>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</si>
  <si>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</si>
  <si>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</si>
  <si>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</si>
  <si>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</si>
  <si>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</si>
  <si>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</si>
  <si>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</si>
  <si>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初次发放</t>
  </si>
  <si>
    <t xml:space="preserve"> </t>
  </si>
  <si>
    <t>备注：</t>
  </si>
  <si>
    <t>解放J6L护面MBOM清单</t>
  </si>
  <si>
    <t>SHT0014842</t>
  </si>
  <si>
    <t>SHT0016018</t>
  </si>
  <si>
    <t>中文名称</t>
  </si>
  <si>
    <t>驾驶员靠背护面总成（通风）</t>
  </si>
  <si>
    <t>图纸版本
(状态码)</t>
  </si>
  <si>
    <t>A</t>
  </si>
  <si>
    <t>编制：</t>
  </si>
  <si>
    <t>王冠宇</t>
  </si>
  <si>
    <t>规格型号</t>
  </si>
  <si>
    <t>J6L</t>
  </si>
  <si>
    <t>审核：</t>
  </si>
  <si>
    <t>PVC+超纤，通风、无安全带，右扶手</t>
  </si>
  <si>
    <t>批准：</t>
  </si>
  <si>
    <t>种类</t>
  </si>
  <si>
    <r>
      <rPr>
        <sz val="11"/>
        <rFont val="Arial"/>
        <charset val="134"/>
      </rPr>
      <t>PVC+</t>
    </r>
    <r>
      <rPr>
        <sz val="11"/>
        <rFont val="宋体"/>
        <charset val="134"/>
      </rPr>
      <t>超纤</t>
    </r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</si>
  <si>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</si>
  <si>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</si>
  <si>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</si>
  <si>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</si>
  <si>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</si>
  <si>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</si>
  <si>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</si>
  <si>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</si>
  <si>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</si>
  <si>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</si>
  <si>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</si>
  <si>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</si>
  <si>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</si>
  <si>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</si>
  <si>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</si>
  <si>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</si>
  <si>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</si>
  <si>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</si>
  <si>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</si>
  <si>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</si>
  <si>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</si>
  <si>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</si>
  <si>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</si>
  <si>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</si>
  <si>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</si>
  <si>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</si>
  <si>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TSY0010486</t>
  </si>
  <si>
    <t>面套主料</t>
  </si>
  <si>
    <t>黑色打孔超纤</t>
  </si>
  <si>
    <t>N*1.37m*4mm</t>
  </si>
  <si>
    <t>超纤</t>
  </si>
  <si>
    <t>延米</t>
  </si>
  <si>
    <t>面料</t>
  </si>
  <si>
    <t>N</t>
  </si>
  <si>
    <t>裁剪
打孔绗缝</t>
  </si>
  <si>
    <t>长春福基 王伟 13604368675</t>
  </si>
  <si>
    <t>PQQ0001-K5A1</t>
  </si>
  <si>
    <t>110.28</t>
  </si>
  <si>
    <t>TSY0010488</t>
  </si>
  <si>
    <t>辅面料1</t>
  </si>
  <si>
    <t>黑色PVC</t>
  </si>
  <si>
    <t>N*1.4m*4mm</t>
  </si>
  <si>
    <t>PVC</t>
  </si>
  <si>
    <t>裁剪</t>
  </si>
  <si>
    <t xml:space="preserve"> PAQ0002-K8A1</t>
  </si>
  <si>
    <t>TSY0010487</t>
  </si>
  <si>
    <t>辅面料2</t>
  </si>
  <si>
    <t>黑色织物</t>
  </si>
  <si>
    <t>N*1.5m*3mm</t>
  </si>
  <si>
    <t>织物</t>
  </si>
  <si>
    <t xml:space="preserve"> FDVQ0304BK0A1</t>
  </si>
  <si>
    <t>TSY0000426</t>
  </si>
  <si>
    <t>毛毡</t>
  </si>
  <si>
    <t>毛毡布</t>
  </si>
  <si>
    <t>260g/㎡</t>
  </si>
  <si>
    <t>纤维+胶</t>
  </si>
  <si>
    <t>辅料</t>
  </si>
  <si>
    <t>Y</t>
  </si>
  <si>
    <t>曲阜陆航 茹辉 13605372568</t>
  </si>
  <si>
    <t>TSY0010203</t>
  </si>
  <si>
    <t>吊紧带</t>
  </si>
  <si>
    <t>250*27吊紧带</t>
  </si>
  <si>
    <t>250mm*27mm*N</t>
  </si>
  <si>
    <t>PP+无纺布</t>
  </si>
  <si>
    <t>B</t>
  </si>
  <si>
    <t>件</t>
  </si>
  <si>
    <t>上海绽奇工贸
王兴龙
18621598588</t>
  </si>
  <si>
    <t>TSY0010198</t>
  </si>
  <si>
    <t>160*27吊紧带</t>
  </si>
  <si>
    <t>160mm*27mm*N</t>
  </si>
  <si>
    <t>TSY0010201</t>
  </si>
  <si>
    <t>370*27吊紧带</t>
  </si>
  <si>
    <t>370mm*27mm*N</t>
  </si>
  <si>
    <t>TSY0010202</t>
  </si>
  <si>
    <t>345*27吊紧带</t>
  </si>
  <si>
    <t>345mm*27mm*N</t>
  </si>
  <si>
    <t>TSY0010204</t>
  </si>
  <si>
    <t>1090*27吊紧带</t>
  </si>
  <si>
    <t>1090mm*27mm*N</t>
  </si>
  <si>
    <t>TSY0010155</t>
  </si>
  <si>
    <t>415*27吊紧带</t>
  </si>
  <si>
    <t>415mm*27mm*N</t>
  </si>
  <si>
    <t>TSY0010154</t>
  </si>
  <si>
    <t>260*27吊紧带</t>
  </si>
  <si>
    <t>260mm*27mm*N</t>
  </si>
  <si>
    <t>TSY0010472</t>
  </si>
  <si>
    <t>310*27吊紧带</t>
  </si>
  <si>
    <t>310mm*27mm*N</t>
  </si>
  <si>
    <t>TSY0010056</t>
  </si>
  <si>
    <t>缝纫线</t>
  </si>
  <si>
    <t>黑色缝纫线</t>
  </si>
  <si>
    <t>3股30#</t>
  </si>
  <si>
    <t>高强涤纶线</t>
  </si>
  <si>
    <t>C</t>
  </si>
  <si>
    <t>米</t>
  </si>
  <si>
    <t>黑色</t>
  </si>
  <si>
    <t>广州盟力
周登红 13751861966</t>
  </si>
  <si>
    <t>TSY0010162</t>
  </si>
  <si>
    <t>3股20#</t>
  </si>
  <si>
    <t>涤纶高强线</t>
  </si>
  <si>
    <t>黄色</t>
  </si>
  <si>
    <t>M3159
借用重汽T5/M3000-S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</si>
  <si>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</si>
  <si>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</si>
  <si>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</si>
  <si>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</si>
  <si>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</si>
  <si>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</si>
  <si>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</si>
  <si>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TSY0000563</t>
  </si>
  <si>
    <t>3C标识</t>
  </si>
  <si>
    <t>3C标识I140334</t>
  </si>
  <si>
    <t>50mm*50mm</t>
  </si>
  <si>
    <t>雄县华增
李福增 13803269328</t>
  </si>
  <si>
    <t>TSY0010190</t>
  </si>
  <si>
    <t>型条</t>
  </si>
  <si>
    <t>410mm型条</t>
  </si>
  <si>
    <t>410mm</t>
  </si>
  <si>
    <t>共聚PP</t>
  </si>
  <si>
    <t>根</t>
  </si>
  <si>
    <t>箭型条</t>
  </si>
  <si>
    <t>TSY0010191</t>
  </si>
  <si>
    <t>340mm型条</t>
  </si>
  <si>
    <t>340mm</t>
  </si>
  <si>
    <t>TSY0010097</t>
  </si>
  <si>
    <t>290mm型条</t>
  </si>
  <si>
    <t>290mm</t>
  </si>
  <si>
    <t>TSY0010658</t>
  </si>
  <si>
    <t>勾条</t>
  </si>
  <si>
    <t>280mm型条</t>
  </si>
  <si>
    <t>280mm</t>
  </si>
  <si>
    <t>JYG38-2</t>
  </si>
  <si>
    <t>TSY0010659</t>
  </si>
  <si>
    <t>230mm型条</t>
  </si>
  <si>
    <t>230mm</t>
  </si>
  <si>
    <t>TSY0010660</t>
  </si>
  <si>
    <t>80mm型条</t>
  </si>
  <si>
    <t>80mm</t>
  </si>
  <si>
    <t>TSY0010661</t>
  </si>
  <si>
    <t>190mm型条</t>
  </si>
  <si>
    <t>190mm</t>
  </si>
  <si>
    <t>TSY0010500</t>
  </si>
  <si>
    <t>黑色搭扣（毛面）</t>
  </si>
  <si>
    <t>黑色    宽度为20mm</t>
  </si>
  <si>
    <t>宽25mm</t>
  </si>
  <si>
    <t>尼龙</t>
  </si>
  <si>
    <t>粘扣</t>
  </si>
  <si>
    <t>TSY0010501</t>
  </si>
  <si>
    <t>黑色搭扣（刺面）</t>
  </si>
  <si>
    <t>TSY0010174</t>
  </si>
  <si>
    <t>拉链</t>
  </si>
  <si>
    <t>黑色5#反穿拉链</t>
  </si>
  <si>
    <t>1100mm</t>
  </si>
  <si>
    <t>尼龙+树脂</t>
  </si>
  <si>
    <t>5#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</si>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</sst>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5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72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1"/>
      <name val="宋体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6"/>
      <name val="宋体"/>
      <charset val="134"/>
    </font>
    <font>
      <sz val="14"/>
      <name val="微软雅黑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" borderId="2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31" applyNumberFormat="0" applyAlignment="0" applyProtection="0">
      <alignment vertical="center"/>
    </xf>
    <xf numFmtId="0" fontId="40" fillId="7" borderId="32" applyNumberFormat="0" applyAlignment="0" applyProtection="0">
      <alignment vertical="center"/>
    </xf>
    <xf numFmtId="0" fontId="41" fillId="7" borderId="31" applyNumberFormat="0" applyAlignment="0" applyProtection="0">
      <alignment vertical="center"/>
    </xf>
    <xf numFmtId="0" fontId="42" fillId="8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0" borderId="1" applyNumberFormat="0" applyFill="0" applyBorder="0" applyAlignment="0" applyProtection="0">
      <alignment vertical="center"/>
    </xf>
    <xf numFmtId="0" fontId="50" fillId="0" borderId="1" applyNumberFormat="0" applyFill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1" fillId="0" borderId="0"/>
    <xf numFmtId="0" fontId="25" fillId="0" borderId="0"/>
    <xf numFmtId="0" fontId="25" fillId="0" borderId="0"/>
    <xf numFmtId="0" fontId="52" fillId="0" borderId="0"/>
    <xf numFmtId="0" fontId="25" fillId="0" borderId="0"/>
    <xf numFmtId="0" fontId="25" fillId="0" borderId="0"/>
  </cellStyleXfs>
  <cellXfs count="186">
    <xf numFmtId="0" fontId="0" fillId="0" borderId="0" xfId="0"/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53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7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left" vertical="top" wrapText="1"/>
      <protection locked="0"/>
    </xf>
    <xf numFmtId="0" fontId="3" fillId="0" borderId="1" xfId="67" applyFont="1" applyFill="1" applyBorder="1" applyAlignment="1" applyProtection="1">
      <alignment horizontal="left" vertical="center" wrapText="1"/>
      <protection locked="0"/>
    </xf>
    <xf numFmtId="0" fontId="3" fillId="0" borderId="1" xfId="67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center" vertical="top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4" fillId="0" borderId="0" xfId="67" applyNumberFormat="1" applyFont="1" applyFill="1" applyAlignment="1" applyProtection="1">
      <alignment vertical="center" wrapText="1"/>
      <protection locked="0"/>
    </xf>
    <xf numFmtId="0" fontId="2" fillId="0" borderId="0" xfId="67" applyNumberFormat="1" applyFont="1" applyFill="1" applyAlignment="1" applyProtection="1">
      <alignment vertical="center" wrapText="1"/>
      <protection locked="0"/>
    </xf>
    <xf numFmtId="0" fontId="5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2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1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60" applyNumberFormat="1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8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>
      <alignment horizontal="center" vertical="center" wrapText="1"/>
    </xf>
    <xf numFmtId="0" fontId="7" fillId="0" borderId="1" xfId="65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 shrinkToFit="1"/>
      <protection locked="0"/>
    </xf>
    <xf numFmtId="177" fontId="10" fillId="0" borderId="3" xfId="53" applyNumberFormat="1" applyFont="1" applyFill="1" applyBorder="1" applyAlignment="1">
      <alignment horizontal="center" vertical="center"/>
    </xf>
    <xf numFmtId="177" fontId="10" fillId="0" borderId="1" xfId="53" applyNumberFormat="1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2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7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53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53" applyNumberFormat="1" applyFont="1" applyFill="1" applyBorder="1" applyAlignment="1">
      <alignment horizontal="center" vertical="center" wrapText="1"/>
    </xf>
    <xf numFmtId="0" fontId="9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1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53" applyNumberFormat="1" applyFont="1" applyFill="1" applyBorder="1" applyAlignment="1">
      <alignment horizontal="center" vertical="center"/>
    </xf>
    <xf numFmtId="177" fontId="10" fillId="2" borderId="1" xfId="53" applyNumberFormat="1" applyFont="1" applyFill="1" applyBorder="1" applyAlignment="1">
      <alignment horizontal="center" vertical="center"/>
    </xf>
    <xf numFmtId="0" fontId="10" fillId="2" borderId="1" xfId="53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2" borderId="1" xfId="67" applyNumberFormat="1" applyFont="1" applyFill="1" applyBorder="1" applyAlignment="1" applyProtection="1">
      <alignment horizontal="center" vertical="center" wrapText="1"/>
      <protection locked="0"/>
    </xf>
    <xf numFmtId="43" fontId="15" fillId="0" borderId="1" xfId="67" applyNumberFormat="1" applyFont="1" applyFill="1" applyBorder="1" applyAlignment="1" applyProtection="1">
      <alignment vertical="center" wrapText="1"/>
      <protection locked="0"/>
    </xf>
    <xf numFmtId="0" fontId="16" fillId="2" borderId="1" xfId="67" applyNumberFormat="1" applyFont="1" applyFill="1" applyBorder="1" applyAlignment="1" applyProtection="1">
      <alignment horizontal="center" vertical="center" wrapText="1"/>
      <protection locked="0"/>
    </xf>
    <xf numFmtId="43" fontId="1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67" applyNumberFormat="1" applyFont="1" applyFill="1" applyBorder="1" applyAlignment="1" applyProtection="1">
      <alignment horizontal="center" vertical="center" wrapText="1"/>
      <protection locked="0"/>
    </xf>
    <xf numFmtId="1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Alignment="1" applyProtection="1">
      <alignment vertical="center" wrapText="1"/>
      <protection locked="0"/>
    </xf>
    <xf numFmtId="0" fontId="19" fillId="3" borderId="6" xfId="63" applyFont="1" applyFill="1" applyBorder="1" applyAlignment="1">
      <alignment horizontal="center" vertical="center" wrapText="1"/>
    </xf>
    <xf numFmtId="0" fontId="19" fillId="3" borderId="7" xfId="63" applyFont="1" applyFill="1" applyBorder="1" applyAlignment="1">
      <alignment horizontal="center" vertical="center" wrapText="1"/>
    </xf>
    <xf numFmtId="0" fontId="19" fillId="3" borderId="8" xfId="63" applyFont="1" applyFill="1" applyBorder="1" applyAlignment="1">
      <alignment horizontal="center" vertical="center" wrapText="1"/>
    </xf>
    <xf numFmtId="0" fontId="19" fillId="3" borderId="9" xfId="63" applyFont="1" applyFill="1" applyBorder="1" applyAlignment="1">
      <alignment horizontal="center" vertical="center" wrapText="1"/>
    </xf>
    <xf numFmtId="0" fontId="19" fillId="3" borderId="10" xfId="63" applyFont="1" applyFill="1" applyBorder="1" applyAlignment="1">
      <alignment horizontal="center" vertical="center" wrapText="1"/>
    </xf>
    <xf numFmtId="0" fontId="20" fillId="3" borderId="0" xfId="63" applyFont="1" applyFill="1" applyBorder="1" applyAlignment="1">
      <alignment horizontal="center" vertical="center"/>
    </xf>
    <xf numFmtId="0" fontId="21" fillId="0" borderId="0" xfId="63" applyFont="1" applyFill="1" applyBorder="1" applyAlignment="1">
      <alignment horizontal="center" vertical="center"/>
    </xf>
    <xf numFmtId="0" fontId="19" fillId="3" borderId="11" xfId="63" applyFont="1" applyFill="1" applyBorder="1" applyAlignment="1">
      <alignment horizontal="center" vertical="center" wrapText="1"/>
    </xf>
    <xf numFmtId="0" fontId="19" fillId="3" borderId="5" xfId="63" applyFont="1" applyFill="1" applyBorder="1" applyAlignment="1">
      <alignment horizontal="center" vertical="center" wrapText="1"/>
    </xf>
    <xf numFmtId="0" fontId="19" fillId="3" borderId="1" xfId="63" applyFont="1" applyFill="1" applyBorder="1" applyAlignment="1">
      <alignment horizontal="center" vertical="center" wrapText="1"/>
    </xf>
    <xf numFmtId="0" fontId="19" fillId="3" borderId="12" xfId="63" applyFont="1" applyFill="1" applyBorder="1" applyAlignment="1">
      <alignment horizontal="center" vertical="center" wrapText="1"/>
    </xf>
    <xf numFmtId="0" fontId="19" fillId="3" borderId="13" xfId="63" applyFont="1" applyFill="1" applyBorder="1" applyAlignment="1">
      <alignment horizontal="center" vertical="center" wrapText="1"/>
    </xf>
    <xf numFmtId="0" fontId="5" fillId="3" borderId="0" xfId="63" applyFont="1" applyFill="1" applyBorder="1" applyAlignment="1">
      <alignment horizontal="center" vertical="center"/>
    </xf>
    <xf numFmtId="0" fontId="19" fillId="3" borderId="14" xfId="63" applyFont="1" applyFill="1" applyBorder="1" applyAlignment="1">
      <alignment horizontal="center" vertical="center" wrapText="1"/>
    </xf>
    <xf numFmtId="0" fontId="19" fillId="3" borderId="15" xfId="63" applyFont="1" applyFill="1" applyBorder="1" applyAlignment="1">
      <alignment horizontal="center" vertical="center" wrapText="1"/>
    </xf>
    <xf numFmtId="0" fontId="19" fillId="3" borderId="4" xfId="63" applyFont="1" applyFill="1" applyBorder="1" applyAlignment="1">
      <alignment horizontal="center" vertical="center" wrapText="1"/>
    </xf>
    <xf numFmtId="0" fontId="19" fillId="3" borderId="16" xfId="63" applyFont="1" applyFill="1" applyBorder="1" applyAlignment="1">
      <alignment horizontal="center" vertical="center" wrapText="1"/>
    </xf>
    <xf numFmtId="0" fontId="19" fillId="3" borderId="17" xfId="63" applyFont="1" applyFill="1" applyBorder="1" applyAlignment="1">
      <alignment horizontal="center" vertical="center" wrapText="1"/>
    </xf>
    <xf numFmtId="0" fontId="20" fillId="0" borderId="0" xfId="63" applyFont="1" applyFill="1" applyBorder="1" applyAlignment="1">
      <alignment horizontal="center" vertical="center"/>
    </xf>
    <xf numFmtId="0" fontId="19" fillId="0" borderId="6" xfId="56" applyFont="1" applyBorder="1" applyAlignment="1">
      <alignment horizontal="center" vertical="center" wrapText="1"/>
    </xf>
    <xf numFmtId="0" fontId="19" fillId="0" borderId="7" xfId="56" applyFont="1" applyBorder="1" applyAlignment="1">
      <alignment horizontal="center" vertical="center" wrapText="1"/>
    </xf>
    <xf numFmtId="0" fontId="19" fillId="0" borderId="8" xfId="56" applyFont="1" applyBorder="1" applyAlignment="1">
      <alignment horizontal="center" vertical="center" wrapText="1"/>
    </xf>
    <xf numFmtId="0" fontId="19" fillId="0" borderId="8" xfId="56" applyFont="1" applyBorder="1" applyAlignment="1">
      <alignment horizontal="center" vertical="center"/>
    </xf>
    <xf numFmtId="0" fontId="1" fillId="4" borderId="18" xfId="56" applyFont="1" applyFill="1" applyBorder="1" applyAlignment="1">
      <alignment horizontal="center" vertical="center" wrapText="1"/>
    </xf>
    <xf numFmtId="0" fontId="1" fillId="4" borderId="19" xfId="56" applyFont="1" applyFill="1" applyBorder="1" applyAlignment="1">
      <alignment horizontal="center" vertical="center" wrapText="1"/>
    </xf>
    <xf numFmtId="0" fontId="1" fillId="4" borderId="15" xfId="56" applyFont="1" applyFill="1" applyBorder="1" applyAlignment="1">
      <alignment horizontal="center" vertical="center" wrapText="1"/>
    </xf>
    <xf numFmtId="0" fontId="1" fillId="4" borderId="1" xfId="56" applyFont="1" applyFill="1" applyBorder="1" applyAlignment="1">
      <alignment horizontal="center" vertical="center"/>
    </xf>
    <xf numFmtId="176" fontId="1" fillId="4" borderId="20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56" applyFont="1" applyFill="1" applyBorder="1" applyAlignment="1">
      <alignment horizontal="center" vertical="center" wrapText="1"/>
    </xf>
    <xf numFmtId="0" fontId="1" fillId="4" borderId="0" xfId="56" applyFont="1" applyFill="1" applyBorder="1" applyAlignment="1">
      <alignment horizontal="center" vertical="center" wrapText="1"/>
    </xf>
    <xf numFmtId="0" fontId="1" fillId="4" borderId="22" xfId="56" applyFont="1" applyFill="1" applyBorder="1" applyAlignment="1">
      <alignment horizontal="center" vertical="center" wrapText="1"/>
    </xf>
    <xf numFmtId="176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24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56" applyFont="1" applyFill="1" applyBorder="1" applyAlignment="1">
      <alignment horizontal="center" vertical="center"/>
    </xf>
    <xf numFmtId="0" fontId="19" fillId="4" borderId="6" xfId="63" applyFont="1" applyFill="1" applyBorder="1" applyAlignment="1">
      <alignment horizontal="center" vertical="center"/>
    </xf>
    <xf numFmtId="0" fontId="19" fillId="4" borderId="8" xfId="63" applyFont="1" applyFill="1" applyBorder="1" applyAlignment="1">
      <alignment horizontal="center" vertical="center"/>
    </xf>
    <xf numFmtId="0" fontId="22" fillId="4" borderId="8" xfId="63" applyFont="1" applyFill="1" applyBorder="1" applyAlignment="1">
      <alignment horizontal="center" vertical="center"/>
    </xf>
    <xf numFmtId="0" fontId="19" fillId="4" borderId="11" xfId="63" applyFont="1" applyFill="1" applyBorder="1" applyAlignment="1">
      <alignment horizontal="center" vertical="center"/>
    </xf>
    <xf numFmtId="0" fontId="19" fillId="4" borderId="1" xfId="63" applyFont="1" applyFill="1" applyBorder="1" applyAlignment="1">
      <alignment horizontal="center" vertical="center" wrapText="1"/>
    </xf>
    <xf numFmtId="0" fontId="19" fillId="4" borderId="1" xfId="63" applyFont="1" applyFill="1" applyBorder="1" applyAlignment="1">
      <alignment horizontal="center" vertical="center"/>
    </xf>
    <xf numFmtId="0" fontId="23" fillId="4" borderId="1" xfId="63" applyFont="1" applyFill="1" applyBorder="1" applyAlignment="1">
      <alignment horizontal="center" vertical="center" wrapText="1"/>
    </xf>
    <xf numFmtId="0" fontId="24" fillId="4" borderId="11" xfId="63" applyFont="1" applyFill="1" applyBorder="1" applyAlignment="1">
      <alignment horizontal="center" vertical="center" wrapText="1"/>
    </xf>
    <xf numFmtId="0" fontId="1" fillId="4" borderId="1" xfId="63" applyFont="1" applyFill="1" applyBorder="1" applyAlignment="1">
      <alignment horizontal="center" vertical="center" wrapText="1"/>
    </xf>
    <xf numFmtId="14" fontId="1" fillId="4" borderId="1" xfId="63" applyNumberFormat="1" applyFont="1" applyFill="1" applyBorder="1" applyAlignment="1">
      <alignment horizontal="center" vertical="center" wrapText="1"/>
    </xf>
    <xf numFmtId="176" fontId="1" fillId="4" borderId="23" xfId="0" applyNumberFormat="1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76" fontId="1" fillId="4" borderId="23" xfId="0" applyNumberFormat="1" applyFont="1" applyFill="1" applyBorder="1" applyAlignment="1">
      <alignment horizontal="center" vertical="center"/>
    </xf>
    <xf numFmtId="176" fontId="1" fillId="4" borderId="5" xfId="0" applyNumberFormat="1" applyFont="1" applyFill="1" applyBorder="1" applyAlignment="1">
      <alignment horizontal="center" vertical="center"/>
    </xf>
    <xf numFmtId="0" fontId="24" fillId="4" borderId="14" xfId="63" applyFont="1" applyFill="1" applyBorder="1" applyAlignment="1">
      <alignment horizontal="center" vertical="center" wrapText="1"/>
    </xf>
    <xf numFmtId="0" fontId="24" fillId="4" borderId="4" xfId="63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24" fillId="4" borderId="1" xfId="63" applyFont="1" applyFill="1" applyBorder="1" applyAlignment="1">
      <alignment horizontal="center" vertical="center" wrapText="1"/>
    </xf>
    <xf numFmtId="0" fontId="5" fillId="0" borderId="0" xfId="63" applyFont="1" applyFill="1" applyBorder="1" applyAlignment="1">
      <alignment horizontal="center" vertical="center"/>
    </xf>
    <xf numFmtId="176" fontId="1" fillId="4" borderId="1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49" applyFont="1" applyFill="1" applyBorder="1" applyAlignment="1" applyProtection="1">
      <alignment horizontal="center" vertical="center" wrapText="1"/>
      <protection locked="0"/>
    </xf>
    <xf numFmtId="0" fontId="1" fillId="4" borderId="24" xfId="49" applyFont="1" applyFill="1" applyBorder="1" applyAlignment="1" applyProtection="1">
      <alignment horizontal="center" vertical="center" wrapText="1"/>
      <protection locked="0"/>
    </xf>
    <xf numFmtId="0" fontId="1" fillId="4" borderId="5" xfId="49" applyFont="1" applyFill="1" applyBorder="1" applyAlignment="1" applyProtection="1">
      <alignment horizontal="center" vertical="center" wrapText="1"/>
      <protection locked="0"/>
    </xf>
    <xf numFmtId="176" fontId="1" fillId="4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49" applyFont="1" applyFill="1" applyBorder="1" applyAlignment="1" applyProtection="1">
      <alignment horizontal="center" vertical="center" wrapText="1"/>
      <protection locked="0"/>
    </xf>
    <xf numFmtId="0" fontId="1" fillId="4" borderId="19" xfId="49" applyFont="1" applyFill="1" applyBorder="1" applyAlignment="1" applyProtection="1">
      <alignment horizontal="center" vertical="center" wrapText="1"/>
      <protection locked="0"/>
    </xf>
    <xf numFmtId="0" fontId="1" fillId="4" borderId="15" xfId="49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5" fillId="4" borderId="1" xfId="63" applyFont="1" applyFill="1" applyBorder="1" applyAlignment="1">
      <alignment horizontal="center" vertical="center" wrapText="1"/>
    </xf>
    <xf numFmtId="0" fontId="25" fillId="4" borderId="4" xfId="63" applyFont="1" applyFill="1" applyBorder="1" applyAlignment="1">
      <alignment horizontal="center" vertical="center" wrapText="1"/>
    </xf>
    <xf numFmtId="0" fontId="26" fillId="3" borderId="0" xfId="63" applyFont="1" applyFill="1" applyBorder="1" applyAlignment="1">
      <alignment horizontal="center" vertical="center"/>
    </xf>
    <xf numFmtId="0" fontId="19" fillId="0" borderId="6" xfId="63" applyFont="1" applyBorder="1" applyAlignment="1">
      <alignment horizontal="center" vertical="center"/>
    </xf>
    <xf numFmtId="0" fontId="19" fillId="0" borderId="8" xfId="63" applyFont="1" applyFill="1" applyBorder="1" applyAlignment="1">
      <alignment horizontal="center" vertical="center"/>
    </xf>
    <xf numFmtId="0" fontId="5" fillId="0" borderId="0" xfId="63" applyFont="1" applyBorder="1" applyAlignment="1">
      <alignment vertical="center"/>
    </xf>
    <xf numFmtId="0" fontId="27" fillId="0" borderId="0" xfId="63" applyFont="1" applyBorder="1" applyAlignment="1">
      <alignment vertical="center"/>
    </xf>
    <xf numFmtId="0" fontId="28" fillId="0" borderId="11" xfId="63" applyFont="1" applyBorder="1" applyAlignment="1">
      <alignment horizontal="center" vertical="center"/>
    </xf>
    <xf numFmtId="0" fontId="28" fillId="0" borderId="1" xfId="63" applyFont="1" applyFill="1" applyBorder="1" applyAlignment="1">
      <alignment horizontal="center" vertical="center"/>
    </xf>
    <xf numFmtId="0" fontId="19" fillId="0" borderId="14" xfId="63" applyFont="1" applyFill="1" applyBorder="1" applyAlignment="1">
      <alignment horizontal="center" vertical="center"/>
    </xf>
    <xf numFmtId="0" fontId="19" fillId="0" borderId="4" xfId="63" applyFont="1" applyFill="1" applyBorder="1" applyAlignment="1">
      <alignment horizontal="center" vertical="center"/>
    </xf>
    <xf numFmtId="14" fontId="3" fillId="4" borderId="1" xfId="63" applyNumberFormat="1" applyFont="1" applyFill="1" applyBorder="1" applyAlignment="1">
      <alignment horizontal="center" vertical="center" wrapText="1"/>
    </xf>
    <xf numFmtId="0" fontId="3" fillId="4" borderId="1" xfId="63" applyFont="1" applyFill="1" applyBorder="1" applyAlignment="1">
      <alignment horizontal="center" vertical="center" wrapText="1"/>
    </xf>
    <xf numFmtId="14" fontId="3" fillId="4" borderId="4" xfId="63" applyNumberFormat="1" applyFont="1" applyFill="1" applyBorder="1" applyAlignment="1">
      <alignment horizontal="center" vertical="center" wrapText="1"/>
    </xf>
    <xf numFmtId="0" fontId="3" fillId="4" borderId="4" xfId="63" applyFont="1" applyFill="1" applyBorder="1" applyAlignment="1">
      <alignment horizontal="center" vertical="center" wrapText="1"/>
    </xf>
    <xf numFmtId="0" fontId="19" fillId="0" borderId="8" xfId="57" applyFont="1" applyFill="1" applyBorder="1" applyAlignment="1">
      <alignment horizontal="center" vertical="center"/>
    </xf>
    <xf numFmtId="0" fontId="19" fillId="0" borderId="25" xfId="63" applyFont="1" applyFill="1" applyBorder="1" applyAlignment="1">
      <alignment horizontal="center" vertical="center"/>
    </xf>
    <xf numFmtId="0" fontId="29" fillId="0" borderId="1" xfId="63" applyFont="1" applyFill="1" applyBorder="1" applyAlignment="1">
      <alignment horizontal="center" vertical="center"/>
    </xf>
    <xf numFmtId="49" fontId="19" fillId="0" borderId="1" xfId="57" applyNumberFormat="1" applyFont="1" applyFill="1" applyBorder="1" applyAlignment="1">
      <alignment horizontal="center" vertical="center"/>
    </xf>
    <xf numFmtId="14" fontId="19" fillId="0" borderId="26" xfId="63" applyNumberFormat="1" applyFont="1" applyFill="1" applyBorder="1" applyAlignment="1">
      <alignment horizontal="center" vertical="center" shrinkToFit="1"/>
    </xf>
    <xf numFmtId="0" fontId="19" fillId="0" borderId="27" xfId="63" applyFont="1" applyFill="1" applyBorder="1" applyAlignment="1">
      <alignment horizontal="center" vertical="center"/>
    </xf>
    <xf numFmtId="0" fontId="19" fillId="0" borderId="8" xfId="63" applyFont="1" applyBorder="1" applyAlignment="1">
      <alignment horizontal="center" vertical="center"/>
    </xf>
    <xf numFmtId="0" fontId="19" fillId="0" borderId="25" xfId="63" applyFont="1" applyBorder="1" applyAlignment="1">
      <alignment horizontal="center" vertical="center"/>
    </xf>
    <xf numFmtId="0" fontId="6" fillId="4" borderId="23" xfId="53" applyNumberFormat="1" applyFont="1" applyFill="1" applyBorder="1" applyAlignment="1">
      <alignment horizontal="center" vertical="center" wrapText="1"/>
    </xf>
    <xf numFmtId="0" fontId="6" fillId="4" borderId="24" xfId="53" applyNumberFormat="1" applyFont="1" applyFill="1" applyBorder="1" applyAlignment="1">
      <alignment horizontal="center" vertical="center" wrapText="1"/>
    </xf>
    <xf numFmtId="0" fontId="6" fillId="4" borderId="5" xfId="53" applyNumberFormat="1" applyFont="1" applyFill="1" applyBorder="1" applyAlignment="1">
      <alignment horizontal="center" vertical="center" wrapText="1"/>
    </xf>
    <xf numFmtId="0" fontId="1" fillId="4" borderId="26" xfId="63" applyFont="1" applyFill="1" applyBorder="1" applyAlignment="1">
      <alignment horizontal="center" vertical="center"/>
    </xf>
    <xf numFmtId="0" fontId="6" fillId="4" borderId="20" xfId="53" applyNumberFormat="1" applyFont="1" applyFill="1" applyBorder="1" applyAlignment="1">
      <alignment horizontal="center" vertical="center" wrapText="1"/>
    </xf>
    <xf numFmtId="0" fontId="6" fillId="4" borderId="19" xfId="53" applyNumberFormat="1" applyFont="1" applyFill="1" applyBorder="1" applyAlignment="1">
      <alignment horizontal="center" vertical="center" wrapText="1"/>
    </xf>
    <xf numFmtId="0" fontId="6" fillId="4" borderId="15" xfId="53" applyNumberFormat="1" applyFont="1" applyFill="1" applyBorder="1" applyAlignment="1">
      <alignment horizontal="center" vertical="center" wrapText="1"/>
    </xf>
    <xf numFmtId="0" fontId="1" fillId="4" borderId="27" xfId="63" applyFont="1" applyFill="1" applyBorder="1" applyAlignment="1">
      <alignment horizontal="center" vertical="center"/>
    </xf>
    <xf numFmtId="0" fontId="22" fillId="4" borderId="25" xfId="63" applyFont="1" applyFill="1" applyBorder="1" applyAlignment="1">
      <alignment horizontal="center" vertical="center"/>
    </xf>
    <xf numFmtId="0" fontId="19" fillId="4" borderId="26" xfId="63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2" xfId="50"/>
    <cellStyle name="Normal" xfId="51"/>
    <cellStyle name="Normal 2" xfId="52"/>
    <cellStyle name="常规 10" xfId="53"/>
    <cellStyle name="常规 12" xfId="54"/>
    <cellStyle name="常规 2" xfId="55"/>
    <cellStyle name="常规 2 10" xfId="56"/>
    <cellStyle name="常规 2 2" xfId="57"/>
    <cellStyle name="常规 2 2 10 2" xfId="58"/>
    <cellStyle name="常规 44" xfId="59"/>
    <cellStyle name="常规 44 10 2" xfId="60"/>
    <cellStyle name="常规 45" xfId="61"/>
    <cellStyle name="常规 45 10 2" xfId="62"/>
    <cellStyle name="常规 5" xfId="63"/>
    <cellStyle name="常规 50" xfId="64"/>
    <cellStyle name="常规 50 10 2" xfId="65"/>
    <cellStyle name="样式 1" xfId="66"/>
    <cellStyle name="样式 1 10" xfId="67"/>
    <cellStyle name="样式 1 10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35</xdr:col>
      <xdr:colOff>1006928</xdr:colOff>
      <xdr:row>0</xdr:row>
      <xdr:rowOff>149680</xdr:rowOff>
    </xdr:from>
    <xdr:to>
      <xdr:col>37</xdr:col>
      <xdr:colOff>385129</xdr:colOff>
      <xdr:row>1</xdr:row>
      <xdr:rowOff>204109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780000" y="149225"/>
          <a:ext cx="1943735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10</xdr:col>
      <xdr:colOff>0</xdr:colOff>
      <xdr:row>25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31315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23</xdr:row>
      <xdr:rowOff>122466</xdr:rowOff>
    </xdr:from>
    <xdr:to>
      <xdr:col>9</xdr:col>
      <xdr:colOff>1020534</xdr:colOff>
      <xdr:row>23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140710" y="14263370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8</xdr:col>
      <xdr:colOff>598713</xdr:colOff>
      <xdr:row>10</xdr:row>
      <xdr:rowOff>775606</xdr:rowOff>
    </xdr:from>
    <xdr:to>
      <xdr:col>10</xdr:col>
      <xdr:colOff>0</xdr:colOff>
      <xdr:row>11</xdr:row>
      <xdr:rowOff>775606</xdr:rowOff>
    </xdr:to>
    <xdr:pic>
      <xdr:nvPicPr>
        <xdr:cNvPr id="23" name="图片 2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985" r="58056"/>
        <a:stretch>
          <a:fillRect/>
        </a:stretch>
      </xdr:blipFill>
      <xdr:spPr>
        <a:xfrm>
          <a:off x="2977515" y="4271010"/>
          <a:ext cx="1065530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598713</xdr:colOff>
      <xdr:row>12</xdr:row>
      <xdr:rowOff>0</xdr:rowOff>
    </xdr:from>
    <xdr:to>
      <xdr:col>10</xdr:col>
      <xdr:colOff>10395</xdr:colOff>
      <xdr:row>12</xdr:row>
      <xdr:rowOff>816429</xdr:rowOff>
    </xdr:to>
    <xdr:pic>
      <xdr:nvPicPr>
        <xdr:cNvPr id="24" name="图片 2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73213" r="48967"/>
        <a:stretch>
          <a:fillRect/>
        </a:stretch>
      </xdr:blipFill>
      <xdr:spPr>
        <a:xfrm>
          <a:off x="2977515" y="5181600"/>
          <a:ext cx="1075690" cy="815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0</xdr:colOff>
      <xdr:row>14</xdr:row>
      <xdr:rowOff>952500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77515" y="6991350"/>
          <a:ext cx="106553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176896</xdr:colOff>
      <xdr:row>23</xdr:row>
      <xdr:rowOff>966106</xdr:rowOff>
    </xdr:from>
    <xdr:to>
      <xdr:col>10</xdr:col>
      <xdr:colOff>0</xdr:colOff>
      <xdr:row>24</xdr:row>
      <xdr:rowOff>884464</xdr:rowOff>
    </xdr:to>
    <xdr:pic>
      <xdr:nvPicPr>
        <xdr:cNvPr id="6" name="图片 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045" y="15107285"/>
          <a:ext cx="889000" cy="90868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15</xdr:row>
      <xdr:rowOff>231321</xdr:rowOff>
    </xdr:from>
    <xdr:to>
      <xdr:col>9</xdr:col>
      <xdr:colOff>931210</xdr:colOff>
      <xdr:row>22</xdr:row>
      <xdr:rowOff>598713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r:embed="rId8" cstate="print"/>
        <a:srcRect l="13498" r="29444"/>
        <a:stretch>
          <a:fillRect/>
        </a:stretch>
      </xdr:blipFill>
      <xdr:spPr>
        <a:xfrm>
          <a:off x="3181350" y="8194040"/>
          <a:ext cx="727075" cy="58216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911677</xdr:rowOff>
    </xdr:from>
    <xdr:to>
      <xdr:col>10</xdr:col>
      <xdr:colOff>0</xdr:colOff>
      <xdr:row>13</xdr:row>
      <xdr:rowOff>884465</xdr:rowOff>
    </xdr:to>
    <xdr:pic>
      <xdr:nvPicPr>
        <xdr:cNvPr id="22" name="图片 21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6086475"/>
          <a:ext cx="1065530" cy="88392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36</xdr:row>
      <xdr:rowOff>272144</xdr:rowOff>
    </xdr:from>
    <xdr:to>
      <xdr:col>9</xdr:col>
      <xdr:colOff>1020534</xdr:colOff>
      <xdr:row>36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r:embed="rId10" cstate="print"/>
        <a:srcRect t="25308" b="30058"/>
        <a:stretch>
          <a:fillRect/>
        </a:stretch>
      </xdr:blipFill>
      <xdr:spPr>
        <a:xfrm>
          <a:off x="3058795" y="28624530"/>
          <a:ext cx="939165" cy="66992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27</xdr:row>
      <xdr:rowOff>81643</xdr:rowOff>
    </xdr:from>
    <xdr:to>
      <xdr:col>9</xdr:col>
      <xdr:colOff>979713</xdr:colOff>
      <xdr:row>27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40710" y="1808988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29</xdr:row>
      <xdr:rowOff>81643</xdr:rowOff>
    </xdr:from>
    <xdr:to>
      <xdr:col>9</xdr:col>
      <xdr:colOff>993321</xdr:colOff>
      <xdr:row>29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54045" y="198805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29</xdr:row>
      <xdr:rowOff>0</xdr:rowOff>
    </xdr:from>
    <xdr:to>
      <xdr:col>9</xdr:col>
      <xdr:colOff>979713</xdr:colOff>
      <xdr:row>29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40710" y="1979930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10</xdr:col>
      <xdr:colOff>0</xdr:colOff>
      <xdr:row>25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31315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28</xdr:row>
      <xdr:rowOff>190500</xdr:rowOff>
    </xdr:from>
    <xdr:to>
      <xdr:col>9</xdr:col>
      <xdr:colOff>952500</xdr:colOff>
      <xdr:row>28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13405" y="19075400"/>
          <a:ext cx="816610" cy="681990"/>
        </a:xfrm>
        <a:prstGeom prst="rect">
          <a:avLst/>
        </a:prstGeom>
      </xdr:spPr>
    </xdr:pic>
    <xdr:clientData/>
  </xdr:twoCellAnchor>
  <xdr:twoCellAnchor editAs="oneCell">
    <xdr:from>
      <xdr:col>8</xdr:col>
      <xdr:colOff>557893</xdr:colOff>
      <xdr:row>26</xdr:row>
      <xdr:rowOff>244928</xdr:rowOff>
    </xdr:from>
    <xdr:to>
      <xdr:col>9</xdr:col>
      <xdr:colOff>1022238</xdr:colOff>
      <xdr:row>26</xdr:row>
      <xdr:rowOff>896710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rcRect l="9554" t="26145" r="27596" b="33631"/>
        <a:stretch>
          <a:fillRect/>
        </a:stretch>
      </xdr:blipFill>
      <xdr:spPr>
        <a:xfrm>
          <a:off x="2977515" y="17262475"/>
          <a:ext cx="1021715" cy="652145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35</xdr:row>
      <xdr:rowOff>59377</xdr:rowOff>
    </xdr:from>
    <xdr:to>
      <xdr:col>9</xdr:col>
      <xdr:colOff>968926</xdr:colOff>
      <xdr:row>35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6895" y="27137360"/>
          <a:ext cx="869950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34</xdr:row>
      <xdr:rowOff>86591</xdr:rowOff>
    </xdr:from>
    <xdr:to>
      <xdr:col>9</xdr:col>
      <xdr:colOff>949460</xdr:colOff>
      <xdr:row>35</xdr:row>
      <xdr:rowOff>3861</xdr:rowOff>
    </xdr:to>
    <xdr:pic>
      <xdr:nvPicPr>
        <xdr:cNvPr id="34" name="图片 33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06395" y="26040715"/>
          <a:ext cx="121221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124559</xdr:colOff>
      <xdr:row>30</xdr:row>
      <xdr:rowOff>100158</xdr:rowOff>
    </xdr:from>
    <xdr:to>
      <xdr:col>9</xdr:col>
      <xdr:colOff>1006928</xdr:colOff>
      <xdr:row>30</xdr:row>
      <xdr:rowOff>1088572</xdr:rowOff>
    </xdr:to>
    <xdr:pic>
      <xdr:nvPicPr>
        <xdr:cNvPr id="35" name="图片 34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48635" y="20866735"/>
          <a:ext cx="988695" cy="88201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31</xdr:row>
      <xdr:rowOff>381001</xdr:rowOff>
    </xdr:from>
    <xdr:to>
      <xdr:col>10</xdr:col>
      <xdr:colOff>0</xdr:colOff>
      <xdr:row>31</xdr:row>
      <xdr:rowOff>381437</xdr:rowOff>
    </xdr:to>
    <xdr:pic>
      <xdr:nvPicPr>
        <xdr:cNvPr id="36" name="图片 35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1863685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31</xdr:row>
      <xdr:rowOff>81644</xdr:rowOff>
    </xdr:from>
    <xdr:to>
      <xdr:col>10</xdr:col>
      <xdr:colOff>0</xdr:colOff>
      <xdr:row>31</xdr:row>
      <xdr:rowOff>1102179</xdr:rowOff>
    </xdr:to>
    <xdr:pic>
      <xdr:nvPicPr>
        <xdr:cNvPr id="37" name="图片 36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67685" y="22078950"/>
          <a:ext cx="1020445" cy="929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192596</xdr:colOff>
      <xdr:row>32</xdr:row>
      <xdr:rowOff>72944</xdr:rowOff>
    </xdr:from>
    <xdr:to>
      <xdr:col>9</xdr:col>
      <xdr:colOff>1020536</xdr:colOff>
      <xdr:row>32</xdr:row>
      <xdr:rowOff>1047752</xdr:rowOff>
    </xdr:to>
    <xdr:pic>
      <xdr:nvPicPr>
        <xdr:cNvPr id="39" name="图片 3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6260" y="23469600"/>
          <a:ext cx="97472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33</xdr:row>
      <xdr:rowOff>381001</xdr:rowOff>
    </xdr:from>
    <xdr:to>
      <xdr:col>10</xdr:col>
      <xdr:colOff>0</xdr:colOff>
      <xdr:row>33</xdr:row>
      <xdr:rowOff>381437</xdr:rowOff>
    </xdr:to>
    <xdr:pic>
      <xdr:nvPicPr>
        <xdr:cNvPr id="40" name="图片 39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4340185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33</xdr:row>
      <xdr:rowOff>108860</xdr:rowOff>
    </xdr:from>
    <xdr:to>
      <xdr:col>9</xdr:col>
      <xdr:colOff>979715</xdr:colOff>
      <xdr:row>33</xdr:row>
      <xdr:rowOff>1047755</xdr:rowOff>
    </xdr:to>
    <xdr:pic>
      <xdr:nvPicPr>
        <xdr:cNvPr id="41" name="图片 40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19755" y="24639270"/>
          <a:ext cx="939165" cy="7346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DBL LPG시험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협조전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workbookViewId="0">
      <selection activeCell="I19" sqref="I19:L19"/>
    </sheetView>
  </sheetViews>
  <sheetFormatPr defaultColWidth="9" defaultRowHeight="14"/>
  <sheetData>
    <row r="1" ht="25.5" spans="1:28">
      <c r="A1" s="82" t="s">
        <v>0</v>
      </c>
      <c r="B1" s="83"/>
      <c r="C1" s="84"/>
      <c r="D1" s="85" t="s">
        <v>1</v>
      </c>
      <c r="E1" s="86"/>
      <c r="F1" s="87"/>
      <c r="G1" s="87"/>
      <c r="H1" s="88" t="s">
        <v>2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153"/>
      <c r="W1" s="154" t="s">
        <v>3</v>
      </c>
      <c r="X1" s="155" t="s">
        <v>4</v>
      </c>
      <c r="Y1" s="155" t="s">
        <v>5</v>
      </c>
      <c r="Z1" s="155" t="s">
        <v>6</v>
      </c>
      <c r="AA1" s="166" t="s">
        <v>7</v>
      </c>
      <c r="AB1" s="167" t="s">
        <v>8</v>
      </c>
    </row>
    <row r="2" ht="25.5" spans="1:28">
      <c r="A2" s="89"/>
      <c r="B2" s="90"/>
      <c r="C2" s="91"/>
      <c r="D2" s="92"/>
      <c r="E2" s="93"/>
      <c r="F2" s="87"/>
      <c r="G2" s="87"/>
      <c r="H2" s="94" t="s">
        <v>9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156"/>
      <c r="U2" s="156"/>
      <c r="V2" s="157"/>
      <c r="W2" s="158" t="s">
        <v>10</v>
      </c>
      <c r="X2" s="159"/>
      <c r="Y2" s="159"/>
      <c r="Z2" s="168"/>
      <c r="AA2" s="169" t="s">
        <v>11</v>
      </c>
      <c r="AB2" s="170"/>
    </row>
    <row r="3" ht="26.25" spans="1:28">
      <c r="A3" s="95"/>
      <c r="B3" s="96"/>
      <c r="C3" s="97"/>
      <c r="D3" s="98"/>
      <c r="E3" s="99"/>
      <c r="F3" s="87"/>
      <c r="G3" s="87"/>
      <c r="H3" s="100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57"/>
      <c r="W3" s="160" t="s">
        <v>12</v>
      </c>
      <c r="X3" s="161"/>
      <c r="Y3" s="161"/>
      <c r="Z3" s="161"/>
      <c r="AA3" s="161"/>
      <c r="AB3" s="171"/>
    </row>
    <row r="4" ht="17.5" spans="1:28">
      <c r="A4" s="101" t="s">
        <v>13</v>
      </c>
      <c r="B4" s="102"/>
      <c r="C4" s="103"/>
      <c r="D4" s="103"/>
      <c r="E4" s="104" t="s">
        <v>14</v>
      </c>
      <c r="F4" s="104" t="s">
        <v>15</v>
      </c>
      <c r="G4" s="104"/>
      <c r="H4" s="104"/>
      <c r="I4" s="104"/>
      <c r="J4" s="104"/>
      <c r="K4" s="104" t="s">
        <v>16</v>
      </c>
      <c r="L4" s="104"/>
      <c r="M4" s="104"/>
      <c r="N4" s="104" t="s">
        <v>17</v>
      </c>
      <c r="O4" s="104"/>
      <c r="P4" s="104"/>
      <c r="Q4" s="104"/>
      <c r="R4" s="104"/>
      <c r="S4" s="104"/>
      <c r="T4" s="104"/>
      <c r="U4" s="104"/>
      <c r="V4" s="104"/>
      <c r="W4" s="104" t="s">
        <v>18</v>
      </c>
      <c r="X4" s="104"/>
      <c r="Y4" s="172" t="s">
        <v>19</v>
      </c>
      <c r="Z4" s="172"/>
      <c r="AA4" s="172"/>
      <c r="AB4" s="173" t="s">
        <v>20</v>
      </c>
    </row>
    <row r="5" ht="17.5" spans="1:28">
      <c r="A5" s="105"/>
      <c r="B5" s="106"/>
      <c r="C5" s="106"/>
      <c r="D5" s="107"/>
      <c r="E5" s="108">
        <v>1</v>
      </c>
      <c r="F5" s="109" t="s">
        <v>21</v>
      </c>
      <c r="G5" s="110"/>
      <c r="H5" s="110"/>
      <c r="I5" s="110"/>
      <c r="J5" s="140"/>
      <c r="K5" s="141" t="s">
        <v>22</v>
      </c>
      <c r="L5" s="142"/>
      <c r="M5" s="143"/>
      <c r="N5" s="141" t="s">
        <v>23</v>
      </c>
      <c r="O5" s="142"/>
      <c r="P5" s="142"/>
      <c r="Q5" s="142"/>
      <c r="R5" s="142"/>
      <c r="S5" s="142"/>
      <c r="T5" s="142"/>
      <c r="U5" s="142"/>
      <c r="V5" s="143"/>
      <c r="W5" s="108">
        <v>1</v>
      </c>
      <c r="X5" s="108"/>
      <c r="Y5" s="174" t="s">
        <v>24</v>
      </c>
      <c r="Z5" s="175"/>
      <c r="AA5" s="176"/>
      <c r="AB5" s="177" t="s">
        <v>25</v>
      </c>
    </row>
    <row r="6" ht="18.75" customHeight="1" spans="1:28">
      <c r="A6" s="111"/>
      <c r="B6" s="112"/>
      <c r="C6" s="112"/>
      <c r="D6" s="113"/>
      <c r="E6" s="108">
        <v>2</v>
      </c>
      <c r="F6" s="109" t="s">
        <v>26</v>
      </c>
      <c r="G6" s="110"/>
      <c r="H6" s="110"/>
      <c r="I6" s="110"/>
      <c r="J6" s="140"/>
      <c r="K6" s="141" t="s">
        <v>27</v>
      </c>
      <c r="L6" s="142"/>
      <c r="M6" s="143"/>
      <c r="N6" s="141" t="s">
        <v>23</v>
      </c>
      <c r="O6" s="142"/>
      <c r="P6" s="142"/>
      <c r="Q6" s="142"/>
      <c r="R6" s="142"/>
      <c r="S6" s="142"/>
      <c r="T6" s="142"/>
      <c r="U6" s="142"/>
      <c r="V6" s="143"/>
      <c r="W6" s="108">
        <v>1</v>
      </c>
      <c r="X6" s="108"/>
      <c r="Y6" s="174" t="s">
        <v>24</v>
      </c>
      <c r="Z6" s="175"/>
      <c r="AA6" s="176"/>
      <c r="AB6" s="177" t="s">
        <v>25</v>
      </c>
    </row>
    <row r="7" ht="18.75" customHeight="1" spans="1:28">
      <c r="A7" s="111"/>
      <c r="B7" s="112"/>
      <c r="C7" s="112"/>
      <c r="D7" s="113"/>
      <c r="E7" s="108">
        <v>3</v>
      </c>
      <c r="F7" s="109" t="s">
        <v>28</v>
      </c>
      <c r="G7" s="110"/>
      <c r="H7" s="110"/>
      <c r="I7" s="110"/>
      <c r="J7" s="140"/>
      <c r="K7" s="141" t="s">
        <v>29</v>
      </c>
      <c r="L7" s="142"/>
      <c r="M7" s="143"/>
      <c r="N7" s="141" t="s">
        <v>23</v>
      </c>
      <c r="O7" s="142"/>
      <c r="P7" s="142"/>
      <c r="Q7" s="142"/>
      <c r="R7" s="142"/>
      <c r="S7" s="142"/>
      <c r="T7" s="142"/>
      <c r="U7" s="142"/>
      <c r="V7" s="143"/>
      <c r="W7" s="108">
        <v>1</v>
      </c>
      <c r="X7" s="108"/>
      <c r="Y7" s="174" t="s">
        <v>24</v>
      </c>
      <c r="Z7" s="175"/>
      <c r="AA7" s="176"/>
      <c r="AB7" s="177" t="s">
        <v>25</v>
      </c>
    </row>
    <row r="8" ht="18.75" customHeight="1" spans="1:28">
      <c r="A8" s="111"/>
      <c r="B8" s="112"/>
      <c r="C8" s="112"/>
      <c r="D8" s="113"/>
      <c r="E8" s="108">
        <v>4</v>
      </c>
      <c r="F8" s="114" t="s">
        <v>30</v>
      </c>
      <c r="G8" s="115"/>
      <c r="H8" s="115"/>
      <c r="I8" s="115"/>
      <c r="J8" s="144"/>
      <c r="K8" s="141" t="s">
        <v>31</v>
      </c>
      <c r="L8" s="142"/>
      <c r="M8" s="143"/>
      <c r="N8" s="141" t="s">
        <v>23</v>
      </c>
      <c r="O8" s="142"/>
      <c r="P8" s="142"/>
      <c r="Q8" s="142"/>
      <c r="R8" s="142"/>
      <c r="S8" s="142"/>
      <c r="T8" s="142"/>
      <c r="U8" s="142"/>
      <c r="V8" s="143"/>
      <c r="W8" s="108">
        <v>1</v>
      </c>
      <c r="X8" s="108"/>
      <c r="Y8" s="174" t="s">
        <v>24</v>
      </c>
      <c r="Z8" s="175"/>
      <c r="AA8" s="176"/>
      <c r="AB8" s="177" t="s">
        <v>25</v>
      </c>
    </row>
    <row r="9" ht="17.5" spans="1:28">
      <c r="A9" s="111"/>
      <c r="B9" s="112"/>
      <c r="C9" s="112"/>
      <c r="D9" s="113"/>
      <c r="E9" s="108"/>
      <c r="F9" s="109"/>
      <c r="G9" s="110"/>
      <c r="H9" s="110"/>
      <c r="I9" s="110"/>
      <c r="J9" s="140"/>
      <c r="K9" s="141"/>
      <c r="L9" s="142"/>
      <c r="M9" s="143"/>
      <c r="N9" s="141"/>
      <c r="O9" s="142"/>
      <c r="P9" s="142"/>
      <c r="Q9" s="142"/>
      <c r="R9" s="142"/>
      <c r="S9" s="142"/>
      <c r="T9" s="142"/>
      <c r="U9" s="142"/>
      <c r="V9" s="143"/>
      <c r="W9" s="108"/>
      <c r="X9" s="108"/>
      <c r="Y9" s="174"/>
      <c r="Z9" s="175"/>
      <c r="AA9" s="176"/>
      <c r="AB9" s="177"/>
    </row>
    <row r="10" ht="17.5" spans="1:28">
      <c r="A10" s="111"/>
      <c r="B10" s="112"/>
      <c r="C10" s="112"/>
      <c r="D10" s="113"/>
      <c r="E10" s="108"/>
      <c r="F10" s="109"/>
      <c r="G10" s="110"/>
      <c r="H10" s="110"/>
      <c r="I10" s="110"/>
      <c r="J10" s="140"/>
      <c r="K10" s="141"/>
      <c r="L10" s="142"/>
      <c r="M10" s="143"/>
      <c r="N10" s="141"/>
      <c r="O10" s="142"/>
      <c r="P10" s="142"/>
      <c r="Q10" s="142"/>
      <c r="R10" s="142"/>
      <c r="S10" s="142"/>
      <c r="T10" s="142"/>
      <c r="U10" s="142"/>
      <c r="V10" s="143"/>
      <c r="W10" s="108"/>
      <c r="X10" s="108"/>
      <c r="Y10" s="174"/>
      <c r="Z10" s="175"/>
      <c r="AA10" s="176"/>
      <c r="AB10" s="177"/>
    </row>
    <row r="11" ht="17.5" spans="1:28">
      <c r="A11" s="111"/>
      <c r="B11" s="112"/>
      <c r="C11" s="112"/>
      <c r="D11" s="113"/>
      <c r="E11" s="108"/>
      <c r="F11" s="109"/>
      <c r="G11" s="110"/>
      <c r="H11" s="110"/>
      <c r="I11" s="110"/>
      <c r="J11" s="140"/>
      <c r="K11" s="141"/>
      <c r="L11" s="142"/>
      <c r="M11" s="143"/>
      <c r="N11" s="141"/>
      <c r="O11" s="142"/>
      <c r="P11" s="142"/>
      <c r="Q11" s="142"/>
      <c r="R11" s="142"/>
      <c r="S11" s="142"/>
      <c r="T11" s="142"/>
      <c r="U11" s="142"/>
      <c r="V11" s="143"/>
      <c r="W11" s="108"/>
      <c r="X11" s="108"/>
      <c r="Y11" s="174"/>
      <c r="Z11" s="175"/>
      <c r="AA11" s="176"/>
      <c r="AB11" s="177"/>
    </row>
    <row r="12" ht="17.5" spans="1:28">
      <c r="A12" s="111"/>
      <c r="B12" s="112"/>
      <c r="C12" s="112"/>
      <c r="D12" s="113"/>
      <c r="E12" s="108"/>
      <c r="F12" s="109"/>
      <c r="G12" s="110"/>
      <c r="H12" s="110"/>
      <c r="I12" s="110"/>
      <c r="J12" s="140"/>
      <c r="K12" s="141"/>
      <c r="L12" s="142"/>
      <c r="M12" s="143"/>
      <c r="N12" s="141"/>
      <c r="O12" s="142"/>
      <c r="P12" s="142"/>
      <c r="Q12" s="142"/>
      <c r="R12" s="142"/>
      <c r="S12" s="142"/>
      <c r="T12" s="142"/>
      <c r="U12" s="142"/>
      <c r="V12" s="143"/>
      <c r="W12" s="108"/>
      <c r="X12" s="108"/>
      <c r="Y12" s="174"/>
      <c r="Z12" s="175"/>
      <c r="AA12" s="176"/>
      <c r="AB12" s="177"/>
    </row>
    <row r="13" ht="17.5" spans="1:28">
      <c r="A13" s="111"/>
      <c r="B13" s="112"/>
      <c r="C13" s="112"/>
      <c r="D13" s="113"/>
      <c r="E13" s="108"/>
      <c r="F13" s="109"/>
      <c r="G13" s="110"/>
      <c r="H13" s="110"/>
      <c r="I13" s="110"/>
      <c r="J13" s="140"/>
      <c r="K13" s="141"/>
      <c r="L13" s="142"/>
      <c r="M13" s="143"/>
      <c r="N13" s="141"/>
      <c r="O13" s="142"/>
      <c r="P13" s="142"/>
      <c r="Q13" s="142"/>
      <c r="R13" s="142"/>
      <c r="S13" s="142"/>
      <c r="T13" s="142"/>
      <c r="U13" s="142"/>
      <c r="V13" s="143"/>
      <c r="W13" s="108"/>
      <c r="X13" s="108"/>
      <c r="Y13" s="174"/>
      <c r="Z13" s="175"/>
      <c r="AA13" s="176"/>
      <c r="AB13" s="177"/>
    </row>
    <row r="14" ht="17.5" spans="1:28">
      <c r="A14" s="111"/>
      <c r="B14" s="112"/>
      <c r="C14" s="112"/>
      <c r="D14" s="113"/>
      <c r="E14" s="108"/>
      <c r="F14" s="109"/>
      <c r="G14" s="110"/>
      <c r="H14" s="110"/>
      <c r="I14" s="110"/>
      <c r="J14" s="140"/>
      <c r="K14" s="141"/>
      <c r="L14" s="142"/>
      <c r="M14" s="143"/>
      <c r="N14" s="141"/>
      <c r="O14" s="142"/>
      <c r="P14" s="142"/>
      <c r="Q14" s="142"/>
      <c r="R14" s="142"/>
      <c r="S14" s="142"/>
      <c r="T14" s="142"/>
      <c r="U14" s="142"/>
      <c r="V14" s="143"/>
      <c r="W14" s="108"/>
      <c r="X14" s="108"/>
      <c r="Y14" s="174"/>
      <c r="Z14" s="175"/>
      <c r="AA14" s="176"/>
      <c r="AB14" s="177"/>
    </row>
    <row r="15" ht="17.5" spans="1:28">
      <c r="A15" s="111"/>
      <c r="B15" s="112"/>
      <c r="C15" s="112"/>
      <c r="D15" s="113"/>
      <c r="E15" s="108"/>
      <c r="F15" s="109"/>
      <c r="G15" s="110"/>
      <c r="H15" s="110"/>
      <c r="I15" s="110"/>
      <c r="J15" s="140"/>
      <c r="K15" s="141"/>
      <c r="L15" s="142"/>
      <c r="M15" s="143"/>
      <c r="N15" s="141"/>
      <c r="O15" s="142"/>
      <c r="P15" s="142"/>
      <c r="Q15" s="142"/>
      <c r="R15" s="142"/>
      <c r="S15" s="142"/>
      <c r="T15" s="142"/>
      <c r="U15" s="142"/>
      <c r="V15" s="143"/>
      <c r="W15" s="108"/>
      <c r="X15" s="108"/>
      <c r="Y15" s="174"/>
      <c r="Z15" s="175"/>
      <c r="AA15" s="176"/>
      <c r="AB15" s="177"/>
    </row>
    <row r="16" ht="18.25" spans="1:28">
      <c r="A16" s="111"/>
      <c r="B16" s="112"/>
      <c r="C16" s="112"/>
      <c r="D16" s="113"/>
      <c r="E16" s="116"/>
      <c r="F16" s="109"/>
      <c r="G16" s="110"/>
      <c r="H16" s="110"/>
      <c r="I16" s="110"/>
      <c r="J16" s="140"/>
      <c r="K16" s="145"/>
      <c r="L16" s="146"/>
      <c r="M16" s="147"/>
      <c r="N16" s="145"/>
      <c r="O16" s="146"/>
      <c r="P16" s="146"/>
      <c r="Q16" s="146"/>
      <c r="R16" s="146"/>
      <c r="S16" s="146"/>
      <c r="T16" s="146"/>
      <c r="U16" s="146"/>
      <c r="V16" s="147"/>
      <c r="W16" s="116"/>
      <c r="X16" s="116"/>
      <c r="Y16" s="178"/>
      <c r="Z16" s="179"/>
      <c r="AA16" s="180"/>
      <c r="AB16" s="181"/>
    </row>
    <row r="17" ht="17.5" spans="1:28">
      <c r="A17" s="117" t="s">
        <v>32</v>
      </c>
      <c r="B17" s="118"/>
      <c r="C17" s="118"/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82"/>
    </row>
    <row r="18" ht="17.5" spans="1:28">
      <c r="A18" s="120" t="s">
        <v>33</v>
      </c>
      <c r="B18" s="121" t="s">
        <v>34</v>
      </c>
      <c r="C18" s="122" t="s">
        <v>35</v>
      </c>
      <c r="D18" s="122"/>
      <c r="E18" s="122" t="s">
        <v>36</v>
      </c>
      <c r="F18" s="122"/>
      <c r="G18" s="123" t="s">
        <v>37</v>
      </c>
      <c r="H18" s="122" t="s">
        <v>38</v>
      </c>
      <c r="I18" s="122" t="s">
        <v>39</v>
      </c>
      <c r="J18" s="122"/>
      <c r="K18" s="122"/>
      <c r="L18" s="122"/>
      <c r="M18" s="122" t="s">
        <v>40</v>
      </c>
      <c r="N18" s="122" t="s">
        <v>41</v>
      </c>
      <c r="O18" s="122" t="s">
        <v>33</v>
      </c>
      <c r="P18" s="121" t="s">
        <v>34</v>
      </c>
      <c r="Q18" s="122" t="s">
        <v>35</v>
      </c>
      <c r="R18" s="122"/>
      <c r="S18" s="122" t="s">
        <v>36</v>
      </c>
      <c r="T18" s="122"/>
      <c r="U18" s="123" t="s">
        <v>37</v>
      </c>
      <c r="V18" s="122" t="s">
        <v>38</v>
      </c>
      <c r="W18" s="122" t="s">
        <v>42</v>
      </c>
      <c r="X18" s="122"/>
      <c r="Y18" s="122"/>
      <c r="Z18" s="122"/>
      <c r="AA18" s="122" t="s">
        <v>40</v>
      </c>
      <c r="AB18" s="183" t="s">
        <v>41</v>
      </c>
    </row>
    <row r="19" ht="17.5" spans="1:28">
      <c r="A19" s="124">
        <v>1</v>
      </c>
      <c r="B19" s="125" t="s">
        <v>43</v>
      </c>
      <c r="C19" s="126">
        <v>44699</v>
      </c>
      <c r="D19" s="125"/>
      <c r="E19" s="127"/>
      <c r="F19" s="128"/>
      <c r="G19" s="129"/>
      <c r="H19" s="130"/>
      <c r="I19" s="148" t="s">
        <v>44</v>
      </c>
      <c r="J19" s="149"/>
      <c r="K19" s="149"/>
      <c r="L19" s="150"/>
      <c r="M19" s="130"/>
      <c r="N19" s="129"/>
      <c r="O19" s="151"/>
      <c r="P19" s="138"/>
      <c r="Q19" s="162"/>
      <c r="R19" s="163"/>
      <c r="S19" s="148"/>
      <c r="T19" s="150"/>
      <c r="U19" s="130"/>
      <c r="V19" s="130"/>
      <c r="W19" s="148"/>
      <c r="X19" s="149"/>
      <c r="Y19" s="149"/>
      <c r="Z19" s="150"/>
      <c r="AA19" s="130"/>
      <c r="AB19" s="184"/>
    </row>
    <row r="20" ht="17.5" spans="1:28">
      <c r="A20" s="124"/>
      <c r="B20" s="125"/>
      <c r="C20" s="126"/>
      <c r="D20" s="125"/>
      <c r="E20" s="131"/>
      <c r="F20" s="132"/>
      <c r="G20" s="129"/>
      <c r="H20" s="130"/>
      <c r="I20" s="148"/>
      <c r="J20" s="149"/>
      <c r="K20" s="149"/>
      <c r="L20" s="150"/>
      <c r="M20" s="130"/>
      <c r="N20" s="129"/>
      <c r="O20" s="151"/>
      <c r="P20" s="138"/>
      <c r="Q20" s="162"/>
      <c r="R20" s="163"/>
      <c r="S20" s="148"/>
      <c r="T20" s="150"/>
      <c r="U20" s="130"/>
      <c r="V20" s="130"/>
      <c r="W20" s="148"/>
      <c r="X20" s="149"/>
      <c r="Y20" s="149"/>
      <c r="Z20" s="150"/>
      <c r="AA20" s="130"/>
      <c r="AB20" s="184"/>
    </row>
    <row r="21" ht="17.5" spans="1:28">
      <c r="A21" s="133"/>
      <c r="B21" s="134"/>
      <c r="C21" s="126"/>
      <c r="D21" s="125"/>
      <c r="E21" s="135"/>
      <c r="F21" s="136"/>
      <c r="G21" s="129"/>
      <c r="H21" s="137"/>
      <c r="I21" s="148"/>
      <c r="J21" s="149"/>
      <c r="K21" s="149"/>
      <c r="L21" s="150"/>
      <c r="M21" s="130"/>
      <c r="N21" s="129"/>
      <c r="O21" s="152"/>
      <c r="P21" s="134"/>
      <c r="Q21" s="164"/>
      <c r="R21" s="165"/>
      <c r="S21" s="148"/>
      <c r="T21" s="150"/>
      <c r="U21" s="130"/>
      <c r="V21" s="130"/>
      <c r="W21" s="148"/>
      <c r="X21" s="149"/>
      <c r="Y21" s="149"/>
      <c r="Z21" s="150"/>
      <c r="AA21" s="137"/>
      <c r="AB21" s="185"/>
    </row>
    <row r="22" ht="17.5" spans="1:28">
      <c r="A22" s="138"/>
      <c r="B22" s="138"/>
      <c r="C22" s="126"/>
      <c r="D22" s="125"/>
      <c r="E22" s="129"/>
      <c r="F22" s="129"/>
      <c r="G22" s="130"/>
      <c r="H22" s="130"/>
      <c r="I22" s="129"/>
      <c r="J22" s="129"/>
      <c r="K22" s="129"/>
      <c r="L22" s="129"/>
      <c r="M22" s="130"/>
      <c r="N22" s="130"/>
      <c r="O22" s="151"/>
      <c r="P22" s="138"/>
      <c r="Q22" s="162"/>
      <c r="R22" s="163"/>
      <c r="S22" s="148"/>
      <c r="T22" s="150"/>
      <c r="U22" s="130"/>
      <c r="V22" s="130"/>
      <c r="W22" s="148"/>
      <c r="X22" s="149"/>
      <c r="Y22" s="149"/>
      <c r="Z22" s="150"/>
      <c r="AA22" s="130"/>
      <c r="AB22" s="130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5:D16"/>
    <mergeCell ref="A1:C3"/>
    <mergeCell ref="D1:E3"/>
  </mergeCells>
  <conditionalFormatting sqref="F1:F18 F21:F2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61"/>
  <sheetViews>
    <sheetView tabSelected="1" zoomScale="50" zoomScaleNormal="50" workbookViewId="0">
      <pane xSplit="29" ySplit="11" topLeftCell="AJ36" activePane="bottomRight" state="frozen"/>
      <selection/>
      <selection pane="topRight"/>
      <selection pane="bottomLeft"/>
      <selection pane="bottomRight" activeCell="AN47" sqref="AN47"/>
    </sheetView>
  </sheetViews>
  <sheetFormatPr defaultColWidth="9" defaultRowHeight="14"/>
  <cols>
    <col min="1" max="1" width="4.25454545454545" style="7" customWidth="1"/>
    <col min="2" max="7" width="2.5" style="7" customWidth="1"/>
    <col min="8" max="8" width="15.5" style="8" customWidth="1"/>
    <col min="9" max="9" width="7.87272727272727" style="9" customWidth="1"/>
    <col min="10" max="10" width="15.2545454545455" style="7" customWidth="1"/>
    <col min="11" max="11" width="11.7545454545455" style="9" customWidth="1"/>
    <col min="12" max="12" width="10.8727272727273" style="8" customWidth="1"/>
    <col min="13" max="13" width="13" style="7" customWidth="1"/>
    <col min="14" max="14" width="6.75454545454545" style="10" customWidth="1"/>
    <col min="15" max="15" width="5.5" style="7" hidden="1" customWidth="1"/>
    <col min="16" max="16" width="8.12727272727273" style="7" hidden="1" customWidth="1"/>
    <col min="17" max="17" width="4.75454545454545" style="7" hidden="1" customWidth="1"/>
    <col min="18" max="18" width="6.75454545454545" style="7" customWidth="1"/>
    <col min="19" max="19" width="5.12727272727273" style="7" hidden="1" customWidth="1"/>
    <col min="20" max="20" width="6.5" style="10" customWidth="1"/>
    <col min="21" max="22" width="5.5" style="10" hidden="1" customWidth="1"/>
    <col min="23" max="23" width="5.5" style="10" customWidth="1"/>
    <col min="24" max="26" width="5.5" style="10" hidden="1" customWidth="1"/>
    <col min="27" max="27" width="7.62727272727273" style="7" hidden="1" customWidth="1"/>
    <col min="28" max="28" width="5.5" style="10" hidden="1" customWidth="1"/>
    <col min="29" max="29" width="14.7545454545455" style="7" customWidth="1"/>
    <col min="30" max="30" width="14.5454545454545" style="7" customWidth="1"/>
    <col min="31" max="37" width="18.3636363636364" style="7" customWidth="1"/>
    <col min="38" max="38" width="14.7272727272727" style="11" customWidth="1"/>
    <col min="39" max="45" width="18.3636363636364" style="7" customWidth="1"/>
    <col min="46" max="16384" width="9" style="7"/>
  </cols>
  <sheetData>
    <row r="1" ht="17.25" customHeight="1" spans="1:45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62"/>
      <c r="AM1" s="12"/>
      <c r="AN1" s="12"/>
      <c r="AO1" s="12"/>
      <c r="AP1" s="12"/>
      <c r="AQ1" s="12"/>
      <c r="AR1" s="12"/>
      <c r="AS1" s="12"/>
    </row>
    <row r="2" ht="21.75" customHeight="1" spans="1: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62"/>
      <c r="AM2" s="12"/>
      <c r="AN2" s="12"/>
      <c r="AO2" s="12"/>
      <c r="AP2" s="12"/>
      <c r="AQ2" s="12"/>
      <c r="AR2" s="12"/>
      <c r="AS2" s="12"/>
    </row>
    <row r="3" ht="17.5" spans="1:45">
      <c r="A3" s="13" t="s">
        <v>46</v>
      </c>
      <c r="B3" s="13"/>
      <c r="C3" s="13"/>
      <c r="D3" s="13"/>
      <c r="E3" s="13"/>
      <c r="F3" s="13"/>
      <c r="G3" s="13"/>
      <c r="H3" s="13"/>
      <c r="I3" s="13"/>
      <c r="J3" s="27" t="s">
        <v>47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8" t="s">
        <v>36</v>
      </c>
      <c r="AE3" s="48" t="s">
        <v>48</v>
      </c>
      <c r="AF3" s="48" t="s">
        <v>49</v>
      </c>
      <c r="AG3" s="48" t="s">
        <v>26</v>
      </c>
      <c r="AH3" s="48" t="s">
        <v>21</v>
      </c>
      <c r="AI3" s="48" t="s">
        <v>26</v>
      </c>
      <c r="AJ3" s="48" t="s">
        <v>21</v>
      </c>
      <c r="AK3" s="48" t="s">
        <v>30</v>
      </c>
      <c r="AL3" s="63"/>
      <c r="AM3" s="48" t="s">
        <v>48</v>
      </c>
      <c r="AN3" s="48" t="s">
        <v>49</v>
      </c>
      <c r="AO3" s="48" t="s">
        <v>26</v>
      </c>
      <c r="AP3" s="48" t="s">
        <v>21</v>
      </c>
      <c r="AQ3" s="48" t="s">
        <v>26</v>
      </c>
      <c r="AR3" s="48" t="s">
        <v>21</v>
      </c>
      <c r="AS3" s="48" t="s">
        <v>30</v>
      </c>
    </row>
    <row r="4" ht="33" spans="1:45">
      <c r="A4" s="13"/>
      <c r="B4" s="13"/>
      <c r="C4" s="13"/>
      <c r="D4" s="13"/>
      <c r="E4" s="13"/>
      <c r="F4" s="13"/>
      <c r="G4" s="13"/>
      <c r="H4" s="13"/>
      <c r="I4" s="13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18" t="s">
        <v>50</v>
      </c>
      <c r="AE4" s="49" t="s">
        <v>51</v>
      </c>
      <c r="AF4" s="49" t="s">
        <v>51</v>
      </c>
      <c r="AG4" s="49" t="s">
        <v>27</v>
      </c>
      <c r="AH4" s="49" t="s">
        <v>22</v>
      </c>
      <c r="AI4" s="49" t="s">
        <v>27</v>
      </c>
      <c r="AJ4" s="49" t="s">
        <v>29</v>
      </c>
      <c r="AK4" s="49" t="s">
        <v>31</v>
      </c>
      <c r="AL4" s="64"/>
      <c r="AM4" s="49" t="s">
        <v>51</v>
      </c>
      <c r="AN4" s="49" t="s">
        <v>51</v>
      </c>
      <c r="AO4" s="49" t="s">
        <v>27</v>
      </c>
      <c r="AP4" s="49" t="s">
        <v>22</v>
      </c>
      <c r="AQ4" s="49" t="s">
        <v>27</v>
      </c>
      <c r="AR4" s="49" t="s">
        <v>29</v>
      </c>
      <c r="AS4" s="49" t="s">
        <v>31</v>
      </c>
    </row>
    <row r="5" ht="35" spans="1:45">
      <c r="A5" s="13"/>
      <c r="B5" s="13"/>
      <c r="C5" s="13"/>
      <c r="D5" s="13"/>
      <c r="E5" s="13"/>
      <c r="F5" s="13"/>
      <c r="G5" s="13"/>
      <c r="H5" s="13"/>
      <c r="I5" s="1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18" t="s">
        <v>52</v>
      </c>
      <c r="AE5" s="50" t="s">
        <v>53</v>
      </c>
      <c r="AF5" s="50" t="s">
        <v>53</v>
      </c>
      <c r="AG5" s="50" t="s">
        <v>53</v>
      </c>
      <c r="AH5" s="50" t="s">
        <v>53</v>
      </c>
      <c r="AI5" s="50" t="s">
        <v>53</v>
      </c>
      <c r="AJ5" s="50" t="s">
        <v>53</v>
      </c>
      <c r="AK5" s="50" t="s">
        <v>53</v>
      </c>
      <c r="AL5" s="65"/>
      <c r="AM5" s="50" t="s">
        <v>53</v>
      </c>
      <c r="AN5" s="50" t="s">
        <v>53</v>
      </c>
      <c r="AO5" s="50" t="s">
        <v>53</v>
      </c>
      <c r="AP5" s="50" t="s">
        <v>53</v>
      </c>
      <c r="AQ5" s="50" t="s">
        <v>53</v>
      </c>
      <c r="AR5" s="50" t="s">
        <v>53</v>
      </c>
      <c r="AS5" s="50" t="s">
        <v>53</v>
      </c>
    </row>
    <row r="6" ht="45.75" customHeight="1" spans="1:45">
      <c r="A6" s="14" t="s">
        <v>54</v>
      </c>
      <c r="B6" s="14"/>
      <c r="C6" s="14"/>
      <c r="D6" s="15" t="s">
        <v>55</v>
      </c>
      <c r="E6" s="15"/>
      <c r="F6" s="15"/>
      <c r="G6" s="15"/>
      <c r="H6" s="15"/>
      <c r="I6" s="1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18" t="s">
        <v>56</v>
      </c>
      <c r="AE6" s="50" t="s">
        <v>57</v>
      </c>
      <c r="AF6" s="50" t="s">
        <v>57</v>
      </c>
      <c r="AG6" s="50" t="s">
        <v>57</v>
      </c>
      <c r="AH6" s="50" t="s">
        <v>57</v>
      </c>
      <c r="AI6" s="50" t="s">
        <v>57</v>
      </c>
      <c r="AJ6" s="50" t="s">
        <v>57</v>
      </c>
      <c r="AK6" s="50" t="s">
        <v>57</v>
      </c>
      <c r="AL6" s="65"/>
      <c r="AM6" s="50" t="s">
        <v>57</v>
      </c>
      <c r="AN6" s="50" t="s">
        <v>57</v>
      </c>
      <c r="AO6" s="50" t="s">
        <v>57</v>
      </c>
      <c r="AP6" s="50" t="s">
        <v>57</v>
      </c>
      <c r="AQ6" s="50" t="s">
        <v>57</v>
      </c>
      <c r="AR6" s="50" t="s">
        <v>57</v>
      </c>
      <c r="AS6" s="50" t="s">
        <v>57</v>
      </c>
    </row>
    <row r="7" ht="52.5" spans="1:45">
      <c r="A7" s="15" t="s">
        <v>58</v>
      </c>
      <c r="B7" s="15"/>
      <c r="C7" s="15"/>
      <c r="D7" s="16"/>
      <c r="E7" s="16"/>
      <c r="F7" s="16"/>
      <c r="G7" s="16"/>
      <c r="H7" s="16"/>
      <c r="I7" s="1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8" t="s">
        <v>19</v>
      </c>
      <c r="AE7" s="50"/>
      <c r="AF7" s="50" t="s">
        <v>59</v>
      </c>
      <c r="AG7" s="50"/>
      <c r="AH7" s="50"/>
      <c r="AI7" s="50"/>
      <c r="AJ7" s="50"/>
      <c r="AK7" s="50"/>
      <c r="AL7" s="65"/>
      <c r="AM7" s="50"/>
      <c r="AN7" s="50" t="s">
        <v>59</v>
      </c>
      <c r="AO7" s="50"/>
      <c r="AP7" s="50"/>
      <c r="AQ7" s="50"/>
      <c r="AR7" s="50"/>
      <c r="AS7" s="50"/>
    </row>
    <row r="8" ht="17.5" spans="1:45">
      <c r="A8" s="15" t="s">
        <v>60</v>
      </c>
      <c r="B8" s="15"/>
      <c r="C8" s="15"/>
      <c r="D8" s="16"/>
      <c r="E8" s="16"/>
      <c r="F8" s="16"/>
      <c r="G8" s="16"/>
      <c r="H8" s="16"/>
      <c r="I8" s="16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0" t="s">
        <v>61</v>
      </c>
      <c r="AE8" s="51" t="s">
        <v>62</v>
      </c>
      <c r="AF8" s="51" t="s">
        <v>62</v>
      </c>
      <c r="AG8" s="51" t="s">
        <v>62</v>
      </c>
      <c r="AH8" s="51" t="s">
        <v>62</v>
      </c>
      <c r="AI8" s="51" t="s">
        <v>62</v>
      </c>
      <c r="AJ8" s="51" t="s">
        <v>62</v>
      </c>
      <c r="AK8" s="51" t="s">
        <v>62</v>
      </c>
      <c r="AL8" s="66"/>
      <c r="AM8" s="51" t="s">
        <v>62</v>
      </c>
      <c r="AN8" s="51" t="s">
        <v>62</v>
      </c>
      <c r="AO8" s="51" t="s">
        <v>62</v>
      </c>
      <c r="AP8" s="51" t="s">
        <v>62</v>
      </c>
      <c r="AQ8" s="51" t="s">
        <v>62</v>
      </c>
      <c r="AR8" s="51" t="s">
        <v>62</v>
      </c>
      <c r="AS8" s="51" t="s">
        <v>62</v>
      </c>
    </row>
    <row r="9" ht="17.5" spans="1:45">
      <c r="A9" s="15"/>
      <c r="B9" s="15"/>
      <c r="C9" s="15"/>
      <c r="D9" s="16"/>
      <c r="E9" s="16"/>
      <c r="F9" s="16"/>
      <c r="G9" s="16"/>
      <c r="H9" s="16"/>
      <c r="I9" s="1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0" t="s">
        <v>63</v>
      </c>
      <c r="AE9" s="21" t="s">
        <v>64</v>
      </c>
      <c r="AF9" s="21" t="s">
        <v>64</v>
      </c>
      <c r="AG9" s="21" t="s">
        <v>64</v>
      </c>
      <c r="AH9" s="21" t="s">
        <v>64</v>
      </c>
      <c r="AI9" s="21" t="s">
        <v>64</v>
      </c>
      <c r="AJ9" s="21" t="s">
        <v>64</v>
      </c>
      <c r="AK9" s="21" t="s">
        <v>64</v>
      </c>
      <c r="AL9" s="67"/>
      <c r="AM9" s="21" t="s">
        <v>64</v>
      </c>
      <c r="AN9" s="21" t="s">
        <v>64</v>
      </c>
      <c r="AO9" s="21" t="s">
        <v>64</v>
      </c>
      <c r="AP9" s="21" t="s">
        <v>64</v>
      </c>
      <c r="AQ9" s="21" t="s">
        <v>64</v>
      </c>
      <c r="AR9" s="21" t="s">
        <v>64</v>
      </c>
      <c r="AS9" s="21" t="s">
        <v>64</v>
      </c>
    </row>
    <row r="10" s="1" customFormat="1" ht="17.5" spans="1:45">
      <c r="A10" s="17" t="s">
        <v>65</v>
      </c>
      <c r="B10" s="18" t="s">
        <v>66</v>
      </c>
      <c r="C10" s="18"/>
      <c r="D10" s="18"/>
      <c r="E10" s="18"/>
      <c r="F10" s="18"/>
      <c r="G10" s="18"/>
      <c r="H10" s="19" t="s">
        <v>36</v>
      </c>
      <c r="I10" s="28" t="s">
        <v>50</v>
      </c>
      <c r="J10" s="29" t="s">
        <v>13</v>
      </c>
      <c r="K10" s="18" t="s">
        <v>67</v>
      </c>
      <c r="L10" s="29" t="s">
        <v>52</v>
      </c>
      <c r="M10" s="18" t="s">
        <v>68</v>
      </c>
      <c r="N10" s="29" t="s">
        <v>69</v>
      </c>
      <c r="O10" s="18" t="s">
        <v>70</v>
      </c>
      <c r="P10" s="18"/>
      <c r="Q10" s="18" t="s">
        <v>71</v>
      </c>
      <c r="R10" s="18" t="s">
        <v>72</v>
      </c>
      <c r="S10" s="18" t="s">
        <v>73</v>
      </c>
      <c r="T10" s="29" t="s">
        <v>74</v>
      </c>
      <c r="U10" s="29" t="s">
        <v>75</v>
      </c>
      <c r="V10" s="29" t="s">
        <v>76</v>
      </c>
      <c r="W10" s="29" t="s">
        <v>77</v>
      </c>
      <c r="X10" s="21" t="s">
        <v>78</v>
      </c>
      <c r="Y10" s="21" t="s">
        <v>79</v>
      </c>
      <c r="Z10" s="21" t="s">
        <v>80</v>
      </c>
      <c r="AA10" s="18" t="s">
        <v>81</v>
      </c>
      <c r="AB10" s="29" t="s">
        <v>82</v>
      </c>
      <c r="AC10" s="20" t="s">
        <v>83</v>
      </c>
      <c r="AD10" s="52" t="s">
        <v>20</v>
      </c>
      <c r="AE10" s="18" t="s">
        <v>84</v>
      </c>
      <c r="AF10" s="18" t="s">
        <v>84</v>
      </c>
      <c r="AG10" s="68" t="s">
        <v>84</v>
      </c>
      <c r="AH10" s="18" t="s">
        <v>84</v>
      </c>
      <c r="AI10" s="18" t="s">
        <v>84</v>
      </c>
      <c r="AJ10" s="18" t="s">
        <v>84</v>
      </c>
      <c r="AK10" s="18" t="s">
        <v>84</v>
      </c>
      <c r="AL10" s="69" t="s">
        <v>85</v>
      </c>
      <c r="AM10" s="18" t="s">
        <v>86</v>
      </c>
      <c r="AN10" s="18" t="s">
        <v>86</v>
      </c>
      <c r="AO10" s="18" t="s">
        <v>86</v>
      </c>
      <c r="AP10" s="18" t="s">
        <v>86</v>
      </c>
      <c r="AQ10" s="18" t="s">
        <v>86</v>
      </c>
      <c r="AR10" s="18" t="s">
        <v>86</v>
      </c>
      <c r="AS10" s="18" t="s">
        <v>86</v>
      </c>
    </row>
    <row r="11" s="2" customFormat="1" ht="61.5" customHeight="1" spans="1:45">
      <c r="A11" s="17"/>
      <c r="B11" s="20">
        <v>0</v>
      </c>
      <c r="C11" s="20">
        <v>1</v>
      </c>
      <c r="D11" s="20">
        <v>2</v>
      </c>
      <c r="E11" s="20">
        <v>3</v>
      </c>
      <c r="F11" s="20">
        <v>4</v>
      </c>
      <c r="G11" s="20">
        <v>5</v>
      </c>
      <c r="H11" s="19"/>
      <c r="I11" s="28"/>
      <c r="J11" s="29"/>
      <c r="K11" s="18"/>
      <c r="L11" s="29"/>
      <c r="M11" s="18"/>
      <c r="N11" s="29"/>
      <c r="O11" s="18" t="s">
        <v>87</v>
      </c>
      <c r="P11" s="18" t="s">
        <v>88</v>
      </c>
      <c r="Q11" s="18"/>
      <c r="R11" s="18"/>
      <c r="S11" s="18"/>
      <c r="T11" s="29"/>
      <c r="U11" s="29"/>
      <c r="V11" s="29"/>
      <c r="W11" s="29"/>
      <c r="X11" s="21"/>
      <c r="Y11" s="21"/>
      <c r="Z11" s="21"/>
      <c r="AA11" s="18"/>
      <c r="AB11" s="29"/>
      <c r="AC11" s="20"/>
      <c r="AD11" s="52"/>
      <c r="AE11" s="18"/>
      <c r="AF11" s="18"/>
      <c r="AG11" s="70"/>
      <c r="AH11" s="18"/>
      <c r="AI11" s="18"/>
      <c r="AJ11" s="18"/>
      <c r="AK11" s="18"/>
      <c r="AL11" s="69"/>
      <c r="AM11" s="18"/>
      <c r="AN11" s="18"/>
      <c r="AO11" s="18"/>
      <c r="AP11" s="18"/>
      <c r="AQ11" s="18"/>
      <c r="AR11" s="18"/>
      <c r="AS11" s="18"/>
    </row>
    <row r="12" s="1" customFormat="1" ht="71.25" customHeight="1" spans="1:45">
      <c r="A12" s="20">
        <v>1</v>
      </c>
      <c r="B12" s="20"/>
      <c r="C12" s="20"/>
      <c r="D12" s="20"/>
      <c r="E12" s="20"/>
      <c r="F12" s="20">
        <v>4</v>
      </c>
      <c r="G12" s="18"/>
      <c r="H12" s="21" t="s">
        <v>89</v>
      </c>
      <c r="I12" s="21" t="s">
        <v>90</v>
      </c>
      <c r="J12" s="29" t="s">
        <v>64</v>
      </c>
      <c r="K12" s="21" t="s">
        <v>91</v>
      </c>
      <c r="L12" s="29" t="s">
        <v>64</v>
      </c>
      <c r="M12" s="29" t="s">
        <v>92</v>
      </c>
      <c r="N12" s="20" t="s">
        <v>93</v>
      </c>
      <c r="O12" s="29" t="s">
        <v>64</v>
      </c>
      <c r="P12" s="29" t="s">
        <v>64</v>
      </c>
      <c r="Q12" s="36" t="s">
        <v>53</v>
      </c>
      <c r="R12" s="37" t="s">
        <v>94</v>
      </c>
      <c r="S12" s="18" t="s">
        <v>64</v>
      </c>
      <c r="T12" s="20" t="s">
        <v>95</v>
      </c>
      <c r="U12" s="38" t="s">
        <v>96</v>
      </c>
      <c r="V12" s="39" t="s">
        <v>96</v>
      </c>
      <c r="W12" s="19" t="s">
        <v>97</v>
      </c>
      <c r="X12" s="18" t="s">
        <v>64</v>
      </c>
      <c r="Y12" s="18" t="s">
        <v>64</v>
      </c>
      <c r="Z12" s="18" t="s">
        <v>64</v>
      </c>
      <c r="AA12" s="20" t="s">
        <v>64</v>
      </c>
      <c r="AB12" s="29" t="s">
        <v>64</v>
      </c>
      <c r="AC12" s="33" t="s">
        <v>98</v>
      </c>
      <c r="AD12" s="33" t="s">
        <v>99</v>
      </c>
      <c r="AE12" s="53">
        <v>0.1599796</v>
      </c>
      <c r="AF12" s="53">
        <v>0.1599796</v>
      </c>
      <c r="AG12" s="53">
        <v>0.1873879</v>
      </c>
      <c r="AH12" s="53">
        <v>0.1599796</v>
      </c>
      <c r="AI12" s="53">
        <v>0.1873879</v>
      </c>
      <c r="AJ12" s="53">
        <v>0.1599796</v>
      </c>
      <c r="AK12" s="53">
        <v>0.187326</v>
      </c>
      <c r="AL12" s="71" t="s">
        <v>100</v>
      </c>
      <c r="AM12" s="53">
        <f t="shared" ref="AM12:AS12" si="0">$AL12*AE12</f>
        <v>17.642550288</v>
      </c>
      <c r="AN12" s="53">
        <f t="shared" si="0"/>
        <v>17.642550288</v>
      </c>
      <c r="AO12" s="53">
        <f t="shared" si="0"/>
        <v>20.665137612</v>
      </c>
      <c r="AP12" s="53">
        <f t="shared" si="0"/>
        <v>17.642550288</v>
      </c>
      <c r="AQ12" s="53">
        <f t="shared" si="0"/>
        <v>20.665137612</v>
      </c>
      <c r="AR12" s="53">
        <f t="shared" si="0"/>
        <v>17.642550288</v>
      </c>
      <c r="AS12" s="53">
        <f t="shared" si="0"/>
        <v>20.65831128</v>
      </c>
    </row>
    <row r="13" s="1" customFormat="1" ht="71.25" customHeight="1" spans="1:45">
      <c r="A13" s="20">
        <v>2</v>
      </c>
      <c r="B13" s="20"/>
      <c r="C13" s="20"/>
      <c r="D13" s="20"/>
      <c r="E13" s="20"/>
      <c r="F13" s="20">
        <v>4</v>
      </c>
      <c r="G13" s="18"/>
      <c r="H13" s="21" t="s">
        <v>101</v>
      </c>
      <c r="I13" s="21" t="s">
        <v>102</v>
      </c>
      <c r="J13" s="29" t="s">
        <v>64</v>
      </c>
      <c r="K13" s="21" t="s">
        <v>103</v>
      </c>
      <c r="L13" s="29" t="s">
        <v>64</v>
      </c>
      <c r="M13" s="29" t="s">
        <v>104</v>
      </c>
      <c r="N13" s="20" t="s">
        <v>105</v>
      </c>
      <c r="O13" s="29" t="s">
        <v>64</v>
      </c>
      <c r="P13" s="29" t="s">
        <v>64</v>
      </c>
      <c r="Q13" s="36" t="s">
        <v>53</v>
      </c>
      <c r="R13" s="37" t="s">
        <v>94</v>
      </c>
      <c r="S13" s="18" t="s">
        <v>64</v>
      </c>
      <c r="T13" s="20" t="s">
        <v>95</v>
      </c>
      <c r="U13" s="38" t="s">
        <v>96</v>
      </c>
      <c r="V13" s="39" t="s">
        <v>96</v>
      </c>
      <c r="W13" s="19" t="s">
        <v>106</v>
      </c>
      <c r="X13" s="18" t="s">
        <v>64</v>
      </c>
      <c r="Y13" s="18" t="s">
        <v>64</v>
      </c>
      <c r="Z13" s="18" t="s">
        <v>64</v>
      </c>
      <c r="AA13" s="20" t="s">
        <v>64</v>
      </c>
      <c r="AB13" s="29" t="s">
        <v>64</v>
      </c>
      <c r="AC13" s="33" t="s">
        <v>98</v>
      </c>
      <c r="AD13" s="33" t="s">
        <v>107</v>
      </c>
      <c r="AE13" s="53">
        <v>1</v>
      </c>
      <c r="AF13" s="53">
        <v>1</v>
      </c>
      <c r="AG13" s="53">
        <v>0.2797</v>
      </c>
      <c r="AH13" s="53">
        <v>1</v>
      </c>
      <c r="AI13" s="53">
        <v>0.2797</v>
      </c>
      <c r="AJ13" s="53">
        <v>1</v>
      </c>
      <c r="AK13" s="53">
        <v>0.279</v>
      </c>
      <c r="AL13" s="71">
        <v>44.03</v>
      </c>
      <c r="AM13" s="53">
        <f t="shared" ref="AM13:AM37" si="1">$AL13*AE13</f>
        <v>44.03</v>
      </c>
      <c r="AN13" s="53">
        <f t="shared" ref="AN13:AN37" si="2">$AL13*AF13</f>
        <v>44.03</v>
      </c>
      <c r="AO13" s="53">
        <f t="shared" ref="AO13:AO37" si="3">$AL13*AG13</f>
        <v>12.315191</v>
      </c>
      <c r="AP13" s="53">
        <f t="shared" ref="AP13:AP37" si="4">$AL13*AH13</f>
        <v>44.03</v>
      </c>
      <c r="AQ13" s="53">
        <f t="shared" ref="AQ13:AQ37" si="5">$AL13*AI13</f>
        <v>12.315191</v>
      </c>
      <c r="AR13" s="53">
        <f t="shared" ref="AR13:AR37" si="6">$AL13*AJ13</f>
        <v>44.03</v>
      </c>
      <c r="AS13" s="53">
        <f t="shared" ref="AS13:AS37" si="7">$AL13*AK13</f>
        <v>12.28437</v>
      </c>
    </row>
    <row r="14" s="1" customFormat="1" ht="71.25" customHeight="1" spans="1:45">
      <c r="A14" s="20">
        <v>3</v>
      </c>
      <c r="B14" s="20"/>
      <c r="C14" s="20"/>
      <c r="D14" s="20"/>
      <c r="E14" s="20"/>
      <c r="F14" s="20">
        <v>4</v>
      </c>
      <c r="G14" s="18"/>
      <c r="H14" s="21" t="s">
        <v>108</v>
      </c>
      <c r="I14" s="21" t="s">
        <v>109</v>
      </c>
      <c r="J14" s="29" t="s">
        <v>64</v>
      </c>
      <c r="K14" s="21" t="s">
        <v>110</v>
      </c>
      <c r="L14" s="29" t="s">
        <v>64</v>
      </c>
      <c r="M14" s="29" t="s">
        <v>111</v>
      </c>
      <c r="N14" s="20" t="s">
        <v>112</v>
      </c>
      <c r="O14" s="29" t="s">
        <v>64</v>
      </c>
      <c r="P14" s="29" t="s">
        <v>64</v>
      </c>
      <c r="Q14" s="36" t="s">
        <v>53</v>
      </c>
      <c r="R14" s="37" t="s">
        <v>94</v>
      </c>
      <c r="S14" s="18" t="s">
        <v>64</v>
      </c>
      <c r="T14" s="20" t="s">
        <v>95</v>
      </c>
      <c r="U14" s="38" t="s">
        <v>96</v>
      </c>
      <c r="V14" s="39" t="s">
        <v>96</v>
      </c>
      <c r="W14" s="19" t="s">
        <v>106</v>
      </c>
      <c r="X14" s="18" t="s">
        <v>64</v>
      </c>
      <c r="Y14" s="18" t="s">
        <v>64</v>
      </c>
      <c r="Z14" s="18" t="s">
        <v>64</v>
      </c>
      <c r="AA14" s="20" t="s">
        <v>64</v>
      </c>
      <c r="AB14" s="29" t="s">
        <v>64</v>
      </c>
      <c r="AC14" s="33" t="s">
        <v>98</v>
      </c>
      <c r="AD14" s="33" t="s">
        <v>113</v>
      </c>
      <c r="AE14" s="53">
        <v>0.0988</v>
      </c>
      <c r="AF14" s="53">
        <v>0.0988</v>
      </c>
      <c r="AH14" s="53">
        <v>0.0988</v>
      </c>
      <c r="AJ14" s="54">
        <v>0.0556</v>
      </c>
      <c r="AK14" s="54"/>
      <c r="AL14" s="72">
        <v>22.5</v>
      </c>
      <c r="AM14" s="53">
        <f t="shared" si="1"/>
        <v>2.223</v>
      </c>
      <c r="AN14" s="53">
        <f t="shared" si="2"/>
        <v>2.223</v>
      </c>
      <c r="AO14" s="53">
        <f t="shared" si="3"/>
        <v>0</v>
      </c>
      <c r="AP14" s="53">
        <f t="shared" si="4"/>
        <v>2.223</v>
      </c>
      <c r="AQ14" s="53">
        <f t="shared" si="5"/>
        <v>0</v>
      </c>
      <c r="AR14" s="53">
        <f t="shared" si="6"/>
        <v>1.251</v>
      </c>
      <c r="AS14" s="53">
        <f t="shared" si="7"/>
        <v>0</v>
      </c>
    </row>
    <row r="15" s="1" customFormat="1" ht="76.5" customHeight="1" spans="1:45">
      <c r="A15" s="20">
        <v>4</v>
      </c>
      <c r="B15" s="20"/>
      <c r="C15" s="20"/>
      <c r="D15" s="20"/>
      <c r="E15" s="20"/>
      <c r="F15" s="20">
        <v>4</v>
      </c>
      <c r="G15" s="18"/>
      <c r="H15" s="21" t="s">
        <v>114</v>
      </c>
      <c r="I15" s="24" t="s">
        <v>115</v>
      </c>
      <c r="J15" s="30" t="s">
        <v>64</v>
      </c>
      <c r="K15" s="24" t="s">
        <v>116</v>
      </c>
      <c r="L15" s="30" t="s">
        <v>64</v>
      </c>
      <c r="M15" s="31" t="s">
        <v>117</v>
      </c>
      <c r="N15" s="30" t="s">
        <v>118</v>
      </c>
      <c r="O15" s="30" t="s">
        <v>64</v>
      </c>
      <c r="P15" s="30" t="s">
        <v>64</v>
      </c>
      <c r="Q15" s="40" t="s">
        <v>53</v>
      </c>
      <c r="R15" s="41" t="s">
        <v>94</v>
      </c>
      <c r="S15" s="42" t="s">
        <v>64</v>
      </c>
      <c r="T15" s="43" t="s">
        <v>119</v>
      </c>
      <c r="U15" s="30" t="s">
        <v>120</v>
      </c>
      <c r="V15" s="44" t="s">
        <v>96</v>
      </c>
      <c r="W15" s="44" t="s">
        <v>64</v>
      </c>
      <c r="X15" s="42" t="s">
        <v>64</v>
      </c>
      <c r="Y15" s="42" t="s">
        <v>64</v>
      </c>
      <c r="Z15" s="42" t="s">
        <v>64</v>
      </c>
      <c r="AA15" s="34" t="s">
        <v>64</v>
      </c>
      <c r="AB15" s="30" t="s">
        <v>64</v>
      </c>
      <c r="AC15" s="31" t="s">
        <v>121</v>
      </c>
      <c r="AD15" s="31" t="s">
        <v>117</v>
      </c>
      <c r="AE15" s="54">
        <v>0.063</v>
      </c>
      <c r="AF15" s="54">
        <v>0.063</v>
      </c>
      <c r="AG15" s="54">
        <v>0.0525</v>
      </c>
      <c r="AH15" s="54">
        <v>0.063</v>
      </c>
      <c r="AI15" s="54">
        <v>0.0525</v>
      </c>
      <c r="AJ15" s="54">
        <v>0.063</v>
      </c>
      <c r="AK15" s="54">
        <v>0.084</v>
      </c>
      <c r="AL15" s="72">
        <v>8.8495</v>
      </c>
      <c r="AM15" s="53">
        <f t="shared" si="1"/>
        <v>0.5575185</v>
      </c>
      <c r="AN15" s="53">
        <f t="shared" si="2"/>
        <v>0.5575185</v>
      </c>
      <c r="AO15" s="53">
        <f t="shared" si="3"/>
        <v>0.46459875</v>
      </c>
      <c r="AP15" s="53">
        <f t="shared" si="4"/>
        <v>0.5575185</v>
      </c>
      <c r="AQ15" s="53">
        <f t="shared" si="5"/>
        <v>0.46459875</v>
      </c>
      <c r="AR15" s="53">
        <f t="shared" si="6"/>
        <v>0.5575185</v>
      </c>
      <c r="AS15" s="53">
        <f t="shared" si="7"/>
        <v>0.743358</v>
      </c>
    </row>
    <row r="16" s="3" customFormat="1" ht="57" customHeight="1" spans="1:45">
      <c r="A16" s="20">
        <v>5</v>
      </c>
      <c r="B16" s="20"/>
      <c r="C16" s="20"/>
      <c r="D16" s="20"/>
      <c r="E16" s="20"/>
      <c r="F16" s="20">
        <v>4</v>
      </c>
      <c r="G16" s="18"/>
      <c r="H16" s="21" t="s">
        <v>122</v>
      </c>
      <c r="I16" s="21" t="s">
        <v>123</v>
      </c>
      <c r="J16" s="32"/>
      <c r="K16" s="21" t="s">
        <v>124</v>
      </c>
      <c r="L16" s="29" t="s">
        <v>53</v>
      </c>
      <c r="M16" s="29" t="s">
        <v>125</v>
      </c>
      <c r="N16" s="29" t="s">
        <v>126</v>
      </c>
      <c r="O16" s="29" t="s">
        <v>64</v>
      </c>
      <c r="P16" s="29" t="s">
        <v>64</v>
      </c>
      <c r="Q16" s="36" t="s">
        <v>127</v>
      </c>
      <c r="R16" s="37" t="s">
        <v>128</v>
      </c>
      <c r="S16" s="18" t="s">
        <v>64</v>
      </c>
      <c r="T16" s="21" t="s">
        <v>123</v>
      </c>
      <c r="U16" s="19" t="s">
        <v>120</v>
      </c>
      <c r="V16" s="19" t="s">
        <v>96</v>
      </c>
      <c r="W16" s="19" t="s">
        <v>64</v>
      </c>
      <c r="X16" s="18" t="s">
        <v>64</v>
      </c>
      <c r="Y16" s="18" t="s">
        <v>64</v>
      </c>
      <c r="Z16" s="18" t="s">
        <v>64</v>
      </c>
      <c r="AA16" s="20" t="s">
        <v>64</v>
      </c>
      <c r="AB16" s="29" t="s">
        <v>64</v>
      </c>
      <c r="AC16" s="33" t="s">
        <v>129</v>
      </c>
      <c r="AD16" s="29" t="s">
        <v>64</v>
      </c>
      <c r="AE16" s="55"/>
      <c r="AF16" s="55"/>
      <c r="AG16" s="55"/>
      <c r="AH16" s="55">
        <v>2</v>
      </c>
      <c r="AI16" s="55"/>
      <c r="AJ16" s="55">
        <v>2</v>
      </c>
      <c r="AK16" s="55"/>
      <c r="AL16" s="73">
        <v>0.145921052631579</v>
      </c>
      <c r="AM16" s="53">
        <f t="shared" si="1"/>
        <v>0</v>
      </c>
      <c r="AN16" s="53">
        <f t="shared" si="2"/>
        <v>0</v>
      </c>
      <c r="AO16" s="53">
        <f t="shared" si="3"/>
        <v>0</v>
      </c>
      <c r="AP16" s="53">
        <f t="shared" si="4"/>
        <v>0.291842105263158</v>
      </c>
      <c r="AQ16" s="53">
        <f t="shared" si="5"/>
        <v>0</v>
      </c>
      <c r="AR16" s="53">
        <f t="shared" si="6"/>
        <v>0.291842105263158</v>
      </c>
      <c r="AS16" s="53">
        <f t="shared" si="7"/>
        <v>0</v>
      </c>
    </row>
    <row r="17" s="3" customFormat="1" ht="57" customHeight="1" spans="1:45">
      <c r="A17" s="20">
        <v>6</v>
      </c>
      <c r="B17" s="20"/>
      <c r="C17" s="20"/>
      <c r="D17" s="20"/>
      <c r="E17" s="20"/>
      <c r="F17" s="20">
        <v>4</v>
      </c>
      <c r="G17" s="18"/>
      <c r="H17" s="21" t="s">
        <v>130</v>
      </c>
      <c r="I17" s="21" t="s">
        <v>123</v>
      </c>
      <c r="J17" s="32"/>
      <c r="K17" s="21" t="s">
        <v>131</v>
      </c>
      <c r="L17" s="29" t="s">
        <v>53</v>
      </c>
      <c r="M17" s="29" t="s">
        <v>132</v>
      </c>
      <c r="N17" s="29" t="s">
        <v>126</v>
      </c>
      <c r="O17" s="29" t="s">
        <v>64</v>
      </c>
      <c r="P17" s="29" t="s">
        <v>64</v>
      </c>
      <c r="Q17" s="36" t="s">
        <v>127</v>
      </c>
      <c r="R17" s="37" t="s">
        <v>128</v>
      </c>
      <c r="S17" s="18" t="s">
        <v>64</v>
      </c>
      <c r="T17" s="21" t="s">
        <v>123</v>
      </c>
      <c r="U17" s="19" t="s">
        <v>120</v>
      </c>
      <c r="V17" s="19" t="s">
        <v>96</v>
      </c>
      <c r="W17" s="19" t="s">
        <v>64</v>
      </c>
      <c r="X17" s="18" t="s">
        <v>64</v>
      </c>
      <c r="Y17" s="18" t="s">
        <v>64</v>
      </c>
      <c r="Z17" s="18" t="s">
        <v>64</v>
      </c>
      <c r="AA17" s="20" t="s">
        <v>64</v>
      </c>
      <c r="AB17" s="29" t="s">
        <v>64</v>
      </c>
      <c r="AC17" s="33" t="s">
        <v>129</v>
      </c>
      <c r="AD17" s="29" t="s">
        <v>64</v>
      </c>
      <c r="AE17" s="55">
        <v>2</v>
      </c>
      <c r="AF17" s="55">
        <v>2</v>
      </c>
      <c r="AG17" s="55"/>
      <c r="AH17" s="55">
        <v>2</v>
      </c>
      <c r="AI17" s="55"/>
      <c r="AJ17" s="55">
        <v>2</v>
      </c>
      <c r="AK17" s="55"/>
      <c r="AL17" s="73">
        <v>0.0933894736842105</v>
      </c>
      <c r="AM17" s="53">
        <f t="shared" si="1"/>
        <v>0.186778947368421</v>
      </c>
      <c r="AN17" s="53">
        <f t="shared" si="2"/>
        <v>0.186778947368421</v>
      </c>
      <c r="AO17" s="53">
        <f t="shared" si="3"/>
        <v>0</v>
      </c>
      <c r="AP17" s="53">
        <f t="shared" si="4"/>
        <v>0.186778947368421</v>
      </c>
      <c r="AQ17" s="53">
        <f t="shared" si="5"/>
        <v>0</v>
      </c>
      <c r="AR17" s="53">
        <f t="shared" si="6"/>
        <v>0.186778947368421</v>
      </c>
      <c r="AS17" s="53">
        <f t="shared" si="7"/>
        <v>0</v>
      </c>
    </row>
    <row r="18" s="3" customFormat="1" ht="87.5" spans="1:45">
      <c r="A18" s="20">
        <v>7</v>
      </c>
      <c r="B18" s="20"/>
      <c r="C18" s="20"/>
      <c r="D18" s="20"/>
      <c r="E18" s="20"/>
      <c r="F18" s="20">
        <v>4</v>
      </c>
      <c r="G18" s="18"/>
      <c r="H18" s="21" t="s">
        <v>133</v>
      </c>
      <c r="I18" s="21" t="s">
        <v>123</v>
      </c>
      <c r="J18" s="32"/>
      <c r="K18" s="21" t="s">
        <v>134</v>
      </c>
      <c r="L18" s="29" t="s">
        <v>53</v>
      </c>
      <c r="M18" s="29" t="s">
        <v>135</v>
      </c>
      <c r="N18" s="29" t="s">
        <v>126</v>
      </c>
      <c r="O18" s="29" t="s">
        <v>64</v>
      </c>
      <c r="P18" s="29" t="s">
        <v>64</v>
      </c>
      <c r="Q18" s="36" t="s">
        <v>127</v>
      </c>
      <c r="R18" s="37" t="s">
        <v>128</v>
      </c>
      <c r="S18" s="18" t="s">
        <v>64</v>
      </c>
      <c r="T18" s="21" t="s">
        <v>123</v>
      </c>
      <c r="U18" s="19" t="s">
        <v>120</v>
      </c>
      <c r="V18" s="19" t="s">
        <v>96</v>
      </c>
      <c r="W18" s="19" t="s">
        <v>64</v>
      </c>
      <c r="X18" s="18" t="s">
        <v>64</v>
      </c>
      <c r="Y18" s="18" t="s">
        <v>64</v>
      </c>
      <c r="Z18" s="18" t="s">
        <v>64</v>
      </c>
      <c r="AA18" s="20" t="s">
        <v>64</v>
      </c>
      <c r="AB18" s="29" t="s">
        <v>64</v>
      </c>
      <c r="AC18" s="33" t="s">
        <v>129</v>
      </c>
      <c r="AD18" s="29" t="s">
        <v>64</v>
      </c>
      <c r="AE18" s="55">
        <v>1</v>
      </c>
      <c r="AF18" s="55">
        <v>1</v>
      </c>
      <c r="AG18" s="55"/>
      <c r="AH18" s="55">
        <v>1</v>
      </c>
      <c r="AI18" s="55"/>
      <c r="AJ18" s="55">
        <v>1</v>
      </c>
      <c r="AK18" s="55"/>
      <c r="AL18" s="73">
        <v>0.215963157894737</v>
      </c>
      <c r="AM18" s="53">
        <f t="shared" si="1"/>
        <v>0.215963157894737</v>
      </c>
      <c r="AN18" s="53">
        <f t="shared" si="2"/>
        <v>0.215963157894737</v>
      </c>
      <c r="AO18" s="53">
        <f t="shared" si="3"/>
        <v>0</v>
      </c>
      <c r="AP18" s="53">
        <f t="shared" si="4"/>
        <v>0.215963157894737</v>
      </c>
      <c r="AQ18" s="53">
        <f t="shared" si="5"/>
        <v>0</v>
      </c>
      <c r="AR18" s="53">
        <f t="shared" si="6"/>
        <v>0.215963157894737</v>
      </c>
      <c r="AS18" s="53">
        <f t="shared" si="7"/>
        <v>0</v>
      </c>
    </row>
    <row r="19" s="3" customFormat="1" ht="57" customHeight="1" spans="1:45">
      <c r="A19" s="20">
        <v>8</v>
      </c>
      <c r="B19" s="20"/>
      <c r="C19" s="20"/>
      <c r="D19" s="20"/>
      <c r="E19" s="20"/>
      <c r="F19" s="20">
        <v>4</v>
      </c>
      <c r="G19" s="18"/>
      <c r="H19" s="21" t="s">
        <v>136</v>
      </c>
      <c r="I19" s="21" t="s">
        <v>123</v>
      </c>
      <c r="J19" s="32"/>
      <c r="K19" s="21" t="s">
        <v>137</v>
      </c>
      <c r="L19" s="29" t="s">
        <v>53</v>
      </c>
      <c r="M19" s="29" t="s">
        <v>138</v>
      </c>
      <c r="N19" s="29" t="s">
        <v>126</v>
      </c>
      <c r="O19" s="29" t="s">
        <v>64</v>
      </c>
      <c r="P19" s="29" t="s">
        <v>64</v>
      </c>
      <c r="Q19" s="36" t="s">
        <v>127</v>
      </c>
      <c r="R19" s="37" t="s">
        <v>128</v>
      </c>
      <c r="S19" s="18" t="s">
        <v>64</v>
      </c>
      <c r="T19" s="21" t="s">
        <v>123</v>
      </c>
      <c r="U19" s="19" t="s">
        <v>120</v>
      </c>
      <c r="V19" s="19" t="s">
        <v>96</v>
      </c>
      <c r="W19" s="19" t="s">
        <v>64</v>
      </c>
      <c r="X19" s="18" t="s">
        <v>64</v>
      </c>
      <c r="Y19" s="18" t="s">
        <v>64</v>
      </c>
      <c r="Z19" s="18" t="s">
        <v>64</v>
      </c>
      <c r="AA19" s="20" t="s">
        <v>64</v>
      </c>
      <c r="AB19" s="29" t="s">
        <v>64</v>
      </c>
      <c r="AC19" s="33" t="s">
        <v>129</v>
      </c>
      <c r="AD19" s="29" t="s">
        <v>64</v>
      </c>
      <c r="AE19" s="55">
        <v>1</v>
      </c>
      <c r="AF19" s="55">
        <v>1</v>
      </c>
      <c r="AG19" s="55"/>
      <c r="AH19" s="55">
        <v>1</v>
      </c>
      <c r="AI19" s="55"/>
      <c r="AJ19" s="55">
        <v>1</v>
      </c>
      <c r="AK19" s="55"/>
      <c r="AL19" s="73">
        <v>0.201371052631579</v>
      </c>
      <c r="AM19" s="53">
        <f t="shared" si="1"/>
        <v>0.201371052631579</v>
      </c>
      <c r="AN19" s="53">
        <f t="shared" si="2"/>
        <v>0.201371052631579</v>
      </c>
      <c r="AO19" s="53">
        <f t="shared" si="3"/>
        <v>0</v>
      </c>
      <c r="AP19" s="53">
        <f t="shared" si="4"/>
        <v>0.201371052631579</v>
      </c>
      <c r="AQ19" s="53">
        <f t="shared" si="5"/>
        <v>0</v>
      </c>
      <c r="AR19" s="53">
        <f t="shared" si="6"/>
        <v>0.201371052631579</v>
      </c>
      <c r="AS19" s="53">
        <f t="shared" si="7"/>
        <v>0</v>
      </c>
    </row>
    <row r="20" s="3" customFormat="1" ht="57" customHeight="1" spans="1:45">
      <c r="A20" s="20">
        <v>9</v>
      </c>
      <c r="B20" s="20"/>
      <c r="C20" s="20"/>
      <c r="D20" s="20"/>
      <c r="E20" s="20"/>
      <c r="F20" s="20">
        <v>4</v>
      </c>
      <c r="G20" s="18"/>
      <c r="H20" s="21" t="s">
        <v>139</v>
      </c>
      <c r="I20" s="21" t="s">
        <v>123</v>
      </c>
      <c r="J20" s="32"/>
      <c r="K20" s="21" t="s">
        <v>140</v>
      </c>
      <c r="L20" s="29" t="s">
        <v>53</v>
      </c>
      <c r="M20" s="29" t="s">
        <v>141</v>
      </c>
      <c r="N20" s="29" t="s">
        <v>126</v>
      </c>
      <c r="O20" s="29" t="s">
        <v>64</v>
      </c>
      <c r="P20" s="29" t="s">
        <v>64</v>
      </c>
      <c r="Q20" s="36" t="s">
        <v>127</v>
      </c>
      <c r="R20" s="37" t="s">
        <v>128</v>
      </c>
      <c r="S20" s="18" t="s">
        <v>64</v>
      </c>
      <c r="T20" s="21" t="s">
        <v>123</v>
      </c>
      <c r="U20" s="19" t="s">
        <v>120</v>
      </c>
      <c r="V20" s="19" t="s">
        <v>96</v>
      </c>
      <c r="W20" s="19" t="s">
        <v>64</v>
      </c>
      <c r="X20" s="18" t="s">
        <v>64</v>
      </c>
      <c r="Y20" s="18" t="s">
        <v>64</v>
      </c>
      <c r="Z20" s="18" t="s">
        <v>64</v>
      </c>
      <c r="AA20" s="20" t="s">
        <v>64</v>
      </c>
      <c r="AB20" s="29" t="s">
        <v>64</v>
      </c>
      <c r="AC20" s="33" t="s">
        <v>129</v>
      </c>
      <c r="AD20" s="29" t="s">
        <v>64</v>
      </c>
      <c r="AE20" s="55">
        <v>1</v>
      </c>
      <c r="AF20" s="55">
        <v>1</v>
      </c>
      <c r="AG20" s="55"/>
      <c r="AH20" s="55">
        <v>1</v>
      </c>
      <c r="AI20" s="55"/>
      <c r="AJ20" s="55">
        <v>1</v>
      </c>
      <c r="AK20" s="55"/>
      <c r="AL20" s="73">
        <v>0.636215789473684</v>
      </c>
      <c r="AM20" s="53">
        <f t="shared" si="1"/>
        <v>0.636215789473684</v>
      </c>
      <c r="AN20" s="53">
        <f t="shared" si="2"/>
        <v>0.636215789473684</v>
      </c>
      <c r="AO20" s="53">
        <f t="shared" si="3"/>
        <v>0</v>
      </c>
      <c r="AP20" s="53">
        <f t="shared" si="4"/>
        <v>0.636215789473684</v>
      </c>
      <c r="AQ20" s="53">
        <f t="shared" si="5"/>
        <v>0</v>
      </c>
      <c r="AR20" s="53">
        <f t="shared" si="6"/>
        <v>0.636215789473684</v>
      </c>
      <c r="AS20" s="53">
        <f t="shared" si="7"/>
        <v>0</v>
      </c>
    </row>
    <row r="21" s="3" customFormat="1" ht="57" customHeight="1" spans="1:45">
      <c r="A21" s="20">
        <v>10</v>
      </c>
      <c r="B21" s="20"/>
      <c r="C21" s="20"/>
      <c r="D21" s="20"/>
      <c r="E21" s="20"/>
      <c r="F21" s="20">
        <v>4</v>
      </c>
      <c r="G21" s="18"/>
      <c r="H21" s="21" t="s">
        <v>142</v>
      </c>
      <c r="I21" s="21" t="s">
        <v>123</v>
      </c>
      <c r="J21" s="32"/>
      <c r="K21" s="21" t="s">
        <v>143</v>
      </c>
      <c r="L21" s="29" t="s">
        <v>53</v>
      </c>
      <c r="M21" s="29" t="s">
        <v>144</v>
      </c>
      <c r="N21" s="29" t="s">
        <v>126</v>
      </c>
      <c r="O21" s="29" t="s">
        <v>64</v>
      </c>
      <c r="P21" s="29" t="s">
        <v>64</v>
      </c>
      <c r="Q21" s="36" t="s">
        <v>127</v>
      </c>
      <c r="R21" s="37" t="s">
        <v>128</v>
      </c>
      <c r="S21" s="18" t="s">
        <v>64</v>
      </c>
      <c r="T21" s="21" t="s">
        <v>123</v>
      </c>
      <c r="U21" s="19" t="s">
        <v>120</v>
      </c>
      <c r="V21" s="19" t="s">
        <v>96</v>
      </c>
      <c r="W21" s="19" t="s">
        <v>64</v>
      </c>
      <c r="X21" s="18" t="s">
        <v>64</v>
      </c>
      <c r="Y21" s="18" t="s">
        <v>64</v>
      </c>
      <c r="Z21" s="18" t="s">
        <v>64</v>
      </c>
      <c r="AA21" s="20" t="s">
        <v>64</v>
      </c>
      <c r="AB21" s="29" t="s">
        <v>64</v>
      </c>
      <c r="AC21" s="33" t="s">
        <v>129</v>
      </c>
      <c r="AD21" s="29" t="s">
        <v>64</v>
      </c>
      <c r="AE21" s="55"/>
      <c r="AF21" s="55"/>
      <c r="AG21" s="55">
        <v>2</v>
      </c>
      <c r="AH21" s="55"/>
      <c r="AI21" s="55">
        <v>2</v>
      </c>
      <c r="AJ21" s="55"/>
      <c r="AK21" s="55"/>
      <c r="AL21" s="73">
        <v>0.242228947368421</v>
      </c>
      <c r="AM21" s="53">
        <f t="shared" si="1"/>
        <v>0</v>
      </c>
      <c r="AN21" s="53">
        <f t="shared" si="2"/>
        <v>0</v>
      </c>
      <c r="AO21" s="53">
        <f t="shared" si="3"/>
        <v>0.484457894736842</v>
      </c>
      <c r="AP21" s="53">
        <f t="shared" si="4"/>
        <v>0</v>
      </c>
      <c r="AQ21" s="53">
        <f t="shared" si="5"/>
        <v>0.484457894736842</v>
      </c>
      <c r="AR21" s="53">
        <f t="shared" si="6"/>
        <v>0</v>
      </c>
      <c r="AS21" s="53">
        <f t="shared" si="7"/>
        <v>0</v>
      </c>
    </row>
    <row r="22" s="3" customFormat="1" ht="57" customHeight="1" spans="1:45">
      <c r="A22" s="20">
        <v>11</v>
      </c>
      <c r="B22" s="20"/>
      <c r="C22" s="20"/>
      <c r="D22" s="20"/>
      <c r="E22" s="20"/>
      <c r="F22" s="20">
        <v>4</v>
      </c>
      <c r="G22" s="18"/>
      <c r="H22" s="21" t="s">
        <v>145</v>
      </c>
      <c r="I22" s="21" t="s">
        <v>123</v>
      </c>
      <c r="J22" s="32"/>
      <c r="K22" s="21" t="s">
        <v>146</v>
      </c>
      <c r="L22" s="29" t="s">
        <v>53</v>
      </c>
      <c r="M22" s="29" t="s">
        <v>147</v>
      </c>
      <c r="N22" s="29" t="s">
        <v>126</v>
      </c>
      <c r="O22" s="29" t="s">
        <v>64</v>
      </c>
      <c r="P22" s="29" t="s">
        <v>64</v>
      </c>
      <c r="Q22" s="36" t="s">
        <v>127</v>
      </c>
      <c r="R22" s="37" t="s">
        <v>128</v>
      </c>
      <c r="S22" s="18" t="s">
        <v>64</v>
      </c>
      <c r="T22" s="21" t="s">
        <v>123</v>
      </c>
      <c r="U22" s="19" t="s">
        <v>120</v>
      </c>
      <c r="V22" s="19" t="s">
        <v>96</v>
      </c>
      <c r="W22" s="19" t="s">
        <v>64</v>
      </c>
      <c r="X22" s="18" t="s">
        <v>64</v>
      </c>
      <c r="Y22" s="18" t="s">
        <v>64</v>
      </c>
      <c r="Z22" s="18" t="s">
        <v>64</v>
      </c>
      <c r="AA22" s="20" t="s">
        <v>64</v>
      </c>
      <c r="AB22" s="29" t="s">
        <v>64</v>
      </c>
      <c r="AC22" s="33" t="s">
        <v>129</v>
      </c>
      <c r="AD22" s="29" t="s">
        <v>64</v>
      </c>
      <c r="AE22" s="55"/>
      <c r="AF22" s="55"/>
      <c r="AG22" s="55">
        <v>1</v>
      </c>
      <c r="AH22" s="55"/>
      <c r="AI22" s="55">
        <v>1</v>
      </c>
      <c r="AJ22" s="55"/>
      <c r="AK22" s="55">
        <v>1</v>
      </c>
      <c r="AL22" s="73">
        <v>0.151757894736842</v>
      </c>
      <c r="AM22" s="53">
        <f t="shared" si="1"/>
        <v>0</v>
      </c>
      <c r="AN22" s="53">
        <f t="shared" si="2"/>
        <v>0</v>
      </c>
      <c r="AO22" s="53">
        <f t="shared" si="3"/>
        <v>0.151757894736842</v>
      </c>
      <c r="AP22" s="53">
        <f t="shared" si="4"/>
        <v>0</v>
      </c>
      <c r="AQ22" s="53">
        <f t="shared" si="5"/>
        <v>0.151757894736842</v>
      </c>
      <c r="AR22" s="53">
        <f t="shared" si="6"/>
        <v>0</v>
      </c>
      <c r="AS22" s="53">
        <f t="shared" si="7"/>
        <v>0.151757894736842</v>
      </c>
    </row>
    <row r="23" s="3" customFormat="1" ht="57" customHeight="1" spans="1:45">
      <c r="A23" s="20">
        <v>12</v>
      </c>
      <c r="B23" s="20"/>
      <c r="C23" s="20"/>
      <c r="D23" s="20"/>
      <c r="E23" s="20"/>
      <c r="F23" s="20">
        <v>4</v>
      </c>
      <c r="G23" s="18"/>
      <c r="H23" s="21" t="s">
        <v>148</v>
      </c>
      <c r="I23" s="21" t="s">
        <v>123</v>
      </c>
      <c r="J23" s="32"/>
      <c r="K23" s="21" t="s">
        <v>149</v>
      </c>
      <c r="L23" s="29" t="s">
        <v>53</v>
      </c>
      <c r="M23" s="29" t="s">
        <v>150</v>
      </c>
      <c r="N23" s="29" t="s">
        <v>126</v>
      </c>
      <c r="O23" s="29" t="s">
        <v>64</v>
      </c>
      <c r="P23" s="29" t="s">
        <v>64</v>
      </c>
      <c r="Q23" s="36" t="s">
        <v>127</v>
      </c>
      <c r="R23" s="37" t="s">
        <v>128</v>
      </c>
      <c r="S23" s="18" t="s">
        <v>64</v>
      </c>
      <c r="T23" s="21" t="s">
        <v>123</v>
      </c>
      <c r="U23" s="19" t="s">
        <v>96</v>
      </c>
      <c r="V23" s="19" t="s">
        <v>96</v>
      </c>
      <c r="W23" s="19" t="s">
        <v>64</v>
      </c>
      <c r="X23" s="18" t="s">
        <v>64</v>
      </c>
      <c r="Y23" s="18" t="s">
        <v>64</v>
      </c>
      <c r="Z23" s="18" t="s">
        <v>64</v>
      </c>
      <c r="AA23" s="20" t="s">
        <v>64</v>
      </c>
      <c r="AB23" s="29" t="s">
        <v>64</v>
      </c>
      <c r="AC23" s="33" t="s">
        <v>129</v>
      </c>
      <c r="AD23" s="29" t="s">
        <v>64</v>
      </c>
      <c r="AE23" s="55"/>
      <c r="AF23" s="55"/>
      <c r="AG23" s="55"/>
      <c r="AH23" s="55"/>
      <c r="AI23" s="55"/>
      <c r="AJ23" s="55"/>
      <c r="AK23" s="55">
        <v>2</v>
      </c>
      <c r="AL23" s="73">
        <v>0.180942105263158</v>
      </c>
      <c r="AM23" s="53">
        <f t="shared" si="1"/>
        <v>0</v>
      </c>
      <c r="AN23" s="53">
        <f t="shared" si="2"/>
        <v>0</v>
      </c>
      <c r="AO23" s="53">
        <f t="shared" si="3"/>
        <v>0</v>
      </c>
      <c r="AP23" s="53">
        <f t="shared" si="4"/>
        <v>0</v>
      </c>
      <c r="AQ23" s="53">
        <f t="shared" si="5"/>
        <v>0</v>
      </c>
      <c r="AR23" s="53">
        <f t="shared" si="6"/>
        <v>0</v>
      </c>
      <c r="AS23" s="53">
        <f t="shared" si="7"/>
        <v>0.361884210526316</v>
      </c>
    </row>
    <row r="24" s="3" customFormat="1" ht="78" customHeight="1" spans="1:45">
      <c r="A24" s="20">
        <v>13</v>
      </c>
      <c r="B24" s="20"/>
      <c r="C24" s="20"/>
      <c r="D24" s="20"/>
      <c r="E24" s="20"/>
      <c r="F24" s="20">
        <v>4</v>
      </c>
      <c r="G24" s="20"/>
      <c r="H24" s="22" t="s">
        <v>151</v>
      </c>
      <c r="I24" s="23" t="s">
        <v>152</v>
      </c>
      <c r="J24" s="29"/>
      <c r="K24" s="23" t="s">
        <v>153</v>
      </c>
      <c r="L24" s="29" t="s">
        <v>64</v>
      </c>
      <c r="M24" s="29" t="s">
        <v>154</v>
      </c>
      <c r="N24" s="33" t="s">
        <v>155</v>
      </c>
      <c r="O24" s="29" t="s">
        <v>64</v>
      </c>
      <c r="P24" s="29" t="s">
        <v>64</v>
      </c>
      <c r="Q24" s="23" t="s">
        <v>156</v>
      </c>
      <c r="R24" s="45" t="s">
        <v>157</v>
      </c>
      <c r="S24" s="18" t="s">
        <v>64</v>
      </c>
      <c r="T24" s="23" t="s">
        <v>152</v>
      </c>
      <c r="U24" s="19" t="s">
        <v>120</v>
      </c>
      <c r="V24" s="19" t="s">
        <v>96</v>
      </c>
      <c r="W24" s="18" t="s">
        <v>64</v>
      </c>
      <c r="X24" s="18" t="s">
        <v>64</v>
      </c>
      <c r="Y24" s="18" t="s">
        <v>64</v>
      </c>
      <c r="Z24" s="18" t="s">
        <v>64</v>
      </c>
      <c r="AA24" s="20" t="s">
        <v>158</v>
      </c>
      <c r="AB24" s="29" t="s">
        <v>64</v>
      </c>
      <c r="AC24" s="33" t="s">
        <v>159</v>
      </c>
      <c r="AD24" s="29" t="s">
        <v>64</v>
      </c>
      <c r="AE24" s="56">
        <v>59.8</v>
      </c>
      <c r="AF24" s="56">
        <v>59.8</v>
      </c>
      <c r="AG24" s="56">
        <v>28.902</v>
      </c>
      <c r="AH24" s="56">
        <v>59.8</v>
      </c>
      <c r="AI24" s="56">
        <v>28.902</v>
      </c>
      <c r="AJ24" s="56">
        <v>59.8</v>
      </c>
      <c r="AK24" s="56">
        <v>28.902</v>
      </c>
      <c r="AL24" s="73">
        <v>0.0082</v>
      </c>
      <c r="AM24" s="53">
        <f t="shared" si="1"/>
        <v>0.49036</v>
      </c>
      <c r="AN24" s="53">
        <f t="shared" si="2"/>
        <v>0.49036</v>
      </c>
      <c r="AO24" s="53">
        <f t="shared" si="3"/>
        <v>0.2369964</v>
      </c>
      <c r="AP24" s="53">
        <f t="shared" si="4"/>
        <v>0.49036</v>
      </c>
      <c r="AQ24" s="53">
        <f t="shared" si="5"/>
        <v>0.2369964</v>
      </c>
      <c r="AR24" s="53">
        <f t="shared" si="6"/>
        <v>0.49036</v>
      </c>
      <c r="AS24" s="53">
        <f t="shared" si="7"/>
        <v>0.2369964</v>
      </c>
    </row>
    <row r="25" s="3" customFormat="1" ht="78" customHeight="1" spans="1:45">
      <c r="A25" s="20">
        <v>14</v>
      </c>
      <c r="B25" s="20"/>
      <c r="C25" s="20"/>
      <c r="D25" s="20"/>
      <c r="E25" s="20"/>
      <c r="F25" s="20">
        <v>4</v>
      </c>
      <c r="G25" s="20"/>
      <c r="H25" s="21" t="s">
        <v>160</v>
      </c>
      <c r="I25" s="21" t="s">
        <v>152</v>
      </c>
      <c r="J25" s="29"/>
      <c r="K25" s="21" t="s">
        <v>152</v>
      </c>
      <c r="L25" s="29" t="s">
        <v>64</v>
      </c>
      <c r="M25" s="29" t="s">
        <v>161</v>
      </c>
      <c r="N25" s="33" t="s">
        <v>162</v>
      </c>
      <c r="O25" s="29" t="s">
        <v>64</v>
      </c>
      <c r="P25" s="29" t="s">
        <v>64</v>
      </c>
      <c r="Q25" s="21" t="s">
        <v>127</v>
      </c>
      <c r="R25" s="45" t="s">
        <v>157</v>
      </c>
      <c r="S25" s="18" t="s">
        <v>64</v>
      </c>
      <c r="T25" s="21" t="s">
        <v>152</v>
      </c>
      <c r="U25" s="19" t="s">
        <v>120</v>
      </c>
      <c r="V25" s="19" t="s">
        <v>96</v>
      </c>
      <c r="W25" s="18" t="s">
        <v>64</v>
      </c>
      <c r="X25" s="18" t="s">
        <v>64</v>
      </c>
      <c r="Y25" s="18" t="s">
        <v>64</v>
      </c>
      <c r="Z25" s="18" t="s">
        <v>64</v>
      </c>
      <c r="AA25" s="33" t="s">
        <v>163</v>
      </c>
      <c r="AB25" s="29" t="s">
        <v>64</v>
      </c>
      <c r="AC25" s="33" t="s">
        <v>159</v>
      </c>
      <c r="AD25" s="29" t="s">
        <v>164</v>
      </c>
      <c r="AE25" s="56">
        <v>14.375</v>
      </c>
      <c r="AF25" s="56">
        <v>14.375</v>
      </c>
      <c r="AG25" s="56">
        <v>8.25</v>
      </c>
      <c r="AH25" s="56">
        <v>14.375</v>
      </c>
      <c r="AI25" s="56">
        <v>8.25</v>
      </c>
      <c r="AJ25" s="56">
        <v>14.375</v>
      </c>
      <c r="AK25" s="56">
        <v>8.25</v>
      </c>
      <c r="AL25" s="73">
        <v>0.0082</v>
      </c>
      <c r="AM25" s="53">
        <f t="shared" si="1"/>
        <v>0.117875</v>
      </c>
      <c r="AN25" s="53">
        <f t="shared" si="2"/>
        <v>0.117875</v>
      </c>
      <c r="AO25" s="53">
        <f t="shared" si="3"/>
        <v>0.06765</v>
      </c>
      <c r="AP25" s="53">
        <f t="shared" si="4"/>
        <v>0.117875</v>
      </c>
      <c r="AQ25" s="53">
        <f t="shared" si="5"/>
        <v>0.06765</v>
      </c>
      <c r="AR25" s="53">
        <f t="shared" si="6"/>
        <v>0.117875</v>
      </c>
      <c r="AS25" s="53">
        <f t="shared" si="7"/>
        <v>0.06765</v>
      </c>
    </row>
    <row r="26" s="4" customFormat="1" ht="70.5" customHeight="1" spans="1:45">
      <c r="A26" s="20">
        <v>15</v>
      </c>
      <c r="B26" s="20"/>
      <c r="C26" s="20"/>
      <c r="D26" s="20"/>
      <c r="E26" s="20"/>
      <c r="F26" s="20">
        <v>4</v>
      </c>
      <c r="G26" s="20"/>
      <c r="H26" s="23" t="s">
        <v>165</v>
      </c>
      <c r="I26" s="23" t="s">
        <v>166</v>
      </c>
      <c r="J26" s="29" t="s">
        <v>64</v>
      </c>
      <c r="K26" s="23" t="s">
        <v>166</v>
      </c>
      <c r="L26" s="29" t="s">
        <v>64</v>
      </c>
      <c r="M26" s="29" t="s">
        <v>167</v>
      </c>
      <c r="N26" s="33" t="s">
        <v>168</v>
      </c>
      <c r="O26" s="29" t="s">
        <v>64</v>
      </c>
      <c r="P26" s="29" t="s">
        <v>64</v>
      </c>
      <c r="Q26" s="18" t="s">
        <v>156</v>
      </c>
      <c r="R26" s="18" t="s">
        <v>128</v>
      </c>
      <c r="S26" s="18" t="s">
        <v>64</v>
      </c>
      <c r="T26" s="23" t="s">
        <v>169</v>
      </c>
      <c r="U26" s="19" t="s">
        <v>120</v>
      </c>
      <c r="V26" s="19" t="s">
        <v>96</v>
      </c>
      <c r="W26" s="18" t="s">
        <v>64</v>
      </c>
      <c r="X26" s="18" t="s">
        <v>64</v>
      </c>
      <c r="Y26" s="18" t="s">
        <v>64</v>
      </c>
      <c r="Z26" s="18" t="s">
        <v>64</v>
      </c>
      <c r="AA26" s="20" t="s">
        <v>64</v>
      </c>
      <c r="AB26" s="29" t="s">
        <v>64</v>
      </c>
      <c r="AC26" s="33" t="s">
        <v>170</v>
      </c>
      <c r="AD26" s="29" t="s">
        <v>171</v>
      </c>
      <c r="AE26" s="57">
        <v>1</v>
      </c>
      <c r="AF26" s="57">
        <v>1</v>
      </c>
      <c r="AG26" s="57">
        <v>1</v>
      </c>
      <c r="AH26" s="57">
        <v>1</v>
      </c>
      <c r="AI26" s="57">
        <v>1</v>
      </c>
      <c r="AJ26" s="74">
        <v>1</v>
      </c>
      <c r="AK26" s="74">
        <v>1</v>
      </c>
      <c r="AL26" s="73">
        <v>0.0291</v>
      </c>
      <c r="AM26" s="53">
        <f t="shared" si="1"/>
        <v>0.0291</v>
      </c>
      <c r="AN26" s="53">
        <f t="shared" si="2"/>
        <v>0.0291</v>
      </c>
      <c r="AO26" s="53">
        <f t="shared" si="3"/>
        <v>0.0291</v>
      </c>
      <c r="AP26" s="53">
        <f t="shared" si="4"/>
        <v>0.0291</v>
      </c>
      <c r="AQ26" s="53">
        <f t="shared" si="5"/>
        <v>0.0291</v>
      </c>
      <c r="AR26" s="53">
        <f t="shared" si="6"/>
        <v>0.0291</v>
      </c>
      <c r="AS26" s="53">
        <f t="shared" si="7"/>
        <v>0.0291</v>
      </c>
    </row>
    <row r="27" s="5" customFormat="1" ht="78" customHeight="1" spans="1:45">
      <c r="A27" s="20">
        <v>15</v>
      </c>
      <c r="B27" s="20"/>
      <c r="C27" s="20"/>
      <c r="D27" s="20"/>
      <c r="E27" s="20"/>
      <c r="F27" s="20">
        <v>4</v>
      </c>
      <c r="G27" s="20"/>
      <c r="H27" s="21" t="s">
        <v>172</v>
      </c>
      <c r="I27" s="21" t="s">
        <v>173</v>
      </c>
      <c r="J27" s="29"/>
      <c r="K27" s="21" t="s">
        <v>174</v>
      </c>
      <c r="L27" s="29" t="s">
        <v>64</v>
      </c>
      <c r="M27" s="29" t="s">
        <v>175</v>
      </c>
      <c r="N27" s="33" t="s">
        <v>168</v>
      </c>
      <c r="O27" s="29" t="s">
        <v>64</v>
      </c>
      <c r="P27" s="29" t="s">
        <v>64</v>
      </c>
      <c r="Q27" s="18" t="s">
        <v>127</v>
      </c>
      <c r="R27" s="18" t="s">
        <v>128</v>
      </c>
      <c r="S27" s="18" t="s">
        <v>64</v>
      </c>
      <c r="T27" s="21" t="s">
        <v>169</v>
      </c>
      <c r="U27" s="19" t="s">
        <v>96</v>
      </c>
      <c r="V27" s="19" t="s">
        <v>96</v>
      </c>
      <c r="W27" s="18" t="s">
        <v>64</v>
      </c>
      <c r="X27" s="18" t="s">
        <v>64</v>
      </c>
      <c r="Y27" s="18" t="s">
        <v>64</v>
      </c>
      <c r="Z27" s="18" t="s">
        <v>64</v>
      </c>
      <c r="AA27" s="20" t="s">
        <v>64</v>
      </c>
      <c r="AB27" s="29" t="s">
        <v>64</v>
      </c>
      <c r="AC27" s="33" t="s">
        <v>176</v>
      </c>
      <c r="AD27" s="29" t="s">
        <v>174</v>
      </c>
      <c r="AE27" s="58"/>
      <c r="AF27" s="58"/>
      <c r="AG27" s="58">
        <v>1</v>
      </c>
      <c r="AH27" s="58"/>
      <c r="AI27" s="58">
        <v>1</v>
      </c>
      <c r="AJ27" s="58"/>
      <c r="AK27" s="58">
        <v>1</v>
      </c>
      <c r="AL27" s="73">
        <v>0.0291</v>
      </c>
      <c r="AM27" s="53">
        <f t="shared" si="1"/>
        <v>0</v>
      </c>
      <c r="AN27" s="53">
        <f t="shared" si="2"/>
        <v>0</v>
      </c>
      <c r="AO27" s="53">
        <f t="shared" si="3"/>
        <v>0.0291</v>
      </c>
      <c r="AP27" s="53">
        <f t="shared" si="4"/>
        <v>0</v>
      </c>
      <c r="AQ27" s="53">
        <f t="shared" si="5"/>
        <v>0.0291</v>
      </c>
      <c r="AR27" s="53">
        <f t="shared" si="6"/>
        <v>0</v>
      </c>
      <c r="AS27" s="53">
        <f t="shared" si="7"/>
        <v>0.0291</v>
      </c>
    </row>
    <row r="28" s="4" customFormat="1" ht="69" customHeight="1" spans="1:45">
      <c r="A28" s="20">
        <v>17</v>
      </c>
      <c r="B28" s="20"/>
      <c r="C28" s="20"/>
      <c r="D28" s="20"/>
      <c r="E28" s="20"/>
      <c r="F28" s="20">
        <v>4</v>
      </c>
      <c r="G28" s="20"/>
      <c r="H28" s="24" t="s">
        <v>177</v>
      </c>
      <c r="I28" s="24" t="s">
        <v>178</v>
      </c>
      <c r="J28" s="30" t="s">
        <v>64</v>
      </c>
      <c r="K28" s="24" t="s">
        <v>179</v>
      </c>
      <c r="L28" s="30" t="s">
        <v>64</v>
      </c>
      <c r="M28" s="34" t="s">
        <v>180</v>
      </c>
      <c r="N28" s="20" t="s">
        <v>181</v>
      </c>
      <c r="O28" s="29" t="s">
        <v>64</v>
      </c>
      <c r="P28" s="29" t="s">
        <v>64</v>
      </c>
      <c r="Q28" s="23" t="s">
        <v>127</v>
      </c>
      <c r="R28" s="46" t="s">
        <v>182</v>
      </c>
      <c r="S28" s="18" t="s">
        <v>64</v>
      </c>
      <c r="T28" s="23" t="s">
        <v>178</v>
      </c>
      <c r="U28" s="19" t="s">
        <v>120</v>
      </c>
      <c r="V28" s="19" t="s">
        <v>96</v>
      </c>
      <c r="W28" s="18" t="s">
        <v>64</v>
      </c>
      <c r="X28" s="18" t="s">
        <v>64</v>
      </c>
      <c r="Y28" s="18" t="s">
        <v>64</v>
      </c>
      <c r="Z28" s="18" t="s">
        <v>64</v>
      </c>
      <c r="AA28" s="29" t="s">
        <v>64</v>
      </c>
      <c r="AB28" s="29" t="s">
        <v>64</v>
      </c>
      <c r="AC28" s="33" t="s">
        <v>129</v>
      </c>
      <c r="AD28" s="29" t="s">
        <v>183</v>
      </c>
      <c r="AE28" s="57"/>
      <c r="AF28" s="57"/>
      <c r="AG28" s="74">
        <v>2</v>
      </c>
      <c r="AH28" s="57"/>
      <c r="AI28" s="74">
        <v>2</v>
      </c>
      <c r="AJ28" s="74"/>
      <c r="AK28" s="57"/>
      <c r="AL28" s="73">
        <v>0.3344</v>
      </c>
      <c r="AM28" s="53">
        <f t="shared" si="1"/>
        <v>0</v>
      </c>
      <c r="AN28" s="53">
        <f t="shared" si="2"/>
        <v>0</v>
      </c>
      <c r="AO28" s="53">
        <f t="shared" si="3"/>
        <v>0.6688</v>
      </c>
      <c r="AP28" s="53">
        <f t="shared" si="4"/>
        <v>0</v>
      </c>
      <c r="AQ28" s="53">
        <f t="shared" si="5"/>
        <v>0.6688</v>
      </c>
      <c r="AR28" s="53">
        <f t="shared" si="6"/>
        <v>0</v>
      </c>
      <c r="AS28" s="53">
        <f t="shared" si="7"/>
        <v>0</v>
      </c>
    </row>
    <row r="29" s="4" customFormat="1" ht="72" customHeight="1" spans="1:45">
      <c r="A29" s="20">
        <v>18</v>
      </c>
      <c r="B29" s="20"/>
      <c r="C29" s="20"/>
      <c r="D29" s="20"/>
      <c r="E29" s="20"/>
      <c r="F29" s="20">
        <v>4</v>
      </c>
      <c r="G29" s="20"/>
      <c r="H29" s="24" t="s">
        <v>184</v>
      </c>
      <c r="I29" s="29" t="s">
        <v>183</v>
      </c>
      <c r="J29" s="30"/>
      <c r="K29" s="24" t="s">
        <v>185</v>
      </c>
      <c r="L29" s="30"/>
      <c r="M29" s="34" t="s">
        <v>186</v>
      </c>
      <c r="N29" s="34" t="s">
        <v>181</v>
      </c>
      <c r="O29" s="30" t="s">
        <v>64</v>
      </c>
      <c r="P29" s="30" t="s">
        <v>64</v>
      </c>
      <c r="Q29" s="24" t="s">
        <v>127</v>
      </c>
      <c r="R29" s="47" t="s">
        <v>182</v>
      </c>
      <c r="S29" s="42" t="s">
        <v>64</v>
      </c>
      <c r="T29" s="24" t="s">
        <v>178</v>
      </c>
      <c r="U29" s="44" t="s">
        <v>120</v>
      </c>
      <c r="V29" s="44" t="s">
        <v>96</v>
      </c>
      <c r="W29" s="42" t="s">
        <v>64</v>
      </c>
      <c r="X29" s="42" t="s">
        <v>64</v>
      </c>
      <c r="Y29" s="42" t="s">
        <v>64</v>
      </c>
      <c r="Z29" s="42" t="s">
        <v>64</v>
      </c>
      <c r="AA29" s="30" t="s">
        <v>64</v>
      </c>
      <c r="AB29" s="30" t="s">
        <v>64</v>
      </c>
      <c r="AC29" s="33" t="s">
        <v>129</v>
      </c>
      <c r="AD29" s="30" t="s">
        <v>183</v>
      </c>
      <c r="AE29" s="59"/>
      <c r="AF29" s="59"/>
      <c r="AG29" s="60">
        <v>1</v>
      </c>
      <c r="AH29" s="59"/>
      <c r="AI29" s="60">
        <v>1</v>
      </c>
      <c r="AJ29" s="60"/>
      <c r="AK29" s="60"/>
      <c r="AL29" s="73">
        <v>0.277307317073171</v>
      </c>
      <c r="AM29" s="53">
        <f t="shared" si="1"/>
        <v>0</v>
      </c>
      <c r="AN29" s="53">
        <f t="shared" si="2"/>
        <v>0</v>
      </c>
      <c r="AO29" s="53">
        <f t="shared" si="3"/>
        <v>0.277307317073171</v>
      </c>
      <c r="AP29" s="53">
        <f t="shared" si="4"/>
        <v>0</v>
      </c>
      <c r="AQ29" s="53">
        <f t="shared" si="5"/>
        <v>0.277307317073171</v>
      </c>
      <c r="AR29" s="53">
        <f t="shared" si="6"/>
        <v>0</v>
      </c>
      <c r="AS29" s="53">
        <f t="shared" si="7"/>
        <v>0</v>
      </c>
    </row>
    <row r="30" s="4" customFormat="1" ht="72" customHeight="1" spans="1:45">
      <c r="A30" s="20">
        <v>18</v>
      </c>
      <c r="B30" s="20"/>
      <c r="C30" s="20"/>
      <c r="D30" s="20"/>
      <c r="E30" s="20"/>
      <c r="F30" s="20">
        <v>4</v>
      </c>
      <c r="G30" s="20"/>
      <c r="H30" s="24" t="s">
        <v>187</v>
      </c>
      <c r="I30" s="24" t="s">
        <v>178</v>
      </c>
      <c r="J30" s="30" t="s">
        <v>64</v>
      </c>
      <c r="K30" s="24" t="s">
        <v>188</v>
      </c>
      <c r="L30" s="30" t="s">
        <v>64</v>
      </c>
      <c r="M30" s="34" t="s">
        <v>189</v>
      </c>
      <c r="N30" s="34" t="s">
        <v>181</v>
      </c>
      <c r="O30" s="30" t="s">
        <v>64</v>
      </c>
      <c r="P30" s="30" t="s">
        <v>64</v>
      </c>
      <c r="Q30" s="24" t="s">
        <v>127</v>
      </c>
      <c r="R30" s="47" t="s">
        <v>182</v>
      </c>
      <c r="S30" s="42" t="s">
        <v>64</v>
      </c>
      <c r="T30" s="24" t="s">
        <v>178</v>
      </c>
      <c r="U30" s="44" t="s">
        <v>120</v>
      </c>
      <c r="V30" s="44" t="s">
        <v>96</v>
      </c>
      <c r="W30" s="42" t="s">
        <v>64</v>
      </c>
      <c r="X30" s="42" t="s">
        <v>64</v>
      </c>
      <c r="Y30" s="42" t="s">
        <v>64</v>
      </c>
      <c r="Z30" s="42" t="s">
        <v>64</v>
      </c>
      <c r="AA30" s="30" t="s">
        <v>64</v>
      </c>
      <c r="AB30" s="30" t="s">
        <v>64</v>
      </c>
      <c r="AC30" s="33" t="s">
        <v>129</v>
      </c>
      <c r="AD30" s="30" t="s">
        <v>183</v>
      </c>
      <c r="AE30" s="59"/>
      <c r="AF30" s="59"/>
      <c r="AG30" s="60">
        <v>1</v>
      </c>
      <c r="AH30" s="59"/>
      <c r="AI30" s="60">
        <v>1</v>
      </c>
      <c r="AJ30" s="60"/>
      <c r="AK30" s="60"/>
      <c r="AL30" s="73">
        <v>0.236526829268293</v>
      </c>
      <c r="AM30" s="53">
        <f t="shared" si="1"/>
        <v>0</v>
      </c>
      <c r="AN30" s="53">
        <f t="shared" si="2"/>
        <v>0</v>
      </c>
      <c r="AO30" s="53">
        <f t="shared" si="3"/>
        <v>0.236526829268293</v>
      </c>
      <c r="AP30" s="53">
        <f t="shared" si="4"/>
        <v>0</v>
      </c>
      <c r="AQ30" s="53">
        <f t="shared" si="5"/>
        <v>0.236526829268293</v>
      </c>
      <c r="AR30" s="53">
        <f t="shared" si="6"/>
        <v>0</v>
      </c>
      <c r="AS30" s="53">
        <f t="shared" si="7"/>
        <v>0</v>
      </c>
    </row>
    <row r="31" s="4" customFormat="1" ht="97.5" customHeight="1" spans="1:45">
      <c r="A31" s="20">
        <v>29</v>
      </c>
      <c r="B31" s="20"/>
      <c r="C31" s="20"/>
      <c r="D31" s="20"/>
      <c r="E31" s="20"/>
      <c r="F31" s="20">
        <v>4</v>
      </c>
      <c r="G31" s="20"/>
      <c r="H31" s="24" t="s">
        <v>190</v>
      </c>
      <c r="I31" s="24" t="s">
        <v>191</v>
      </c>
      <c r="J31" s="30" t="s">
        <v>64</v>
      </c>
      <c r="K31" s="24" t="s">
        <v>192</v>
      </c>
      <c r="L31" s="30" t="s">
        <v>64</v>
      </c>
      <c r="M31" s="34" t="s">
        <v>193</v>
      </c>
      <c r="N31" s="20" t="s">
        <v>181</v>
      </c>
      <c r="O31" s="29" t="s">
        <v>64</v>
      </c>
      <c r="P31" s="29" t="s">
        <v>64</v>
      </c>
      <c r="Q31" s="23" t="s">
        <v>127</v>
      </c>
      <c r="R31" s="46" t="s">
        <v>182</v>
      </c>
      <c r="S31" s="18" t="s">
        <v>64</v>
      </c>
      <c r="T31" s="23" t="s">
        <v>178</v>
      </c>
      <c r="U31" s="19" t="s">
        <v>96</v>
      </c>
      <c r="V31" s="19" t="s">
        <v>96</v>
      </c>
      <c r="W31" s="18" t="s">
        <v>64</v>
      </c>
      <c r="X31" s="18" t="s">
        <v>64</v>
      </c>
      <c r="Y31" s="18" t="s">
        <v>64</v>
      </c>
      <c r="Z31" s="18" t="s">
        <v>64</v>
      </c>
      <c r="AA31" s="29" t="s">
        <v>64</v>
      </c>
      <c r="AB31" s="29" t="s">
        <v>64</v>
      </c>
      <c r="AC31" s="29" t="s">
        <v>129</v>
      </c>
      <c r="AD31" s="29" t="s">
        <v>194</v>
      </c>
      <c r="AE31" s="60"/>
      <c r="AF31" s="60"/>
      <c r="AG31" s="60"/>
      <c r="AH31" s="60"/>
      <c r="AI31" s="60"/>
      <c r="AJ31" s="60"/>
      <c r="AK31" s="60">
        <v>1</v>
      </c>
      <c r="AL31" s="73">
        <v>0.4116</v>
      </c>
      <c r="AM31" s="53">
        <f t="shared" si="1"/>
        <v>0</v>
      </c>
      <c r="AN31" s="53">
        <f t="shared" si="2"/>
        <v>0</v>
      </c>
      <c r="AO31" s="53">
        <f t="shared" si="3"/>
        <v>0</v>
      </c>
      <c r="AP31" s="53">
        <f t="shared" si="4"/>
        <v>0</v>
      </c>
      <c r="AQ31" s="53">
        <f t="shared" si="5"/>
        <v>0</v>
      </c>
      <c r="AR31" s="53">
        <f t="shared" si="6"/>
        <v>0</v>
      </c>
      <c r="AS31" s="53">
        <f t="shared" si="7"/>
        <v>0.4116</v>
      </c>
    </row>
    <row r="32" s="6" customFormat="1" ht="108" customHeight="1" spans="1:45">
      <c r="A32" s="20">
        <v>30</v>
      </c>
      <c r="B32" s="20"/>
      <c r="C32" s="20"/>
      <c r="D32" s="20"/>
      <c r="E32" s="20"/>
      <c r="F32" s="20">
        <v>4</v>
      </c>
      <c r="G32" s="20"/>
      <c r="H32" s="24" t="s">
        <v>195</v>
      </c>
      <c r="I32" s="24" t="s">
        <v>191</v>
      </c>
      <c r="J32" s="30" t="s">
        <v>64</v>
      </c>
      <c r="K32" s="24" t="s">
        <v>196</v>
      </c>
      <c r="L32" s="30" t="s">
        <v>64</v>
      </c>
      <c r="M32" s="34" t="s">
        <v>197</v>
      </c>
      <c r="N32" s="20" t="s">
        <v>181</v>
      </c>
      <c r="O32" s="29" t="s">
        <v>64</v>
      </c>
      <c r="P32" s="29" t="s">
        <v>64</v>
      </c>
      <c r="Q32" s="23" t="s">
        <v>127</v>
      </c>
      <c r="R32" s="46" t="s">
        <v>182</v>
      </c>
      <c r="S32" s="18" t="s">
        <v>64</v>
      </c>
      <c r="T32" s="23" t="s">
        <v>178</v>
      </c>
      <c r="U32" s="19" t="s">
        <v>96</v>
      </c>
      <c r="V32" s="19" t="s">
        <v>96</v>
      </c>
      <c r="W32" s="18" t="s">
        <v>64</v>
      </c>
      <c r="X32" s="18" t="s">
        <v>64</v>
      </c>
      <c r="Y32" s="18" t="s">
        <v>64</v>
      </c>
      <c r="Z32" s="18" t="s">
        <v>64</v>
      </c>
      <c r="AA32" s="29" t="s">
        <v>64</v>
      </c>
      <c r="AB32" s="29" t="s">
        <v>64</v>
      </c>
      <c r="AC32" s="29" t="s">
        <v>129</v>
      </c>
      <c r="AD32" s="29" t="s">
        <v>194</v>
      </c>
      <c r="AE32" s="60"/>
      <c r="AF32" s="60"/>
      <c r="AG32" s="60"/>
      <c r="AH32" s="60"/>
      <c r="AI32" s="60"/>
      <c r="AJ32" s="60"/>
      <c r="AK32" s="60">
        <v>2</v>
      </c>
      <c r="AL32" s="73">
        <v>0.3381</v>
      </c>
      <c r="AM32" s="53">
        <f t="shared" si="1"/>
        <v>0</v>
      </c>
      <c r="AN32" s="53">
        <f t="shared" si="2"/>
        <v>0</v>
      </c>
      <c r="AO32" s="53">
        <f t="shared" si="3"/>
        <v>0</v>
      </c>
      <c r="AP32" s="53">
        <f t="shared" si="4"/>
        <v>0</v>
      </c>
      <c r="AQ32" s="53">
        <f t="shared" si="5"/>
        <v>0</v>
      </c>
      <c r="AR32" s="53">
        <f t="shared" si="6"/>
        <v>0</v>
      </c>
      <c r="AS32" s="53">
        <f t="shared" si="7"/>
        <v>0.6762</v>
      </c>
    </row>
    <row r="33" s="4" customFormat="1" ht="87" customHeight="1" spans="1:45">
      <c r="A33" s="20">
        <v>29</v>
      </c>
      <c r="B33" s="20"/>
      <c r="C33" s="20"/>
      <c r="D33" s="20"/>
      <c r="E33" s="20"/>
      <c r="F33" s="20">
        <v>4</v>
      </c>
      <c r="G33" s="20"/>
      <c r="H33" s="24" t="s">
        <v>198</v>
      </c>
      <c r="I33" s="24" t="s">
        <v>191</v>
      </c>
      <c r="J33" s="30" t="s">
        <v>64</v>
      </c>
      <c r="K33" s="24" t="s">
        <v>199</v>
      </c>
      <c r="L33" s="30" t="s">
        <v>64</v>
      </c>
      <c r="M33" s="34" t="s">
        <v>200</v>
      </c>
      <c r="N33" s="20" t="s">
        <v>181</v>
      </c>
      <c r="O33" s="29" t="s">
        <v>64</v>
      </c>
      <c r="P33" s="29" t="s">
        <v>64</v>
      </c>
      <c r="Q33" s="23" t="s">
        <v>127</v>
      </c>
      <c r="R33" s="46" t="s">
        <v>182</v>
      </c>
      <c r="S33" s="18" t="s">
        <v>64</v>
      </c>
      <c r="T33" s="23" t="s">
        <v>178</v>
      </c>
      <c r="U33" s="19" t="s">
        <v>96</v>
      </c>
      <c r="V33" s="19" t="s">
        <v>96</v>
      </c>
      <c r="W33" s="18" t="s">
        <v>64</v>
      </c>
      <c r="X33" s="18" t="s">
        <v>64</v>
      </c>
      <c r="Y33" s="18" t="s">
        <v>64</v>
      </c>
      <c r="Z33" s="18" t="s">
        <v>64</v>
      </c>
      <c r="AA33" s="29" t="s">
        <v>64</v>
      </c>
      <c r="AB33" s="29" t="s">
        <v>64</v>
      </c>
      <c r="AC33" s="29" t="s">
        <v>129</v>
      </c>
      <c r="AD33" s="29" t="s">
        <v>194</v>
      </c>
      <c r="AE33" s="60"/>
      <c r="AF33" s="60"/>
      <c r="AG33" s="60"/>
      <c r="AH33" s="60"/>
      <c r="AI33" s="60"/>
      <c r="AJ33" s="60"/>
      <c r="AK33" s="60">
        <v>2</v>
      </c>
      <c r="AL33" s="73">
        <v>0.1176</v>
      </c>
      <c r="AM33" s="53">
        <f t="shared" si="1"/>
        <v>0</v>
      </c>
      <c r="AN33" s="53">
        <f t="shared" si="2"/>
        <v>0</v>
      </c>
      <c r="AO33" s="53">
        <f t="shared" si="3"/>
        <v>0</v>
      </c>
      <c r="AP33" s="53">
        <f t="shared" si="4"/>
        <v>0</v>
      </c>
      <c r="AQ33" s="53">
        <f t="shared" si="5"/>
        <v>0</v>
      </c>
      <c r="AR33" s="53">
        <f t="shared" si="6"/>
        <v>0</v>
      </c>
      <c r="AS33" s="53">
        <f t="shared" si="7"/>
        <v>0.2352</v>
      </c>
    </row>
    <row r="34" s="6" customFormat="1" ht="105" customHeight="1" spans="1:45">
      <c r="A34" s="20">
        <v>30</v>
      </c>
      <c r="B34" s="20"/>
      <c r="C34" s="20"/>
      <c r="D34" s="20"/>
      <c r="E34" s="20"/>
      <c r="F34" s="20">
        <v>4</v>
      </c>
      <c r="G34" s="20"/>
      <c r="H34" s="24" t="s">
        <v>201</v>
      </c>
      <c r="I34" s="24" t="s">
        <v>191</v>
      </c>
      <c r="J34" s="30" t="s">
        <v>64</v>
      </c>
      <c r="K34" s="24" t="s">
        <v>202</v>
      </c>
      <c r="L34" s="30" t="s">
        <v>64</v>
      </c>
      <c r="M34" s="34" t="s">
        <v>203</v>
      </c>
      <c r="N34" s="20" t="s">
        <v>181</v>
      </c>
      <c r="O34" s="29" t="s">
        <v>64</v>
      </c>
      <c r="P34" s="29" t="s">
        <v>64</v>
      </c>
      <c r="Q34" s="23" t="s">
        <v>127</v>
      </c>
      <c r="R34" s="46" t="s">
        <v>182</v>
      </c>
      <c r="S34" s="18" t="s">
        <v>64</v>
      </c>
      <c r="T34" s="23" t="s">
        <v>178</v>
      </c>
      <c r="U34" s="19" t="s">
        <v>96</v>
      </c>
      <c r="V34" s="19" t="s">
        <v>96</v>
      </c>
      <c r="W34" s="18" t="s">
        <v>64</v>
      </c>
      <c r="X34" s="18" t="s">
        <v>64</v>
      </c>
      <c r="Y34" s="18" t="s">
        <v>64</v>
      </c>
      <c r="Z34" s="18" t="s">
        <v>64</v>
      </c>
      <c r="AA34" s="29" t="s">
        <v>64</v>
      </c>
      <c r="AB34" s="29" t="s">
        <v>64</v>
      </c>
      <c r="AC34" s="29" t="s">
        <v>129</v>
      </c>
      <c r="AD34" s="29" t="s">
        <v>194</v>
      </c>
      <c r="AE34" s="60"/>
      <c r="AF34" s="60"/>
      <c r="AG34" s="60"/>
      <c r="AH34" s="60"/>
      <c r="AI34" s="60"/>
      <c r="AJ34" s="60"/>
      <c r="AK34" s="60">
        <v>1</v>
      </c>
      <c r="AL34" s="73">
        <v>0.2793</v>
      </c>
      <c r="AM34" s="53">
        <f t="shared" si="1"/>
        <v>0</v>
      </c>
      <c r="AN34" s="53">
        <f t="shared" si="2"/>
        <v>0</v>
      </c>
      <c r="AO34" s="53">
        <f t="shared" si="3"/>
        <v>0</v>
      </c>
      <c r="AP34" s="53">
        <f t="shared" si="4"/>
        <v>0</v>
      </c>
      <c r="AQ34" s="53">
        <f t="shared" si="5"/>
        <v>0</v>
      </c>
      <c r="AR34" s="53">
        <f t="shared" si="6"/>
        <v>0</v>
      </c>
      <c r="AS34" s="53">
        <f t="shared" si="7"/>
        <v>0.2793</v>
      </c>
    </row>
    <row r="35" ht="102" customHeight="1" spans="1:45">
      <c r="A35" s="20">
        <v>21</v>
      </c>
      <c r="B35" s="12"/>
      <c r="C35" s="12"/>
      <c r="D35" s="12"/>
      <c r="E35" s="12"/>
      <c r="F35" s="20">
        <v>4</v>
      </c>
      <c r="G35" s="12"/>
      <c r="H35" s="24" t="s">
        <v>204</v>
      </c>
      <c r="I35" s="35" t="s">
        <v>205</v>
      </c>
      <c r="J35" s="30"/>
      <c r="K35" s="35" t="s">
        <v>206</v>
      </c>
      <c r="L35" s="30" t="s">
        <v>64</v>
      </c>
      <c r="M35" s="30" t="s">
        <v>207</v>
      </c>
      <c r="N35" s="20" t="s">
        <v>208</v>
      </c>
      <c r="O35" s="29" t="s">
        <v>64</v>
      </c>
      <c r="P35" s="29" t="s">
        <v>64</v>
      </c>
      <c r="Q35" s="18" t="s">
        <v>156</v>
      </c>
      <c r="R35" s="18" t="s">
        <v>157</v>
      </c>
      <c r="S35" s="18"/>
      <c r="T35" s="23" t="s">
        <v>209</v>
      </c>
      <c r="U35" s="19" t="s">
        <v>96</v>
      </c>
      <c r="V35" s="19" t="s">
        <v>96</v>
      </c>
      <c r="W35" s="18" t="s">
        <v>64</v>
      </c>
      <c r="X35" s="18" t="s">
        <v>64</v>
      </c>
      <c r="Y35" s="18" t="s">
        <v>64</v>
      </c>
      <c r="Z35" s="18" t="s">
        <v>64</v>
      </c>
      <c r="AA35" s="29" t="s">
        <v>64</v>
      </c>
      <c r="AB35" s="29" t="s">
        <v>64</v>
      </c>
      <c r="AC35" s="29" t="s">
        <v>170</v>
      </c>
      <c r="AD35" s="12"/>
      <c r="AE35" s="61">
        <v>0.37</v>
      </c>
      <c r="AF35" s="61">
        <v>0.37</v>
      </c>
      <c r="AG35" s="61"/>
      <c r="AH35" s="61">
        <v>0.37</v>
      </c>
      <c r="AI35" s="61"/>
      <c r="AJ35" s="61"/>
      <c r="AK35" s="61"/>
      <c r="AL35" s="73">
        <v>0.47</v>
      </c>
      <c r="AM35" s="53">
        <f t="shared" si="1"/>
        <v>0.1739</v>
      </c>
      <c r="AN35" s="53">
        <f t="shared" si="2"/>
        <v>0.1739</v>
      </c>
      <c r="AO35" s="53">
        <f t="shared" si="3"/>
        <v>0</v>
      </c>
      <c r="AP35" s="53">
        <f t="shared" si="4"/>
        <v>0.1739</v>
      </c>
      <c r="AQ35" s="53">
        <f t="shared" si="5"/>
        <v>0</v>
      </c>
      <c r="AR35" s="53">
        <f t="shared" si="6"/>
        <v>0</v>
      </c>
      <c r="AS35" s="53">
        <f t="shared" si="7"/>
        <v>0</v>
      </c>
    </row>
    <row r="36" ht="102" customHeight="1" spans="1:45">
      <c r="A36" s="20">
        <v>22</v>
      </c>
      <c r="B36" s="12"/>
      <c r="C36" s="12"/>
      <c r="D36" s="12"/>
      <c r="E36" s="12"/>
      <c r="F36" s="20">
        <v>4</v>
      </c>
      <c r="G36" s="12"/>
      <c r="H36" s="24" t="s">
        <v>210</v>
      </c>
      <c r="I36" s="35" t="s">
        <v>211</v>
      </c>
      <c r="J36" s="30"/>
      <c r="K36" s="35" t="s">
        <v>206</v>
      </c>
      <c r="L36" s="30" t="s">
        <v>64</v>
      </c>
      <c r="M36" s="30" t="s">
        <v>207</v>
      </c>
      <c r="N36" s="20" t="s">
        <v>208</v>
      </c>
      <c r="O36" s="29" t="s">
        <v>64</v>
      </c>
      <c r="P36" s="29" t="s">
        <v>64</v>
      </c>
      <c r="Q36" s="18" t="s">
        <v>156</v>
      </c>
      <c r="R36" s="18" t="s">
        <v>157</v>
      </c>
      <c r="S36" s="18"/>
      <c r="T36" s="23" t="s">
        <v>209</v>
      </c>
      <c r="U36" s="19" t="s">
        <v>96</v>
      </c>
      <c r="V36" s="19" t="s">
        <v>96</v>
      </c>
      <c r="W36" s="18" t="s">
        <v>64</v>
      </c>
      <c r="X36" s="18" t="s">
        <v>64</v>
      </c>
      <c r="Y36" s="18" t="s">
        <v>64</v>
      </c>
      <c r="Z36" s="18" t="s">
        <v>64</v>
      </c>
      <c r="AA36" s="29" t="s">
        <v>64</v>
      </c>
      <c r="AB36" s="29" t="s">
        <v>64</v>
      </c>
      <c r="AC36" s="29" t="s">
        <v>170</v>
      </c>
      <c r="AD36" s="12"/>
      <c r="AE36" s="61"/>
      <c r="AF36" s="61"/>
      <c r="AG36" s="61">
        <v>0.37</v>
      </c>
      <c r="AH36" s="61"/>
      <c r="AI36" s="61">
        <v>0.37</v>
      </c>
      <c r="AJ36" s="61"/>
      <c r="AK36" s="61"/>
      <c r="AL36" s="73">
        <v>0.47</v>
      </c>
      <c r="AM36" s="53">
        <f t="shared" si="1"/>
        <v>0</v>
      </c>
      <c r="AN36" s="53">
        <f t="shared" si="2"/>
        <v>0</v>
      </c>
      <c r="AO36" s="53">
        <f t="shared" si="3"/>
        <v>0.1739</v>
      </c>
      <c r="AP36" s="53">
        <f t="shared" si="4"/>
        <v>0</v>
      </c>
      <c r="AQ36" s="53">
        <f t="shared" si="5"/>
        <v>0.1739</v>
      </c>
      <c r="AR36" s="53">
        <f t="shared" si="6"/>
        <v>0</v>
      </c>
      <c r="AS36" s="53">
        <f t="shared" si="7"/>
        <v>0</v>
      </c>
    </row>
    <row r="37" ht="87.5" spans="1:45">
      <c r="A37" s="20">
        <v>23</v>
      </c>
      <c r="B37" s="20"/>
      <c r="C37" s="20"/>
      <c r="D37" s="20"/>
      <c r="E37" s="20"/>
      <c r="F37" s="20">
        <v>4</v>
      </c>
      <c r="G37" s="20"/>
      <c r="H37" s="23" t="s">
        <v>212</v>
      </c>
      <c r="I37" s="23" t="s">
        <v>213</v>
      </c>
      <c r="J37" s="29" t="s">
        <v>64</v>
      </c>
      <c r="K37" s="23" t="s">
        <v>214</v>
      </c>
      <c r="L37" s="29" t="s">
        <v>64</v>
      </c>
      <c r="M37" s="20" t="s">
        <v>215</v>
      </c>
      <c r="N37" s="20" t="s">
        <v>216</v>
      </c>
      <c r="O37" s="29" t="s">
        <v>64</v>
      </c>
      <c r="P37" s="29" t="s">
        <v>64</v>
      </c>
      <c r="Q37" s="23" t="s">
        <v>127</v>
      </c>
      <c r="R37" s="46" t="s">
        <v>182</v>
      </c>
      <c r="S37" s="18" t="s">
        <v>64</v>
      </c>
      <c r="T37" s="23" t="s">
        <v>213</v>
      </c>
      <c r="U37" s="44" t="s">
        <v>120</v>
      </c>
      <c r="V37" s="19" t="s">
        <v>96</v>
      </c>
      <c r="W37" s="18" t="s">
        <v>64</v>
      </c>
      <c r="X37" s="18" t="s">
        <v>64</v>
      </c>
      <c r="Y37" s="18" t="s">
        <v>64</v>
      </c>
      <c r="Z37" s="18" t="s">
        <v>64</v>
      </c>
      <c r="AA37" s="29" t="s">
        <v>64</v>
      </c>
      <c r="AB37" s="29" t="s">
        <v>64</v>
      </c>
      <c r="AC37" s="33" t="s">
        <v>129</v>
      </c>
      <c r="AD37" s="29" t="s">
        <v>217</v>
      </c>
      <c r="AE37" s="59">
        <v>1</v>
      </c>
      <c r="AF37" s="59">
        <v>1</v>
      </c>
      <c r="AG37" s="59"/>
      <c r="AH37" s="59">
        <v>1</v>
      </c>
      <c r="AI37" s="59"/>
      <c r="AJ37" s="60">
        <v>1</v>
      </c>
      <c r="AK37" s="60"/>
      <c r="AL37" s="73">
        <v>1.43</v>
      </c>
      <c r="AM37" s="53">
        <f t="shared" si="1"/>
        <v>1.43</v>
      </c>
      <c r="AN37" s="53">
        <f t="shared" si="2"/>
        <v>1.43</v>
      </c>
      <c r="AO37" s="53">
        <f t="shared" si="3"/>
        <v>0</v>
      </c>
      <c r="AP37" s="53">
        <f t="shared" si="4"/>
        <v>1.43</v>
      </c>
      <c r="AQ37" s="53">
        <f t="shared" si="5"/>
        <v>0</v>
      </c>
      <c r="AR37" s="53">
        <f t="shared" si="6"/>
        <v>1.43</v>
      </c>
      <c r="AS37" s="53">
        <f t="shared" si="7"/>
        <v>0</v>
      </c>
    </row>
    <row r="38" ht="49" customHeight="1" spans="8:45">
      <c r="H38" s="7"/>
      <c r="I38" s="7"/>
      <c r="K38" s="7"/>
      <c r="N38" s="7"/>
      <c r="T38" s="7"/>
      <c r="U38" s="7"/>
      <c r="V38" s="7"/>
      <c r="W38" s="7"/>
      <c r="X38" s="7"/>
      <c r="Y38" s="7"/>
      <c r="Z38" s="7"/>
      <c r="AB38" s="7"/>
      <c r="AL38" s="75" t="s">
        <v>218</v>
      </c>
      <c r="AM38" s="76">
        <f>SUM(AM12:AM37)</f>
        <v>67.9346327353684</v>
      </c>
      <c r="AN38" s="76">
        <f>SUM(AN12:AN37)</f>
        <v>67.9346327353684</v>
      </c>
      <c r="AO38" s="76">
        <f>SUM(AO12:AO37)</f>
        <v>35.8005236978152</v>
      </c>
      <c r="AP38" s="76">
        <f>SUM(AP12:AP37)</f>
        <v>68.2264748406316</v>
      </c>
      <c r="AQ38" s="76">
        <f>SUM(AQ12:AQ37)</f>
        <v>35.8005236978152</v>
      </c>
      <c r="AR38" s="76">
        <f>SUM(AR12:AR37)</f>
        <v>67.0805748406316</v>
      </c>
      <c r="AS38" s="76">
        <f>SUM(AS12:AS37)</f>
        <v>36.1648277852632</v>
      </c>
    </row>
    <row r="39" ht="49" customHeight="1" spans="8:45">
      <c r="H39" s="7"/>
      <c r="I39" s="7"/>
      <c r="K39" s="7"/>
      <c r="N39" s="7"/>
      <c r="T39" s="7"/>
      <c r="U39" s="7"/>
      <c r="V39" s="7"/>
      <c r="W39" s="7"/>
      <c r="X39" s="7"/>
      <c r="Y39" s="7"/>
      <c r="Z39" s="7"/>
      <c r="AB39" s="7"/>
      <c r="AK39" s="7">
        <v>0.39</v>
      </c>
      <c r="AL39" s="77" t="s">
        <v>219</v>
      </c>
      <c r="AM39" s="78">
        <v>25.6</v>
      </c>
      <c r="AN39" s="78">
        <v>25.6</v>
      </c>
      <c r="AO39" s="76">
        <v>15.3</v>
      </c>
      <c r="AP39" s="78">
        <v>25.6</v>
      </c>
      <c r="AQ39" s="76">
        <v>15.3</v>
      </c>
      <c r="AR39" s="78">
        <v>25.6</v>
      </c>
      <c r="AS39" s="76">
        <v>15.3</v>
      </c>
    </row>
    <row r="40" ht="49" customHeight="1" spans="8:45">
      <c r="H40" s="7"/>
      <c r="I40" s="7"/>
      <c r="K40" s="7"/>
      <c r="N40" s="7"/>
      <c r="T40" s="7"/>
      <c r="U40" s="7"/>
      <c r="V40" s="7"/>
      <c r="W40" s="7"/>
      <c r="X40" s="7"/>
      <c r="Y40" s="7"/>
      <c r="Z40" s="7"/>
      <c r="AB40" s="7"/>
      <c r="AL40" s="77" t="s">
        <v>220</v>
      </c>
      <c r="AM40" s="76">
        <f t="shared" ref="AM40:AS40" si="8">AM39*$AK$39</f>
        <v>9.984</v>
      </c>
      <c r="AN40" s="76">
        <f t="shared" si="8"/>
        <v>9.984</v>
      </c>
      <c r="AO40" s="76">
        <f t="shared" si="8"/>
        <v>5.967</v>
      </c>
      <c r="AP40" s="76">
        <f t="shared" si="8"/>
        <v>9.984</v>
      </c>
      <c r="AQ40" s="76">
        <f t="shared" si="8"/>
        <v>5.967</v>
      </c>
      <c r="AR40" s="76">
        <f t="shared" si="8"/>
        <v>9.984</v>
      </c>
      <c r="AS40" s="76">
        <f t="shared" si="8"/>
        <v>5.967</v>
      </c>
    </row>
    <row r="41" ht="49" customHeight="1" spans="8:45">
      <c r="H41" s="7"/>
      <c r="I41" s="7"/>
      <c r="K41" s="7"/>
      <c r="N41" s="7"/>
      <c r="T41" s="7"/>
      <c r="U41" s="7"/>
      <c r="V41" s="7"/>
      <c r="W41" s="7"/>
      <c r="X41" s="7"/>
      <c r="Y41" s="7"/>
      <c r="Z41" s="7"/>
      <c r="AB41" s="7"/>
      <c r="AL41" s="77" t="s">
        <v>221</v>
      </c>
      <c r="AM41" s="76">
        <f t="shared" ref="AM41:AS41" si="9">(AM38+AM40)*0.1</f>
        <v>7.79186327353684</v>
      </c>
      <c r="AN41" s="76">
        <f t="shared" si="9"/>
        <v>7.79186327353684</v>
      </c>
      <c r="AO41" s="76">
        <f t="shared" si="9"/>
        <v>4.17675236978152</v>
      </c>
      <c r="AP41" s="76">
        <f t="shared" si="9"/>
        <v>7.82104748406316</v>
      </c>
      <c r="AQ41" s="76">
        <f t="shared" si="9"/>
        <v>4.17675236978152</v>
      </c>
      <c r="AR41" s="76">
        <f t="shared" si="9"/>
        <v>7.70645748406316</v>
      </c>
      <c r="AS41" s="76">
        <f t="shared" si="9"/>
        <v>4.21318277852632</v>
      </c>
    </row>
    <row r="42" ht="49" customHeight="1" spans="8:45">
      <c r="H42" s="7"/>
      <c r="I42" s="7"/>
      <c r="K42" s="7"/>
      <c r="N42" s="7"/>
      <c r="T42" s="7"/>
      <c r="U42" s="7"/>
      <c r="V42" s="7"/>
      <c r="W42" s="7"/>
      <c r="X42" s="7"/>
      <c r="Y42" s="7"/>
      <c r="Z42" s="7"/>
      <c r="AB42" s="7"/>
      <c r="AL42" s="79" t="s">
        <v>222</v>
      </c>
      <c r="AM42" s="78">
        <f t="shared" ref="AM42:AS42" si="10">AM38+AM40+AM41</f>
        <v>85.7104960089053</v>
      </c>
      <c r="AN42" s="78">
        <f t="shared" si="10"/>
        <v>85.7104960089053</v>
      </c>
      <c r="AO42" s="78">
        <f t="shared" si="10"/>
        <v>45.9442760675967</v>
      </c>
      <c r="AP42" s="78">
        <f t="shared" si="10"/>
        <v>86.0315223246947</v>
      </c>
      <c r="AQ42" s="78">
        <f t="shared" si="10"/>
        <v>45.9442760675967</v>
      </c>
      <c r="AR42" s="78">
        <f t="shared" si="10"/>
        <v>84.7710323246947</v>
      </c>
      <c r="AS42" s="78">
        <f t="shared" si="10"/>
        <v>46.3450105637895</v>
      </c>
    </row>
    <row r="43" ht="49" customHeight="1" spans="8:45">
      <c r="H43" s="7"/>
      <c r="I43" s="7"/>
      <c r="K43" s="7"/>
      <c r="N43" s="7"/>
      <c r="T43" s="7"/>
      <c r="U43" s="7"/>
      <c r="V43" s="7"/>
      <c r="W43" s="7"/>
      <c r="X43" s="7"/>
      <c r="Y43" s="7"/>
      <c r="Z43" s="7"/>
      <c r="AB43" s="7"/>
      <c r="AL43" s="77" t="s">
        <v>223</v>
      </c>
      <c r="AM43" s="80">
        <f t="shared" ref="AM43:AS43" si="11">(AM42-AM38)/AM42</f>
        <v>0.207394241093762</v>
      </c>
      <c r="AN43" s="80">
        <f t="shared" si="11"/>
        <v>0.207394241093762</v>
      </c>
      <c r="AO43" s="80">
        <f t="shared" si="11"/>
        <v>0.220783811129318</v>
      </c>
      <c r="AP43" s="80">
        <f t="shared" si="11"/>
        <v>0.206959577175265</v>
      </c>
      <c r="AQ43" s="80">
        <f t="shared" si="11"/>
        <v>0.220783811129318</v>
      </c>
      <c r="AR43" s="80">
        <f t="shared" si="11"/>
        <v>0.208685172268567</v>
      </c>
      <c r="AS43" s="80">
        <f t="shared" si="11"/>
        <v>0.219660814717353</v>
      </c>
    </row>
    <row r="44" ht="49" customHeight="1" spans="8:45">
      <c r="H44" s="7"/>
      <c r="I44" s="7"/>
      <c r="K44" s="7"/>
      <c r="N44" s="7"/>
      <c r="T44" s="7"/>
      <c r="U44" s="7"/>
      <c r="V44" s="7"/>
      <c r="W44" s="7"/>
      <c r="X44" s="7"/>
      <c r="Y44" s="7"/>
      <c r="Z44" s="7"/>
      <c r="AB44" s="7"/>
      <c r="AL44" s="79" t="s">
        <v>224</v>
      </c>
      <c r="AM44" s="78">
        <v>92.24</v>
      </c>
      <c r="AN44" s="78">
        <v>92.24</v>
      </c>
      <c r="AO44" s="76">
        <v>51.04</v>
      </c>
      <c r="AP44" s="76">
        <v>92.24</v>
      </c>
      <c r="AQ44" s="76">
        <v>51.04</v>
      </c>
      <c r="AR44" s="76">
        <v>92.24</v>
      </c>
      <c r="AS44" s="76">
        <v>51.04</v>
      </c>
    </row>
    <row r="45" ht="49" customHeight="1" spans="8:45">
      <c r="H45" s="7"/>
      <c r="I45" s="7"/>
      <c r="K45" s="7"/>
      <c r="N45" s="7"/>
      <c r="T45" s="7"/>
      <c r="U45" s="7"/>
      <c r="V45" s="7"/>
      <c r="W45" s="7"/>
      <c r="X45" s="7"/>
      <c r="Y45" s="7"/>
      <c r="Z45" s="7"/>
      <c r="AB45" s="7"/>
      <c r="AL45" s="79" t="s">
        <v>225</v>
      </c>
      <c r="AM45" s="80">
        <f t="shared" ref="AM45:AS45" si="12">(AM44-AM42)/AM44</f>
        <v>0.0707882045868899</v>
      </c>
      <c r="AN45" s="80">
        <f t="shared" si="12"/>
        <v>0.0707882045868899</v>
      </c>
      <c r="AO45" s="80">
        <f t="shared" si="12"/>
        <v>0.0998378513401907</v>
      </c>
      <c r="AP45" s="80">
        <f t="shared" si="12"/>
        <v>0.0673078672517916</v>
      </c>
      <c r="AQ45" s="80">
        <f t="shared" si="12"/>
        <v>0.0998378513401907</v>
      </c>
      <c r="AR45" s="80">
        <f t="shared" si="12"/>
        <v>0.0809731968268135</v>
      </c>
      <c r="AS45" s="80">
        <f t="shared" si="12"/>
        <v>0.0919864701451906</v>
      </c>
    </row>
    <row r="46" spans="8:28">
      <c r="H46" s="7"/>
      <c r="I46" s="7"/>
      <c r="K46" s="7"/>
      <c r="N46" s="7"/>
      <c r="T46" s="7"/>
      <c r="U46" s="7"/>
      <c r="V46" s="7"/>
      <c r="W46" s="7"/>
      <c r="X46" s="7"/>
      <c r="Y46" s="7"/>
      <c r="Z46" s="7"/>
      <c r="AB46" s="7"/>
    </row>
    <row r="47" spans="8:28">
      <c r="H47" s="7"/>
      <c r="I47" s="7"/>
      <c r="K47" s="7"/>
      <c r="N47" s="7"/>
      <c r="T47" s="7"/>
      <c r="U47" s="7"/>
      <c r="V47" s="7"/>
      <c r="W47" s="7"/>
      <c r="X47" s="7"/>
      <c r="Y47" s="7"/>
      <c r="Z47" s="7"/>
      <c r="AB47" s="7"/>
    </row>
    <row r="48" ht="14.25" customHeight="1" spans="3:45"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81"/>
      <c r="AM48" s="26"/>
      <c r="AN48" s="26"/>
      <c r="AO48" s="26"/>
      <c r="AP48" s="26"/>
      <c r="AQ48" s="26"/>
      <c r="AR48" s="26"/>
      <c r="AS48" s="26"/>
    </row>
    <row r="49" spans="3:45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81"/>
      <c r="AM49" s="26"/>
      <c r="AN49" s="26"/>
      <c r="AO49" s="26"/>
      <c r="AP49" s="26"/>
      <c r="AQ49" s="26"/>
      <c r="AR49" s="26"/>
      <c r="AS49" s="26"/>
    </row>
    <row r="50" spans="3:45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81"/>
      <c r="AM50" s="26"/>
      <c r="AN50" s="26"/>
      <c r="AO50" s="26"/>
      <c r="AP50" s="26"/>
      <c r="AQ50" s="26"/>
      <c r="AR50" s="26"/>
      <c r="AS50" s="26"/>
    </row>
    <row r="51" spans="3:45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81"/>
      <c r="AM51" s="26"/>
      <c r="AN51" s="26"/>
      <c r="AO51" s="26"/>
      <c r="AP51" s="26"/>
      <c r="AQ51" s="26"/>
      <c r="AR51" s="26"/>
      <c r="AS51" s="26"/>
    </row>
    <row r="52" spans="3:45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81"/>
      <c r="AM52" s="26"/>
      <c r="AN52" s="26"/>
      <c r="AO52" s="26"/>
      <c r="AP52" s="26"/>
      <c r="AQ52" s="26"/>
      <c r="AR52" s="26"/>
      <c r="AS52" s="26"/>
    </row>
    <row r="53" spans="3:45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81"/>
      <c r="AM53" s="26"/>
      <c r="AN53" s="26"/>
      <c r="AO53" s="26"/>
      <c r="AP53" s="26"/>
      <c r="AQ53" s="26"/>
      <c r="AR53" s="26"/>
      <c r="AS53" s="26"/>
    </row>
    <row r="54" spans="3:4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81"/>
      <c r="AM54" s="26"/>
      <c r="AN54" s="26"/>
      <c r="AO54" s="26"/>
      <c r="AP54" s="26"/>
      <c r="AQ54" s="26"/>
      <c r="AR54" s="26"/>
      <c r="AS54" s="26"/>
    </row>
    <row r="55" spans="3:4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81"/>
      <c r="AM55" s="26"/>
      <c r="AN55" s="26"/>
      <c r="AO55" s="26"/>
      <c r="AP55" s="26"/>
      <c r="AQ55" s="26"/>
      <c r="AR55" s="26"/>
      <c r="AS55" s="26"/>
    </row>
    <row r="56" spans="3:4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81"/>
      <c r="AM56" s="26"/>
      <c r="AN56" s="26"/>
      <c r="AO56" s="26"/>
      <c r="AP56" s="26"/>
      <c r="AQ56" s="26"/>
      <c r="AR56" s="26"/>
      <c r="AS56" s="26"/>
    </row>
    <row r="57" spans="3:4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81"/>
      <c r="AM57" s="26"/>
      <c r="AN57" s="26"/>
      <c r="AO57" s="26"/>
      <c r="AP57" s="26"/>
      <c r="AQ57" s="26"/>
      <c r="AR57" s="26"/>
      <c r="AS57" s="26"/>
    </row>
    <row r="58" spans="3:4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81"/>
      <c r="AM58" s="26"/>
      <c r="AN58" s="26"/>
      <c r="AO58" s="26"/>
      <c r="AP58" s="26"/>
      <c r="AQ58" s="26"/>
      <c r="AR58" s="26"/>
      <c r="AS58" s="26"/>
    </row>
    <row r="59" spans="3:4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81"/>
      <c r="AM59" s="26"/>
      <c r="AN59" s="26"/>
      <c r="AO59" s="26"/>
      <c r="AP59" s="26"/>
      <c r="AQ59" s="26"/>
      <c r="AR59" s="26"/>
      <c r="AS59" s="26"/>
    </row>
    <row r="60" spans="3:4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81"/>
      <c r="AM60" s="26"/>
      <c r="AN60" s="26"/>
      <c r="AO60" s="26"/>
      <c r="AP60" s="26"/>
      <c r="AQ60" s="26"/>
      <c r="AR60" s="26"/>
      <c r="AS60" s="26"/>
    </row>
    <row r="61" spans="3:45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81"/>
      <c r="AM61" s="26"/>
      <c r="AN61" s="26"/>
      <c r="AO61" s="26"/>
      <c r="AP61" s="26"/>
      <c r="AQ61" s="26"/>
      <c r="AR61" s="26"/>
      <c r="AS61" s="26"/>
    </row>
  </sheetData>
  <autoFilter ref="A11:AY37">
    <extLst/>
  </autoFilter>
  <mergeCells count="49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19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1:AK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2024-08-05T03:02:32Z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D6F6D631189A415AB8A648F1D95C4D6C_12</vt:lpwstr>
  </property>
  <property fmtid="{D5CDD505-2E9C-101B-9397-08002B2CF9AE}" pid="3" name="KSOProductBuildVer">
    <vt:lpwstr>2052-12.1.0.17147</vt:lpwstr>
  </property>
</Properties>
</file>